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383B091-3CCA-4F2B-9436-377585B07FC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2547" i="1" l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X30" i="1"/>
  <c r="W30" i="1"/>
  <c r="X29" i="1"/>
  <c r="W29" i="1"/>
  <c r="X28" i="1"/>
  <c r="W28" i="1"/>
  <c r="X27" i="1"/>
  <c r="W27" i="1"/>
  <c r="X26" i="1"/>
  <c r="W26" i="1"/>
  <c r="X25" i="1"/>
  <c r="W25" i="1"/>
  <c r="X24" i="1"/>
  <c r="W24" i="1"/>
  <c r="X23" i="1"/>
  <c r="W23" i="1"/>
  <c r="X22" i="1"/>
  <c r="W22" i="1"/>
  <c r="X21" i="1"/>
  <c r="W21" i="1"/>
  <c r="X20" i="1"/>
  <c r="W20" i="1"/>
  <c r="X19" i="1"/>
  <c r="W19" i="1"/>
  <c r="X18" i="1"/>
  <c r="W18" i="1"/>
  <c r="X17" i="1"/>
  <c r="W17" i="1"/>
  <c r="X16" i="1"/>
  <c r="W16" i="1"/>
  <c r="X15" i="1"/>
  <c r="W15" i="1"/>
  <c r="X14" i="1"/>
  <c r="W14" i="1"/>
  <c r="X13" i="1"/>
  <c r="W13" i="1"/>
  <c r="X12" i="1"/>
  <c r="W12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B1" i="1" l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 l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6" i="1"/>
  <c r="S1825" i="1"/>
  <c r="S1824" i="1" l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6" i="1"/>
  <c r="S1775" i="1"/>
  <c r="S1774" i="1"/>
  <c r="S1773" i="1"/>
  <c r="S1772" i="1"/>
  <c r="S1771" i="1"/>
  <c r="S1770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4" i="1"/>
  <c r="S1753" i="1"/>
  <c r="S1752" i="1"/>
  <c r="S1751" i="1"/>
  <c r="S1750" i="1"/>
  <c r="S1749" i="1"/>
  <c r="S1748" i="1"/>
  <c r="S1747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7" i="1"/>
  <c r="S1716" i="1"/>
  <c r="S1715" i="1"/>
  <c r="S1714" i="1"/>
  <c r="S1713" i="1"/>
  <c r="S1712" i="1"/>
  <c r="S1711" i="1"/>
  <c r="S1710" i="1"/>
  <c r="S1709" i="1"/>
  <c r="S1708" i="1"/>
  <c r="S1707" i="1"/>
  <c r="S1705" i="1"/>
  <c r="S1704" i="1"/>
  <c r="S1703" i="1"/>
  <c r="S1702" i="1"/>
  <c r="S1701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1" i="1"/>
  <c r="S1590" i="1"/>
  <c r="S1589" i="1"/>
  <c r="S1588" i="1"/>
  <c r="S1586" i="1"/>
  <c r="S1585" i="1"/>
  <c r="S1584" i="1"/>
  <c r="S1583" i="1"/>
  <c r="S1582" i="1"/>
  <c r="S1581" i="1"/>
  <c r="S1579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3" i="1"/>
  <c r="S1562" i="1"/>
  <c r="S1561" i="1"/>
  <c r="S1560" i="1"/>
  <c r="S1559" i="1"/>
  <c r="S1558" i="1"/>
  <c r="S1556" i="1"/>
  <c r="S1555" i="1"/>
  <c r="S1554" i="1"/>
  <c r="S1553" i="1"/>
  <c r="S1551" i="1"/>
  <c r="S1550" i="1"/>
  <c r="S1549" i="1"/>
  <c r="S1548" i="1"/>
  <c r="S1547" i="1"/>
  <c r="S1546" i="1"/>
  <c r="S1545" i="1"/>
  <c r="S1544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5" i="1"/>
  <c r="S1524" i="1"/>
  <c r="S1523" i="1"/>
  <c r="S1522" i="1"/>
  <c r="S1521" i="1"/>
  <c r="S1520" i="1"/>
  <c r="S1519" i="1"/>
  <c r="S1518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2" i="1"/>
  <c r="S1471" i="1"/>
  <c r="S1470" i="1"/>
  <c r="S1469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1" i="1"/>
  <c r="S1450" i="1"/>
  <c r="S1448" i="1"/>
  <c r="S1447" i="1"/>
  <c r="S1446" i="1"/>
  <c r="S1445" i="1"/>
  <c r="S1444" i="1"/>
  <c r="S1443" i="1"/>
  <c r="S1442" i="1"/>
  <c r="S1441" i="1"/>
  <c r="S1440" i="1"/>
  <c r="S1439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K13" i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D647" i="1" l="1"/>
  <c r="T615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584" i="1"/>
  <c r="D553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2" i="1"/>
  <c r="D461" i="1"/>
  <c r="D371" i="1"/>
  <c r="D340" i="1"/>
  <c r="D311" i="1"/>
  <c r="D279" i="1"/>
  <c r="D244" i="1"/>
  <c r="D213" i="1"/>
  <c r="D212" i="1"/>
  <c r="D211" i="1"/>
  <c r="D210" i="1"/>
  <c r="D209" i="1"/>
  <c r="D208" i="1"/>
  <c r="D207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32" i="1"/>
  <c r="J13" i="1"/>
  <c r="A13" i="1"/>
  <c r="L13" i="1" s="1"/>
  <c r="N12" i="1"/>
  <c r="H12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14" i="1" l="1"/>
  <c r="M13" i="1"/>
  <c r="N13" i="1" s="1"/>
  <c r="C33" i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J14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I12" i="1"/>
  <c r="O12" i="1" s="1"/>
  <c r="Q12" i="1" s="1"/>
  <c r="B12" i="1" s="1"/>
  <c r="E12" i="1"/>
  <c r="E13" i="1"/>
  <c r="L14" i="1" l="1"/>
  <c r="M14" i="1" s="1"/>
  <c r="N14" i="1" s="1"/>
  <c r="E14" i="1"/>
  <c r="F14" i="1" s="1"/>
  <c r="A15" i="1"/>
  <c r="J15" i="1"/>
  <c r="F12" i="1"/>
  <c r="F13" i="1"/>
  <c r="L15" i="1" l="1"/>
  <c r="M15" i="1" s="1"/>
  <c r="N15" i="1" s="1"/>
  <c r="E15" i="1"/>
  <c r="F15" i="1" s="1"/>
  <c r="A16" i="1"/>
  <c r="J16" i="1"/>
  <c r="G13" i="1"/>
  <c r="G15" i="1"/>
  <c r="G14" i="1"/>
  <c r="L16" i="1" l="1"/>
  <c r="M16" i="1" s="1"/>
  <c r="N16" i="1" s="1"/>
  <c r="E16" i="1"/>
  <c r="F16" i="1" s="1"/>
  <c r="G16" i="1"/>
  <c r="I16" i="1" s="1"/>
  <c r="A17" i="1"/>
  <c r="J17" i="1"/>
  <c r="I13" i="1"/>
  <c r="I14" i="1"/>
  <c r="I15" i="1"/>
  <c r="L17" i="1" l="1"/>
  <c r="M17" i="1" s="1"/>
  <c r="N17" i="1" s="1"/>
  <c r="E17" i="1"/>
  <c r="F17" i="1" s="1"/>
  <c r="G17" i="1"/>
  <c r="I17" i="1" s="1"/>
  <c r="A18" i="1"/>
  <c r="J18" i="1"/>
  <c r="O13" i="1"/>
  <c r="O16" i="1"/>
  <c r="O14" i="1"/>
  <c r="O15" i="1"/>
  <c r="L18" i="1" l="1"/>
  <c r="M18" i="1" s="1"/>
  <c r="N18" i="1" s="1"/>
  <c r="E18" i="1"/>
  <c r="F18" i="1" s="1"/>
  <c r="O17" i="1"/>
  <c r="Q17" i="1" s="1"/>
  <c r="G18" i="1"/>
  <c r="I18" i="1" s="1"/>
  <c r="A19" i="1"/>
  <c r="J19" i="1"/>
  <c r="Q13" i="1"/>
  <c r="Q16" i="1"/>
  <c r="Q15" i="1"/>
  <c r="Q14" i="1"/>
  <c r="L19" i="1" l="1"/>
  <c r="M19" i="1" s="1"/>
  <c r="N19" i="1" s="1"/>
  <c r="E19" i="1"/>
  <c r="F19" i="1" s="1"/>
  <c r="O18" i="1"/>
  <c r="Q18" i="1" s="1"/>
  <c r="B18" i="1" s="1"/>
  <c r="G19" i="1"/>
  <c r="I19" i="1" s="1"/>
  <c r="A20" i="1"/>
  <c r="J20" i="1"/>
  <c r="B13" i="1"/>
  <c r="B14" i="1"/>
  <c r="B17" i="1"/>
  <c r="B15" i="1"/>
  <c r="B16" i="1"/>
  <c r="L20" i="1" l="1"/>
  <c r="M20" i="1" s="1"/>
  <c r="N20" i="1" s="1"/>
  <c r="E20" i="1"/>
  <c r="F20" i="1" s="1"/>
  <c r="O19" i="1"/>
  <c r="Q19" i="1" s="1"/>
  <c r="B19" i="1" s="1"/>
  <c r="G20" i="1"/>
  <c r="I20" i="1" s="1"/>
  <c r="A21" i="1"/>
  <c r="J21" i="1"/>
  <c r="L21" i="1" l="1"/>
  <c r="M21" i="1" s="1"/>
  <c r="N21" i="1" s="1"/>
  <c r="E21" i="1"/>
  <c r="F21" i="1" s="1"/>
  <c r="O20" i="1"/>
  <c r="Q20" i="1" s="1"/>
  <c r="B20" i="1" s="1"/>
  <c r="G21" i="1"/>
  <c r="I21" i="1" s="1"/>
  <c r="A22" i="1"/>
  <c r="J22" i="1"/>
  <c r="L22" i="1" l="1"/>
  <c r="M22" i="1" s="1"/>
  <c r="N22" i="1" s="1"/>
  <c r="E22" i="1"/>
  <c r="F22" i="1" s="1"/>
  <c r="O21" i="1"/>
  <c r="Q21" i="1" s="1"/>
  <c r="B21" i="1" s="1"/>
  <c r="G22" i="1"/>
  <c r="I22" i="1" s="1"/>
  <c r="A23" i="1"/>
  <c r="J23" i="1"/>
  <c r="L23" i="1" l="1"/>
  <c r="M23" i="1" s="1"/>
  <c r="N23" i="1" s="1"/>
  <c r="E23" i="1"/>
  <c r="F23" i="1" s="1"/>
  <c r="O22" i="1"/>
  <c r="Q22" i="1" s="1"/>
  <c r="B22" i="1" s="1"/>
  <c r="G23" i="1"/>
  <c r="I23" i="1" s="1"/>
  <c r="A24" i="1"/>
  <c r="J24" i="1"/>
  <c r="L24" i="1" l="1"/>
  <c r="M24" i="1" s="1"/>
  <c r="N24" i="1" s="1"/>
  <c r="E24" i="1"/>
  <c r="F24" i="1" s="1"/>
  <c r="O23" i="1"/>
  <c r="Q23" i="1" s="1"/>
  <c r="B23" i="1" s="1"/>
  <c r="G24" i="1"/>
  <c r="I24" i="1" s="1"/>
  <c r="A25" i="1"/>
  <c r="J25" i="1"/>
  <c r="L25" i="1" l="1"/>
  <c r="M25" i="1" s="1"/>
  <c r="N25" i="1" s="1"/>
  <c r="E25" i="1"/>
  <c r="F25" i="1" s="1"/>
  <c r="O24" i="1"/>
  <c r="Q24" i="1" s="1"/>
  <c r="B24" i="1" s="1"/>
  <c r="G25" i="1"/>
  <c r="I25" i="1" s="1"/>
  <c r="A26" i="1"/>
  <c r="J26" i="1"/>
  <c r="L26" i="1" l="1"/>
  <c r="M26" i="1" s="1"/>
  <c r="N26" i="1" s="1"/>
  <c r="E26" i="1"/>
  <c r="F26" i="1" s="1"/>
  <c r="O25" i="1"/>
  <c r="Q25" i="1" s="1"/>
  <c r="B25" i="1" s="1"/>
  <c r="G26" i="1"/>
  <c r="I26" i="1" s="1"/>
  <c r="A27" i="1"/>
  <c r="J27" i="1"/>
  <c r="L27" i="1" l="1"/>
  <c r="M27" i="1" s="1"/>
  <c r="N27" i="1" s="1"/>
  <c r="E27" i="1"/>
  <c r="F27" i="1" s="1"/>
  <c r="O26" i="1"/>
  <c r="Q26" i="1" s="1"/>
  <c r="B26" i="1" s="1"/>
  <c r="G27" i="1"/>
  <c r="I27" i="1" s="1"/>
  <c r="A28" i="1"/>
  <c r="J28" i="1"/>
  <c r="L28" i="1" l="1"/>
  <c r="M28" i="1" s="1"/>
  <c r="N28" i="1" s="1"/>
  <c r="E28" i="1"/>
  <c r="F28" i="1" s="1"/>
  <c r="O27" i="1"/>
  <c r="Q27" i="1" s="1"/>
  <c r="B27" i="1" s="1"/>
  <c r="G28" i="1"/>
  <c r="I28" i="1" s="1"/>
  <c r="A29" i="1"/>
  <c r="J29" i="1"/>
  <c r="L29" i="1" l="1"/>
  <c r="M29" i="1" s="1"/>
  <c r="N29" i="1" s="1"/>
  <c r="E29" i="1"/>
  <c r="F29" i="1" s="1"/>
  <c r="O28" i="1"/>
  <c r="Q28" i="1" s="1"/>
  <c r="B28" i="1" s="1"/>
  <c r="G29" i="1"/>
  <c r="I29" i="1" s="1"/>
  <c r="A30" i="1"/>
  <c r="J30" i="1"/>
  <c r="L30" i="1" l="1"/>
  <c r="M30" i="1" s="1"/>
  <c r="N30" i="1" s="1"/>
  <c r="E30" i="1"/>
  <c r="F30" i="1" s="1"/>
  <c r="O29" i="1"/>
  <c r="Q29" i="1" s="1"/>
  <c r="B29" i="1" s="1"/>
  <c r="G30" i="1"/>
  <c r="I30" i="1" s="1"/>
  <c r="A31" i="1"/>
  <c r="J31" i="1"/>
  <c r="L31" i="1" l="1"/>
  <c r="M31" i="1" s="1"/>
  <c r="N31" i="1" s="1"/>
  <c r="E31" i="1"/>
  <c r="F31" i="1" s="1"/>
  <c r="O30" i="1"/>
  <c r="Q30" i="1" s="1"/>
  <c r="B30" i="1" s="1"/>
  <c r="G31" i="1"/>
  <c r="I31" i="1" s="1"/>
  <c r="A32" i="1"/>
  <c r="J32" i="1"/>
  <c r="L32" i="1" l="1"/>
  <c r="M32" i="1" s="1"/>
  <c r="N32" i="1" s="1"/>
  <c r="E32" i="1"/>
  <c r="F32" i="1" s="1"/>
  <c r="O31" i="1"/>
  <c r="Q31" i="1" s="1"/>
  <c r="B31" i="1" s="1"/>
  <c r="G32" i="1"/>
  <c r="A33" i="1"/>
  <c r="E33" i="1" s="1"/>
  <c r="K33" i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J33" i="1"/>
  <c r="L33" i="1" l="1"/>
  <c r="M33" i="1" s="1"/>
  <c r="N33" i="1" s="1"/>
  <c r="G33" i="1"/>
  <c r="A34" i="1"/>
  <c r="F33" i="1"/>
  <c r="I32" i="1"/>
  <c r="O32" i="1" s="1"/>
  <c r="Q32" i="1" s="1"/>
  <c r="B32" i="1" s="1"/>
  <c r="H33" i="1"/>
  <c r="J34" i="1"/>
  <c r="L34" i="1" l="1"/>
  <c r="M34" i="1" s="1"/>
  <c r="N34" i="1" s="1"/>
  <c r="E34" i="1"/>
  <c r="F34" i="1" s="1"/>
  <c r="G35" i="1" s="1"/>
  <c r="G34" i="1"/>
  <c r="I33" i="1"/>
  <c r="O33" i="1" s="1"/>
  <c r="Q33" i="1" s="1"/>
  <c r="B33" i="1" s="1"/>
  <c r="H34" i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A35" i="1"/>
  <c r="J35" i="1"/>
  <c r="L35" i="1" l="1"/>
  <c r="M35" i="1" s="1"/>
  <c r="N35" i="1" s="1"/>
  <c r="E35" i="1"/>
  <c r="F35" i="1" s="1"/>
  <c r="I35" i="1"/>
  <c r="A36" i="1"/>
  <c r="I34" i="1"/>
  <c r="O34" i="1" s="1"/>
  <c r="Q34" i="1" s="1"/>
  <c r="B34" i="1" s="1"/>
  <c r="J36" i="1"/>
  <c r="H52" i="1"/>
  <c r="L36" i="1" l="1"/>
  <c r="M36" i="1" s="1"/>
  <c r="N36" i="1" s="1"/>
  <c r="E36" i="1"/>
  <c r="F36" i="1" s="1"/>
  <c r="O35" i="1"/>
  <c r="Q35" i="1" s="1"/>
  <c r="B35" i="1" s="1"/>
  <c r="G36" i="1"/>
  <c r="I36" i="1" s="1"/>
  <c r="A37" i="1"/>
  <c r="J37" i="1"/>
  <c r="H53" i="1"/>
  <c r="L37" i="1" l="1"/>
  <c r="M37" i="1" s="1"/>
  <c r="N37" i="1" s="1"/>
  <c r="E37" i="1"/>
  <c r="F37" i="1" s="1"/>
  <c r="O36" i="1"/>
  <c r="Q36" i="1" s="1"/>
  <c r="B36" i="1" s="1"/>
  <c r="G37" i="1"/>
  <c r="I37" i="1" s="1"/>
  <c r="A38" i="1"/>
  <c r="J38" i="1"/>
  <c r="H54" i="1"/>
  <c r="L38" i="1" l="1"/>
  <c r="M38" i="1" s="1"/>
  <c r="N38" i="1" s="1"/>
  <c r="E38" i="1"/>
  <c r="F38" i="1" s="1"/>
  <c r="O37" i="1"/>
  <c r="Q37" i="1" s="1"/>
  <c r="B37" i="1" s="1"/>
  <c r="G38" i="1"/>
  <c r="I38" i="1" s="1"/>
  <c r="A39" i="1"/>
  <c r="J39" i="1"/>
  <c r="H55" i="1"/>
  <c r="L39" i="1" l="1"/>
  <c r="M39" i="1" s="1"/>
  <c r="N39" i="1" s="1"/>
  <c r="E39" i="1"/>
  <c r="F39" i="1" s="1"/>
  <c r="O38" i="1"/>
  <c r="Q38" i="1" s="1"/>
  <c r="B38" i="1" s="1"/>
  <c r="G39" i="1"/>
  <c r="I39" i="1" s="1"/>
  <c r="A40" i="1"/>
  <c r="J40" i="1"/>
  <c r="H56" i="1"/>
  <c r="L40" i="1" l="1"/>
  <c r="M40" i="1" s="1"/>
  <c r="N40" i="1" s="1"/>
  <c r="E40" i="1"/>
  <c r="F40" i="1" s="1"/>
  <c r="O39" i="1"/>
  <c r="Q39" i="1" s="1"/>
  <c r="B39" i="1" s="1"/>
  <c r="G40" i="1"/>
  <c r="I40" i="1" s="1"/>
  <c r="A41" i="1"/>
  <c r="J41" i="1"/>
  <c r="H57" i="1"/>
  <c r="L41" i="1" l="1"/>
  <c r="M41" i="1" s="1"/>
  <c r="N41" i="1" s="1"/>
  <c r="E41" i="1"/>
  <c r="F41" i="1" s="1"/>
  <c r="O40" i="1"/>
  <c r="Q40" i="1" s="1"/>
  <c r="B40" i="1" s="1"/>
  <c r="G41" i="1"/>
  <c r="I41" i="1" s="1"/>
  <c r="A42" i="1"/>
  <c r="J42" i="1"/>
  <c r="H58" i="1"/>
  <c r="L42" i="1" l="1"/>
  <c r="M42" i="1" s="1"/>
  <c r="N42" i="1" s="1"/>
  <c r="E42" i="1"/>
  <c r="F42" i="1" s="1"/>
  <c r="O41" i="1"/>
  <c r="Q41" i="1" s="1"/>
  <c r="B41" i="1" s="1"/>
  <c r="G42" i="1"/>
  <c r="I42" i="1" s="1"/>
  <c r="A43" i="1"/>
  <c r="J43" i="1"/>
  <c r="H59" i="1"/>
  <c r="L43" i="1" l="1"/>
  <c r="M43" i="1" s="1"/>
  <c r="N43" i="1" s="1"/>
  <c r="E43" i="1"/>
  <c r="F43" i="1" s="1"/>
  <c r="O42" i="1"/>
  <c r="Q42" i="1" s="1"/>
  <c r="B42" i="1" s="1"/>
  <c r="G43" i="1"/>
  <c r="I43" i="1" s="1"/>
  <c r="A44" i="1"/>
  <c r="J44" i="1"/>
  <c r="H60" i="1"/>
  <c r="L44" i="1" l="1"/>
  <c r="M44" i="1" s="1"/>
  <c r="N44" i="1" s="1"/>
  <c r="E44" i="1"/>
  <c r="F44" i="1" s="1"/>
  <c r="O43" i="1"/>
  <c r="Q43" i="1" s="1"/>
  <c r="B43" i="1" s="1"/>
  <c r="G44" i="1"/>
  <c r="I44" i="1" s="1"/>
  <c r="A45" i="1"/>
  <c r="J45" i="1"/>
  <c r="L45" i="1" l="1"/>
  <c r="M45" i="1" s="1"/>
  <c r="N45" i="1" s="1"/>
  <c r="E45" i="1"/>
  <c r="F45" i="1" s="1"/>
  <c r="O44" i="1"/>
  <c r="Q44" i="1" s="1"/>
  <c r="B44" i="1" s="1"/>
  <c r="G45" i="1"/>
  <c r="I45" i="1" s="1"/>
  <c r="A46" i="1"/>
  <c r="J46" i="1"/>
  <c r="L46" i="1" l="1"/>
  <c r="M46" i="1" s="1"/>
  <c r="N46" i="1" s="1"/>
  <c r="E46" i="1"/>
  <c r="F46" i="1" s="1"/>
  <c r="O45" i="1"/>
  <c r="Q45" i="1" s="1"/>
  <c r="B45" i="1" s="1"/>
  <c r="G46" i="1"/>
  <c r="I46" i="1" s="1"/>
  <c r="A47" i="1"/>
  <c r="J47" i="1"/>
  <c r="L47" i="1" l="1"/>
  <c r="M47" i="1" s="1"/>
  <c r="N47" i="1" s="1"/>
  <c r="E47" i="1"/>
  <c r="F47" i="1" s="1"/>
  <c r="O46" i="1"/>
  <c r="Q46" i="1" s="1"/>
  <c r="B46" i="1" s="1"/>
  <c r="G47" i="1"/>
  <c r="I47" i="1" s="1"/>
  <c r="A48" i="1"/>
  <c r="J48" i="1"/>
  <c r="L48" i="1" l="1"/>
  <c r="M48" i="1" s="1"/>
  <c r="N48" i="1" s="1"/>
  <c r="E48" i="1"/>
  <c r="F48" i="1" s="1"/>
  <c r="O47" i="1"/>
  <c r="Q47" i="1" s="1"/>
  <c r="B47" i="1" s="1"/>
  <c r="G48" i="1"/>
  <c r="I48" i="1" s="1"/>
  <c r="A49" i="1"/>
  <c r="J49" i="1"/>
  <c r="L49" i="1" l="1"/>
  <c r="M49" i="1" s="1"/>
  <c r="N49" i="1" s="1"/>
  <c r="E49" i="1"/>
  <c r="F49" i="1" s="1"/>
  <c r="O48" i="1"/>
  <c r="Q48" i="1" s="1"/>
  <c r="B48" i="1" s="1"/>
  <c r="G49" i="1"/>
  <c r="I49" i="1" s="1"/>
  <c r="A50" i="1"/>
  <c r="J50" i="1"/>
  <c r="L50" i="1" l="1"/>
  <c r="M50" i="1" s="1"/>
  <c r="N50" i="1" s="1"/>
  <c r="E50" i="1"/>
  <c r="F50" i="1" s="1"/>
  <c r="O49" i="1"/>
  <c r="Q49" i="1" s="1"/>
  <c r="B49" i="1" s="1"/>
  <c r="G50" i="1"/>
  <c r="I50" i="1" s="1"/>
  <c r="A51" i="1"/>
  <c r="J51" i="1"/>
  <c r="L51" i="1" l="1"/>
  <c r="M51" i="1" s="1"/>
  <c r="N51" i="1" s="1"/>
  <c r="E51" i="1"/>
  <c r="F51" i="1" s="1"/>
  <c r="O50" i="1"/>
  <c r="Q50" i="1" s="1"/>
  <c r="B50" i="1" s="1"/>
  <c r="G51" i="1"/>
  <c r="I51" i="1" s="1"/>
  <c r="A52" i="1"/>
  <c r="J52" i="1"/>
  <c r="L52" i="1" l="1"/>
  <c r="M52" i="1" s="1"/>
  <c r="N52" i="1" s="1"/>
  <c r="E52" i="1"/>
  <c r="F52" i="1" s="1"/>
  <c r="O51" i="1"/>
  <c r="Q51" i="1" s="1"/>
  <c r="B51" i="1" s="1"/>
  <c r="G52" i="1"/>
  <c r="I52" i="1" s="1"/>
  <c r="A53" i="1"/>
  <c r="J53" i="1"/>
  <c r="L53" i="1" l="1"/>
  <c r="M53" i="1" s="1"/>
  <c r="N53" i="1" s="1"/>
  <c r="E53" i="1"/>
  <c r="F53" i="1" s="1"/>
  <c r="O52" i="1"/>
  <c r="Q52" i="1" s="1"/>
  <c r="B52" i="1" s="1"/>
  <c r="G53" i="1"/>
  <c r="I53" i="1" s="1"/>
  <c r="A54" i="1"/>
  <c r="J54" i="1"/>
  <c r="L54" i="1" l="1"/>
  <c r="M54" i="1" s="1"/>
  <c r="N54" i="1" s="1"/>
  <c r="E54" i="1"/>
  <c r="F54" i="1" s="1"/>
  <c r="O53" i="1"/>
  <c r="Q53" i="1" s="1"/>
  <c r="B53" i="1" s="1"/>
  <c r="G54" i="1"/>
  <c r="I54" i="1" s="1"/>
  <c r="A55" i="1"/>
  <c r="J55" i="1"/>
  <c r="L55" i="1" l="1"/>
  <c r="M55" i="1" s="1"/>
  <c r="N55" i="1" s="1"/>
  <c r="E55" i="1"/>
  <c r="F55" i="1" s="1"/>
  <c r="O54" i="1"/>
  <c r="Q54" i="1" s="1"/>
  <c r="B54" i="1" s="1"/>
  <c r="G55" i="1"/>
  <c r="I55" i="1" s="1"/>
  <c r="A56" i="1"/>
  <c r="J56" i="1"/>
  <c r="L56" i="1" l="1"/>
  <c r="M56" i="1" s="1"/>
  <c r="N56" i="1" s="1"/>
  <c r="E56" i="1"/>
  <c r="F56" i="1" s="1"/>
  <c r="O55" i="1"/>
  <c r="Q55" i="1" s="1"/>
  <c r="B55" i="1" s="1"/>
  <c r="G56" i="1"/>
  <c r="I56" i="1" s="1"/>
  <c r="A57" i="1"/>
  <c r="J57" i="1"/>
  <c r="L57" i="1" l="1"/>
  <c r="M57" i="1" s="1"/>
  <c r="N57" i="1" s="1"/>
  <c r="E57" i="1"/>
  <c r="F57" i="1" s="1"/>
  <c r="O56" i="1"/>
  <c r="Q56" i="1" s="1"/>
  <c r="B56" i="1" s="1"/>
  <c r="G57" i="1"/>
  <c r="I57" i="1" s="1"/>
  <c r="A58" i="1"/>
  <c r="J58" i="1"/>
  <c r="L58" i="1" l="1"/>
  <c r="M58" i="1" s="1"/>
  <c r="N58" i="1" s="1"/>
  <c r="E58" i="1"/>
  <c r="F58" i="1" s="1"/>
  <c r="O57" i="1"/>
  <c r="Q57" i="1" s="1"/>
  <c r="B57" i="1" s="1"/>
  <c r="G58" i="1"/>
  <c r="I58" i="1" s="1"/>
  <c r="A59" i="1"/>
  <c r="J59" i="1"/>
  <c r="L59" i="1" l="1"/>
  <c r="M59" i="1" s="1"/>
  <c r="N59" i="1" s="1"/>
  <c r="E59" i="1"/>
  <c r="F59" i="1" s="1"/>
  <c r="O58" i="1"/>
  <c r="Q58" i="1" s="1"/>
  <c r="B58" i="1" s="1"/>
  <c r="G59" i="1"/>
  <c r="I59" i="1" s="1"/>
  <c r="A60" i="1"/>
  <c r="J60" i="1"/>
  <c r="L60" i="1" l="1"/>
  <c r="M60" i="1" s="1"/>
  <c r="N60" i="1" s="1"/>
  <c r="E60" i="1"/>
  <c r="F60" i="1" s="1"/>
  <c r="O59" i="1"/>
  <c r="Q59" i="1" s="1"/>
  <c r="B59" i="1" s="1"/>
  <c r="G60" i="1"/>
  <c r="A61" i="1"/>
  <c r="E61" i="1" s="1"/>
  <c r="K61" i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J61" i="1"/>
  <c r="L61" i="1" l="1"/>
  <c r="M61" i="1" s="1"/>
  <c r="N61" i="1" s="1"/>
  <c r="G61" i="1"/>
  <c r="A62" i="1"/>
  <c r="F61" i="1"/>
  <c r="H61" i="1"/>
  <c r="I60" i="1"/>
  <c r="O60" i="1" s="1"/>
  <c r="Q60" i="1" s="1"/>
  <c r="B60" i="1" s="1"/>
  <c r="J62" i="1"/>
  <c r="L62" i="1" l="1"/>
  <c r="M62" i="1" s="1"/>
  <c r="N62" i="1" s="1"/>
  <c r="E62" i="1"/>
  <c r="F62" i="1" s="1"/>
  <c r="G62" i="1"/>
  <c r="A63" i="1"/>
  <c r="I61" i="1"/>
  <c r="O61" i="1" s="1"/>
  <c r="Q61" i="1" s="1"/>
  <c r="B61" i="1" s="1"/>
  <c r="H62" i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J63" i="1"/>
  <c r="L63" i="1" l="1"/>
  <c r="M63" i="1" s="1"/>
  <c r="N63" i="1" s="1"/>
  <c r="E63" i="1"/>
  <c r="F63" i="1" s="1"/>
  <c r="G63" i="1"/>
  <c r="I63" i="1" s="1"/>
  <c r="A64" i="1"/>
  <c r="I62" i="1"/>
  <c r="O62" i="1" s="1"/>
  <c r="Q62" i="1" s="1"/>
  <c r="B62" i="1" s="1"/>
  <c r="J64" i="1"/>
  <c r="L64" i="1" l="1"/>
  <c r="M64" i="1" s="1"/>
  <c r="N64" i="1" s="1"/>
  <c r="E64" i="1"/>
  <c r="F64" i="1" s="1"/>
  <c r="O63" i="1"/>
  <c r="Q63" i="1" s="1"/>
  <c r="B63" i="1" s="1"/>
  <c r="G64" i="1"/>
  <c r="I64" i="1" s="1"/>
  <c r="A65" i="1"/>
  <c r="J65" i="1"/>
  <c r="L65" i="1" l="1"/>
  <c r="M65" i="1" s="1"/>
  <c r="N65" i="1" s="1"/>
  <c r="E65" i="1"/>
  <c r="F65" i="1" s="1"/>
  <c r="O64" i="1"/>
  <c r="Q64" i="1" s="1"/>
  <c r="B64" i="1" s="1"/>
  <c r="G65" i="1"/>
  <c r="I65" i="1" s="1"/>
  <c r="A66" i="1"/>
  <c r="J66" i="1"/>
  <c r="L66" i="1" l="1"/>
  <c r="M66" i="1" s="1"/>
  <c r="N66" i="1" s="1"/>
  <c r="E66" i="1"/>
  <c r="F66" i="1" s="1"/>
  <c r="O65" i="1"/>
  <c r="Q65" i="1" s="1"/>
  <c r="B65" i="1" s="1"/>
  <c r="G66" i="1"/>
  <c r="I66" i="1" s="1"/>
  <c r="A67" i="1"/>
  <c r="J67" i="1"/>
  <c r="L67" i="1" l="1"/>
  <c r="M67" i="1" s="1"/>
  <c r="N67" i="1" s="1"/>
  <c r="E67" i="1"/>
  <c r="F67" i="1" s="1"/>
  <c r="O66" i="1"/>
  <c r="Q66" i="1" s="1"/>
  <c r="B66" i="1" s="1"/>
  <c r="G67" i="1"/>
  <c r="I67" i="1" s="1"/>
  <c r="A68" i="1"/>
  <c r="J68" i="1"/>
  <c r="L68" i="1" l="1"/>
  <c r="M68" i="1" s="1"/>
  <c r="N68" i="1" s="1"/>
  <c r="E68" i="1"/>
  <c r="F68" i="1" s="1"/>
  <c r="R66" i="1"/>
  <c r="O67" i="1"/>
  <c r="R67" i="1" s="1"/>
  <c r="G68" i="1"/>
  <c r="I68" i="1" s="1"/>
  <c r="A69" i="1"/>
  <c r="J69" i="1"/>
  <c r="L69" i="1" l="1"/>
  <c r="M69" i="1" s="1"/>
  <c r="N69" i="1" s="1"/>
  <c r="E69" i="1"/>
  <c r="F69" i="1" s="1"/>
  <c r="Q67" i="1"/>
  <c r="B67" i="1" s="1"/>
  <c r="O68" i="1"/>
  <c r="Q68" i="1" s="1"/>
  <c r="B68" i="1" s="1"/>
  <c r="G69" i="1"/>
  <c r="I69" i="1" s="1"/>
  <c r="A70" i="1"/>
  <c r="J70" i="1"/>
  <c r="L70" i="1" l="1"/>
  <c r="M70" i="1" s="1"/>
  <c r="N70" i="1" s="1"/>
  <c r="E70" i="1"/>
  <c r="F70" i="1" s="1"/>
  <c r="R68" i="1"/>
  <c r="O69" i="1"/>
  <c r="R69" i="1" s="1"/>
  <c r="G70" i="1"/>
  <c r="I70" i="1" s="1"/>
  <c r="A71" i="1"/>
  <c r="J71" i="1"/>
  <c r="L71" i="1" l="1"/>
  <c r="M71" i="1" s="1"/>
  <c r="N71" i="1" s="1"/>
  <c r="E71" i="1"/>
  <c r="F71" i="1" s="1"/>
  <c r="Q69" i="1"/>
  <c r="B69" i="1" s="1"/>
  <c r="O70" i="1"/>
  <c r="R70" i="1" s="1"/>
  <c r="G71" i="1"/>
  <c r="I71" i="1" s="1"/>
  <c r="A72" i="1"/>
  <c r="J72" i="1"/>
  <c r="L72" i="1" l="1"/>
  <c r="M72" i="1" s="1"/>
  <c r="N72" i="1" s="1"/>
  <c r="E72" i="1"/>
  <c r="F72" i="1" s="1"/>
  <c r="Q70" i="1"/>
  <c r="B70" i="1" s="1"/>
  <c r="O71" i="1"/>
  <c r="Q71" i="1" s="1"/>
  <c r="B71" i="1" s="1"/>
  <c r="G72" i="1"/>
  <c r="I72" i="1" s="1"/>
  <c r="A73" i="1"/>
  <c r="J73" i="1"/>
  <c r="L73" i="1" l="1"/>
  <c r="M73" i="1" s="1"/>
  <c r="N73" i="1" s="1"/>
  <c r="E73" i="1"/>
  <c r="F73" i="1" s="1"/>
  <c r="R71" i="1"/>
  <c r="O72" i="1"/>
  <c r="R72" i="1" s="1"/>
  <c r="G73" i="1"/>
  <c r="I73" i="1" s="1"/>
  <c r="A74" i="1"/>
  <c r="J74" i="1"/>
  <c r="L74" i="1" l="1"/>
  <c r="M74" i="1" s="1"/>
  <c r="N74" i="1" s="1"/>
  <c r="E74" i="1"/>
  <c r="F74" i="1" s="1"/>
  <c r="Q72" i="1"/>
  <c r="B72" i="1" s="1"/>
  <c r="O73" i="1"/>
  <c r="R73" i="1" s="1"/>
  <c r="G74" i="1"/>
  <c r="I74" i="1" s="1"/>
  <c r="A75" i="1"/>
  <c r="J75" i="1"/>
  <c r="L75" i="1" l="1"/>
  <c r="M75" i="1" s="1"/>
  <c r="N75" i="1" s="1"/>
  <c r="E75" i="1"/>
  <c r="F75" i="1" s="1"/>
  <c r="Q73" i="1"/>
  <c r="B73" i="1" s="1"/>
  <c r="O74" i="1"/>
  <c r="R74" i="1" s="1"/>
  <c r="G75" i="1"/>
  <c r="I75" i="1" s="1"/>
  <c r="A76" i="1"/>
  <c r="J76" i="1"/>
  <c r="L76" i="1" l="1"/>
  <c r="M76" i="1" s="1"/>
  <c r="N76" i="1" s="1"/>
  <c r="E76" i="1"/>
  <c r="F76" i="1" s="1"/>
  <c r="Q74" i="1"/>
  <c r="B74" i="1" s="1"/>
  <c r="O75" i="1"/>
  <c r="Q75" i="1" s="1"/>
  <c r="B75" i="1" s="1"/>
  <c r="G76" i="1"/>
  <c r="I76" i="1" s="1"/>
  <c r="A77" i="1"/>
  <c r="J77" i="1"/>
  <c r="L77" i="1" l="1"/>
  <c r="M77" i="1" s="1"/>
  <c r="N77" i="1" s="1"/>
  <c r="E77" i="1"/>
  <c r="F77" i="1" s="1"/>
  <c r="R75" i="1"/>
  <c r="O76" i="1"/>
  <c r="R76" i="1" s="1"/>
  <c r="G77" i="1"/>
  <c r="I77" i="1" s="1"/>
  <c r="A78" i="1"/>
  <c r="J78" i="1"/>
  <c r="L78" i="1" l="1"/>
  <c r="M78" i="1" s="1"/>
  <c r="N78" i="1" s="1"/>
  <c r="E78" i="1"/>
  <c r="F78" i="1" s="1"/>
  <c r="Q76" i="1"/>
  <c r="B76" i="1" s="1"/>
  <c r="O77" i="1"/>
  <c r="R77" i="1" s="1"/>
  <c r="G78" i="1"/>
  <c r="I78" i="1" s="1"/>
  <c r="A79" i="1"/>
  <c r="J79" i="1"/>
  <c r="L79" i="1" l="1"/>
  <c r="M79" i="1" s="1"/>
  <c r="N79" i="1" s="1"/>
  <c r="E79" i="1"/>
  <c r="F79" i="1" s="1"/>
  <c r="Q77" i="1"/>
  <c r="B77" i="1" s="1"/>
  <c r="O78" i="1"/>
  <c r="R78" i="1" s="1"/>
  <c r="G79" i="1"/>
  <c r="I79" i="1" s="1"/>
  <c r="A80" i="1"/>
  <c r="J80" i="1"/>
  <c r="L80" i="1" l="1"/>
  <c r="M80" i="1" s="1"/>
  <c r="N80" i="1" s="1"/>
  <c r="E80" i="1"/>
  <c r="F80" i="1" s="1"/>
  <c r="Q78" i="1"/>
  <c r="B78" i="1" s="1"/>
  <c r="O79" i="1"/>
  <c r="Q79" i="1" s="1"/>
  <c r="B79" i="1" s="1"/>
  <c r="G80" i="1"/>
  <c r="I80" i="1" s="1"/>
  <c r="A81" i="1"/>
  <c r="J81" i="1"/>
  <c r="L81" i="1" l="1"/>
  <c r="M81" i="1" s="1"/>
  <c r="N81" i="1" s="1"/>
  <c r="E81" i="1"/>
  <c r="F81" i="1" s="1"/>
  <c r="R79" i="1"/>
  <c r="O80" i="1"/>
  <c r="R80" i="1" s="1"/>
  <c r="G81" i="1"/>
  <c r="I81" i="1" s="1"/>
  <c r="A82" i="1"/>
  <c r="J82" i="1"/>
  <c r="L82" i="1" l="1"/>
  <c r="M82" i="1" s="1"/>
  <c r="N82" i="1" s="1"/>
  <c r="E82" i="1"/>
  <c r="F82" i="1" s="1"/>
  <c r="Q80" i="1"/>
  <c r="B80" i="1" s="1"/>
  <c r="O81" i="1"/>
  <c r="R81" i="1" s="1"/>
  <c r="G82" i="1"/>
  <c r="I82" i="1" s="1"/>
  <c r="A83" i="1"/>
  <c r="J83" i="1"/>
  <c r="L83" i="1" l="1"/>
  <c r="M83" i="1" s="1"/>
  <c r="N83" i="1" s="1"/>
  <c r="E83" i="1"/>
  <c r="F83" i="1" s="1"/>
  <c r="Q81" i="1"/>
  <c r="B81" i="1" s="1"/>
  <c r="O82" i="1"/>
  <c r="R82" i="1" s="1"/>
  <c r="G83" i="1"/>
  <c r="I83" i="1" s="1"/>
  <c r="A84" i="1"/>
  <c r="J84" i="1"/>
  <c r="L84" i="1" l="1"/>
  <c r="M84" i="1" s="1"/>
  <c r="N84" i="1" s="1"/>
  <c r="E84" i="1"/>
  <c r="F84" i="1" s="1"/>
  <c r="Q82" i="1"/>
  <c r="B82" i="1" s="1"/>
  <c r="O83" i="1"/>
  <c r="Q83" i="1" s="1"/>
  <c r="B83" i="1" s="1"/>
  <c r="G84" i="1"/>
  <c r="I84" i="1" s="1"/>
  <c r="A85" i="1"/>
  <c r="J85" i="1"/>
  <c r="L85" i="1" l="1"/>
  <c r="M85" i="1" s="1"/>
  <c r="N85" i="1" s="1"/>
  <c r="E85" i="1"/>
  <c r="F85" i="1" s="1"/>
  <c r="R83" i="1"/>
  <c r="O84" i="1"/>
  <c r="R84" i="1" s="1"/>
  <c r="G85" i="1"/>
  <c r="I85" i="1" s="1"/>
  <c r="A86" i="1"/>
  <c r="J86" i="1"/>
  <c r="L86" i="1" l="1"/>
  <c r="M86" i="1" s="1"/>
  <c r="N86" i="1" s="1"/>
  <c r="E86" i="1"/>
  <c r="F86" i="1" s="1"/>
  <c r="Q84" i="1"/>
  <c r="B84" i="1" s="1"/>
  <c r="O85" i="1"/>
  <c r="Q85" i="1" s="1"/>
  <c r="B85" i="1" s="1"/>
  <c r="G86" i="1"/>
  <c r="I86" i="1" s="1"/>
  <c r="A87" i="1"/>
  <c r="J87" i="1"/>
  <c r="L87" i="1" l="1"/>
  <c r="M87" i="1" s="1"/>
  <c r="N87" i="1" s="1"/>
  <c r="E87" i="1"/>
  <c r="F87" i="1" s="1"/>
  <c r="G88" i="1" s="1"/>
  <c r="I88" i="1" s="1"/>
  <c r="R85" i="1"/>
  <c r="O86" i="1"/>
  <c r="R86" i="1" s="1"/>
  <c r="G87" i="1"/>
  <c r="I87" i="1" s="1"/>
  <c r="A88" i="1"/>
  <c r="J88" i="1"/>
  <c r="L88" i="1" l="1"/>
  <c r="M88" i="1" s="1"/>
  <c r="N88" i="1" s="1"/>
  <c r="O88" i="1" s="1"/>
  <c r="E88" i="1"/>
  <c r="F88" i="1" s="1"/>
  <c r="Q86" i="1"/>
  <c r="B86" i="1" s="1"/>
  <c r="O87" i="1"/>
  <c r="R87" i="1" s="1"/>
  <c r="A89" i="1"/>
  <c r="J89" i="1"/>
  <c r="L89" i="1" l="1"/>
  <c r="M89" i="1" s="1"/>
  <c r="N89" i="1" s="1"/>
  <c r="E89" i="1"/>
  <c r="F89" i="1" s="1"/>
  <c r="Q87" i="1"/>
  <c r="B87" i="1" s="1"/>
  <c r="G89" i="1"/>
  <c r="I89" i="1" s="1"/>
  <c r="A90" i="1"/>
  <c r="J90" i="1"/>
  <c r="Q88" i="1"/>
  <c r="B88" i="1" s="1"/>
  <c r="R88" i="1"/>
  <c r="L90" i="1" l="1"/>
  <c r="M90" i="1" s="1"/>
  <c r="N90" i="1" s="1"/>
  <c r="E90" i="1"/>
  <c r="F90" i="1" s="1"/>
  <c r="G91" i="1" s="1"/>
  <c r="G90" i="1"/>
  <c r="I90" i="1" s="1"/>
  <c r="O89" i="1"/>
  <c r="R89" i="1" s="1"/>
  <c r="A91" i="1"/>
  <c r="J91" i="1"/>
  <c r="L91" i="1" l="1"/>
  <c r="M91" i="1" s="1"/>
  <c r="N91" i="1" s="1"/>
  <c r="E91" i="1"/>
  <c r="F91" i="1" s="1"/>
  <c r="G92" i="1" s="1"/>
  <c r="O90" i="1"/>
  <c r="Q90" i="1" s="1"/>
  <c r="B90" i="1" s="1"/>
  <c r="Q89" i="1"/>
  <c r="B89" i="1" s="1"/>
  <c r="K92" i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A92" i="1"/>
  <c r="H92" i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I91" i="1"/>
  <c r="J92" i="1"/>
  <c r="R90" i="1" l="1"/>
  <c r="L92" i="1"/>
  <c r="M92" i="1" s="1"/>
  <c r="N92" i="1" s="1"/>
  <c r="E92" i="1"/>
  <c r="F92" i="1" s="1"/>
  <c r="I92" i="1"/>
  <c r="O91" i="1"/>
  <c r="Q91" i="1" s="1"/>
  <c r="B91" i="1" s="1"/>
  <c r="A93" i="1"/>
  <c r="J93" i="1"/>
  <c r="L93" i="1" l="1"/>
  <c r="M93" i="1" s="1"/>
  <c r="N93" i="1" s="1"/>
  <c r="E93" i="1"/>
  <c r="F93" i="1" s="1"/>
  <c r="G93" i="1"/>
  <c r="I93" i="1" s="1"/>
  <c r="O92" i="1"/>
  <c r="Q92" i="1" s="1"/>
  <c r="B92" i="1" s="1"/>
  <c r="R91" i="1"/>
  <c r="A94" i="1"/>
  <c r="J94" i="1"/>
  <c r="L94" i="1" l="1"/>
  <c r="M94" i="1" s="1"/>
  <c r="N94" i="1" s="1"/>
  <c r="E94" i="1"/>
  <c r="F94" i="1" s="1"/>
  <c r="O93" i="1"/>
  <c r="Q93" i="1" s="1"/>
  <c r="B93" i="1" s="1"/>
  <c r="G94" i="1"/>
  <c r="I94" i="1" s="1"/>
  <c r="A95" i="1"/>
  <c r="J95" i="1"/>
  <c r="L95" i="1" l="1"/>
  <c r="M95" i="1" s="1"/>
  <c r="N95" i="1" s="1"/>
  <c r="E95" i="1"/>
  <c r="F95" i="1" s="1"/>
  <c r="O94" i="1"/>
  <c r="Q94" i="1" s="1"/>
  <c r="B94" i="1" s="1"/>
  <c r="G95" i="1"/>
  <c r="I95" i="1" s="1"/>
  <c r="A96" i="1"/>
  <c r="J96" i="1"/>
  <c r="L96" i="1" l="1"/>
  <c r="M96" i="1" s="1"/>
  <c r="N96" i="1" s="1"/>
  <c r="E96" i="1"/>
  <c r="F96" i="1" s="1"/>
  <c r="G97" i="1" s="1"/>
  <c r="I97" i="1" s="1"/>
  <c r="G96" i="1"/>
  <c r="I96" i="1" s="1"/>
  <c r="O95" i="1"/>
  <c r="Q95" i="1" s="1"/>
  <c r="B95" i="1" s="1"/>
  <c r="A97" i="1"/>
  <c r="J97" i="1"/>
  <c r="L97" i="1" l="1"/>
  <c r="M97" i="1" s="1"/>
  <c r="N97" i="1" s="1"/>
  <c r="O97" i="1" s="1"/>
  <c r="E97" i="1"/>
  <c r="F97" i="1" s="1"/>
  <c r="O96" i="1"/>
  <c r="Q96" i="1" s="1"/>
  <c r="B96" i="1" s="1"/>
  <c r="A98" i="1"/>
  <c r="J98" i="1"/>
  <c r="L98" i="1" l="1"/>
  <c r="M98" i="1" s="1"/>
  <c r="N98" i="1" s="1"/>
  <c r="E98" i="1"/>
  <c r="F98" i="1" s="1"/>
  <c r="G98" i="1"/>
  <c r="I98" i="1" s="1"/>
  <c r="R96" i="1"/>
  <c r="A99" i="1"/>
  <c r="J99" i="1"/>
  <c r="R97" i="1"/>
  <c r="Q97" i="1"/>
  <c r="B97" i="1" s="1"/>
  <c r="L99" i="1" l="1"/>
  <c r="M99" i="1" s="1"/>
  <c r="N99" i="1" s="1"/>
  <c r="E99" i="1"/>
  <c r="F99" i="1" s="1"/>
  <c r="G99" i="1"/>
  <c r="I99" i="1" s="1"/>
  <c r="O98" i="1"/>
  <c r="Q98" i="1" s="1"/>
  <c r="B98" i="1" s="1"/>
  <c r="A100" i="1"/>
  <c r="J100" i="1"/>
  <c r="L100" i="1" l="1"/>
  <c r="M100" i="1" s="1"/>
  <c r="N100" i="1" s="1"/>
  <c r="E100" i="1"/>
  <c r="F100" i="1" s="1"/>
  <c r="G101" i="1" s="1"/>
  <c r="I101" i="1" s="1"/>
  <c r="R98" i="1"/>
  <c r="O99" i="1"/>
  <c r="Q99" i="1" s="1"/>
  <c r="B99" i="1" s="1"/>
  <c r="G100" i="1"/>
  <c r="I100" i="1" s="1"/>
  <c r="A101" i="1"/>
  <c r="J101" i="1"/>
  <c r="L101" i="1" l="1"/>
  <c r="M101" i="1" s="1"/>
  <c r="N101" i="1" s="1"/>
  <c r="O101" i="1" s="1"/>
  <c r="E101" i="1"/>
  <c r="F101" i="1" s="1"/>
  <c r="G102" i="1" s="1"/>
  <c r="I102" i="1" s="1"/>
  <c r="R99" i="1"/>
  <c r="O100" i="1"/>
  <c r="R100" i="1" s="1"/>
  <c r="A102" i="1"/>
  <c r="J102" i="1"/>
  <c r="L102" i="1" l="1"/>
  <c r="M102" i="1" s="1"/>
  <c r="N102" i="1" s="1"/>
  <c r="O102" i="1" s="1"/>
  <c r="E102" i="1"/>
  <c r="F102" i="1" s="1"/>
  <c r="G103" i="1" s="1"/>
  <c r="I103" i="1" s="1"/>
  <c r="Q100" i="1"/>
  <c r="B100" i="1" s="1"/>
  <c r="A103" i="1"/>
  <c r="J103" i="1"/>
  <c r="R101" i="1"/>
  <c r="Q101" i="1"/>
  <c r="B101" i="1" s="1"/>
  <c r="L103" i="1" l="1"/>
  <c r="M103" i="1" s="1"/>
  <c r="N103" i="1" s="1"/>
  <c r="O103" i="1" s="1"/>
  <c r="E103" i="1"/>
  <c r="F103" i="1" s="1"/>
  <c r="G104" i="1" s="1"/>
  <c r="I104" i="1" s="1"/>
  <c r="A104" i="1"/>
  <c r="R102" i="1"/>
  <c r="Q102" i="1"/>
  <c r="B102" i="1" s="1"/>
  <c r="J104" i="1"/>
  <c r="L104" i="1" l="1"/>
  <c r="M104" i="1" s="1"/>
  <c r="N104" i="1" s="1"/>
  <c r="O104" i="1" s="1"/>
  <c r="E104" i="1"/>
  <c r="F104" i="1" s="1"/>
  <c r="G105" i="1" s="1"/>
  <c r="I105" i="1" s="1"/>
  <c r="A105" i="1"/>
  <c r="R103" i="1"/>
  <c r="Q103" i="1"/>
  <c r="B103" i="1" s="1"/>
  <c r="J105" i="1"/>
  <c r="L105" i="1" l="1"/>
  <c r="M105" i="1" s="1"/>
  <c r="N105" i="1" s="1"/>
  <c r="O105" i="1" s="1"/>
  <c r="E105" i="1"/>
  <c r="F105" i="1" s="1"/>
  <c r="G106" i="1" s="1"/>
  <c r="I106" i="1" s="1"/>
  <c r="A106" i="1"/>
  <c r="J106" i="1"/>
  <c r="R104" i="1"/>
  <c r="Q104" i="1"/>
  <c r="B104" i="1" s="1"/>
  <c r="L106" i="1" l="1"/>
  <c r="M106" i="1" s="1"/>
  <c r="N106" i="1" s="1"/>
  <c r="O106" i="1" s="1"/>
  <c r="E106" i="1"/>
  <c r="F106" i="1" s="1"/>
  <c r="G107" i="1" s="1"/>
  <c r="I107" i="1" s="1"/>
  <c r="A107" i="1"/>
  <c r="Q105" i="1"/>
  <c r="B105" i="1" s="1"/>
  <c r="R105" i="1"/>
  <c r="J107" i="1"/>
  <c r="L107" i="1" l="1"/>
  <c r="M107" i="1" s="1"/>
  <c r="N107" i="1" s="1"/>
  <c r="O107" i="1" s="1"/>
  <c r="E107" i="1"/>
  <c r="F107" i="1" s="1"/>
  <c r="G108" i="1" s="1"/>
  <c r="I108" i="1" s="1"/>
  <c r="A108" i="1"/>
  <c r="J108" i="1"/>
  <c r="R106" i="1"/>
  <c r="Q106" i="1"/>
  <c r="B106" i="1" s="1"/>
  <c r="L108" i="1" l="1"/>
  <c r="M108" i="1" s="1"/>
  <c r="N108" i="1" s="1"/>
  <c r="O108" i="1" s="1"/>
  <c r="E108" i="1"/>
  <c r="F108" i="1" s="1"/>
  <c r="A109" i="1"/>
  <c r="J109" i="1"/>
  <c r="R107" i="1"/>
  <c r="Q107" i="1"/>
  <c r="B107" i="1" s="1"/>
  <c r="L109" i="1" l="1"/>
  <c r="M109" i="1" s="1"/>
  <c r="N109" i="1" s="1"/>
  <c r="E109" i="1"/>
  <c r="F109" i="1" s="1"/>
  <c r="G109" i="1"/>
  <c r="I109" i="1" s="1"/>
  <c r="A110" i="1"/>
  <c r="R108" i="1"/>
  <c r="Q108" i="1"/>
  <c r="B108" i="1" s="1"/>
  <c r="J110" i="1"/>
  <c r="L110" i="1" l="1"/>
  <c r="M110" i="1" s="1"/>
  <c r="N110" i="1" s="1"/>
  <c r="E110" i="1"/>
  <c r="F110" i="1" s="1"/>
  <c r="O109" i="1"/>
  <c r="R109" i="1" s="1"/>
  <c r="G110" i="1"/>
  <c r="I110" i="1" s="1"/>
  <c r="A111" i="1"/>
  <c r="J111" i="1"/>
  <c r="Q109" i="1" l="1"/>
  <c r="B109" i="1" s="1"/>
  <c r="L111" i="1"/>
  <c r="M111" i="1" s="1"/>
  <c r="N111" i="1" s="1"/>
  <c r="E111" i="1"/>
  <c r="F111" i="1" s="1"/>
  <c r="G112" i="1" s="1"/>
  <c r="I112" i="1" s="1"/>
  <c r="G111" i="1"/>
  <c r="I111" i="1" s="1"/>
  <c r="O110" i="1"/>
  <c r="Q110" i="1" s="1"/>
  <c r="B110" i="1" s="1"/>
  <c r="A112" i="1"/>
  <c r="J112" i="1"/>
  <c r="L112" i="1" l="1"/>
  <c r="M112" i="1" s="1"/>
  <c r="N112" i="1" s="1"/>
  <c r="O112" i="1" s="1"/>
  <c r="E112" i="1"/>
  <c r="F112" i="1" s="1"/>
  <c r="O111" i="1"/>
  <c r="Q111" i="1" s="1"/>
  <c r="B111" i="1" s="1"/>
  <c r="R110" i="1"/>
  <c r="A113" i="1"/>
  <c r="J113" i="1"/>
  <c r="L113" i="1" l="1"/>
  <c r="M113" i="1" s="1"/>
  <c r="N113" i="1" s="1"/>
  <c r="E113" i="1"/>
  <c r="F113" i="1" s="1"/>
  <c r="G114" i="1" s="1"/>
  <c r="I114" i="1" s="1"/>
  <c r="R111" i="1"/>
  <c r="G113" i="1"/>
  <c r="I113" i="1" s="1"/>
  <c r="A114" i="1"/>
  <c r="J114" i="1"/>
  <c r="Q112" i="1"/>
  <c r="B112" i="1" s="1"/>
  <c r="R112" i="1"/>
  <c r="L114" i="1" l="1"/>
  <c r="M114" i="1" s="1"/>
  <c r="N114" i="1" s="1"/>
  <c r="O114" i="1" s="1"/>
  <c r="E114" i="1"/>
  <c r="F114" i="1" s="1"/>
  <c r="G115" i="1" s="1"/>
  <c r="I115" i="1" s="1"/>
  <c r="O113" i="1"/>
  <c r="R113" i="1" s="1"/>
  <c r="A115" i="1"/>
  <c r="J115" i="1"/>
  <c r="L115" i="1" l="1"/>
  <c r="M115" i="1" s="1"/>
  <c r="N115" i="1" s="1"/>
  <c r="O115" i="1" s="1"/>
  <c r="E115" i="1"/>
  <c r="F115" i="1" s="1"/>
  <c r="Q113" i="1"/>
  <c r="B113" i="1" s="1"/>
  <c r="A116" i="1"/>
  <c r="J116" i="1"/>
  <c r="R114" i="1"/>
  <c r="Q114" i="1"/>
  <c r="B114" i="1" s="1"/>
  <c r="L116" i="1" l="1"/>
  <c r="M116" i="1" s="1"/>
  <c r="N116" i="1" s="1"/>
  <c r="E116" i="1"/>
  <c r="F116" i="1" s="1"/>
  <c r="G116" i="1"/>
  <c r="I116" i="1" s="1"/>
  <c r="A117" i="1"/>
  <c r="R115" i="1"/>
  <c r="Q115" i="1"/>
  <c r="B115" i="1" s="1"/>
  <c r="J117" i="1"/>
  <c r="L117" i="1" l="1"/>
  <c r="M117" i="1" s="1"/>
  <c r="N117" i="1" s="1"/>
  <c r="E117" i="1"/>
  <c r="F117" i="1" s="1"/>
  <c r="G118" i="1" s="1"/>
  <c r="I118" i="1" s="1"/>
  <c r="G117" i="1"/>
  <c r="I117" i="1" s="1"/>
  <c r="O116" i="1"/>
  <c r="R116" i="1" s="1"/>
  <c r="A118" i="1"/>
  <c r="J118" i="1"/>
  <c r="L118" i="1" l="1"/>
  <c r="M118" i="1" s="1"/>
  <c r="N118" i="1" s="1"/>
  <c r="O118" i="1" s="1"/>
  <c r="E118" i="1"/>
  <c r="F118" i="1" s="1"/>
  <c r="O117" i="1"/>
  <c r="Q117" i="1" s="1"/>
  <c r="B117" i="1" s="1"/>
  <c r="Q116" i="1"/>
  <c r="B116" i="1" s="1"/>
  <c r="A119" i="1"/>
  <c r="J119" i="1"/>
  <c r="L119" i="1" l="1"/>
  <c r="M119" i="1" s="1"/>
  <c r="N119" i="1" s="1"/>
  <c r="E119" i="1"/>
  <c r="F119" i="1" s="1"/>
  <c r="G120" i="1" s="1"/>
  <c r="I120" i="1" s="1"/>
  <c r="R117" i="1"/>
  <c r="G119" i="1"/>
  <c r="I119" i="1" s="1"/>
  <c r="A120" i="1"/>
  <c r="J120" i="1"/>
  <c r="R118" i="1"/>
  <c r="Q118" i="1"/>
  <c r="B118" i="1" s="1"/>
  <c r="L120" i="1" l="1"/>
  <c r="M120" i="1" s="1"/>
  <c r="N120" i="1" s="1"/>
  <c r="O120" i="1" s="1"/>
  <c r="E120" i="1"/>
  <c r="F120" i="1" s="1"/>
  <c r="O119" i="1"/>
  <c r="R119" i="1" s="1"/>
  <c r="A121" i="1"/>
  <c r="J121" i="1"/>
  <c r="L121" i="1" l="1"/>
  <c r="M121" i="1" s="1"/>
  <c r="N121" i="1" s="1"/>
  <c r="E121" i="1"/>
  <c r="F121" i="1" s="1"/>
  <c r="G121" i="1"/>
  <c r="I121" i="1" s="1"/>
  <c r="Q119" i="1"/>
  <c r="B119" i="1" s="1"/>
  <c r="A122" i="1"/>
  <c r="Q120" i="1"/>
  <c r="B120" i="1" s="1"/>
  <c r="R120" i="1"/>
  <c r="J122" i="1"/>
  <c r="L122" i="1" l="1"/>
  <c r="M122" i="1" s="1"/>
  <c r="N122" i="1" s="1"/>
  <c r="E122" i="1"/>
  <c r="F122" i="1" s="1"/>
  <c r="O121" i="1"/>
  <c r="Q121" i="1" s="1"/>
  <c r="B121" i="1" s="1"/>
  <c r="G122" i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K123" i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A123" i="1"/>
  <c r="E123" i="1" s="1"/>
  <c r="J123" i="1"/>
  <c r="R121" i="1" l="1"/>
  <c r="L123" i="1"/>
  <c r="M123" i="1" s="1"/>
  <c r="N123" i="1" s="1"/>
  <c r="I122" i="1"/>
  <c r="O122" i="1" s="1"/>
  <c r="R122" i="1" s="1"/>
  <c r="G123" i="1"/>
  <c r="I123" i="1" s="1"/>
  <c r="A124" i="1"/>
  <c r="F123" i="1"/>
  <c r="G124" i="1" s="1"/>
  <c r="I124" i="1" s="1"/>
  <c r="J124" i="1"/>
  <c r="L124" i="1" l="1"/>
  <c r="M124" i="1" s="1"/>
  <c r="N124" i="1" s="1"/>
  <c r="O124" i="1" s="1"/>
  <c r="Q124" i="1" s="1"/>
  <c r="B124" i="1" s="1"/>
  <c r="E124" i="1"/>
  <c r="F124" i="1" s="1"/>
  <c r="Q122" i="1"/>
  <c r="B122" i="1" s="1"/>
  <c r="O123" i="1"/>
  <c r="Q123" i="1" s="1"/>
  <c r="B123" i="1" s="1"/>
  <c r="A125" i="1"/>
  <c r="J125" i="1"/>
  <c r="L125" i="1" l="1"/>
  <c r="M125" i="1" s="1"/>
  <c r="N125" i="1" s="1"/>
  <c r="E125" i="1"/>
  <c r="F125" i="1" s="1"/>
  <c r="G125" i="1"/>
  <c r="I125" i="1" s="1"/>
  <c r="A126" i="1"/>
  <c r="J126" i="1"/>
  <c r="L126" i="1" l="1"/>
  <c r="M126" i="1" s="1"/>
  <c r="N126" i="1" s="1"/>
  <c r="E126" i="1"/>
  <c r="F126" i="1" s="1"/>
  <c r="G127" i="1" s="1"/>
  <c r="I127" i="1" s="1"/>
  <c r="O125" i="1"/>
  <c r="Q125" i="1" s="1"/>
  <c r="B125" i="1" s="1"/>
  <c r="G126" i="1"/>
  <c r="I126" i="1" s="1"/>
  <c r="A127" i="1"/>
  <c r="J127" i="1"/>
  <c r="L127" i="1" l="1"/>
  <c r="M127" i="1" s="1"/>
  <c r="N127" i="1" s="1"/>
  <c r="O127" i="1" s="1"/>
  <c r="Q127" i="1" s="1"/>
  <c r="B127" i="1" s="1"/>
  <c r="E127" i="1"/>
  <c r="F127" i="1" s="1"/>
  <c r="G128" i="1" s="1"/>
  <c r="I128" i="1" s="1"/>
  <c r="O126" i="1"/>
  <c r="Q126" i="1" s="1"/>
  <c r="B126" i="1" s="1"/>
  <c r="A128" i="1"/>
  <c r="J128" i="1"/>
  <c r="L128" i="1" l="1"/>
  <c r="M128" i="1" s="1"/>
  <c r="N128" i="1" s="1"/>
  <c r="O128" i="1" s="1"/>
  <c r="Q128" i="1" s="1"/>
  <c r="B128" i="1" s="1"/>
  <c r="E128" i="1"/>
  <c r="F128" i="1" s="1"/>
  <c r="A129" i="1"/>
  <c r="J129" i="1"/>
  <c r="L129" i="1" l="1"/>
  <c r="M129" i="1" s="1"/>
  <c r="N129" i="1" s="1"/>
  <c r="E129" i="1"/>
  <c r="F129" i="1" s="1"/>
  <c r="G129" i="1"/>
  <c r="I129" i="1" s="1"/>
  <c r="A130" i="1"/>
  <c r="J130" i="1"/>
  <c r="L130" i="1" l="1"/>
  <c r="M130" i="1" s="1"/>
  <c r="N130" i="1" s="1"/>
  <c r="E130" i="1"/>
  <c r="F130" i="1" s="1"/>
  <c r="G131" i="1" s="1"/>
  <c r="I131" i="1" s="1"/>
  <c r="O129" i="1"/>
  <c r="R129" i="1" s="1"/>
  <c r="G130" i="1"/>
  <c r="I130" i="1" s="1"/>
  <c r="A131" i="1"/>
  <c r="J131" i="1"/>
  <c r="Q129" i="1" l="1"/>
  <c r="B129" i="1" s="1"/>
  <c r="L131" i="1"/>
  <c r="M131" i="1" s="1"/>
  <c r="N131" i="1" s="1"/>
  <c r="O131" i="1" s="1"/>
  <c r="E131" i="1"/>
  <c r="F131" i="1" s="1"/>
  <c r="O130" i="1"/>
  <c r="R130" i="1" s="1"/>
  <c r="A132" i="1"/>
  <c r="J132" i="1"/>
  <c r="L132" i="1" l="1"/>
  <c r="M132" i="1" s="1"/>
  <c r="N132" i="1" s="1"/>
  <c r="E132" i="1"/>
  <c r="F132" i="1" s="1"/>
  <c r="G133" i="1" s="1"/>
  <c r="I133" i="1" s="1"/>
  <c r="Q130" i="1"/>
  <c r="B130" i="1" s="1"/>
  <c r="G132" i="1"/>
  <c r="I132" i="1" s="1"/>
  <c r="A133" i="1"/>
  <c r="J133" i="1"/>
  <c r="Q131" i="1"/>
  <c r="B131" i="1" s="1"/>
  <c r="R131" i="1"/>
  <c r="L133" i="1" l="1"/>
  <c r="M133" i="1" s="1"/>
  <c r="N133" i="1" s="1"/>
  <c r="O133" i="1" s="1"/>
  <c r="E133" i="1"/>
  <c r="F133" i="1" s="1"/>
  <c r="G134" i="1" s="1"/>
  <c r="I134" i="1" s="1"/>
  <c r="O132" i="1"/>
  <c r="Q132" i="1" s="1"/>
  <c r="B132" i="1" s="1"/>
  <c r="A134" i="1"/>
  <c r="J134" i="1"/>
  <c r="L134" i="1" l="1"/>
  <c r="M134" i="1" s="1"/>
  <c r="N134" i="1" s="1"/>
  <c r="O134" i="1" s="1"/>
  <c r="E134" i="1"/>
  <c r="F134" i="1" s="1"/>
  <c r="R132" i="1"/>
  <c r="A135" i="1"/>
  <c r="J135" i="1"/>
  <c r="Q133" i="1"/>
  <c r="B133" i="1" s="1"/>
  <c r="R133" i="1"/>
  <c r="L135" i="1" l="1"/>
  <c r="M135" i="1" s="1"/>
  <c r="N135" i="1" s="1"/>
  <c r="E135" i="1"/>
  <c r="F135" i="1" s="1"/>
  <c r="G135" i="1"/>
  <c r="I135" i="1" s="1"/>
  <c r="A136" i="1"/>
  <c r="J136" i="1"/>
  <c r="R134" i="1"/>
  <c r="Q134" i="1"/>
  <c r="B134" i="1" s="1"/>
  <c r="L136" i="1" l="1"/>
  <c r="M136" i="1" s="1"/>
  <c r="N136" i="1" s="1"/>
  <c r="E136" i="1"/>
  <c r="F136" i="1" s="1"/>
  <c r="G137" i="1" s="1"/>
  <c r="I137" i="1" s="1"/>
  <c r="G136" i="1"/>
  <c r="I136" i="1" s="1"/>
  <c r="O135" i="1"/>
  <c r="Q135" i="1" s="1"/>
  <c r="B135" i="1" s="1"/>
  <c r="A137" i="1"/>
  <c r="J137" i="1"/>
  <c r="L137" i="1" l="1"/>
  <c r="M137" i="1" s="1"/>
  <c r="N137" i="1" s="1"/>
  <c r="O137" i="1" s="1"/>
  <c r="E137" i="1"/>
  <c r="F137" i="1" s="1"/>
  <c r="O136" i="1"/>
  <c r="Q136" i="1" s="1"/>
  <c r="B136" i="1" s="1"/>
  <c r="R135" i="1"/>
  <c r="A138" i="1"/>
  <c r="J138" i="1"/>
  <c r="L138" i="1" l="1"/>
  <c r="M138" i="1" s="1"/>
  <c r="N138" i="1" s="1"/>
  <c r="E138" i="1"/>
  <c r="F138" i="1" s="1"/>
  <c r="G139" i="1" s="1"/>
  <c r="I139" i="1" s="1"/>
  <c r="R136" i="1"/>
  <c r="A139" i="1"/>
  <c r="G138" i="1"/>
  <c r="I138" i="1" s="1"/>
  <c r="J139" i="1"/>
  <c r="Q137" i="1"/>
  <c r="B137" i="1" s="1"/>
  <c r="R137" i="1"/>
  <c r="L139" i="1" l="1"/>
  <c r="M139" i="1" s="1"/>
  <c r="N139" i="1" s="1"/>
  <c r="O139" i="1" s="1"/>
  <c r="E139" i="1"/>
  <c r="F139" i="1" s="1"/>
  <c r="O138" i="1"/>
  <c r="Q138" i="1" s="1"/>
  <c r="B138" i="1" s="1"/>
  <c r="A140" i="1"/>
  <c r="J140" i="1"/>
  <c r="L140" i="1" l="1"/>
  <c r="M140" i="1" s="1"/>
  <c r="N140" i="1" s="1"/>
  <c r="E140" i="1"/>
  <c r="F140" i="1" s="1"/>
  <c r="G141" i="1" s="1"/>
  <c r="I141" i="1" s="1"/>
  <c r="R138" i="1"/>
  <c r="G140" i="1"/>
  <c r="I140" i="1" s="1"/>
  <c r="A141" i="1"/>
  <c r="Q139" i="1"/>
  <c r="B139" i="1" s="1"/>
  <c r="R139" i="1"/>
  <c r="J141" i="1"/>
  <c r="L141" i="1" l="1"/>
  <c r="M141" i="1" s="1"/>
  <c r="N141" i="1" s="1"/>
  <c r="O141" i="1" s="1"/>
  <c r="E141" i="1"/>
  <c r="F141" i="1" s="1"/>
  <c r="G142" i="1" s="1"/>
  <c r="I142" i="1" s="1"/>
  <c r="O140" i="1"/>
  <c r="R140" i="1" s="1"/>
  <c r="A142" i="1"/>
  <c r="J142" i="1"/>
  <c r="L142" i="1" l="1"/>
  <c r="M142" i="1" s="1"/>
  <c r="N142" i="1" s="1"/>
  <c r="O142" i="1" s="1"/>
  <c r="E142" i="1"/>
  <c r="F142" i="1" s="1"/>
  <c r="G143" i="1" s="1"/>
  <c r="I143" i="1" s="1"/>
  <c r="Q140" i="1"/>
  <c r="B140" i="1" s="1"/>
  <c r="A143" i="1"/>
  <c r="R141" i="1"/>
  <c r="Q141" i="1"/>
  <c r="B141" i="1" s="1"/>
  <c r="J143" i="1"/>
  <c r="L143" i="1" l="1"/>
  <c r="M143" i="1" s="1"/>
  <c r="N143" i="1" s="1"/>
  <c r="O143" i="1" s="1"/>
  <c r="E143" i="1"/>
  <c r="F143" i="1" s="1"/>
  <c r="A144" i="1"/>
  <c r="R142" i="1"/>
  <c r="Q142" i="1"/>
  <c r="B142" i="1" s="1"/>
  <c r="J144" i="1"/>
  <c r="L144" i="1" l="1"/>
  <c r="M144" i="1" s="1"/>
  <c r="N144" i="1" s="1"/>
  <c r="E144" i="1"/>
  <c r="F144" i="1" s="1"/>
  <c r="G144" i="1"/>
  <c r="I144" i="1" s="1"/>
  <c r="A145" i="1"/>
  <c r="R143" i="1"/>
  <c r="Q143" i="1"/>
  <c r="B143" i="1" s="1"/>
  <c r="J145" i="1"/>
  <c r="L145" i="1" l="1"/>
  <c r="M145" i="1" s="1"/>
  <c r="N145" i="1" s="1"/>
  <c r="E145" i="1"/>
  <c r="F145" i="1" s="1"/>
  <c r="G146" i="1" s="1"/>
  <c r="I146" i="1" s="1"/>
  <c r="G145" i="1"/>
  <c r="I145" i="1" s="1"/>
  <c r="O144" i="1"/>
  <c r="Q144" i="1" s="1"/>
  <c r="B144" i="1" s="1"/>
  <c r="A146" i="1"/>
  <c r="J146" i="1"/>
  <c r="L146" i="1" l="1"/>
  <c r="M146" i="1" s="1"/>
  <c r="N146" i="1" s="1"/>
  <c r="O146" i="1" s="1"/>
  <c r="E146" i="1"/>
  <c r="F146" i="1" s="1"/>
  <c r="O145" i="1"/>
  <c r="R145" i="1" s="1"/>
  <c r="R144" i="1"/>
  <c r="A147" i="1"/>
  <c r="J147" i="1"/>
  <c r="L147" i="1" l="1"/>
  <c r="M147" i="1" s="1"/>
  <c r="N147" i="1" s="1"/>
  <c r="E147" i="1"/>
  <c r="F147" i="1" s="1"/>
  <c r="Q145" i="1"/>
  <c r="B145" i="1" s="1"/>
  <c r="G147" i="1"/>
  <c r="I147" i="1" s="1"/>
  <c r="A148" i="1"/>
  <c r="R146" i="1"/>
  <c r="Q146" i="1"/>
  <c r="B146" i="1" s="1"/>
  <c r="J148" i="1"/>
  <c r="L148" i="1" l="1"/>
  <c r="M148" i="1" s="1"/>
  <c r="N148" i="1" s="1"/>
  <c r="E148" i="1"/>
  <c r="F148" i="1" s="1"/>
  <c r="G148" i="1"/>
  <c r="I148" i="1" s="1"/>
  <c r="O147" i="1"/>
  <c r="R147" i="1" s="1"/>
  <c r="A149" i="1"/>
  <c r="J149" i="1"/>
  <c r="L149" i="1" l="1"/>
  <c r="M149" i="1" s="1"/>
  <c r="N149" i="1" s="1"/>
  <c r="E149" i="1"/>
  <c r="F149" i="1" s="1"/>
  <c r="O148" i="1"/>
  <c r="Q148" i="1" s="1"/>
  <c r="B148" i="1" s="1"/>
  <c r="Q147" i="1"/>
  <c r="B147" i="1" s="1"/>
  <c r="G149" i="1"/>
  <c r="I149" i="1" s="1"/>
  <c r="A150" i="1"/>
  <c r="J150" i="1"/>
  <c r="L150" i="1" l="1"/>
  <c r="M150" i="1" s="1"/>
  <c r="N150" i="1" s="1"/>
  <c r="E150" i="1"/>
  <c r="F150" i="1" s="1"/>
  <c r="G151" i="1" s="1"/>
  <c r="I151" i="1" s="1"/>
  <c r="R148" i="1"/>
  <c r="G150" i="1"/>
  <c r="I150" i="1" s="1"/>
  <c r="O149" i="1"/>
  <c r="Q149" i="1" s="1"/>
  <c r="B149" i="1" s="1"/>
  <c r="A151" i="1"/>
  <c r="J151" i="1"/>
  <c r="L151" i="1" l="1"/>
  <c r="M151" i="1" s="1"/>
  <c r="N151" i="1" s="1"/>
  <c r="O151" i="1" s="1"/>
  <c r="E151" i="1"/>
  <c r="F151" i="1" s="1"/>
  <c r="R149" i="1"/>
  <c r="O150" i="1"/>
  <c r="Q150" i="1" s="1"/>
  <c r="B150" i="1" s="1"/>
  <c r="A152" i="1"/>
  <c r="J152" i="1"/>
  <c r="L152" i="1" l="1"/>
  <c r="M152" i="1" s="1"/>
  <c r="N152" i="1" s="1"/>
  <c r="E152" i="1"/>
  <c r="F152" i="1" s="1"/>
  <c r="G152" i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R150" i="1"/>
  <c r="K153" i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A153" i="1"/>
  <c r="E153" i="1" s="1"/>
  <c r="J153" i="1"/>
  <c r="Q151" i="1"/>
  <c r="B151" i="1" s="1"/>
  <c r="R151" i="1"/>
  <c r="I152" i="1" l="1"/>
  <c r="O152" i="1" s="1"/>
  <c r="R152" i="1" s="1"/>
  <c r="L153" i="1"/>
  <c r="M153" i="1" s="1"/>
  <c r="N153" i="1" s="1"/>
  <c r="G153" i="1"/>
  <c r="I153" i="1" s="1"/>
  <c r="F153" i="1"/>
  <c r="G154" i="1" s="1"/>
  <c r="I154" i="1" s="1"/>
  <c r="A154" i="1"/>
  <c r="J154" i="1"/>
  <c r="L154" i="1" l="1"/>
  <c r="M154" i="1" s="1"/>
  <c r="N154" i="1" s="1"/>
  <c r="O154" i="1" s="1"/>
  <c r="Q154" i="1" s="1"/>
  <c r="B154" i="1" s="1"/>
  <c r="E154" i="1"/>
  <c r="F154" i="1" s="1"/>
  <c r="G155" i="1" s="1"/>
  <c r="I155" i="1" s="1"/>
  <c r="O153" i="1"/>
  <c r="Q153" i="1" s="1"/>
  <c r="B153" i="1" s="1"/>
  <c r="Q152" i="1"/>
  <c r="B152" i="1" s="1"/>
  <c r="A155" i="1"/>
  <c r="J155" i="1"/>
  <c r="L155" i="1" l="1"/>
  <c r="M155" i="1" s="1"/>
  <c r="N155" i="1" s="1"/>
  <c r="O155" i="1" s="1"/>
  <c r="Q155" i="1" s="1"/>
  <c r="B155" i="1" s="1"/>
  <c r="E155" i="1"/>
  <c r="F155" i="1" s="1"/>
  <c r="G156" i="1" s="1"/>
  <c r="I156" i="1" s="1"/>
  <c r="A156" i="1"/>
  <c r="J156" i="1"/>
  <c r="L156" i="1" l="1"/>
  <c r="M156" i="1" s="1"/>
  <c r="N156" i="1" s="1"/>
  <c r="O156" i="1" s="1"/>
  <c r="Q156" i="1" s="1"/>
  <c r="B156" i="1" s="1"/>
  <c r="E156" i="1"/>
  <c r="F156" i="1" s="1"/>
  <c r="A157" i="1"/>
  <c r="J157" i="1"/>
  <c r="L157" i="1" l="1"/>
  <c r="M157" i="1" s="1"/>
  <c r="N157" i="1" s="1"/>
  <c r="E157" i="1"/>
  <c r="F157" i="1" s="1"/>
  <c r="G158" i="1" s="1"/>
  <c r="I158" i="1" s="1"/>
  <c r="G157" i="1"/>
  <c r="I157" i="1" s="1"/>
  <c r="A158" i="1"/>
  <c r="J158" i="1"/>
  <c r="L158" i="1" l="1"/>
  <c r="M158" i="1" s="1"/>
  <c r="N158" i="1" s="1"/>
  <c r="O158" i="1" s="1"/>
  <c r="Q158" i="1" s="1"/>
  <c r="B158" i="1" s="1"/>
  <c r="E158" i="1"/>
  <c r="F158" i="1" s="1"/>
  <c r="O157" i="1"/>
  <c r="Q157" i="1" s="1"/>
  <c r="B157" i="1" s="1"/>
  <c r="A159" i="1"/>
  <c r="J159" i="1"/>
  <c r="L159" i="1" l="1"/>
  <c r="M159" i="1" s="1"/>
  <c r="N159" i="1" s="1"/>
  <c r="E159" i="1"/>
  <c r="F159" i="1" s="1"/>
  <c r="G160" i="1" s="1"/>
  <c r="I160" i="1" s="1"/>
  <c r="G159" i="1"/>
  <c r="I159" i="1" s="1"/>
  <c r="A160" i="1"/>
  <c r="J160" i="1"/>
  <c r="L160" i="1" l="1"/>
  <c r="M160" i="1" s="1"/>
  <c r="N160" i="1" s="1"/>
  <c r="O160" i="1" s="1"/>
  <c r="E160" i="1"/>
  <c r="F160" i="1" s="1"/>
  <c r="O159" i="1"/>
  <c r="Q159" i="1" s="1"/>
  <c r="B159" i="1" s="1"/>
  <c r="A161" i="1"/>
  <c r="J161" i="1"/>
  <c r="R159" i="1" l="1"/>
  <c r="L161" i="1"/>
  <c r="M161" i="1" s="1"/>
  <c r="N161" i="1" s="1"/>
  <c r="E161" i="1"/>
  <c r="F161" i="1" s="1"/>
  <c r="G161" i="1"/>
  <c r="I161" i="1" s="1"/>
  <c r="A162" i="1"/>
  <c r="R160" i="1"/>
  <c r="Q160" i="1"/>
  <c r="B160" i="1" s="1"/>
  <c r="J162" i="1"/>
  <c r="L162" i="1" l="1"/>
  <c r="M162" i="1" s="1"/>
  <c r="N162" i="1" s="1"/>
  <c r="E162" i="1"/>
  <c r="F162" i="1" s="1"/>
  <c r="G163" i="1" s="1"/>
  <c r="I163" i="1" s="1"/>
  <c r="G162" i="1"/>
  <c r="I162" i="1" s="1"/>
  <c r="O161" i="1"/>
  <c r="R161" i="1" s="1"/>
  <c r="A163" i="1"/>
  <c r="J163" i="1"/>
  <c r="L163" i="1" l="1"/>
  <c r="M163" i="1" s="1"/>
  <c r="N163" i="1" s="1"/>
  <c r="O163" i="1" s="1"/>
  <c r="E163" i="1"/>
  <c r="F163" i="1" s="1"/>
  <c r="O162" i="1"/>
  <c r="Q162" i="1" s="1"/>
  <c r="B162" i="1" s="1"/>
  <c r="Q161" i="1"/>
  <c r="B161" i="1" s="1"/>
  <c r="A164" i="1"/>
  <c r="J164" i="1"/>
  <c r="L164" i="1" l="1"/>
  <c r="M164" i="1" s="1"/>
  <c r="N164" i="1" s="1"/>
  <c r="E164" i="1"/>
  <c r="F164" i="1" s="1"/>
  <c r="R162" i="1"/>
  <c r="G164" i="1"/>
  <c r="I164" i="1" s="1"/>
  <c r="A165" i="1"/>
  <c r="Q163" i="1"/>
  <c r="B163" i="1" s="1"/>
  <c r="R163" i="1"/>
  <c r="J165" i="1"/>
  <c r="L165" i="1" l="1"/>
  <c r="M165" i="1" s="1"/>
  <c r="N165" i="1" s="1"/>
  <c r="E165" i="1"/>
  <c r="F165" i="1" s="1"/>
  <c r="G166" i="1" s="1"/>
  <c r="I166" i="1" s="1"/>
  <c r="O164" i="1"/>
  <c r="Q164" i="1" s="1"/>
  <c r="B164" i="1" s="1"/>
  <c r="A166" i="1"/>
  <c r="G165" i="1"/>
  <c r="I165" i="1" s="1"/>
  <c r="J166" i="1"/>
  <c r="L166" i="1" l="1"/>
  <c r="M166" i="1" s="1"/>
  <c r="N166" i="1" s="1"/>
  <c r="O166" i="1" s="1"/>
  <c r="E166" i="1"/>
  <c r="F166" i="1" s="1"/>
  <c r="R164" i="1"/>
  <c r="O165" i="1"/>
  <c r="R165" i="1" s="1"/>
  <c r="A167" i="1"/>
  <c r="J167" i="1"/>
  <c r="L167" i="1" l="1"/>
  <c r="M167" i="1" s="1"/>
  <c r="N167" i="1" s="1"/>
  <c r="E167" i="1"/>
  <c r="F167" i="1" s="1"/>
  <c r="Q165" i="1"/>
  <c r="B165" i="1" s="1"/>
  <c r="A168" i="1"/>
  <c r="G167" i="1"/>
  <c r="I167" i="1" s="1"/>
  <c r="J168" i="1"/>
  <c r="Q166" i="1"/>
  <c r="B166" i="1" s="1"/>
  <c r="R166" i="1"/>
  <c r="L168" i="1" l="1"/>
  <c r="M168" i="1" s="1"/>
  <c r="N168" i="1" s="1"/>
  <c r="E168" i="1"/>
  <c r="F168" i="1" s="1"/>
  <c r="G168" i="1"/>
  <c r="I168" i="1" s="1"/>
  <c r="O167" i="1"/>
  <c r="R167" i="1" s="1"/>
  <c r="A169" i="1"/>
  <c r="J169" i="1"/>
  <c r="L169" i="1" l="1"/>
  <c r="M169" i="1" s="1"/>
  <c r="N169" i="1" s="1"/>
  <c r="E169" i="1"/>
  <c r="F169" i="1" s="1"/>
  <c r="O168" i="1"/>
  <c r="R168" i="1" s="1"/>
  <c r="Q167" i="1"/>
  <c r="B167" i="1" s="1"/>
  <c r="A170" i="1"/>
  <c r="G169" i="1"/>
  <c r="I169" i="1" s="1"/>
  <c r="J170" i="1"/>
  <c r="Q168" i="1" l="1"/>
  <c r="B168" i="1" s="1"/>
  <c r="L170" i="1"/>
  <c r="M170" i="1" s="1"/>
  <c r="N170" i="1" s="1"/>
  <c r="E170" i="1"/>
  <c r="F170" i="1" s="1"/>
  <c r="G170" i="1"/>
  <c r="I170" i="1" s="1"/>
  <c r="O169" i="1"/>
  <c r="Q169" i="1" s="1"/>
  <c r="B169" i="1" s="1"/>
  <c r="A171" i="1"/>
  <c r="J171" i="1"/>
  <c r="L171" i="1" l="1"/>
  <c r="M171" i="1" s="1"/>
  <c r="N171" i="1" s="1"/>
  <c r="E171" i="1"/>
  <c r="F171" i="1" s="1"/>
  <c r="G172" i="1" s="1"/>
  <c r="I172" i="1" s="1"/>
  <c r="G171" i="1"/>
  <c r="I171" i="1" s="1"/>
  <c r="O170" i="1"/>
  <c r="Q170" i="1" s="1"/>
  <c r="B170" i="1" s="1"/>
  <c r="R169" i="1"/>
  <c r="A172" i="1"/>
  <c r="J172" i="1"/>
  <c r="L172" i="1" l="1"/>
  <c r="M172" i="1" s="1"/>
  <c r="N172" i="1" s="1"/>
  <c r="O172" i="1" s="1"/>
  <c r="E172" i="1"/>
  <c r="F172" i="1" s="1"/>
  <c r="O171" i="1"/>
  <c r="R171" i="1" s="1"/>
  <c r="R170" i="1"/>
  <c r="A173" i="1"/>
  <c r="J173" i="1"/>
  <c r="Q171" i="1" l="1"/>
  <c r="B171" i="1" s="1"/>
  <c r="L173" i="1"/>
  <c r="M173" i="1" s="1"/>
  <c r="N173" i="1" s="1"/>
  <c r="E173" i="1"/>
  <c r="F173" i="1" s="1"/>
  <c r="G173" i="1"/>
  <c r="I173" i="1" s="1"/>
  <c r="A174" i="1"/>
  <c r="Q172" i="1"/>
  <c r="B172" i="1" s="1"/>
  <c r="R172" i="1"/>
  <c r="J174" i="1"/>
  <c r="L174" i="1" l="1"/>
  <c r="M174" i="1" s="1"/>
  <c r="N174" i="1" s="1"/>
  <c r="E174" i="1"/>
  <c r="F174" i="1" s="1"/>
  <c r="G175" i="1" s="1"/>
  <c r="I175" i="1" s="1"/>
  <c r="G174" i="1"/>
  <c r="I174" i="1" s="1"/>
  <c r="O173" i="1"/>
  <c r="R173" i="1" s="1"/>
  <c r="A175" i="1"/>
  <c r="J175" i="1"/>
  <c r="L175" i="1" l="1"/>
  <c r="M175" i="1" s="1"/>
  <c r="N175" i="1" s="1"/>
  <c r="O175" i="1" s="1"/>
  <c r="E175" i="1"/>
  <c r="F175" i="1" s="1"/>
  <c r="G176" i="1" s="1"/>
  <c r="I176" i="1" s="1"/>
  <c r="O174" i="1"/>
  <c r="Q174" i="1" s="1"/>
  <c r="B174" i="1" s="1"/>
  <c r="Q173" i="1"/>
  <c r="B173" i="1" s="1"/>
  <c r="A176" i="1"/>
  <c r="J176" i="1"/>
  <c r="L176" i="1" l="1"/>
  <c r="M176" i="1" s="1"/>
  <c r="N176" i="1" s="1"/>
  <c r="O176" i="1" s="1"/>
  <c r="E176" i="1"/>
  <c r="F176" i="1" s="1"/>
  <c r="G177" i="1" s="1"/>
  <c r="I177" i="1" s="1"/>
  <c r="R174" i="1"/>
  <c r="A177" i="1"/>
  <c r="R175" i="1"/>
  <c r="Q175" i="1"/>
  <c r="B175" i="1" s="1"/>
  <c r="J177" i="1"/>
  <c r="L177" i="1" l="1"/>
  <c r="M177" i="1" s="1"/>
  <c r="N177" i="1" s="1"/>
  <c r="O177" i="1" s="1"/>
  <c r="E177" i="1"/>
  <c r="F177" i="1" s="1"/>
  <c r="A178" i="1"/>
  <c r="R176" i="1"/>
  <c r="Q176" i="1"/>
  <c r="B176" i="1" s="1"/>
  <c r="J178" i="1"/>
  <c r="L178" i="1" l="1"/>
  <c r="M178" i="1" s="1"/>
  <c r="N178" i="1" s="1"/>
  <c r="E178" i="1"/>
  <c r="F178" i="1" s="1"/>
  <c r="A179" i="1"/>
  <c r="G178" i="1"/>
  <c r="I178" i="1" s="1"/>
  <c r="Q177" i="1"/>
  <c r="B177" i="1" s="1"/>
  <c r="R177" i="1"/>
  <c r="J179" i="1"/>
  <c r="L179" i="1" l="1"/>
  <c r="M179" i="1" s="1"/>
  <c r="N179" i="1" s="1"/>
  <c r="E179" i="1"/>
  <c r="F179" i="1" s="1"/>
  <c r="O178" i="1"/>
  <c r="Q178" i="1" s="1"/>
  <c r="B178" i="1" s="1"/>
  <c r="G179" i="1"/>
  <c r="I179" i="1" s="1"/>
  <c r="A180" i="1"/>
  <c r="J180" i="1"/>
  <c r="L180" i="1" l="1"/>
  <c r="M180" i="1" s="1"/>
  <c r="N180" i="1" s="1"/>
  <c r="E180" i="1"/>
  <c r="F180" i="1" s="1"/>
  <c r="G181" i="1" s="1"/>
  <c r="I181" i="1" s="1"/>
  <c r="G180" i="1"/>
  <c r="I180" i="1" s="1"/>
  <c r="R178" i="1"/>
  <c r="O179" i="1"/>
  <c r="Q179" i="1" s="1"/>
  <c r="B179" i="1" s="1"/>
  <c r="A181" i="1"/>
  <c r="J181" i="1"/>
  <c r="L181" i="1" l="1"/>
  <c r="M181" i="1" s="1"/>
  <c r="N181" i="1" s="1"/>
  <c r="O181" i="1" s="1"/>
  <c r="E181" i="1"/>
  <c r="F181" i="1" s="1"/>
  <c r="G182" i="1" s="1"/>
  <c r="O180" i="1"/>
  <c r="Q180" i="1" s="1"/>
  <c r="B180" i="1" s="1"/>
  <c r="R179" i="1"/>
  <c r="A182" i="1"/>
  <c r="J182" i="1"/>
  <c r="L182" i="1" l="1"/>
  <c r="M182" i="1" s="1"/>
  <c r="N182" i="1" s="1"/>
  <c r="E182" i="1"/>
  <c r="F182" i="1" s="1"/>
  <c r="R180" i="1"/>
  <c r="K183" i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A183" i="1"/>
  <c r="I182" i="1"/>
  <c r="H183" i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Q181" i="1"/>
  <c r="B181" i="1" s="1"/>
  <c r="R181" i="1"/>
  <c r="J183" i="1"/>
  <c r="L183" i="1" l="1"/>
  <c r="M183" i="1" s="1"/>
  <c r="N183" i="1" s="1"/>
  <c r="E183" i="1"/>
  <c r="F183" i="1" s="1"/>
  <c r="G183" i="1"/>
  <c r="I183" i="1" s="1"/>
  <c r="O182" i="1"/>
  <c r="Q182" i="1" s="1"/>
  <c r="B182" i="1" s="1"/>
  <c r="A184" i="1"/>
  <c r="J184" i="1"/>
  <c r="L184" i="1" l="1"/>
  <c r="M184" i="1" s="1"/>
  <c r="N184" i="1" s="1"/>
  <c r="E184" i="1"/>
  <c r="F184" i="1" s="1"/>
  <c r="O183" i="1"/>
  <c r="Q183" i="1" s="1"/>
  <c r="B183" i="1" s="1"/>
  <c r="R182" i="1"/>
  <c r="A185" i="1"/>
  <c r="G184" i="1"/>
  <c r="I184" i="1" s="1"/>
  <c r="J185" i="1"/>
  <c r="L185" i="1" l="1"/>
  <c r="M185" i="1" s="1"/>
  <c r="N185" i="1" s="1"/>
  <c r="E185" i="1"/>
  <c r="F185" i="1" s="1"/>
  <c r="G185" i="1"/>
  <c r="I185" i="1" s="1"/>
  <c r="A186" i="1"/>
  <c r="O184" i="1"/>
  <c r="Q184" i="1" s="1"/>
  <c r="B184" i="1" s="1"/>
  <c r="J186" i="1"/>
  <c r="L186" i="1" l="1"/>
  <c r="M186" i="1" s="1"/>
  <c r="N186" i="1" s="1"/>
  <c r="E186" i="1"/>
  <c r="F186" i="1" s="1"/>
  <c r="O185" i="1"/>
  <c r="Q185" i="1" s="1"/>
  <c r="B185" i="1" s="1"/>
  <c r="G186" i="1"/>
  <c r="I186" i="1" s="1"/>
  <c r="A187" i="1"/>
  <c r="J187" i="1"/>
  <c r="L187" i="1" l="1"/>
  <c r="M187" i="1" s="1"/>
  <c r="N187" i="1" s="1"/>
  <c r="E187" i="1"/>
  <c r="F187" i="1" s="1"/>
  <c r="G188" i="1" s="1"/>
  <c r="I188" i="1" s="1"/>
  <c r="G187" i="1"/>
  <c r="I187" i="1" s="1"/>
  <c r="O186" i="1"/>
  <c r="Q186" i="1" s="1"/>
  <c r="B186" i="1" s="1"/>
  <c r="A188" i="1"/>
  <c r="J188" i="1"/>
  <c r="L188" i="1" l="1"/>
  <c r="M188" i="1" s="1"/>
  <c r="N188" i="1" s="1"/>
  <c r="O188" i="1" s="1"/>
  <c r="Q188" i="1" s="1"/>
  <c r="B188" i="1" s="1"/>
  <c r="E188" i="1"/>
  <c r="F188" i="1" s="1"/>
  <c r="G189" i="1" s="1"/>
  <c r="I189" i="1" s="1"/>
  <c r="O187" i="1"/>
  <c r="Q187" i="1" s="1"/>
  <c r="B187" i="1" s="1"/>
  <c r="A189" i="1"/>
  <c r="J189" i="1"/>
  <c r="L189" i="1" l="1"/>
  <c r="M189" i="1" s="1"/>
  <c r="N189" i="1" s="1"/>
  <c r="O189" i="1" s="1"/>
  <c r="Q189" i="1" s="1"/>
  <c r="B189" i="1" s="1"/>
  <c r="E189" i="1"/>
  <c r="F189" i="1" s="1"/>
  <c r="A190" i="1"/>
  <c r="J190" i="1"/>
  <c r="L190" i="1" l="1"/>
  <c r="M190" i="1" s="1"/>
  <c r="N190" i="1" s="1"/>
  <c r="E190" i="1"/>
  <c r="F190" i="1" s="1"/>
  <c r="G190" i="1"/>
  <c r="I190" i="1" s="1"/>
  <c r="A191" i="1"/>
  <c r="J191" i="1"/>
  <c r="L191" i="1" l="1"/>
  <c r="M191" i="1" s="1"/>
  <c r="N191" i="1" s="1"/>
  <c r="E191" i="1"/>
  <c r="F191" i="1" s="1"/>
  <c r="G191" i="1"/>
  <c r="I191" i="1" s="1"/>
  <c r="O190" i="1"/>
  <c r="Q190" i="1" s="1"/>
  <c r="B190" i="1" s="1"/>
  <c r="A192" i="1"/>
  <c r="J192" i="1"/>
  <c r="L192" i="1" l="1"/>
  <c r="M192" i="1" s="1"/>
  <c r="N192" i="1" s="1"/>
  <c r="E192" i="1"/>
  <c r="F192" i="1" s="1"/>
  <c r="G193" i="1" s="1"/>
  <c r="I193" i="1" s="1"/>
  <c r="O191" i="1"/>
  <c r="Q191" i="1" s="1"/>
  <c r="B191" i="1" s="1"/>
  <c r="G192" i="1"/>
  <c r="I192" i="1" s="1"/>
  <c r="A193" i="1"/>
  <c r="J193" i="1"/>
  <c r="L193" i="1" l="1"/>
  <c r="M193" i="1" s="1"/>
  <c r="N193" i="1" s="1"/>
  <c r="O193" i="1" s="1"/>
  <c r="Q193" i="1" s="1"/>
  <c r="B193" i="1" s="1"/>
  <c r="E193" i="1"/>
  <c r="F193" i="1" s="1"/>
  <c r="G194" i="1" s="1"/>
  <c r="I194" i="1" s="1"/>
  <c r="O192" i="1"/>
  <c r="Q192" i="1" s="1"/>
  <c r="B192" i="1" s="1"/>
  <c r="A194" i="1"/>
  <c r="J194" i="1"/>
  <c r="L194" i="1" l="1"/>
  <c r="M194" i="1" s="1"/>
  <c r="N194" i="1" s="1"/>
  <c r="O194" i="1" s="1"/>
  <c r="Q194" i="1" s="1"/>
  <c r="B194" i="1" s="1"/>
  <c r="E194" i="1"/>
  <c r="F194" i="1" s="1"/>
  <c r="G195" i="1" s="1"/>
  <c r="I195" i="1" s="1"/>
  <c r="A195" i="1"/>
  <c r="J195" i="1"/>
  <c r="L195" i="1" l="1"/>
  <c r="M195" i="1" s="1"/>
  <c r="N195" i="1" s="1"/>
  <c r="O195" i="1" s="1"/>
  <c r="Q195" i="1" s="1"/>
  <c r="B195" i="1" s="1"/>
  <c r="E195" i="1"/>
  <c r="F195" i="1" s="1"/>
  <c r="A196" i="1"/>
  <c r="J196" i="1"/>
  <c r="L196" i="1" l="1"/>
  <c r="M196" i="1" s="1"/>
  <c r="N196" i="1" s="1"/>
  <c r="E196" i="1"/>
  <c r="F196" i="1" s="1"/>
  <c r="G196" i="1"/>
  <c r="I196" i="1" s="1"/>
  <c r="A197" i="1"/>
  <c r="J197" i="1"/>
  <c r="L197" i="1" l="1"/>
  <c r="M197" i="1" s="1"/>
  <c r="N197" i="1" s="1"/>
  <c r="E197" i="1"/>
  <c r="F197" i="1" s="1"/>
  <c r="G198" i="1" s="1"/>
  <c r="I198" i="1" s="1"/>
  <c r="G197" i="1"/>
  <c r="I197" i="1" s="1"/>
  <c r="O196" i="1"/>
  <c r="Q196" i="1" s="1"/>
  <c r="B196" i="1" s="1"/>
  <c r="A198" i="1"/>
  <c r="J198" i="1"/>
  <c r="L198" i="1" l="1"/>
  <c r="M198" i="1" s="1"/>
  <c r="N198" i="1" s="1"/>
  <c r="O198" i="1" s="1"/>
  <c r="Q198" i="1" s="1"/>
  <c r="B198" i="1" s="1"/>
  <c r="E198" i="1"/>
  <c r="F198" i="1" s="1"/>
  <c r="O197" i="1"/>
  <c r="Q197" i="1" s="1"/>
  <c r="B197" i="1" s="1"/>
  <c r="A199" i="1"/>
  <c r="J199" i="1"/>
  <c r="L199" i="1" l="1"/>
  <c r="M199" i="1" s="1"/>
  <c r="N199" i="1" s="1"/>
  <c r="E199" i="1"/>
  <c r="F199" i="1" s="1"/>
  <c r="G200" i="1" s="1"/>
  <c r="I200" i="1" s="1"/>
  <c r="G199" i="1"/>
  <c r="I199" i="1" s="1"/>
  <c r="A200" i="1"/>
  <c r="J200" i="1"/>
  <c r="L200" i="1" l="1"/>
  <c r="M200" i="1" s="1"/>
  <c r="N200" i="1" s="1"/>
  <c r="O200" i="1" s="1"/>
  <c r="Q200" i="1" s="1"/>
  <c r="B200" i="1" s="1"/>
  <c r="E200" i="1"/>
  <c r="F200" i="1" s="1"/>
  <c r="O199" i="1"/>
  <c r="Q199" i="1" s="1"/>
  <c r="B199" i="1" s="1"/>
  <c r="A201" i="1"/>
  <c r="J201" i="1"/>
  <c r="L201" i="1" l="1"/>
  <c r="M201" i="1" s="1"/>
  <c r="N201" i="1" s="1"/>
  <c r="E201" i="1"/>
  <c r="F201" i="1" s="1"/>
  <c r="G202" i="1" s="1"/>
  <c r="I202" i="1" s="1"/>
  <c r="G201" i="1"/>
  <c r="I201" i="1" s="1"/>
  <c r="A202" i="1"/>
  <c r="J202" i="1"/>
  <c r="L202" i="1" l="1"/>
  <c r="M202" i="1" s="1"/>
  <c r="N202" i="1" s="1"/>
  <c r="O202" i="1" s="1"/>
  <c r="Q202" i="1" s="1"/>
  <c r="B202" i="1" s="1"/>
  <c r="E202" i="1"/>
  <c r="F202" i="1" s="1"/>
  <c r="O201" i="1"/>
  <c r="Q201" i="1" s="1"/>
  <c r="B201" i="1" s="1"/>
  <c r="A203" i="1"/>
  <c r="J203" i="1"/>
  <c r="L203" i="1" l="1"/>
  <c r="M203" i="1" s="1"/>
  <c r="N203" i="1" s="1"/>
  <c r="E203" i="1"/>
  <c r="F203" i="1" s="1"/>
  <c r="G204" i="1" s="1"/>
  <c r="I204" i="1" s="1"/>
  <c r="G203" i="1"/>
  <c r="I203" i="1" s="1"/>
  <c r="A204" i="1"/>
  <c r="J204" i="1"/>
  <c r="L204" i="1" l="1"/>
  <c r="M204" i="1" s="1"/>
  <c r="N204" i="1" s="1"/>
  <c r="O204" i="1" s="1"/>
  <c r="Q204" i="1" s="1"/>
  <c r="B204" i="1" s="1"/>
  <c r="E204" i="1"/>
  <c r="F204" i="1" s="1"/>
  <c r="O203" i="1"/>
  <c r="Q203" i="1" s="1"/>
  <c r="B203" i="1" s="1"/>
  <c r="A205" i="1"/>
  <c r="J205" i="1"/>
  <c r="L205" i="1" l="1"/>
  <c r="M205" i="1" s="1"/>
  <c r="N205" i="1" s="1"/>
  <c r="E205" i="1"/>
  <c r="F205" i="1" s="1"/>
  <c r="G206" i="1" s="1"/>
  <c r="I206" i="1" s="1"/>
  <c r="G205" i="1"/>
  <c r="I205" i="1" s="1"/>
  <c r="A206" i="1"/>
  <c r="J206" i="1"/>
  <c r="L206" i="1" l="1"/>
  <c r="M206" i="1" s="1"/>
  <c r="N206" i="1" s="1"/>
  <c r="O206" i="1" s="1"/>
  <c r="Q206" i="1" s="1"/>
  <c r="B206" i="1" s="1"/>
  <c r="E206" i="1"/>
  <c r="F206" i="1" s="1"/>
  <c r="O205" i="1"/>
  <c r="Q205" i="1" s="1"/>
  <c r="B205" i="1" s="1"/>
  <c r="A207" i="1"/>
  <c r="J207" i="1"/>
  <c r="L207" i="1" l="1"/>
  <c r="M207" i="1" s="1"/>
  <c r="N207" i="1" s="1"/>
  <c r="E207" i="1"/>
  <c r="F207" i="1" s="1"/>
  <c r="G207" i="1"/>
  <c r="I207" i="1" s="1"/>
  <c r="A208" i="1"/>
  <c r="J208" i="1"/>
  <c r="L208" i="1" l="1"/>
  <c r="M208" i="1" s="1"/>
  <c r="N208" i="1" s="1"/>
  <c r="E208" i="1"/>
  <c r="F208" i="1" s="1"/>
  <c r="O207" i="1"/>
  <c r="Q207" i="1" s="1"/>
  <c r="B207" i="1" s="1"/>
  <c r="G208" i="1"/>
  <c r="I208" i="1" s="1"/>
  <c r="A209" i="1"/>
  <c r="J209" i="1"/>
  <c r="L209" i="1" l="1"/>
  <c r="M209" i="1" s="1"/>
  <c r="N209" i="1" s="1"/>
  <c r="E209" i="1"/>
  <c r="F209" i="1" s="1"/>
  <c r="G210" i="1" s="1"/>
  <c r="I210" i="1" s="1"/>
  <c r="R207" i="1"/>
  <c r="G209" i="1"/>
  <c r="I209" i="1" s="1"/>
  <c r="O208" i="1"/>
  <c r="R208" i="1" s="1"/>
  <c r="A210" i="1"/>
  <c r="J210" i="1"/>
  <c r="L210" i="1" l="1"/>
  <c r="M210" i="1" s="1"/>
  <c r="N210" i="1" s="1"/>
  <c r="O210" i="1" s="1"/>
  <c r="E210" i="1"/>
  <c r="F210" i="1" s="1"/>
  <c r="G211" i="1" s="1"/>
  <c r="I211" i="1" s="1"/>
  <c r="O209" i="1"/>
  <c r="R209" i="1" s="1"/>
  <c r="Q208" i="1"/>
  <c r="B208" i="1" s="1"/>
  <c r="A211" i="1"/>
  <c r="J211" i="1"/>
  <c r="L211" i="1" l="1"/>
  <c r="M211" i="1" s="1"/>
  <c r="N211" i="1" s="1"/>
  <c r="O211" i="1" s="1"/>
  <c r="E211" i="1"/>
  <c r="F211" i="1" s="1"/>
  <c r="G212" i="1" s="1"/>
  <c r="I212" i="1" s="1"/>
  <c r="Q209" i="1"/>
  <c r="B209" i="1" s="1"/>
  <c r="A212" i="1"/>
  <c r="Q210" i="1"/>
  <c r="B210" i="1" s="1"/>
  <c r="R210" i="1"/>
  <c r="J212" i="1"/>
  <c r="L212" i="1" l="1"/>
  <c r="M212" i="1" s="1"/>
  <c r="N212" i="1" s="1"/>
  <c r="O212" i="1" s="1"/>
  <c r="E212" i="1"/>
  <c r="F212" i="1" s="1"/>
  <c r="A213" i="1"/>
  <c r="J213" i="1"/>
  <c r="R211" i="1"/>
  <c r="Q211" i="1"/>
  <c r="B211" i="1" s="1"/>
  <c r="L213" i="1" l="1"/>
  <c r="M213" i="1" s="1"/>
  <c r="N213" i="1" s="1"/>
  <c r="E213" i="1"/>
  <c r="F213" i="1" s="1"/>
  <c r="K214" i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A214" i="1"/>
  <c r="G213" i="1"/>
  <c r="Q212" i="1"/>
  <c r="B212" i="1" s="1"/>
  <c r="R212" i="1"/>
  <c r="J214" i="1"/>
  <c r="L214" i="1" l="1"/>
  <c r="M214" i="1" s="1"/>
  <c r="N214" i="1" s="1"/>
  <c r="E214" i="1"/>
  <c r="F214" i="1" s="1"/>
  <c r="G215" i="1" s="1"/>
  <c r="G214" i="1"/>
  <c r="H214" i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I213" i="1"/>
  <c r="O213" i="1" s="1"/>
  <c r="A215" i="1"/>
  <c r="J215" i="1"/>
  <c r="I215" i="1" l="1"/>
  <c r="L215" i="1"/>
  <c r="M215" i="1" s="1"/>
  <c r="N215" i="1" s="1"/>
  <c r="E215" i="1"/>
  <c r="F215" i="1" s="1"/>
  <c r="Q213" i="1"/>
  <c r="B213" i="1" s="1"/>
  <c r="R213" i="1"/>
  <c r="A216" i="1"/>
  <c r="I214" i="1"/>
  <c r="O214" i="1" s="1"/>
  <c r="Q214" i="1" s="1"/>
  <c r="B214" i="1" s="1"/>
  <c r="J216" i="1"/>
  <c r="O215" i="1" l="1"/>
  <c r="Q215" i="1" s="1"/>
  <c r="B215" i="1" s="1"/>
  <c r="L216" i="1"/>
  <c r="M216" i="1" s="1"/>
  <c r="N216" i="1" s="1"/>
  <c r="E216" i="1"/>
  <c r="F216" i="1" s="1"/>
  <c r="G217" i="1" s="1"/>
  <c r="I217" i="1" s="1"/>
  <c r="G216" i="1"/>
  <c r="I216" i="1" s="1"/>
  <c r="A217" i="1"/>
  <c r="J217" i="1"/>
  <c r="L217" i="1" l="1"/>
  <c r="M217" i="1" s="1"/>
  <c r="N217" i="1" s="1"/>
  <c r="O217" i="1" s="1"/>
  <c r="Q217" i="1" s="1"/>
  <c r="B217" i="1" s="1"/>
  <c r="E217" i="1"/>
  <c r="F217" i="1" s="1"/>
  <c r="G218" i="1" s="1"/>
  <c r="I218" i="1" s="1"/>
  <c r="O216" i="1"/>
  <c r="Q216" i="1" s="1"/>
  <c r="B216" i="1" s="1"/>
  <c r="A218" i="1"/>
  <c r="J218" i="1"/>
  <c r="L218" i="1" l="1"/>
  <c r="M218" i="1" s="1"/>
  <c r="N218" i="1" s="1"/>
  <c r="O218" i="1" s="1"/>
  <c r="Q218" i="1" s="1"/>
  <c r="B218" i="1" s="1"/>
  <c r="E218" i="1"/>
  <c r="F218" i="1" s="1"/>
  <c r="A219" i="1"/>
  <c r="J219" i="1"/>
  <c r="L219" i="1" l="1"/>
  <c r="M219" i="1" s="1"/>
  <c r="N219" i="1" s="1"/>
  <c r="E219" i="1"/>
  <c r="F219" i="1" s="1"/>
  <c r="G219" i="1"/>
  <c r="I219" i="1" s="1"/>
  <c r="A220" i="1"/>
  <c r="J220" i="1"/>
  <c r="L220" i="1" l="1"/>
  <c r="M220" i="1" s="1"/>
  <c r="N220" i="1" s="1"/>
  <c r="E220" i="1"/>
  <c r="F220" i="1" s="1"/>
  <c r="O219" i="1"/>
  <c r="Q219" i="1" s="1"/>
  <c r="B219" i="1" s="1"/>
  <c r="G220" i="1"/>
  <c r="I220" i="1" s="1"/>
  <c r="A221" i="1"/>
  <c r="J221" i="1"/>
  <c r="L221" i="1" l="1"/>
  <c r="M221" i="1" s="1"/>
  <c r="N221" i="1" s="1"/>
  <c r="E221" i="1"/>
  <c r="F221" i="1" s="1"/>
  <c r="G222" i="1" s="1"/>
  <c r="I222" i="1" s="1"/>
  <c r="G221" i="1"/>
  <c r="I221" i="1" s="1"/>
  <c r="O220" i="1"/>
  <c r="Q220" i="1" s="1"/>
  <c r="B220" i="1" s="1"/>
  <c r="A222" i="1"/>
  <c r="J222" i="1"/>
  <c r="L222" i="1" l="1"/>
  <c r="M222" i="1" s="1"/>
  <c r="N222" i="1" s="1"/>
  <c r="O222" i="1" s="1"/>
  <c r="Q222" i="1" s="1"/>
  <c r="B222" i="1" s="1"/>
  <c r="E222" i="1"/>
  <c r="F222" i="1" s="1"/>
  <c r="G223" i="1" s="1"/>
  <c r="I223" i="1" s="1"/>
  <c r="O221" i="1"/>
  <c r="Q221" i="1" s="1"/>
  <c r="B221" i="1" s="1"/>
  <c r="A223" i="1"/>
  <c r="J223" i="1"/>
  <c r="L223" i="1" l="1"/>
  <c r="M223" i="1" s="1"/>
  <c r="N223" i="1" s="1"/>
  <c r="O223" i="1" s="1"/>
  <c r="Q223" i="1" s="1"/>
  <c r="B223" i="1" s="1"/>
  <c r="E223" i="1"/>
  <c r="F223" i="1" s="1"/>
  <c r="G224" i="1" s="1"/>
  <c r="I224" i="1" s="1"/>
  <c r="A224" i="1"/>
  <c r="J224" i="1"/>
  <c r="L224" i="1" l="1"/>
  <c r="M224" i="1" s="1"/>
  <c r="N224" i="1" s="1"/>
  <c r="O224" i="1" s="1"/>
  <c r="Q224" i="1" s="1"/>
  <c r="B224" i="1" s="1"/>
  <c r="E224" i="1"/>
  <c r="F224" i="1" s="1"/>
  <c r="G225" i="1" s="1"/>
  <c r="I225" i="1" s="1"/>
  <c r="A225" i="1"/>
  <c r="J225" i="1"/>
  <c r="L225" i="1" l="1"/>
  <c r="M225" i="1" s="1"/>
  <c r="N225" i="1" s="1"/>
  <c r="O225" i="1" s="1"/>
  <c r="Q225" i="1" s="1"/>
  <c r="B225" i="1" s="1"/>
  <c r="E225" i="1"/>
  <c r="F225" i="1" s="1"/>
  <c r="A226" i="1"/>
  <c r="J226" i="1"/>
  <c r="L226" i="1" l="1"/>
  <c r="M226" i="1" s="1"/>
  <c r="N226" i="1" s="1"/>
  <c r="E226" i="1"/>
  <c r="F226" i="1" s="1"/>
  <c r="G226" i="1"/>
  <c r="I226" i="1" s="1"/>
  <c r="A227" i="1"/>
  <c r="J227" i="1"/>
  <c r="L227" i="1" l="1"/>
  <c r="M227" i="1" s="1"/>
  <c r="N227" i="1" s="1"/>
  <c r="E227" i="1"/>
  <c r="F227" i="1" s="1"/>
  <c r="O226" i="1"/>
  <c r="Q226" i="1" s="1"/>
  <c r="B226" i="1" s="1"/>
  <c r="G227" i="1"/>
  <c r="I227" i="1" s="1"/>
  <c r="A228" i="1"/>
  <c r="J228" i="1"/>
  <c r="L228" i="1" l="1"/>
  <c r="M228" i="1" s="1"/>
  <c r="N228" i="1" s="1"/>
  <c r="E228" i="1"/>
  <c r="F228" i="1" s="1"/>
  <c r="G229" i="1" s="1"/>
  <c r="I229" i="1" s="1"/>
  <c r="G228" i="1"/>
  <c r="I228" i="1" s="1"/>
  <c r="O227" i="1"/>
  <c r="Q227" i="1" s="1"/>
  <c r="B227" i="1" s="1"/>
  <c r="A229" i="1"/>
  <c r="J229" i="1"/>
  <c r="L229" i="1" l="1"/>
  <c r="M229" i="1" s="1"/>
  <c r="N229" i="1" s="1"/>
  <c r="O229" i="1" s="1"/>
  <c r="Q229" i="1" s="1"/>
  <c r="B229" i="1" s="1"/>
  <c r="E229" i="1"/>
  <c r="F229" i="1" s="1"/>
  <c r="G230" i="1" s="1"/>
  <c r="I230" i="1" s="1"/>
  <c r="O228" i="1"/>
  <c r="Q228" i="1" s="1"/>
  <c r="B228" i="1" s="1"/>
  <c r="A230" i="1"/>
  <c r="J230" i="1"/>
  <c r="L230" i="1" l="1"/>
  <c r="M230" i="1" s="1"/>
  <c r="N230" i="1" s="1"/>
  <c r="O230" i="1" s="1"/>
  <c r="Q230" i="1" s="1"/>
  <c r="B230" i="1" s="1"/>
  <c r="E230" i="1"/>
  <c r="F230" i="1" s="1"/>
  <c r="A231" i="1"/>
  <c r="J231" i="1"/>
  <c r="L231" i="1" l="1"/>
  <c r="M231" i="1" s="1"/>
  <c r="N231" i="1" s="1"/>
  <c r="E231" i="1"/>
  <c r="F231" i="1" s="1"/>
  <c r="G231" i="1"/>
  <c r="I231" i="1" s="1"/>
  <c r="A232" i="1"/>
  <c r="J232" i="1"/>
  <c r="L232" i="1" l="1"/>
  <c r="M232" i="1" s="1"/>
  <c r="N232" i="1" s="1"/>
  <c r="E232" i="1"/>
  <c r="F232" i="1" s="1"/>
  <c r="G233" i="1" s="1"/>
  <c r="I233" i="1" s="1"/>
  <c r="O231" i="1"/>
  <c r="Q231" i="1" s="1"/>
  <c r="B231" i="1" s="1"/>
  <c r="G232" i="1"/>
  <c r="I232" i="1" s="1"/>
  <c r="A233" i="1"/>
  <c r="J233" i="1"/>
  <c r="L233" i="1" l="1"/>
  <c r="M233" i="1" s="1"/>
  <c r="N233" i="1" s="1"/>
  <c r="O233" i="1" s="1"/>
  <c r="Q233" i="1" s="1"/>
  <c r="B233" i="1" s="1"/>
  <c r="E233" i="1"/>
  <c r="F233" i="1" s="1"/>
  <c r="G234" i="1" s="1"/>
  <c r="I234" i="1" s="1"/>
  <c r="O232" i="1"/>
  <c r="Q232" i="1" s="1"/>
  <c r="B232" i="1" s="1"/>
  <c r="A234" i="1"/>
  <c r="J234" i="1"/>
  <c r="L234" i="1" l="1"/>
  <c r="M234" i="1" s="1"/>
  <c r="N234" i="1" s="1"/>
  <c r="O234" i="1" s="1"/>
  <c r="Q234" i="1" s="1"/>
  <c r="B234" i="1" s="1"/>
  <c r="E234" i="1"/>
  <c r="F234" i="1" s="1"/>
  <c r="A235" i="1"/>
  <c r="J235" i="1"/>
  <c r="L235" i="1" l="1"/>
  <c r="M235" i="1" s="1"/>
  <c r="N235" i="1" s="1"/>
  <c r="E235" i="1"/>
  <c r="F235" i="1" s="1"/>
  <c r="G235" i="1"/>
  <c r="I235" i="1" s="1"/>
  <c r="A236" i="1"/>
  <c r="J236" i="1"/>
  <c r="L236" i="1" l="1"/>
  <c r="M236" i="1" s="1"/>
  <c r="N236" i="1" s="1"/>
  <c r="E236" i="1"/>
  <c r="F236" i="1" s="1"/>
  <c r="G236" i="1"/>
  <c r="I236" i="1" s="1"/>
  <c r="O235" i="1"/>
  <c r="Q235" i="1" s="1"/>
  <c r="B235" i="1" s="1"/>
  <c r="A237" i="1"/>
  <c r="J237" i="1"/>
  <c r="L237" i="1" l="1"/>
  <c r="M237" i="1" s="1"/>
  <c r="N237" i="1" s="1"/>
  <c r="E237" i="1"/>
  <c r="F237" i="1" s="1"/>
  <c r="O236" i="1"/>
  <c r="Q236" i="1" s="1"/>
  <c r="B236" i="1" s="1"/>
  <c r="G237" i="1"/>
  <c r="I237" i="1" s="1"/>
  <c r="A238" i="1"/>
  <c r="J238" i="1"/>
  <c r="L238" i="1" l="1"/>
  <c r="M238" i="1" s="1"/>
  <c r="N238" i="1" s="1"/>
  <c r="E238" i="1"/>
  <c r="F238" i="1" s="1"/>
  <c r="O237" i="1"/>
  <c r="Q237" i="1" s="1"/>
  <c r="B237" i="1" s="1"/>
  <c r="G238" i="1"/>
  <c r="I238" i="1" s="1"/>
  <c r="A239" i="1"/>
  <c r="J239" i="1"/>
  <c r="L239" i="1" l="1"/>
  <c r="M239" i="1" s="1"/>
  <c r="N239" i="1" s="1"/>
  <c r="E239" i="1"/>
  <c r="F239" i="1" s="1"/>
  <c r="G239" i="1"/>
  <c r="I239" i="1" s="1"/>
  <c r="O238" i="1"/>
  <c r="Q238" i="1" s="1"/>
  <c r="B238" i="1" s="1"/>
  <c r="A240" i="1"/>
  <c r="J240" i="1"/>
  <c r="L240" i="1" l="1"/>
  <c r="M240" i="1" s="1"/>
  <c r="N240" i="1" s="1"/>
  <c r="E240" i="1"/>
  <c r="F240" i="1" s="1"/>
  <c r="G241" i="1" s="1"/>
  <c r="I241" i="1" s="1"/>
  <c r="G240" i="1"/>
  <c r="I240" i="1" s="1"/>
  <c r="O239" i="1"/>
  <c r="Q239" i="1" s="1"/>
  <c r="B239" i="1" s="1"/>
  <c r="A241" i="1"/>
  <c r="J241" i="1"/>
  <c r="L241" i="1" l="1"/>
  <c r="M241" i="1" s="1"/>
  <c r="N241" i="1" s="1"/>
  <c r="O241" i="1" s="1"/>
  <c r="Q241" i="1" s="1"/>
  <c r="B241" i="1" s="1"/>
  <c r="E241" i="1"/>
  <c r="F241" i="1" s="1"/>
  <c r="O240" i="1"/>
  <c r="Q240" i="1" s="1"/>
  <c r="B240" i="1" s="1"/>
  <c r="A242" i="1"/>
  <c r="J242" i="1"/>
  <c r="L242" i="1" l="1"/>
  <c r="M242" i="1" s="1"/>
  <c r="N242" i="1" s="1"/>
  <c r="E242" i="1"/>
  <c r="F242" i="1" s="1"/>
  <c r="G242" i="1"/>
  <c r="I242" i="1" s="1"/>
  <c r="A243" i="1"/>
  <c r="J243" i="1"/>
  <c r="L243" i="1" l="1"/>
  <c r="M243" i="1" s="1"/>
  <c r="N243" i="1" s="1"/>
  <c r="E243" i="1"/>
  <c r="F243" i="1" s="1"/>
  <c r="G243" i="1"/>
  <c r="I243" i="1" s="1"/>
  <c r="O242" i="1"/>
  <c r="Q242" i="1" s="1"/>
  <c r="B242" i="1" s="1"/>
  <c r="A244" i="1"/>
  <c r="J244" i="1"/>
  <c r="L244" i="1" l="1"/>
  <c r="M244" i="1" s="1"/>
  <c r="N244" i="1" s="1"/>
  <c r="E244" i="1"/>
  <c r="F244" i="1" s="1"/>
  <c r="G244" i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O243" i="1"/>
  <c r="Q243" i="1" s="1"/>
  <c r="B243" i="1" s="1"/>
  <c r="K245" i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A245" i="1"/>
  <c r="J245" i="1"/>
  <c r="L245" i="1" l="1"/>
  <c r="M245" i="1" s="1"/>
  <c r="N245" i="1" s="1"/>
  <c r="E245" i="1"/>
  <c r="F245" i="1" s="1"/>
  <c r="I244" i="1"/>
  <c r="O244" i="1" s="1"/>
  <c r="Q244" i="1" s="1"/>
  <c r="B244" i="1" s="1"/>
  <c r="G245" i="1"/>
  <c r="I245" i="1" s="1"/>
  <c r="A246" i="1"/>
  <c r="J246" i="1"/>
  <c r="L246" i="1" l="1"/>
  <c r="M246" i="1" s="1"/>
  <c r="N246" i="1" s="1"/>
  <c r="E246" i="1"/>
  <c r="F246" i="1" s="1"/>
  <c r="O245" i="1"/>
  <c r="Q245" i="1" s="1"/>
  <c r="B245" i="1" s="1"/>
  <c r="A247" i="1"/>
  <c r="G246" i="1"/>
  <c r="I246" i="1" s="1"/>
  <c r="J247" i="1"/>
  <c r="L247" i="1" l="1"/>
  <c r="M247" i="1" s="1"/>
  <c r="N247" i="1" s="1"/>
  <c r="E247" i="1"/>
  <c r="F247" i="1" s="1"/>
  <c r="G247" i="1"/>
  <c r="I247" i="1" s="1"/>
  <c r="O246" i="1"/>
  <c r="Q246" i="1" s="1"/>
  <c r="B246" i="1" s="1"/>
  <c r="A248" i="1"/>
  <c r="J248" i="1"/>
  <c r="L248" i="1" l="1"/>
  <c r="M248" i="1" s="1"/>
  <c r="N248" i="1" s="1"/>
  <c r="E248" i="1"/>
  <c r="F248" i="1" s="1"/>
  <c r="G249" i="1" s="1"/>
  <c r="I249" i="1" s="1"/>
  <c r="O247" i="1"/>
  <c r="Q247" i="1" s="1"/>
  <c r="B247" i="1" s="1"/>
  <c r="G248" i="1"/>
  <c r="I248" i="1" s="1"/>
  <c r="A249" i="1"/>
  <c r="J249" i="1"/>
  <c r="L249" i="1" l="1"/>
  <c r="M249" i="1" s="1"/>
  <c r="N249" i="1" s="1"/>
  <c r="O249" i="1" s="1"/>
  <c r="Q249" i="1" s="1"/>
  <c r="B249" i="1" s="1"/>
  <c r="E249" i="1"/>
  <c r="F249" i="1" s="1"/>
  <c r="G250" i="1" s="1"/>
  <c r="I250" i="1" s="1"/>
  <c r="O248" i="1"/>
  <c r="Q248" i="1" s="1"/>
  <c r="B248" i="1" s="1"/>
  <c r="A250" i="1"/>
  <c r="J250" i="1"/>
  <c r="L250" i="1" l="1"/>
  <c r="M250" i="1" s="1"/>
  <c r="N250" i="1" s="1"/>
  <c r="O250" i="1" s="1"/>
  <c r="Q250" i="1" s="1"/>
  <c r="B250" i="1" s="1"/>
  <c r="E250" i="1"/>
  <c r="F250" i="1" s="1"/>
  <c r="A251" i="1"/>
  <c r="J251" i="1"/>
  <c r="L251" i="1" l="1"/>
  <c r="M251" i="1" s="1"/>
  <c r="N251" i="1" s="1"/>
  <c r="E251" i="1"/>
  <c r="F251" i="1" s="1"/>
  <c r="G251" i="1"/>
  <c r="I251" i="1" s="1"/>
  <c r="A252" i="1"/>
  <c r="J252" i="1"/>
  <c r="L252" i="1" l="1"/>
  <c r="M252" i="1" s="1"/>
  <c r="N252" i="1" s="1"/>
  <c r="E252" i="1"/>
  <c r="F252" i="1" s="1"/>
  <c r="G253" i="1" s="1"/>
  <c r="I253" i="1" s="1"/>
  <c r="O251" i="1"/>
  <c r="Q251" i="1" s="1"/>
  <c r="B251" i="1" s="1"/>
  <c r="G252" i="1"/>
  <c r="I252" i="1" s="1"/>
  <c r="A253" i="1"/>
  <c r="J253" i="1"/>
  <c r="L253" i="1" l="1"/>
  <c r="M253" i="1" s="1"/>
  <c r="N253" i="1" s="1"/>
  <c r="O253" i="1" s="1"/>
  <c r="Q253" i="1" s="1"/>
  <c r="B253" i="1" s="1"/>
  <c r="E253" i="1"/>
  <c r="F253" i="1" s="1"/>
  <c r="G254" i="1" s="1"/>
  <c r="I254" i="1" s="1"/>
  <c r="O252" i="1"/>
  <c r="Q252" i="1" s="1"/>
  <c r="B252" i="1" s="1"/>
  <c r="A254" i="1"/>
  <c r="J254" i="1"/>
  <c r="L254" i="1" l="1"/>
  <c r="M254" i="1" s="1"/>
  <c r="N254" i="1" s="1"/>
  <c r="O254" i="1" s="1"/>
  <c r="Q254" i="1" s="1"/>
  <c r="B254" i="1" s="1"/>
  <c r="E254" i="1"/>
  <c r="F254" i="1" s="1"/>
  <c r="G255" i="1" s="1"/>
  <c r="I255" i="1" s="1"/>
  <c r="A255" i="1"/>
  <c r="J255" i="1"/>
  <c r="L255" i="1" l="1"/>
  <c r="M255" i="1" s="1"/>
  <c r="N255" i="1" s="1"/>
  <c r="O255" i="1" s="1"/>
  <c r="Q255" i="1" s="1"/>
  <c r="B255" i="1" s="1"/>
  <c r="E255" i="1"/>
  <c r="F255" i="1" s="1"/>
  <c r="A256" i="1"/>
  <c r="J256" i="1"/>
  <c r="L256" i="1" l="1"/>
  <c r="M256" i="1" s="1"/>
  <c r="N256" i="1" s="1"/>
  <c r="E256" i="1"/>
  <c r="F256" i="1" s="1"/>
  <c r="G256" i="1"/>
  <c r="I256" i="1" s="1"/>
  <c r="A257" i="1"/>
  <c r="J257" i="1"/>
  <c r="L257" i="1" l="1"/>
  <c r="M257" i="1" s="1"/>
  <c r="N257" i="1" s="1"/>
  <c r="E257" i="1"/>
  <c r="F257" i="1" s="1"/>
  <c r="G257" i="1"/>
  <c r="I257" i="1" s="1"/>
  <c r="O256" i="1"/>
  <c r="Q256" i="1" s="1"/>
  <c r="B256" i="1" s="1"/>
  <c r="A258" i="1"/>
  <c r="J258" i="1"/>
  <c r="L258" i="1" l="1"/>
  <c r="M258" i="1" s="1"/>
  <c r="N258" i="1" s="1"/>
  <c r="E258" i="1"/>
  <c r="F258" i="1" s="1"/>
  <c r="G258" i="1"/>
  <c r="I258" i="1" s="1"/>
  <c r="O257" i="1"/>
  <c r="Q257" i="1" s="1"/>
  <c r="B257" i="1" s="1"/>
  <c r="A259" i="1"/>
  <c r="J259" i="1"/>
  <c r="L259" i="1" l="1"/>
  <c r="M259" i="1" s="1"/>
  <c r="N259" i="1" s="1"/>
  <c r="E259" i="1"/>
  <c r="F259" i="1" s="1"/>
  <c r="G260" i="1" s="1"/>
  <c r="I260" i="1" s="1"/>
  <c r="O258" i="1"/>
  <c r="Q258" i="1" s="1"/>
  <c r="B258" i="1" s="1"/>
  <c r="G259" i="1"/>
  <c r="I259" i="1" s="1"/>
  <c r="A260" i="1"/>
  <c r="J260" i="1"/>
  <c r="L260" i="1" l="1"/>
  <c r="M260" i="1" s="1"/>
  <c r="N260" i="1" s="1"/>
  <c r="O260" i="1" s="1"/>
  <c r="Q260" i="1" s="1"/>
  <c r="B260" i="1" s="1"/>
  <c r="E260" i="1"/>
  <c r="F260" i="1" s="1"/>
  <c r="O259" i="1"/>
  <c r="Q259" i="1" s="1"/>
  <c r="B259" i="1" s="1"/>
  <c r="A261" i="1"/>
  <c r="J261" i="1"/>
  <c r="L261" i="1" l="1"/>
  <c r="M261" i="1" s="1"/>
  <c r="N261" i="1" s="1"/>
  <c r="E261" i="1"/>
  <c r="F261" i="1" s="1"/>
  <c r="G261" i="1"/>
  <c r="I261" i="1" s="1"/>
  <c r="A262" i="1"/>
  <c r="J262" i="1"/>
  <c r="L262" i="1" l="1"/>
  <c r="M262" i="1" s="1"/>
  <c r="N262" i="1" s="1"/>
  <c r="E262" i="1"/>
  <c r="F262" i="1" s="1"/>
  <c r="O261" i="1"/>
  <c r="Q261" i="1" s="1"/>
  <c r="B261" i="1" s="1"/>
  <c r="G262" i="1"/>
  <c r="I262" i="1" s="1"/>
  <c r="A263" i="1"/>
  <c r="J263" i="1"/>
  <c r="L263" i="1" l="1"/>
  <c r="M263" i="1" s="1"/>
  <c r="N263" i="1" s="1"/>
  <c r="E263" i="1"/>
  <c r="F263" i="1" s="1"/>
  <c r="O262" i="1"/>
  <c r="Q262" i="1" s="1"/>
  <c r="B262" i="1" s="1"/>
  <c r="G263" i="1"/>
  <c r="I263" i="1" s="1"/>
  <c r="A264" i="1"/>
  <c r="J264" i="1"/>
  <c r="L264" i="1" l="1"/>
  <c r="M264" i="1" s="1"/>
  <c r="N264" i="1" s="1"/>
  <c r="E264" i="1"/>
  <c r="F264" i="1" s="1"/>
  <c r="O263" i="1"/>
  <c r="Q263" i="1" s="1"/>
  <c r="B263" i="1" s="1"/>
  <c r="G264" i="1"/>
  <c r="I264" i="1" s="1"/>
  <c r="A265" i="1"/>
  <c r="J265" i="1"/>
  <c r="L265" i="1" l="1"/>
  <c r="M265" i="1" s="1"/>
  <c r="N265" i="1" s="1"/>
  <c r="E265" i="1"/>
  <c r="F265" i="1" s="1"/>
  <c r="G265" i="1"/>
  <c r="I265" i="1" s="1"/>
  <c r="O264" i="1"/>
  <c r="Q264" i="1" s="1"/>
  <c r="B264" i="1" s="1"/>
  <c r="A266" i="1"/>
  <c r="J266" i="1"/>
  <c r="L266" i="1" l="1"/>
  <c r="M266" i="1" s="1"/>
  <c r="N266" i="1" s="1"/>
  <c r="E266" i="1"/>
  <c r="F266" i="1" s="1"/>
  <c r="G267" i="1" s="1"/>
  <c r="I267" i="1" s="1"/>
  <c r="G266" i="1"/>
  <c r="I266" i="1" s="1"/>
  <c r="O265" i="1"/>
  <c r="Q265" i="1" s="1"/>
  <c r="B265" i="1" s="1"/>
  <c r="A267" i="1"/>
  <c r="J267" i="1"/>
  <c r="L267" i="1" l="1"/>
  <c r="M267" i="1" s="1"/>
  <c r="N267" i="1" s="1"/>
  <c r="O267" i="1" s="1"/>
  <c r="Q267" i="1" s="1"/>
  <c r="B267" i="1" s="1"/>
  <c r="E267" i="1"/>
  <c r="F267" i="1" s="1"/>
  <c r="O266" i="1"/>
  <c r="Q266" i="1" s="1"/>
  <c r="B266" i="1" s="1"/>
  <c r="A268" i="1"/>
  <c r="J268" i="1"/>
  <c r="L268" i="1" l="1"/>
  <c r="M268" i="1" s="1"/>
  <c r="N268" i="1" s="1"/>
  <c r="E268" i="1"/>
  <c r="F268" i="1" s="1"/>
  <c r="G269" i="1" s="1"/>
  <c r="I269" i="1" s="1"/>
  <c r="G268" i="1"/>
  <c r="I268" i="1" s="1"/>
  <c r="A269" i="1"/>
  <c r="J269" i="1"/>
  <c r="L269" i="1" l="1"/>
  <c r="M269" i="1" s="1"/>
  <c r="N269" i="1" s="1"/>
  <c r="O269" i="1" s="1"/>
  <c r="Q269" i="1" s="1"/>
  <c r="B269" i="1" s="1"/>
  <c r="E269" i="1"/>
  <c r="F269" i="1" s="1"/>
  <c r="O268" i="1"/>
  <c r="Q268" i="1" s="1"/>
  <c r="B268" i="1" s="1"/>
  <c r="A270" i="1"/>
  <c r="J270" i="1"/>
  <c r="L270" i="1" l="1"/>
  <c r="M270" i="1" s="1"/>
  <c r="N270" i="1" s="1"/>
  <c r="E270" i="1"/>
  <c r="F270" i="1" s="1"/>
  <c r="G270" i="1"/>
  <c r="I270" i="1" s="1"/>
  <c r="A271" i="1"/>
  <c r="J271" i="1"/>
  <c r="L271" i="1" l="1"/>
  <c r="M271" i="1" s="1"/>
  <c r="N271" i="1" s="1"/>
  <c r="E271" i="1"/>
  <c r="F271" i="1" s="1"/>
  <c r="G271" i="1"/>
  <c r="I271" i="1" s="1"/>
  <c r="O270" i="1"/>
  <c r="Q270" i="1" s="1"/>
  <c r="B270" i="1" s="1"/>
  <c r="A272" i="1"/>
  <c r="J272" i="1"/>
  <c r="L272" i="1" l="1"/>
  <c r="M272" i="1" s="1"/>
  <c r="N272" i="1" s="1"/>
  <c r="E272" i="1"/>
  <c r="F272" i="1" s="1"/>
  <c r="G272" i="1"/>
  <c r="I272" i="1" s="1"/>
  <c r="O271" i="1"/>
  <c r="Q271" i="1" s="1"/>
  <c r="B271" i="1" s="1"/>
  <c r="A273" i="1"/>
  <c r="J273" i="1"/>
  <c r="L273" i="1" l="1"/>
  <c r="M273" i="1" s="1"/>
  <c r="N273" i="1" s="1"/>
  <c r="E273" i="1"/>
  <c r="F273" i="1" s="1"/>
  <c r="G273" i="1"/>
  <c r="I273" i="1" s="1"/>
  <c r="O272" i="1"/>
  <c r="Q272" i="1" s="1"/>
  <c r="B272" i="1" s="1"/>
  <c r="A274" i="1"/>
  <c r="J274" i="1"/>
  <c r="L274" i="1" l="1"/>
  <c r="M274" i="1" s="1"/>
  <c r="N274" i="1" s="1"/>
  <c r="E274" i="1"/>
  <c r="F274" i="1" s="1"/>
  <c r="G274" i="1"/>
  <c r="I274" i="1" s="1"/>
  <c r="O273" i="1"/>
  <c r="Q273" i="1" s="1"/>
  <c r="B273" i="1" s="1"/>
  <c r="A275" i="1"/>
  <c r="J275" i="1"/>
  <c r="L275" i="1" l="1"/>
  <c r="M275" i="1" s="1"/>
  <c r="N275" i="1" s="1"/>
  <c r="E275" i="1"/>
  <c r="F275" i="1" s="1"/>
  <c r="O274" i="1"/>
  <c r="Q274" i="1" s="1"/>
  <c r="B274" i="1" s="1"/>
  <c r="G275" i="1"/>
  <c r="I275" i="1" s="1"/>
  <c r="A276" i="1"/>
  <c r="J276" i="1"/>
  <c r="L276" i="1" l="1"/>
  <c r="M276" i="1" s="1"/>
  <c r="N276" i="1" s="1"/>
  <c r="E276" i="1"/>
  <c r="F276" i="1" s="1"/>
  <c r="G277" i="1" s="1"/>
  <c r="I277" i="1" s="1"/>
  <c r="G276" i="1"/>
  <c r="I276" i="1" s="1"/>
  <c r="O275" i="1"/>
  <c r="Q275" i="1" s="1"/>
  <c r="B275" i="1" s="1"/>
  <c r="A277" i="1"/>
  <c r="J277" i="1"/>
  <c r="L277" i="1" l="1"/>
  <c r="M277" i="1" s="1"/>
  <c r="N277" i="1" s="1"/>
  <c r="O277" i="1" s="1"/>
  <c r="Q277" i="1" s="1"/>
  <c r="B277" i="1" s="1"/>
  <c r="E277" i="1"/>
  <c r="F277" i="1" s="1"/>
  <c r="O276" i="1"/>
  <c r="Q276" i="1" s="1"/>
  <c r="B276" i="1" s="1"/>
  <c r="A278" i="1"/>
  <c r="J278" i="1"/>
  <c r="L278" i="1" l="1"/>
  <c r="M278" i="1" s="1"/>
  <c r="N278" i="1" s="1"/>
  <c r="E278" i="1"/>
  <c r="F278" i="1" s="1"/>
  <c r="G278" i="1"/>
  <c r="I278" i="1" s="1"/>
  <c r="A279" i="1"/>
  <c r="J279" i="1"/>
  <c r="L279" i="1" l="1"/>
  <c r="M279" i="1" s="1"/>
  <c r="N279" i="1" s="1"/>
  <c r="E279" i="1"/>
  <c r="F279" i="1" s="1"/>
  <c r="G279" i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O278" i="1"/>
  <c r="Q278" i="1" s="1"/>
  <c r="B278" i="1" s="1"/>
  <c r="K280" i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A280" i="1"/>
  <c r="J280" i="1"/>
  <c r="L280" i="1" l="1"/>
  <c r="M280" i="1" s="1"/>
  <c r="N280" i="1" s="1"/>
  <c r="E280" i="1"/>
  <c r="F280" i="1" s="1"/>
  <c r="G281" i="1" s="1"/>
  <c r="I281" i="1" s="1"/>
  <c r="I279" i="1"/>
  <c r="O279" i="1" s="1"/>
  <c r="Q279" i="1" s="1"/>
  <c r="B279" i="1" s="1"/>
  <c r="G280" i="1"/>
  <c r="I280" i="1" s="1"/>
  <c r="A281" i="1"/>
  <c r="J281" i="1"/>
  <c r="L281" i="1" l="1"/>
  <c r="M281" i="1" s="1"/>
  <c r="N281" i="1" s="1"/>
  <c r="O281" i="1" s="1"/>
  <c r="Q281" i="1" s="1"/>
  <c r="B281" i="1" s="1"/>
  <c r="E281" i="1"/>
  <c r="F281" i="1" s="1"/>
  <c r="O280" i="1"/>
  <c r="Q280" i="1" s="1"/>
  <c r="B280" i="1" s="1"/>
  <c r="A282" i="1"/>
  <c r="J282" i="1"/>
  <c r="L282" i="1" l="1"/>
  <c r="M282" i="1" s="1"/>
  <c r="N282" i="1" s="1"/>
  <c r="E282" i="1"/>
  <c r="F282" i="1" s="1"/>
  <c r="G282" i="1"/>
  <c r="I282" i="1" s="1"/>
  <c r="A283" i="1"/>
  <c r="J283" i="1"/>
  <c r="L283" i="1" l="1"/>
  <c r="M283" i="1" s="1"/>
  <c r="N283" i="1" s="1"/>
  <c r="E283" i="1"/>
  <c r="F283" i="1" s="1"/>
  <c r="G283" i="1"/>
  <c r="I283" i="1" s="1"/>
  <c r="O282" i="1"/>
  <c r="Q282" i="1" s="1"/>
  <c r="B282" i="1" s="1"/>
  <c r="A284" i="1"/>
  <c r="J284" i="1"/>
  <c r="L284" i="1" l="1"/>
  <c r="M284" i="1" s="1"/>
  <c r="N284" i="1" s="1"/>
  <c r="E284" i="1"/>
  <c r="F284" i="1" s="1"/>
  <c r="G284" i="1"/>
  <c r="I284" i="1" s="1"/>
  <c r="O283" i="1"/>
  <c r="Q283" i="1" s="1"/>
  <c r="B283" i="1" s="1"/>
  <c r="A285" i="1"/>
  <c r="J285" i="1"/>
  <c r="L285" i="1" l="1"/>
  <c r="M285" i="1" s="1"/>
  <c r="N285" i="1" s="1"/>
  <c r="E285" i="1"/>
  <c r="F285" i="1" s="1"/>
  <c r="O284" i="1"/>
  <c r="Q284" i="1" s="1"/>
  <c r="B284" i="1" s="1"/>
  <c r="G285" i="1"/>
  <c r="I285" i="1" s="1"/>
  <c r="A286" i="1"/>
  <c r="J286" i="1"/>
  <c r="L286" i="1" l="1"/>
  <c r="M286" i="1" s="1"/>
  <c r="N286" i="1" s="1"/>
  <c r="E286" i="1"/>
  <c r="F286" i="1" s="1"/>
  <c r="G287" i="1" s="1"/>
  <c r="I287" i="1" s="1"/>
  <c r="G286" i="1"/>
  <c r="I286" i="1" s="1"/>
  <c r="O285" i="1"/>
  <c r="Q285" i="1" s="1"/>
  <c r="B285" i="1" s="1"/>
  <c r="A287" i="1"/>
  <c r="J287" i="1"/>
  <c r="L287" i="1" l="1"/>
  <c r="M287" i="1" s="1"/>
  <c r="N287" i="1" s="1"/>
  <c r="O287" i="1" s="1"/>
  <c r="Q287" i="1" s="1"/>
  <c r="B287" i="1" s="1"/>
  <c r="E287" i="1"/>
  <c r="F287" i="1" s="1"/>
  <c r="O286" i="1"/>
  <c r="Q286" i="1" s="1"/>
  <c r="B286" i="1" s="1"/>
  <c r="A288" i="1"/>
  <c r="J288" i="1"/>
  <c r="L288" i="1" l="1"/>
  <c r="M288" i="1" s="1"/>
  <c r="N288" i="1" s="1"/>
  <c r="E288" i="1"/>
  <c r="F288" i="1" s="1"/>
  <c r="G289" i="1" s="1"/>
  <c r="I289" i="1" s="1"/>
  <c r="G288" i="1"/>
  <c r="I288" i="1" s="1"/>
  <c r="A289" i="1"/>
  <c r="J289" i="1"/>
  <c r="L289" i="1" l="1"/>
  <c r="M289" i="1" s="1"/>
  <c r="N289" i="1" s="1"/>
  <c r="O289" i="1" s="1"/>
  <c r="Q289" i="1" s="1"/>
  <c r="B289" i="1" s="1"/>
  <c r="E289" i="1"/>
  <c r="F289" i="1" s="1"/>
  <c r="O288" i="1"/>
  <c r="Q288" i="1" s="1"/>
  <c r="B288" i="1" s="1"/>
  <c r="A290" i="1"/>
  <c r="J290" i="1"/>
  <c r="L290" i="1" l="1"/>
  <c r="M290" i="1" s="1"/>
  <c r="N290" i="1" s="1"/>
  <c r="E290" i="1"/>
  <c r="F290" i="1" s="1"/>
  <c r="G290" i="1"/>
  <c r="I290" i="1" s="1"/>
  <c r="A291" i="1"/>
  <c r="J291" i="1"/>
  <c r="L291" i="1" l="1"/>
  <c r="M291" i="1" s="1"/>
  <c r="N291" i="1" s="1"/>
  <c r="E291" i="1"/>
  <c r="F291" i="1" s="1"/>
  <c r="G292" i="1" s="1"/>
  <c r="I292" i="1" s="1"/>
  <c r="G291" i="1"/>
  <c r="I291" i="1" s="1"/>
  <c r="O290" i="1"/>
  <c r="Q290" i="1" s="1"/>
  <c r="B290" i="1" s="1"/>
  <c r="A292" i="1"/>
  <c r="J292" i="1"/>
  <c r="L292" i="1" l="1"/>
  <c r="M292" i="1" s="1"/>
  <c r="N292" i="1" s="1"/>
  <c r="O292" i="1" s="1"/>
  <c r="Q292" i="1" s="1"/>
  <c r="B292" i="1" s="1"/>
  <c r="E292" i="1"/>
  <c r="F292" i="1" s="1"/>
  <c r="G293" i="1" s="1"/>
  <c r="I293" i="1" s="1"/>
  <c r="O291" i="1"/>
  <c r="Q291" i="1" s="1"/>
  <c r="B291" i="1" s="1"/>
  <c r="A293" i="1"/>
  <c r="J293" i="1"/>
  <c r="L293" i="1" l="1"/>
  <c r="M293" i="1" s="1"/>
  <c r="N293" i="1" s="1"/>
  <c r="O293" i="1" s="1"/>
  <c r="Q293" i="1" s="1"/>
  <c r="B293" i="1" s="1"/>
  <c r="E293" i="1"/>
  <c r="F293" i="1" s="1"/>
  <c r="A294" i="1"/>
  <c r="J294" i="1"/>
  <c r="L294" i="1" l="1"/>
  <c r="M294" i="1" s="1"/>
  <c r="N294" i="1" s="1"/>
  <c r="E294" i="1"/>
  <c r="F294" i="1" s="1"/>
  <c r="G294" i="1"/>
  <c r="I294" i="1" s="1"/>
  <c r="A295" i="1"/>
  <c r="J295" i="1"/>
  <c r="L295" i="1" l="1"/>
  <c r="M295" i="1" s="1"/>
  <c r="N295" i="1" s="1"/>
  <c r="E295" i="1"/>
  <c r="F295" i="1" s="1"/>
  <c r="O294" i="1"/>
  <c r="Q294" i="1" s="1"/>
  <c r="B294" i="1" s="1"/>
  <c r="G295" i="1"/>
  <c r="I295" i="1" s="1"/>
  <c r="A296" i="1"/>
  <c r="J296" i="1"/>
  <c r="L296" i="1" l="1"/>
  <c r="M296" i="1" s="1"/>
  <c r="N296" i="1" s="1"/>
  <c r="E296" i="1"/>
  <c r="F296" i="1" s="1"/>
  <c r="G296" i="1"/>
  <c r="I296" i="1" s="1"/>
  <c r="O295" i="1"/>
  <c r="Q295" i="1" s="1"/>
  <c r="B295" i="1" s="1"/>
  <c r="A297" i="1"/>
  <c r="J297" i="1"/>
  <c r="L297" i="1" l="1"/>
  <c r="M297" i="1" s="1"/>
  <c r="N297" i="1" s="1"/>
  <c r="E297" i="1"/>
  <c r="F297" i="1" s="1"/>
  <c r="O296" i="1"/>
  <c r="Q296" i="1" s="1"/>
  <c r="B296" i="1" s="1"/>
  <c r="G297" i="1"/>
  <c r="I297" i="1" s="1"/>
  <c r="A298" i="1"/>
  <c r="J298" i="1"/>
  <c r="L298" i="1" l="1"/>
  <c r="M298" i="1" s="1"/>
  <c r="N298" i="1" s="1"/>
  <c r="E298" i="1"/>
  <c r="F298" i="1" s="1"/>
  <c r="G298" i="1"/>
  <c r="I298" i="1" s="1"/>
  <c r="O297" i="1"/>
  <c r="Q297" i="1" s="1"/>
  <c r="B297" i="1" s="1"/>
  <c r="A299" i="1"/>
  <c r="J299" i="1"/>
  <c r="L299" i="1" l="1"/>
  <c r="M299" i="1" s="1"/>
  <c r="N299" i="1" s="1"/>
  <c r="E299" i="1"/>
  <c r="F299" i="1" s="1"/>
  <c r="G300" i="1" s="1"/>
  <c r="I300" i="1" s="1"/>
  <c r="G299" i="1"/>
  <c r="I299" i="1" s="1"/>
  <c r="O298" i="1"/>
  <c r="Q298" i="1" s="1"/>
  <c r="B298" i="1" s="1"/>
  <c r="A300" i="1"/>
  <c r="J300" i="1"/>
  <c r="L300" i="1" l="1"/>
  <c r="M300" i="1" s="1"/>
  <c r="N300" i="1" s="1"/>
  <c r="O300" i="1" s="1"/>
  <c r="Q300" i="1" s="1"/>
  <c r="B300" i="1" s="1"/>
  <c r="E300" i="1"/>
  <c r="F300" i="1" s="1"/>
  <c r="O299" i="1"/>
  <c r="Q299" i="1" s="1"/>
  <c r="B299" i="1" s="1"/>
  <c r="A301" i="1"/>
  <c r="J301" i="1"/>
  <c r="L301" i="1" l="1"/>
  <c r="M301" i="1" s="1"/>
  <c r="N301" i="1" s="1"/>
  <c r="E301" i="1"/>
  <c r="F301" i="1" s="1"/>
  <c r="G302" i="1" s="1"/>
  <c r="I302" i="1" s="1"/>
  <c r="G301" i="1"/>
  <c r="I301" i="1" s="1"/>
  <c r="A302" i="1"/>
  <c r="J302" i="1"/>
  <c r="L302" i="1" l="1"/>
  <c r="M302" i="1" s="1"/>
  <c r="N302" i="1" s="1"/>
  <c r="O302" i="1" s="1"/>
  <c r="Q302" i="1" s="1"/>
  <c r="B302" i="1" s="1"/>
  <c r="E302" i="1"/>
  <c r="F302" i="1" s="1"/>
  <c r="O301" i="1"/>
  <c r="Q301" i="1" s="1"/>
  <c r="B301" i="1" s="1"/>
  <c r="A303" i="1"/>
  <c r="J303" i="1"/>
  <c r="L303" i="1" l="1"/>
  <c r="M303" i="1" s="1"/>
  <c r="N303" i="1" s="1"/>
  <c r="E303" i="1"/>
  <c r="F303" i="1" s="1"/>
  <c r="G304" i="1" s="1"/>
  <c r="I304" i="1" s="1"/>
  <c r="G303" i="1"/>
  <c r="I303" i="1" s="1"/>
  <c r="A304" i="1"/>
  <c r="J304" i="1"/>
  <c r="L304" i="1" l="1"/>
  <c r="M304" i="1" s="1"/>
  <c r="N304" i="1" s="1"/>
  <c r="O304" i="1" s="1"/>
  <c r="Q304" i="1" s="1"/>
  <c r="B304" i="1" s="1"/>
  <c r="E304" i="1"/>
  <c r="F304" i="1" s="1"/>
  <c r="G305" i="1" s="1"/>
  <c r="I305" i="1" s="1"/>
  <c r="O303" i="1"/>
  <c r="Q303" i="1" s="1"/>
  <c r="B303" i="1" s="1"/>
  <c r="A305" i="1"/>
  <c r="J305" i="1"/>
  <c r="L305" i="1" l="1"/>
  <c r="M305" i="1" s="1"/>
  <c r="N305" i="1" s="1"/>
  <c r="O305" i="1" s="1"/>
  <c r="Q305" i="1" s="1"/>
  <c r="B305" i="1" s="1"/>
  <c r="E305" i="1"/>
  <c r="F305" i="1" s="1"/>
  <c r="G306" i="1" s="1"/>
  <c r="I306" i="1" s="1"/>
  <c r="A306" i="1"/>
  <c r="J306" i="1"/>
  <c r="L306" i="1" l="1"/>
  <c r="M306" i="1" s="1"/>
  <c r="N306" i="1" s="1"/>
  <c r="O306" i="1" s="1"/>
  <c r="Q306" i="1" s="1"/>
  <c r="B306" i="1" s="1"/>
  <c r="E306" i="1"/>
  <c r="F306" i="1" s="1"/>
  <c r="A307" i="1"/>
  <c r="J307" i="1"/>
  <c r="L307" i="1" l="1"/>
  <c r="M307" i="1" s="1"/>
  <c r="N307" i="1" s="1"/>
  <c r="E307" i="1"/>
  <c r="F307" i="1" s="1"/>
  <c r="G307" i="1"/>
  <c r="I307" i="1" s="1"/>
  <c r="A308" i="1"/>
  <c r="J308" i="1"/>
  <c r="L308" i="1" l="1"/>
  <c r="M308" i="1" s="1"/>
  <c r="N308" i="1" s="1"/>
  <c r="E308" i="1"/>
  <c r="F308" i="1" s="1"/>
  <c r="G308" i="1"/>
  <c r="I308" i="1" s="1"/>
  <c r="O307" i="1"/>
  <c r="Q307" i="1" s="1"/>
  <c r="B307" i="1" s="1"/>
  <c r="A309" i="1"/>
  <c r="J309" i="1"/>
  <c r="L309" i="1" l="1"/>
  <c r="M309" i="1" s="1"/>
  <c r="N309" i="1" s="1"/>
  <c r="E309" i="1"/>
  <c r="F309" i="1" s="1"/>
  <c r="G310" i="1" s="1"/>
  <c r="I310" i="1" s="1"/>
  <c r="G309" i="1"/>
  <c r="I309" i="1" s="1"/>
  <c r="O308" i="1"/>
  <c r="Q308" i="1" s="1"/>
  <c r="B308" i="1" s="1"/>
  <c r="A310" i="1"/>
  <c r="J310" i="1"/>
  <c r="L310" i="1" l="1"/>
  <c r="M310" i="1" s="1"/>
  <c r="N310" i="1" s="1"/>
  <c r="O310" i="1" s="1"/>
  <c r="Q310" i="1" s="1"/>
  <c r="B310" i="1" s="1"/>
  <c r="E310" i="1"/>
  <c r="F310" i="1" s="1"/>
  <c r="G311" i="1" s="1"/>
  <c r="O309" i="1"/>
  <c r="Q309" i="1" s="1"/>
  <c r="B309" i="1" s="1"/>
  <c r="A311" i="1"/>
  <c r="J311" i="1"/>
  <c r="L311" i="1" l="1"/>
  <c r="M311" i="1" s="1"/>
  <c r="N311" i="1" s="1"/>
  <c r="E311" i="1"/>
  <c r="F311" i="1" s="1"/>
  <c r="I311" i="1"/>
  <c r="H312" i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K312" i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A312" i="1"/>
  <c r="J312" i="1"/>
  <c r="L312" i="1" l="1"/>
  <c r="M312" i="1" s="1"/>
  <c r="N312" i="1" s="1"/>
  <c r="E312" i="1"/>
  <c r="F312" i="1" s="1"/>
  <c r="G313" i="1" s="1"/>
  <c r="I313" i="1" s="1"/>
  <c r="G312" i="1"/>
  <c r="I312" i="1" s="1"/>
  <c r="O311" i="1"/>
  <c r="Q311" i="1" s="1"/>
  <c r="B311" i="1" s="1"/>
  <c r="A313" i="1"/>
  <c r="J313" i="1"/>
  <c r="L313" i="1" l="1"/>
  <c r="M313" i="1" s="1"/>
  <c r="N313" i="1" s="1"/>
  <c r="O313" i="1" s="1"/>
  <c r="Q313" i="1" s="1"/>
  <c r="B313" i="1" s="1"/>
  <c r="E313" i="1"/>
  <c r="F313" i="1" s="1"/>
  <c r="O312" i="1"/>
  <c r="Q312" i="1" s="1"/>
  <c r="B312" i="1" s="1"/>
  <c r="A314" i="1"/>
  <c r="J314" i="1"/>
  <c r="L314" i="1" l="1"/>
  <c r="M314" i="1" s="1"/>
  <c r="N314" i="1" s="1"/>
  <c r="E314" i="1"/>
  <c r="F314" i="1" s="1"/>
  <c r="G315" i="1" s="1"/>
  <c r="I315" i="1" s="1"/>
  <c r="G314" i="1"/>
  <c r="I314" i="1" s="1"/>
  <c r="A315" i="1"/>
  <c r="J315" i="1"/>
  <c r="L315" i="1" l="1"/>
  <c r="M315" i="1" s="1"/>
  <c r="N315" i="1" s="1"/>
  <c r="O315" i="1" s="1"/>
  <c r="Q315" i="1" s="1"/>
  <c r="B315" i="1" s="1"/>
  <c r="E315" i="1"/>
  <c r="F315" i="1" s="1"/>
  <c r="O314" i="1"/>
  <c r="Q314" i="1" s="1"/>
  <c r="B314" i="1" s="1"/>
  <c r="A316" i="1"/>
  <c r="J316" i="1"/>
  <c r="L316" i="1" l="1"/>
  <c r="M316" i="1" s="1"/>
  <c r="N316" i="1" s="1"/>
  <c r="E316" i="1"/>
  <c r="F316" i="1" s="1"/>
  <c r="G316" i="1"/>
  <c r="I316" i="1" s="1"/>
  <c r="A317" i="1"/>
  <c r="J317" i="1"/>
  <c r="L317" i="1" l="1"/>
  <c r="M317" i="1" s="1"/>
  <c r="N317" i="1" s="1"/>
  <c r="E317" i="1"/>
  <c r="F317" i="1" s="1"/>
  <c r="G318" i="1" s="1"/>
  <c r="I318" i="1" s="1"/>
  <c r="O316" i="1"/>
  <c r="Q316" i="1" s="1"/>
  <c r="B316" i="1" s="1"/>
  <c r="G317" i="1"/>
  <c r="I317" i="1" s="1"/>
  <c r="A318" i="1"/>
  <c r="J318" i="1"/>
  <c r="L318" i="1" l="1"/>
  <c r="M318" i="1" s="1"/>
  <c r="N318" i="1" s="1"/>
  <c r="O318" i="1" s="1"/>
  <c r="Q318" i="1" s="1"/>
  <c r="B318" i="1" s="1"/>
  <c r="E318" i="1"/>
  <c r="F318" i="1" s="1"/>
  <c r="G319" i="1" s="1"/>
  <c r="I319" i="1" s="1"/>
  <c r="O317" i="1"/>
  <c r="Q317" i="1" s="1"/>
  <c r="B317" i="1" s="1"/>
  <c r="A319" i="1"/>
  <c r="J319" i="1"/>
  <c r="L319" i="1" l="1"/>
  <c r="M319" i="1" s="1"/>
  <c r="N319" i="1" s="1"/>
  <c r="O319" i="1" s="1"/>
  <c r="Q319" i="1" s="1"/>
  <c r="B319" i="1" s="1"/>
  <c r="E319" i="1"/>
  <c r="F319" i="1" s="1"/>
  <c r="A320" i="1"/>
  <c r="J320" i="1"/>
  <c r="L320" i="1" l="1"/>
  <c r="M320" i="1" s="1"/>
  <c r="N320" i="1" s="1"/>
  <c r="E320" i="1"/>
  <c r="F320" i="1" s="1"/>
  <c r="G320" i="1"/>
  <c r="I320" i="1" s="1"/>
  <c r="A321" i="1"/>
  <c r="J321" i="1"/>
  <c r="L321" i="1" l="1"/>
  <c r="M321" i="1" s="1"/>
  <c r="N321" i="1" s="1"/>
  <c r="E321" i="1"/>
  <c r="F321" i="1" s="1"/>
  <c r="G321" i="1"/>
  <c r="I321" i="1" s="1"/>
  <c r="O320" i="1"/>
  <c r="Q320" i="1" s="1"/>
  <c r="B320" i="1" s="1"/>
  <c r="A322" i="1"/>
  <c r="J322" i="1"/>
  <c r="L322" i="1" l="1"/>
  <c r="M322" i="1" s="1"/>
  <c r="N322" i="1" s="1"/>
  <c r="E322" i="1"/>
  <c r="F322" i="1" s="1"/>
  <c r="G323" i="1" s="1"/>
  <c r="I323" i="1" s="1"/>
  <c r="O321" i="1"/>
  <c r="Q321" i="1" s="1"/>
  <c r="B321" i="1" s="1"/>
  <c r="G322" i="1"/>
  <c r="I322" i="1" s="1"/>
  <c r="A323" i="1"/>
  <c r="J323" i="1"/>
  <c r="L323" i="1" l="1"/>
  <c r="M323" i="1" s="1"/>
  <c r="N323" i="1" s="1"/>
  <c r="O323" i="1" s="1"/>
  <c r="Q323" i="1" s="1"/>
  <c r="B323" i="1" s="1"/>
  <c r="E323" i="1"/>
  <c r="F323" i="1" s="1"/>
  <c r="G324" i="1" s="1"/>
  <c r="I324" i="1" s="1"/>
  <c r="O322" i="1"/>
  <c r="Q322" i="1" s="1"/>
  <c r="B322" i="1" s="1"/>
  <c r="A324" i="1"/>
  <c r="J324" i="1"/>
  <c r="L324" i="1" l="1"/>
  <c r="M324" i="1" s="1"/>
  <c r="N324" i="1" s="1"/>
  <c r="O324" i="1" s="1"/>
  <c r="Q324" i="1" s="1"/>
  <c r="B324" i="1" s="1"/>
  <c r="E324" i="1"/>
  <c r="F324" i="1" s="1"/>
  <c r="A325" i="1"/>
  <c r="J325" i="1"/>
  <c r="L325" i="1" l="1"/>
  <c r="M325" i="1" s="1"/>
  <c r="N325" i="1" s="1"/>
  <c r="E325" i="1"/>
  <c r="F325" i="1" s="1"/>
  <c r="G325" i="1"/>
  <c r="I325" i="1" s="1"/>
  <c r="A326" i="1"/>
  <c r="J326" i="1"/>
  <c r="L326" i="1" l="1"/>
  <c r="M326" i="1" s="1"/>
  <c r="N326" i="1" s="1"/>
  <c r="E326" i="1"/>
  <c r="F326" i="1" s="1"/>
  <c r="G326" i="1"/>
  <c r="I326" i="1" s="1"/>
  <c r="O325" i="1"/>
  <c r="Q325" i="1" s="1"/>
  <c r="B325" i="1" s="1"/>
  <c r="A327" i="1"/>
  <c r="J327" i="1"/>
  <c r="L327" i="1" l="1"/>
  <c r="M327" i="1" s="1"/>
  <c r="N327" i="1" s="1"/>
  <c r="E327" i="1"/>
  <c r="F327" i="1" s="1"/>
  <c r="G327" i="1"/>
  <c r="I327" i="1" s="1"/>
  <c r="O326" i="1"/>
  <c r="Q326" i="1" s="1"/>
  <c r="B326" i="1" s="1"/>
  <c r="A328" i="1"/>
  <c r="J328" i="1"/>
  <c r="L328" i="1" l="1"/>
  <c r="M328" i="1" s="1"/>
  <c r="N328" i="1" s="1"/>
  <c r="E328" i="1"/>
  <c r="F328" i="1" s="1"/>
  <c r="G329" i="1" s="1"/>
  <c r="I329" i="1" s="1"/>
  <c r="G328" i="1"/>
  <c r="I328" i="1" s="1"/>
  <c r="O327" i="1"/>
  <c r="Q327" i="1" s="1"/>
  <c r="B327" i="1" s="1"/>
  <c r="A329" i="1"/>
  <c r="J329" i="1"/>
  <c r="L329" i="1" l="1"/>
  <c r="M329" i="1" s="1"/>
  <c r="N329" i="1" s="1"/>
  <c r="O329" i="1" s="1"/>
  <c r="Q329" i="1" s="1"/>
  <c r="B329" i="1" s="1"/>
  <c r="E329" i="1"/>
  <c r="F329" i="1" s="1"/>
  <c r="G330" i="1" s="1"/>
  <c r="I330" i="1" s="1"/>
  <c r="O328" i="1"/>
  <c r="Q328" i="1" s="1"/>
  <c r="B328" i="1" s="1"/>
  <c r="A330" i="1"/>
  <c r="J330" i="1"/>
  <c r="L330" i="1" l="1"/>
  <c r="M330" i="1" s="1"/>
  <c r="N330" i="1" s="1"/>
  <c r="O330" i="1" s="1"/>
  <c r="Q330" i="1" s="1"/>
  <c r="B330" i="1" s="1"/>
  <c r="E330" i="1"/>
  <c r="F330" i="1" s="1"/>
  <c r="G331" i="1" s="1"/>
  <c r="I331" i="1" s="1"/>
  <c r="A331" i="1"/>
  <c r="J331" i="1"/>
  <c r="L331" i="1" l="1"/>
  <c r="M331" i="1" s="1"/>
  <c r="N331" i="1" s="1"/>
  <c r="O331" i="1" s="1"/>
  <c r="Q331" i="1" s="1"/>
  <c r="B331" i="1" s="1"/>
  <c r="E331" i="1"/>
  <c r="F331" i="1" s="1"/>
  <c r="A332" i="1"/>
  <c r="J332" i="1"/>
  <c r="L332" i="1" l="1"/>
  <c r="M332" i="1" s="1"/>
  <c r="N332" i="1" s="1"/>
  <c r="E332" i="1"/>
  <c r="F332" i="1" s="1"/>
  <c r="G333" i="1" s="1"/>
  <c r="I333" i="1" s="1"/>
  <c r="G332" i="1"/>
  <c r="I332" i="1" s="1"/>
  <c r="A333" i="1"/>
  <c r="J333" i="1"/>
  <c r="L333" i="1" l="1"/>
  <c r="M333" i="1" s="1"/>
  <c r="N333" i="1" s="1"/>
  <c r="O333" i="1" s="1"/>
  <c r="Q333" i="1" s="1"/>
  <c r="B333" i="1" s="1"/>
  <c r="E333" i="1"/>
  <c r="F333" i="1" s="1"/>
  <c r="O332" i="1"/>
  <c r="Q332" i="1" s="1"/>
  <c r="B332" i="1" s="1"/>
  <c r="A334" i="1"/>
  <c r="J334" i="1"/>
  <c r="L334" i="1" l="1"/>
  <c r="M334" i="1" s="1"/>
  <c r="N334" i="1" s="1"/>
  <c r="E334" i="1"/>
  <c r="F334" i="1" s="1"/>
  <c r="G335" i="1" s="1"/>
  <c r="I335" i="1" s="1"/>
  <c r="G334" i="1"/>
  <c r="I334" i="1" s="1"/>
  <c r="A335" i="1"/>
  <c r="J335" i="1"/>
  <c r="L335" i="1" l="1"/>
  <c r="M335" i="1" s="1"/>
  <c r="N335" i="1" s="1"/>
  <c r="O335" i="1" s="1"/>
  <c r="Q335" i="1" s="1"/>
  <c r="B335" i="1" s="1"/>
  <c r="E335" i="1"/>
  <c r="F335" i="1" s="1"/>
  <c r="G336" i="1" s="1"/>
  <c r="I336" i="1" s="1"/>
  <c r="O334" i="1"/>
  <c r="Q334" i="1" s="1"/>
  <c r="B334" i="1" s="1"/>
  <c r="A336" i="1"/>
  <c r="J336" i="1"/>
  <c r="L336" i="1" l="1"/>
  <c r="M336" i="1" s="1"/>
  <c r="N336" i="1" s="1"/>
  <c r="O336" i="1" s="1"/>
  <c r="Q336" i="1" s="1"/>
  <c r="B336" i="1" s="1"/>
  <c r="E336" i="1"/>
  <c r="F336" i="1" s="1"/>
  <c r="G337" i="1" s="1"/>
  <c r="I337" i="1" s="1"/>
  <c r="A337" i="1"/>
  <c r="J337" i="1"/>
  <c r="L337" i="1" l="1"/>
  <c r="M337" i="1" s="1"/>
  <c r="N337" i="1" s="1"/>
  <c r="O337" i="1" s="1"/>
  <c r="Q337" i="1" s="1"/>
  <c r="B337" i="1" s="1"/>
  <c r="E337" i="1"/>
  <c r="F337" i="1" s="1"/>
  <c r="G338" i="1" s="1"/>
  <c r="I338" i="1" s="1"/>
  <c r="A338" i="1"/>
  <c r="J338" i="1"/>
  <c r="L338" i="1" l="1"/>
  <c r="M338" i="1" s="1"/>
  <c r="N338" i="1" s="1"/>
  <c r="O338" i="1" s="1"/>
  <c r="Q338" i="1" s="1"/>
  <c r="B338" i="1" s="1"/>
  <c r="E338" i="1"/>
  <c r="F338" i="1" s="1"/>
  <c r="G339" i="1" s="1"/>
  <c r="I339" i="1" s="1"/>
  <c r="A339" i="1"/>
  <c r="J339" i="1"/>
  <c r="L339" i="1" l="1"/>
  <c r="M339" i="1" s="1"/>
  <c r="N339" i="1" s="1"/>
  <c r="O339" i="1" s="1"/>
  <c r="Q339" i="1" s="1"/>
  <c r="B339" i="1" s="1"/>
  <c r="E339" i="1"/>
  <c r="F339" i="1" s="1"/>
  <c r="A340" i="1"/>
  <c r="J340" i="1"/>
  <c r="L340" i="1" l="1"/>
  <c r="M340" i="1" s="1"/>
  <c r="N340" i="1" s="1"/>
  <c r="E340" i="1"/>
  <c r="F340" i="1" s="1"/>
  <c r="G341" i="1" s="1"/>
  <c r="G340" i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K341" i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A341" i="1"/>
  <c r="J341" i="1"/>
  <c r="L341" i="1" l="1"/>
  <c r="M341" i="1" s="1"/>
  <c r="N341" i="1" s="1"/>
  <c r="E341" i="1"/>
  <c r="F341" i="1" s="1"/>
  <c r="G342" i="1" s="1"/>
  <c r="I342" i="1" s="1"/>
  <c r="I340" i="1"/>
  <c r="O340" i="1" s="1"/>
  <c r="Q340" i="1" s="1"/>
  <c r="B340" i="1" s="1"/>
  <c r="I341" i="1"/>
  <c r="A342" i="1"/>
  <c r="J342" i="1"/>
  <c r="L342" i="1" l="1"/>
  <c r="M342" i="1" s="1"/>
  <c r="N342" i="1" s="1"/>
  <c r="O342" i="1" s="1"/>
  <c r="Q342" i="1" s="1"/>
  <c r="B342" i="1" s="1"/>
  <c r="E342" i="1"/>
  <c r="F342" i="1" s="1"/>
  <c r="G343" i="1" s="1"/>
  <c r="I343" i="1" s="1"/>
  <c r="O341" i="1"/>
  <c r="Q341" i="1" s="1"/>
  <c r="B341" i="1" s="1"/>
  <c r="A343" i="1"/>
  <c r="J343" i="1"/>
  <c r="L343" i="1" l="1"/>
  <c r="M343" i="1" s="1"/>
  <c r="N343" i="1" s="1"/>
  <c r="O343" i="1" s="1"/>
  <c r="Q343" i="1" s="1"/>
  <c r="B343" i="1" s="1"/>
  <c r="E343" i="1"/>
  <c r="F343" i="1" s="1"/>
  <c r="G344" i="1" s="1"/>
  <c r="I344" i="1" s="1"/>
  <c r="A344" i="1"/>
  <c r="J344" i="1"/>
  <c r="L344" i="1" l="1"/>
  <c r="M344" i="1" s="1"/>
  <c r="N344" i="1" s="1"/>
  <c r="O344" i="1" s="1"/>
  <c r="Q344" i="1" s="1"/>
  <c r="B344" i="1" s="1"/>
  <c r="E344" i="1"/>
  <c r="F344" i="1" s="1"/>
  <c r="G345" i="1" s="1"/>
  <c r="I345" i="1" s="1"/>
  <c r="A345" i="1"/>
  <c r="J345" i="1"/>
  <c r="L345" i="1" l="1"/>
  <c r="M345" i="1" s="1"/>
  <c r="N345" i="1" s="1"/>
  <c r="O345" i="1" s="1"/>
  <c r="Q345" i="1" s="1"/>
  <c r="B345" i="1" s="1"/>
  <c r="E345" i="1"/>
  <c r="F345" i="1" s="1"/>
  <c r="G346" i="1" s="1"/>
  <c r="I346" i="1" s="1"/>
  <c r="A346" i="1"/>
  <c r="J346" i="1"/>
  <c r="L346" i="1" l="1"/>
  <c r="M346" i="1" s="1"/>
  <c r="N346" i="1" s="1"/>
  <c r="O346" i="1" s="1"/>
  <c r="Q346" i="1" s="1"/>
  <c r="B346" i="1" s="1"/>
  <c r="E346" i="1"/>
  <c r="F346" i="1" s="1"/>
  <c r="G347" i="1" s="1"/>
  <c r="I347" i="1" s="1"/>
  <c r="A347" i="1"/>
  <c r="J347" i="1"/>
  <c r="L347" i="1" l="1"/>
  <c r="M347" i="1" s="1"/>
  <c r="N347" i="1" s="1"/>
  <c r="O347" i="1" s="1"/>
  <c r="Q347" i="1" s="1"/>
  <c r="B347" i="1" s="1"/>
  <c r="E347" i="1"/>
  <c r="F347" i="1" s="1"/>
  <c r="G348" i="1" s="1"/>
  <c r="I348" i="1" s="1"/>
  <c r="A348" i="1"/>
  <c r="J348" i="1"/>
  <c r="L348" i="1" l="1"/>
  <c r="M348" i="1" s="1"/>
  <c r="N348" i="1" s="1"/>
  <c r="O348" i="1" s="1"/>
  <c r="Q348" i="1" s="1"/>
  <c r="B348" i="1" s="1"/>
  <c r="E348" i="1"/>
  <c r="F348" i="1" s="1"/>
  <c r="G349" i="1" s="1"/>
  <c r="I349" i="1" s="1"/>
  <c r="A349" i="1"/>
  <c r="J349" i="1"/>
  <c r="L349" i="1" l="1"/>
  <c r="M349" i="1" s="1"/>
  <c r="N349" i="1" s="1"/>
  <c r="O349" i="1" s="1"/>
  <c r="Q349" i="1" s="1"/>
  <c r="B349" i="1" s="1"/>
  <c r="E349" i="1"/>
  <c r="F349" i="1" s="1"/>
  <c r="G350" i="1" s="1"/>
  <c r="I350" i="1" s="1"/>
  <c r="A350" i="1"/>
  <c r="J350" i="1"/>
  <c r="L350" i="1" l="1"/>
  <c r="M350" i="1" s="1"/>
  <c r="N350" i="1" s="1"/>
  <c r="O350" i="1" s="1"/>
  <c r="Q350" i="1" s="1"/>
  <c r="B350" i="1" s="1"/>
  <c r="E350" i="1"/>
  <c r="F350" i="1" s="1"/>
  <c r="G351" i="1" s="1"/>
  <c r="I351" i="1" s="1"/>
  <c r="A351" i="1"/>
  <c r="J351" i="1"/>
  <c r="L351" i="1" l="1"/>
  <c r="M351" i="1" s="1"/>
  <c r="N351" i="1" s="1"/>
  <c r="O351" i="1" s="1"/>
  <c r="Q351" i="1" s="1"/>
  <c r="B351" i="1" s="1"/>
  <c r="E351" i="1"/>
  <c r="F351" i="1" s="1"/>
  <c r="G352" i="1" s="1"/>
  <c r="I352" i="1" s="1"/>
  <c r="A352" i="1"/>
  <c r="J352" i="1"/>
  <c r="L352" i="1" l="1"/>
  <c r="M352" i="1" s="1"/>
  <c r="N352" i="1" s="1"/>
  <c r="O352" i="1" s="1"/>
  <c r="Q352" i="1" s="1"/>
  <c r="B352" i="1" s="1"/>
  <c r="E352" i="1"/>
  <c r="F352" i="1" s="1"/>
  <c r="G353" i="1" s="1"/>
  <c r="I353" i="1" s="1"/>
  <c r="A353" i="1"/>
  <c r="J353" i="1"/>
  <c r="L353" i="1" l="1"/>
  <c r="M353" i="1" s="1"/>
  <c r="N353" i="1" s="1"/>
  <c r="O353" i="1" s="1"/>
  <c r="Q353" i="1" s="1"/>
  <c r="B353" i="1" s="1"/>
  <c r="E353" i="1"/>
  <c r="F353" i="1" s="1"/>
  <c r="G354" i="1" s="1"/>
  <c r="I354" i="1" s="1"/>
  <c r="A354" i="1"/>
  <c r="J354" i="1"/>
  <c r="L354" i="1" l="1"/>
  <c r="M354" i="1" s="1"/>
  <c r="N354" i="1" s="1"/>
  <c r="O354" i="1" s="1"/>
  <c r="Q354" i="1" s="1"/>
  <c r="B354" i="1" s="1"/>
  <c r="E354" i="1"/>
  <c r="F354" i="1" s="1"/>
  <c r="G355" i="1" s="1"/>
  <c r="I355" i="1" s="1"/>
  <c r="A355" i="1"/>
  <c r="J355" i="1"/>
  <c r="L355" i="1" l="1"/>
  <c r="M355" i="1" s="1"/>
  <c r="N355" i="1" s="1"/>
  <c r="O355" i="1" s="1"/>
  <c r="Q355" i="1" s="1"/>
  <c r="B355" i="1" s="1"/>
  <c r="E355" i="1"/>
  <c r="F355" i="1" s="1"/>
  <c r="G356" i="1" s="1"/>
  <c r="I356" i="1" s="1"/>
  <c r="A356" i="1"/>
  <c r="J356" i="1"/>
  <c r="L356" i="1" l="1"/>
  <c r="M356" i="1" s="1"/>
  <c r="N356" i="1" s="1"/>
  <c r="O356" i="1" s="1"/>
  <c r="Q356" i="1" s="1"/>
  <c r="B356" i="1" s="1"/>
  <c r="E356" i="1"/>
  <c r="F356" i="1" s="1"/>
  <c r="G357" i="1" s="1"/>
  <c r="I357" i="1" s="1"/>
  <c r="A357" i="1"/>
  <c r="J357" i="1"/>
  <c r="L357" i="1" l="1"/>
  <c r="M357" i="1" s="1"/>
  <c r="N357" i="1" s="1"/>
  <c r="O357" i="1" s="1"/>
  <c r="Q357" i="1" s="1"/>
  <c r="B357" i="1" s="1"/>
  <c r="E357" i="1"/>
  <c r="F357" i="1" s="1"/>
  <c r="G358" i="1" s="1"/>
  <c r="I358" i="1" s="1"/>
  <c r="A358" i="1"/>
  <c r="J358" i="1"/>
  <c r="L358" i="1" l="1"/>
  <c r="M358" i="1" s="1"/>
  <c r="N358" i="1" s="1"/>
  <c r="O358" i="1" s="1"/>
  <c r="Q358" i="1" s="1"/>
  <c r="B358" i="1" s="1"/>
  <c r="E358" i="1"/>
  <c r="F358" i="1" s="1"/>
  <c r="G359" i="1" s="1"/>
  <c r="I359" i="1" s="1"/>
  <c r="A359" i="1"/>
  <c r="J359" i="1"/>
  <c r="L359" i="1" l="1"/>
  <c r="M359" i="1" s="1"/>
  <c r="N359" i="1" s="1"/>
  <c r="O359" i="1" s="1"/>
  <c r="Q359" i="1" s="1"/>
  <c r="B359" i="1" s="1"/>
  <c r="E359" i="1"/>
  <c r="F359" i="1" s="1"/>
  <c r="G360" i="1" s="1"/>
  <c r="I360" i="1" s="1"/>
  <c r="A360" i="1"/>
  <c r="J360" i="1"/>
  <c r="L360" i="1" l="1"/>
  <c r="M360" i="1" s="1"/>
  <c r="N360" i="1" s="1"/>
  <c r="O360" i="1" s="1"/>
  <c r="Q360" i="1" s="1"/>
  <c r="B360" i="1" s="1"/>
  <c r="E360" i="1"/>
  <c r="F360" i="1" s="1"/>
  <c r="G361" i="1" s="1"/>
  <c r="I361" i="1" s="1"/>
  <c r="A361" i="1"/>
  <c r="J361" i="1"/>
  <c r="L361" i="1" l="1"/>
  <c r="M361" i="1" s="1"/>
  <c r="N361" i="1" s="1"/>
  <c r="O361" i="1" s="1"/>
  <c r="Q361" i="1" s="1"/>
  <c r="B361" i="1" s="1"/>
  <c r="E361" i="1"/>
  <c r="F361" i="1" s="1"/>
  <c r="G362" i="1" s="1"/>
  <c r="I362" i="1" s="1"/>
  <c r="A362" i="1"/>
  <c r="J362" i="1"/>
  <c r="L362" i="1" l="1"/>
  <c r="M362" i="1" s="1"/>
  <c r="N362" i="1" s="1"/>
  <c r="O362" i="1" s="1"/>
  <c r="Q362" i="1" s="1"/>
  <c r="B362" i="1" s="1"/>
  <c r="E362" i="1"/>
  <c r="F362" i="1" s="1"/>
  <c r="G363" i="1" s="1"/>
  <c r="I363" i="1" s="1"/>
  <c r="A363" i="1"/>
  <c r="J363" i="1"/>
  <c r="L363" i="1" l="1"/>
  <c r="M363" i="1" s="1"/>
  <c r="N363" i="1" s="1"/>
  <c r="O363" i="1" s="1"/>
  <c r="Q363" i="1" s="1"/>
  <c r="B363" i="1" s="1"/>
  <c r="E363" i="1"/>
  <c r="F363" i="1" s="1"/>
  <c r="G364" i="1" s="1"/>
  <c r="I364" i="1" s="1"/>
  <c r="A364" i="1"/>
  <c r="J364" i="1"/>
  <c r="L364" i="1" l="1"/>
  <c r="M364" i="1" s="1"/>
  <c r="N364" i="1" s="1"/>
  <c r="O364" i="1" s="1"/>
  <c r="Q364" i="1" s="1"/>
  <c r="B364" i="1" s="1"/>
  <c r="E364" i="1"/>
  <c r="F364" i="1" s="1"/>
  <c r="G365" i="1" s="1"/>
  <c r="I365" i="1" s="1"/>
  <c r="A365" i="1"/>
  <c r="J365" i="1"/>
  <c r="L365" i="1" l="1"/>
  <c r="M365" i="1" s="1"/>
  <c r="N365" i="1" s="1"/>
  <c r="O365" i="1" s="1"/>
  <c r="Q365" i="1" s="1"/>
  <c r="B365" i="1" s="1"/>
  <c r="E365" i="1"/>
  <c r="F365" i="1" s="1"/>
  <c r="G366" i="1" s="1"/>
  <c r="I366" i="1" s="1"/>
  <c r="A366" i="1"/>
  <c r="J366" i="1"/>
  <c r="L366" i="1" l="1"/>
  <c r="M366" i="1" s="1"/>
  <c r="N366" i="1" s="1"/>
  <c r="O366" i="1" s="1"/>
  <c r="Q366" i="1" s="1"/>
  <c r="B366" i="1" s="1"/>
  <c r="E366" i="1"/>
  <c r="F366" i="1" s="1"/>
  <c r="G367" i="1" s="1"/>
  <c r="I367" i="1" s="1"/>
  <c r="A367" i="1"/>
  <c r="J367" i="1"/>
  <c r="L367" i="1" l="1"/>
  <c r="M367" i="1" s="1"/>
  <c r="N367" i="1" s="1"/>
  <c r="O367" i="1" s="1"/>
  <c r="Q367" i="1" s="1"/>
  <c r="B367" i="1" s="1"/>
  <c r="E367" i="1"/>
  <c r="F367" i="1" s="1"/>
  <c r="G368" i="1" s="1"/>
  <c r="I368" i="1" s="1"/>
  <c r="A368" i="1"/>
  <c r="J368" i="1"/>
  <c r="L368" i="1" l="1"/>
  <c r="M368" i="1" s="1"/>
  <c r="N368" i="1" s="1"/>
  <c r="O368" i="1" s="1"/>
  <c r="Q368" i="1" s="1"/>
  <c r="B368" i="1" s="1"/>
  <c r="E368" i="1"/>
  <c r="F368" i="1" s="1"/>
  <c r="G369" i="1" s="1"/>
  <c r="I369" i="1" s="1"/>
  <c r="A369" i="1"/>
  <c r="J369" i="1"/>
  <c r="L369" i="1" l="1"/>
  <c r="M369" i="1" s="1"/>
  <c r="N369" i="1" s="1"/>
  <c r="O369" i="1" s="1"/>
  <c r="Q369" i="1" s="1"/>
  <c r="B369" i="1" s="1"/>
  <c r="E369" i="1"/>
  <c r="F369" i="1" s="1"/>
  <c r="G370" i="1" s="1"/>
  <c r="I370" i="1" s="1"/>
  <c r="A370" i="1"/>
  <c r="J370" i="1"/>
  <c r="L370" i="1" l="1"/>
  <c r="M370" i="1" s="1"/>
  <c r="N370" i="1" s="1"/>
  <c r="O370" i="1" s="1"/>
  <c r="Q370" i="1" s="1"/>
  <c r="B370" i="1" s="1"/>
  <c r="E370" i="1"/>
  <c r="F370" i="1" s="1"/>
  <c r="G371" i="1" s="1"/>
  <c r="A371" i="1"/>
  <c r="J371" i="1"/>
  <c r="L371" i="1" l="1"/>
  <c r="M371" i="1" s="1"/>
  <c r="N371" i="1" s="1"/>
  <c r="E371" i="1"/>
  <c r="F371" i="1" s="1"/>
  <c r="G372" i="1" s="1"/>
  <c r="I371" i="1"/>
  <c r="H372" i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K372" i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A372" i="1"/>
  <c r="J372" i="1"/>
  <c r="I372" i="1" l="1"/>
  <c r="L372" i="1"/>
  <c r="M372" i="1" s="1"/>
  <c r="N372" i="1" s="1"/>
  <c r="E372" i="1"/>
  <c r="F372" i="1" s="1"/>
  <c r="G373" i="1" s="1"/>
  <c r="I373" i="1" s="1"/>
  <c r="O371" i="1"/>
  <c r="Q371" i="1" s="1"/>
  <c r="B371" i="1" s="1"/>
  <c r="A373" i="1"/>
  <c r="J373" i="1"/>
  <c r="O372" i="1" l="1"/>
  <c r="Q372" i="1" s="1"/>
  <c r="B372" i="1" s="1"/>
  <c r="L373" i="1"/>
  <c r="M373" i="1" s="1"/>
  <c r="N373" i="1" s="1"/>
  <c r="O373" i="1" s="1"/>
  <c r="Q373" i="1" s="1"/>
  <c r="B373" i="1" s="1"/>
  <c r="E373" i="1"/>
  <c r="F373" i="1" s="1"/>
  <c r="G374" i="1" s="1"/>
  <c r="I374" i="1" s="1"/>
  <c r="A374" i="1"/>
  <c r="J374" i="1"/>
  <c r="L374" i="1" l="1"/>
  <c r="M374" i="1" s="1"/>
  <c r="N374" i="1" s="1"/>
  <c r="O374" i="1" s="1"/>
  <c r="Q374" i="1" s="1"/>
  <c r="B374" i="1" s="1"/>
  <c r="E374" i="1"/>
  <c r="F374" i="1" s="1"/>
  <c r="G375" i="1" s="1"/>
  <c r="I375" i="1" s="1"/>
  <c r="A375" i="1"/>
  <c r="J375" i="1"/>
  <c r="L375" i="1" l="1"/>
  <c r="M375" i="1" s="1"/>
  <c r="N375" i="1" s="1"/>
  <c r="O375" i="1" s="1"/>
  <c r="Q375" i="1" s="1"/>
  <c r="B375" i="1" s="1"/>
  <c r="E375" i="1"/>
  <c r="F375" i="1" s="1"/>
  <c r="G376" i="1" s="1"/>
  <c r="I376" i="1" s="1"/>
  <c r="A376" i="1"/>
  <c r="J376" i="1"/>
  <c r="L376" i="1" l="1"/>
  <c r="M376" i="1" s="1"/>
  <c r="N376" i="1" s="1"/>
  <c r="O376" i="1" s="1"/>
  <c r="Q376" i="1" s="1"/>
  <c r="B376" i="1" s="1"/>
  <c r="E376" i="1"/>
  <c r="F376" i="1" s="1"/>
  <c r="G377" i="1" s="1"/>
  <c r="I377" i="1" s="1"/>
  <c r="A377" i="1"/>
  <c r="J377" i="1"/>
  <c r="L377" i="1" l="1"/>
  <c r="M377" i="1" s="1"/>
  <c r="N377" i="1" s="1"/>
  <c r="O377" i="1" s="1"/>
  <c r="Q377" i="1" s="1"/>
  <c r="B377" i="1" s="1"/>
  <c r="E377" i="1"/>
  <c r="F377" i="1" s="1"/>
  <c r="G378" i="1" s="1"/>
  <c r="I378" i="1" s="1"/>
  <c r="A378" i="1"/>
  <c r="J378" i="1"/>
  <c r="L378" i="1" l="1"/>
  <c r="M378" i="1" s="1"/>
  <c r="N378" i="1" s="1"/>
  <c r="O378" i="1" s="1"/>
  <c r="Q378" i="1" s="1"/>
  <c r="B378" i="1" s="1"/>
  <c r="E378" i="1"/>
  <c r="F378" i="1" s="1"/>
  <c r="G379" i="1" s="1"/>
  <c r="I379" i="1" s="1"/>
  <c r="A379" i="1"/>
  <c r="J379" i="1"/>
  <c r="L379" i="1" l="1"/>
  <c r="M379" i="1" s="1"/>
  <c r="N379" i="1" s="1"/>
  <c r="O379" i="1" s="1"/>
  <c r="Q379" i="1" s="1"/>
  <c r="B379" i="1" s="1"/>
  <c r="E379" i="1"/>
  <c r="F379" i="1" s="1"/>
  <c r="G380" i="1" s="1"/>
  <c r="I380" i="1" s="1"/>
  <c r="A380" i="1"/>
  <c r="J380" i="1"/>
  <c r="L380" i="1" l="1"/>
  <c r="M380" i="1" s="1"/>
  <c r="N380" i="1" s="1"/>
  <c r="O380" i="1" s="1"/>
  <c r="Q380" i="1" s="1"/>
  <c r="B380" i="1" s="1"/>
  <c r="E380" i="1"/>
  <c r="F380" i="1" s="1"/>
  <c r="G381" i="1" s="1"/>
  <c r="I381" i="1" s="1"/>
  <c r="A381" i="1"/>
  <c r="J381" i="1"/>
  <c r="L381" i="1" l="1"/>
  <c r="M381" i="1" s="1"/>
  <c r="N381" i="1" s="1"/>
  <c r="O381" i="1" s="1"/>
  <c r="Q381" i="1" s="1"/>
  <c r="B381" i="1" s="1"/>
  <c r="E381" i="1"/>
  <c r="F381" i="1" s="1"/>
  <c r="G382" i="1" s="1"/>
  <c r="I382" i="1" s="1"/>
  <c r="A382" i="1"/>
  <c r="J382" i="1"/>
  <c r="L382" i="1" l="1"/>
  <c r="M382" i="1" s="1"/>
  <c r="N382" i="1" s="1"/>
  <c r="O382" i="1" s="1"/>
  <c r="Q382" i="1" s="1"/>
  <c r="B382" i="1" s="1"/>
  <c r="E382" i="1"/>
  <c r="F382" i="1" s="1"/>
  <c r="G383" i="1" s="1"/>
  <c r="I383" i="1" s="1"/>
  <c r="A383" i="1"/>
  <c r="J383" i="1"/>
  <c r="L383" i="1" l="1"/>
  <c r="M383" i="1" s="1"/>
  <c r="N383" i="1" s="1"/>
  <c r="O383" i="1" s="1"/>
  <c r="Q383" i="1" s="1"/>
  <c r="B383" i="1" s="1"/>
  <c r="E383" i="1"/>
  <c r="F383" i="1" s="1"/>
  <c r="G384" i="1" s="1"/>
  <c r="I384" i="1" s="1"/>
  <c r="A384" i="1"/>
  <c r="J384" i="1"/>
  <c r="L384" i="1" l="1"/>
  <c r="M384" i="1" s="1"/>
  <c r="N384" i="1" s="1"/>
  <c r="O384" i="1" s="1"/>
  <c r="Q384" i="1" s="1"/>
  <c r="B384" i="1" s="1"/>
  <c r="E384" i="1"/>
  <c r="F384" i="1" s="1"/>
  <c r="G385" i="1" s="1"/>
  <c r="I385" i="1" s="1"/>
  <c r="A385" i="1"/>
  <c r="J385" i="1"/>
  <c r="L385" i="1" l="1"/>
  <c r="M385" i="1" s="1"/>
  <c r="N385" i="1" s="1"/>
  <c r="O385" i="1" s="1"/>
  <c r="Q385" i="1" s="1"/>
  <c r="B385" i="1" s="1"/>
  <c r="E385" i="1"/>
  <c r="F385" i="1" s="1"/>
  <c r="G386" i="1" s="1"/>
  <c r="I386" i="1" s="1"/>
  <c r="A386" i="1"/>
  <c r="J386" i="1"/>
  <c r="L386" i="1" l="1"/>
  <c r="M386" i="1" s="1"/>
  <c r="N386" i="1" s="1"/>
  <c r="O386" i="1" s="1"/>
  <c r="Q386" i="1" s="1"/>
  <c r="B386" i="1" s="1"/>
  <c r="E386" i="1"/>
  <c r="F386" i="1" s="1"/>
  <c r="G387" i="1" s="1"/>
  <c r="I387" i="1" s="1"/>
  <c r="A387" i="1"/>
  <c r="J387" i="1"/>
  <c r="L387" i="1" l="1"/>
  <c r="M387" i="1" s="1"/>
  <c r="N387" i="1" s="1"/>
  <c r="O387" i="1" s="1"/>
  <c r="Q387" i="1" s="1"/>
  <c r="B387" i="1" s="1"/>
  <c r="E387" i="1"/>
  <c r="F387" i="1" s="1"/>
  <c r="A388" i="1"/>
  <c r="J388" i="1"/>
  <c r="L388" i="1" l="1"/>
  <c r="M388" i="1" s="1"/>
  <c r="N388" i="1" s="1"/>
  <c r="E388" i="1"/>
  <c r="F388" i="1" s="1"/>
  <c r="G389" i="1" s="1"/>
  <c r="I389" i="1" s="1"/>
  <c r="G388" i="1"/>
  <c r="I388" i="1" s="1"/>
  <c r="A389" i="1"/>
  <c r="J389" i="1"/>
  <c r="L389" i="1" l="1"/>
  <c r="M389" i="1" s="1"/>
  <c r="N389" i="1" s="1"/>
  <c r="O389" i="1" s="1"/>
  <c r="Q389" i="1" s="1"/>
  <c r="B389" i="1" s="1"/>
  <c r="E389" i="1"/>
  <c r="F389" i="1" s="1"/>
  <c r="G390" i="1" s="1"/>
  <c r="I390" i="1" s="1"/>
  <c r="A390" i="1"/>
  <c r="O388" i="1"/>
  <c r="Q388" i="1" s="1"/>
  <c r="B388" i="1" s="1"/>
  <c r="J390" i="1"/>
  <c r="L390" i="1" l="1"/>
  <c r="M390" i="1" s="1"/>
  <c r="N390" i="1" s="1"/>
  <c r="O390" i="1" s="1"/>
  <c r="Q390" i="1" s="1"/>
  <c r="B390" i="1" s="1"/>
  <c r="E390" i="1"/>
  <c r="F390" i="1" s="1"/>
  <c r="G391" i="1" s="1"/>
  <c r="I391" i="1" s="1"/>
  <c r="A391" i="1"/>
  <c r="J391" i="1"/>
  <c r="L391" i="1" l="1"/>
  <c r="M391" i="1" s="1"/>
  <c r="N391" i="1" s="1"/>
  <c r="O391" i="1" s="1"/>
  <c r="Q391" i="1" s="1"/>
  <c r="B391" i="1" s="1"/>
  <c r="E391" i="1"/>
  <c r="F391" i="1" s="1"/>
  <c r="G392" i="1" s="1"/>
  <c r="I392" i="1" s="1"/>
  <c r="A392" i="1"/>
  <c r="J392" i="1"/>
  <c r="L392" i="1" l="1"/>
  <c r="M392" i="1" s="1"/>
  <c r="N392" i="1" s="1"/>
  <c r="O392" i="1" s="1"/>
  <c r="Q392" i="1" s="1"/>
  <c r="B392" i="1" s="1"/>
  <c r="E392" i="1"/>
  <c r="F392" i="1" s="1"/>
  <c r="G393" i="1" s="1"/>
  <c r="I393" i="1" s="1"/>
  <c r="A393" i="1"/>
  <c r="J393" i="1"/>
  <c r="L393" i="1" l="1"/>
  <c r="M393" i="1" s="1"/>
  <c r="N393" i="1" s="1"/>
  <c r="O393" i="1" s="1"/>
  <c r="Q393" i="1" s="1"/>
  <c r="B393" i="1" s="1"/>
  <c r="E393" i="1"/>
  <c r="F393" i="1" s="1"/>
  <c r="G394" i="1" s="1"/>
  <c r="I394" i="1" s="1"/>
  <c r="A394" i="1"/>
  <c r="J394" i="1"/>
  <c r="L394" i="1" l="1"/>
  <c r="M394" i="1" s="1"/>
  <c r="N394" i="1" s="1"/>
  <c r="O394" i="1" s="1"/>
  <c r="Q394" i="1" s="1"/>
  <c r="B394" i="1" s="1"/>
  <c r="E394" i="1"/>
  <c r="F394" i="1" s="1"/>
  <c r="G395" i="1" s="1"/>
  <c r="I395" i="1" s="1"/>
  <c r="A395" i="1"/>
  <c r="J395" i="1"/>
  <c r="L395" i="1" l="1"/>
  <c r="M395" i="1" s="1"/>
  <c r="N395" i="1" s="1"/>
  <c r="O395" i="1" s="1"/>
  <c r="Q395" i="1" s="1"/>
  <c r="B395" i="1" s="1"/>
  <c r="E395" i="1"/>
  <c r="F395" i="1" s="1"/>
  <c r="G396" i="1" s="1"/>
  <c r="I396" i="1" s="1"/>
  <c r="A396" i="1"/>
  <c r="J396" i="1"/>
  <c r="L396" i="1" l="1"/>
  <c r="M396" i="1" s="1"/>
  <c r="N396" i="1" s="1"/>
  <c r="O396" i="1" s="1"/>
  <c r="Q396" i="1" s="1"/>
  <c r="B396" i="1" s="1"/>
  <c r="E396" i="1"/>
  <c r="F396" i="1" s="1"/>
  <c r="G397" i="1" s="1"/>
  <c r="I397" i="1" s="1"/>
  <c r="A397" i="1"/>
  <c r="J397" i="1"/>
  <c r="L397" i="1" l="1"/>
  <c r="M397" i="1" s="1"/>
  <c r="N397" i="1" s="1"/>
  <c r="O397" i="1" s="1"/>
  <c r="Q397" i="1" s="1"/>
  <c r="B397" i="1" s="1"/>
  <c r="E397" i="1"/>
  <c r="F397" i="1" s="1"/>
  <c r="G398" i="1" s="1"/>
  <c r="I398" i="1" s="1"/>
  <c r="A398" i="1"/>
  <c r="J398" i="1"/>
  <c r="L398" i="1" l="1"/>
  <c r="M398" i="1" s="1"/>
  <c r="N398" i="1" s="1"/>
  <c r="O398" i="1" s="1"/>
  <c r="Q398" i="1" s="1"/>
  <c r="B398" i="1" s="1"/>
  <c r="E398" i="1"/>
  <c r="F398" i="1" s="1"/>
  <c r="G399" i="1" s="1"/>
  <c r="I399" i="1" s="1"/>
  <c r="A399" i="1"/>
  <c r="J399" i="1"/>
  <c r="L399" i="1" l="1"/>
  <c r="M399" i="1" s="1"/>
  <c r="N399" i="1" s="1"/>
  <c r="O399" i="1" s="1"/>
  <c r="Q399" i="1" s="1"/>
  <c r="B399" i="1" s="1"/>
  <c r="E399" i="1"/>
  <c r="F399" i="1" s="1"/>
  <c r="G400" i="1" s="1"/>
  <c r="I400" i="1" s="1"/>
  <c r="A400" i="1"/>
  <c r="J400" i="1"/>
  <c r="L400" i="1" l="1"/>
  <c r="M400" i="1" s="1"/>
  <c r="N400" i="1" s="1"/>
  <c r="O400" i="1" s="1"/>
  <c r="Q400" i="1" s="1"/>
  <c r="B400" i="1" s="1"/>
  <c r="E400" i="1"/>
  <c r="F400" i="1" s="1"/>
  <c r="G401" i="1" s="1"/>
  <c r="I401" i="1" s="1"/>
  <c r="A401" i="1"/>
  <c r="J401" i="1"/>
  <c r="L401" i="1" l="1"/>
  <c r="M401" i="1" s="1"/>
  <c r="N401" i="1" s="1"/>
  <c r="O401" i="1" s="1"/>
  <c r="Q401" i="1" s="1"/>
  <c r="B401" i="1" s="1"/>
  <c r="E401" i="1"/>
  <c r="F401" i="1" s="1"/>
  <c r="G402" i="1" s="1"/>
  <c r="A402" i="1"/>
  <c r="J402" i="1"/>
  <c r="L402" i="1" l="1"/>
  <c r="M402" i="1" s="1"/>
  <c r="N402" i="1" s="1"/>
  <c r="E402" i="1"/>
  <c r="F402" i="1" s="1"/>
  <c r="G403" i="1" s="1"/>
  <c r="H403" i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I402" i="1"/>
  <c r="K403" i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A403" i="1"/>
  <c r="J403" i="1"/>
  <c r="I403" i="1" l="1"/>
  <c r="L403" i="1"/>
  <c r="M403" i="1" s="1"/>
  <c r="N403" i="1" s="1"/>
  <c r="E403" i="1"/>
  <c r="F403" i="1" s="1"/>
  <c r="G404" i="1" s="1"/>
  <c r="I404" i="1" s="1"/>
  <c r="O402" i="1"/>
  <c r="Q402" i="1" s="1"/>
  <c r="B402" i="1" s="1"/>
  <c r="A404" i="1"/>
  <c r="J404" i="1"/>
  <c r="O403" i="1" l="1"/>
  <c r="Q403" i="1" s="1"/>
  <c r="B403" i="1" s="1"/>
  <c r="L404" i="1"/>
  <c r="M404" i="1" s="1"/>
  <c r="N404" i="1" s="1"/>
  <c r="O404" i="1" s="1"/>
  <c r="Q404" i="1" s="1"/>
  <c r="B404" i="1" s="1"/>
  <c r="E404" i="1"/>
  <c r="F404" i="1" s="1"/>
  <c r="G405" i="1" s="1"/>
  <c r="I405" i="1" s="1"/>
  <c r="A405" i="1"/>
  <c r="J405" i="1"/>
  <c r="L405" i="1" l="1"/>
  <c r="M405" i="1" s="1"/>
  <c r="N405" i="1" s="1"/>
  <c r="O405" i="1" s="1"/>
  <c r="Q405" i="1" s="1"/>
  <c r="B405" i="1" s="1"/>
  <c r="E405" i="1"/>
  <c r="F405" i="1" s="1"/>
  <c r="G406" i="1" s="1"/>
  <c r="I406" i="1" s="1"/>
  <c r="A406" i="1"/>
  <c r="J406" i="1"/>
  <c r="L406" i="1" l="1"/>
  <c r="M406" i="1" s="1"/>
  <c r="N406" i="1" s="1"/>
  <c r="O406" i="1" s="1"/>
  <c r="Q406" i="1" s="1"/>
  <c r="B406" i="1" s="1"/>
  <c r="E406" i="1"/>
  <c r="F406" i="1" s="1"/>
  <c r="G407" i="1" s="1"/>
  <c r="I407" i="1" s="1"/>
  <c r="A407" i="1"/>
  <c r="J407" i="1"/>
  <c r="L407" i="1" l="1"/>
  <c r="M407" i="1" s="1"/>
  <c r="N407" i="1" s="1"/>
  <c r="O407" i="1" s="1"/>
  <c r="Q407" i="1" s="1"/>
  <c r="B407" i="1" s="1"/>
  <c r="E407" i="1"/>
  <c r="F407" i="1" s="1"/>
  <c r="G408" i="1" s="1"/>
  <c r="I408" i="1" s="1"/>
  <c r="A408" i="1"/>
  <c r="J408" i="1"/>
  <c r="L408" i="1" l="1"/>
  <c r="M408" i="1" s="1"/>
  <c r="N408" i="1" s="1"/>
  <c r="O408" i="1" s="1"/>
  <c r="Q408" i="1" s="1"/>
  <c r="B408" i="1" s="1"/>
  <c r="E408" i="1"/>
  <c r="F408" i="1" s="1"/>
  <c r="G409" i="1" s="1"/>
  <c r="I409" i="1" s="1"/>
  <c r="A409" i="1"/>
  <c r="J409" i="1"/>
  <c r="L409" i="1" l="1"/>
  <c r="M409" i="1" s="1"/>
  <c r="N409" i="1" s="1"/>
  <c r="O409" i="1" s="1"/>
  <c r="Q409" i="1" s="1"/>
  <c r="B409" i="1" s="1"/>
  <c r="E409" i="1"/>
  <c r="F409" i="1" s="1"/>
  <c r="G410" i="1" s="1"/>
  <c r="I410" i="1" s="1"/>
  <c r="A410" i="1"/>
  <c r="J410" i="1"/>
  <c r="L410" i="1" l="1"/>
  <c r="M410" i="1" s="1"/>
  <c r="N410" i="1" s="1"/>
  <c r="O410" i="1" s="1"/>
  <c r="Q410" i="1" s="1"/>
  <c r="B410" i="1" s="1"/>
  <c r="E410" i="1"/>
  <c r="F410" i="1" s="1"/>
  <c r="G411" i="1" s="1"/>
  <c r="I411" i="1" s="1"/>
  <c r="A411" i="1"/>
  <c r="J411" i="1"/>
  <c r="L411" i="1" l="1"/>
  <c r="M411" i="1" s="1"/>
  <c r="N411" i="1" s="1"/>
  <c r="O411" i="1" s="1"/>
  <c r="Q411" i="1" s="1"/>
  <c r="B411" i="1" s="1"/>
  <c r="E411" i="1"/>
  <c r="F411" i="1" s="1"/>
  <c r="G412" i="1" s="1"/>
  <c r="I412" i="1" s="1"/>
  <c r="A412" i="1"/>
  <c r="J412" i="1"/>
  <c r="L412" i="1" l="1"/>
  <c r="M412" i="1" s="1"/>
  <c r="N412" i="1" s="1"/>
  <c r="O412" i="1" s="1"/>
  <c r="Q412" i="1" s="1"/>
  <c r="B412" i="1" s="1"/>
  <c r="E412" i="1"/>
  <c r="F412" i="1" s="1"/>
  <c r="G413" i="1" s="1"/>
  <c r="I413" i="1" s="1"/>
  <c r="A413" i="1"/>
  <c r="J413" i="1"/>
  <c r="L413" i="1" l="1"/>
  <c r="M413" i="1" s="1"/>
  <c r="N413" i="1" s="1"/>
  <c r="O413" i="1" s="1"/>
  <c r="Q413" i="1" s="1"/>
  <c r="B413" i="1" s="1"/>
  <c r="E413" i="1"/>
  <c r="F413" i="1" s="1"/>
  <c r="G414" i="1" s="1"/>
  <c r="I414" i="1" s="1"/>
  <c r="A414" i="1"/>
  <c r="J414" i="1"/>
  <c r="L414" i="1" l="1"/>
  <c r="M414" i="1" s="1"/>
  <c r="N414" i="1" s="1"/>
  <c r="O414" i="1" s="1"/>
  <c r="Q414" i="1" s="1"/>
  <c r="B414" i="1" s="1"/>
  <c r="E414" i="1"/>
  <c r="F414" i="1" s="1"/>
  <c r="G415" i="1" s="1"/>
  <c r="I415" i="1" s="1"/>
  <c r="A415" i="1"/>
  <c r="J415" i="1"/>
  <c r="L415" i="1" l="1"/>
  <c r="M415" i="1" s="1"/>
  <c r="N415" i="1" s="1"/>
  <c r="O415" i="1" s="1"/>
  <c r="Q415" i="1" s="1"/>
  <c r="B415" i="1" s="1"/>
  <c r="E415" i="1"/>
  <c r="F415" i="1" s="1"/>
  <c r="G416" i="1" s="1"/>
  <c r="I416" i="1" s="1"/>
  <c r="A416" i="1"/>
  <c r="J416" i="1"/>
  <c r="L416" i="1" l="1"/>
  <c r="M416" i="1" s="1"/>
  <c r="N416" i="1" s="1"/>
  <c r="O416" i="1" s="1"/>
  <c r="Q416" i="1" s="1"/>
  <c r="B416" i="1" s="1"/>
  <c r="E416" i="1"/>
  <c r="F416" i="1" s="1"/>
  <c r="G417" i="1" s="1"/>
  <c r="I417" i="1" s="1"/>
  <c r="A417" i="1"/>
  <c r="J417" i="1"/>
  <c r="L417" i="1" l="1"/>
  <c r="M417" i="1" s="1"/>
  <c r="N417" i="1" s="1"/>
  <c r="O417" i="1" s="1"/>
  <c r="Q417" i="1" s="1"/>
  <c r="B417" i="1" s="1"/>
  <c r="E417" i="1"/>
  <c r="F417" i="1" s="1"/>
  <c r="G418" i="1" s="1"/>
  <c r="I418" i="1" s="1"/>
  <c r="A418" i="1"/>
  <c r="J418" i="1"/>
  <c r="L418" i="1" l="1"/>
  <c r="M418" i="1" s="1"/>
  <c r="N418" i="1" s="1"/>
  <c r="O418" i="1" s="1"/>
  <c r="Q418" i="1" s="1"/>
  <c r="B418" i="1" s="1"/>
  <c r="E418" i="1"/>
  <c r="F418" i="1" s="1"/>
  <c r="G419" i="1" s="1"/>
  <c r="I419" i="1" s="1"/>
  <c r="A419" i="1"/>
  <c r="J419" i="1"/>
  <c r="L419" i="1" l="1"/>
  <c r="M419" i="1" s="1"/>
  <c r="N419" i="1" s="1"/>
  <c r="O419" i="1" s="1"/>
  <c r="Q419" i="1" s="1"/>
  <c r="B419" i="1" s="1"/>
  <c r="E419" i="1"/>
  <c r="F419" i="1" s="1"/>
  <c r="G420" i="1" s="1"/>
  <c r="I420" i="1" s="1"/>
  <c r="A420" i="1"/>
  <c r="J420" i="1"/>
  <c r="L420" i="1" l="1"/>
  <c r="M420" i="1" s="1"/>
  <c r="N420" i="1" s="1"/>
  <c r="O420" i="1" s="1"/>
  <c r="Q420" i="1" s="1"/>
  <c r="B420" i="1" s="1"/>
  <c r="E420" i="1"/>
  <c r="F420" i="1" s="1"/>
  <c r="G421" i="1" s="1"/>
  <c r="I421" i="1" s="1"/>
  <c r="A421" i="1"/>
  <c r="J421" i="1"/>
  <c r="L421" i="1" l="1"/>
  <c r="M421" i="1" s="1"/>
  <c r="N421" i="1" s="1"/>
  <c r="O421" i="1" s="1"/>
  <c r="Q421" i="1" s="1"/>
  <c r="B421" i="1" s="1"/>
  <c r="E421" i="1"/>
  <c r="F421" i="1" s="1"/>
  <c r="G422" i="1" s="1"/>
  <c r="I422" i="1" s="1"/>
  <c r="A422" i="1"/>
  <c r="J422" i="1"/>
  <c r="L422" i="1" l="1"/>
  <c r="M422" i="1" s="1"/>
  <c r="N422" i="1" s="1"/>
  <c r="O422" i="1" s="1"/>
  <c r="Q422" i="1" s="1"/>
  <c r="B422" i="1" s="1"/>
  <c r="E422" i="1"/>
  <c r="F422" i="1" s="1"/>
  <c r="G423" i="1" s="1"/>
  <c r="I423" i="1" s="1"/>
  <c r="A423" i="1"/>
  <c r="J423" i="1"/>
  <c r="L423" i="1" l="1"/>
  <c r="M423" i="1" s="1"/>
  <c r="N423" i="1" s="1"/>
  <c r="O423" i="1" s="1"/>
  <c r="Q423" i="1" s="1"/>
  <c r="B423" i="1" s="1"/>
  <c r="E423" i="1"/>
  <c r="F423" i="1" s="1"/>
  <c r="G424" i="1" s="1"/>
  <c r="I424" i="1" s="1"/>
  <c r="A424" i="1"/>
  <c r="J424" i="1"/>
  <c r="L424" i="1" l="1"/>
  <c r="M424" i="1" s="1"/>
  <c r="N424" i="1" s="1"/>
  <c r="O424" i="1" s="1"/>
  <c r="Q424" i="1" s="1"/>
  <c r="B424" i="1" s="1"/>
  <c r="E424" i="1"/>
  <c r="F424" i="1" s="1"/>
  <c r="G425" i="1" s="1"/>
  <c r="I425" i="1" s="1"/>
  <c r="A425" i="1"/>
  <c r="J425" i="1"/>
  <c r="L425" i="1" l="1"/>
  <c r="M425" i="1" s="1"/>
  <c r="N425" i="1" s="1"/>
  <c r="O425" i="1" s="1"/>
  <c r="Q425" i="1" s="1"/>
  <c r="B425" i="1" s="1"/>
  <c r="E425" i="1"/>
  <c r="F425" i="1" s="1"/>
  <c r="G426" i="1" s="1"/>
  <c r="I426" i="1" s="1"/>
  <c r="A426" i="1"/>
  <c r="J426" i="1"/>
  <c r="L426" i="1" l="1"/>
  <c r="M426" i="1" s="1"/>
  <c r="N426" i="1" s="1"/>
  <c r="O426" i="1" s="1"/>
  <c r="Q426" i="1" s="1"/>
  <c r="B426" i="1" s="1"/>
  <c r="E426" i="1"/>
  <c r="F426" i="1" s="1"/>
  <c r="G427" i="1" s="1"/>
  <c r="I427" i="1" s="1"/>
  <c r="A427" i="1"/>
  <c r="J427" i="1"/>
  <c r="L427" i="1" l="1"/>
  <c r="M427" i="1" s="1"/>
  <c r="N427" i="1" s="1"/>
  <c r="O427" i="1" s="1"/>
  <c r="Q427" i="1" s="1"/>
  <c r="B427" i="1" s="1"/>
  <c r="E427" i="1"/>
  <c r="F427" i="1" s="1"/>
  <c r="G428" i="1" s="1"/>
  <c r="I428" i="1" s="1"/>
  <c r="A428" i="1"/>
  <c r="J428" i="1"/>
  <c r="L428" i="1" l="1"/>
  <c r="M428" i="1" s="1"/>
  <c r="N428" i="1" s="1"/>
  <c r="O428" i="1" s="1"/>
  <c r="Q428" i="1" s="1"/>
  <c r="B428" i="1" s="1"/>
  <c r="E428" i="1"/>
  <c r="F428" i="1" s="1"/>
  <c r="G429" i="1" s="1"/>
  <c r="I429" i="1" s="1"/>
  <c r="A429" i="1"/>
  <c r="J429" i="1"/>
  <c r="L429" i="1" l="1"/>
  <c r="M429" i="1" s="1"/>
  <c r="N429" i="1" s="1"/>
  <c r="O429" i="1" s="1"/>
  <c r="Q429" i="1" s="1"/>
  <c r="B429" i="1" s="1"/>
  <c r="E429" i="1"/>
  <c r="F429" i="1" s="1"/>
  <c r="G430" i="1" s="1"/>
  <c r="I430" i="1" s="1"/>
  <c r="A430" i="1"/>
  <c r="J430" i="1"/>
  <c r="L430" i="1" l="1"/>
  <c r="M430" i="1" s="1"/>
  <c r="N430" i="1" s="1"/>
  <c r="O430" i="1" s="1"/>
  <c r="Q430" i="1" s="1"/>
  <c r="B430" i="1" s="1"/>
  <c r="E430" i="1"/>
  <c r="F430" i="1" s="1"/>
  <c r="G431" i="1" s="1"/>
  <c r="A431" i="1"/>
  <c r="J431" i="1"/>
  <c r="L431" i="1" l="1"/>
  <c r="M431" i="1" s="1"/>
  <c r="N431" i="1" s="1"/>
  <c r="E431" i="1"/>
  <c r="F431" i="1" s="1"/>
  <c r="G432" i="1" s="1"/>
  <c r="H432" i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I431" i="1"/>
  <c r="K432" i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A432" i="1"/>
  <c r="E432" i="1" s="1"/>
  <c r="J432" i="1"/>
  <c r="I432" i="1" l="1"/>
  <c r="L432" i="1"/>
  <c r="M432" i="1" s="1"/>
  <c r="N432" i="1" s="1"/>
  <c r="O431" i="1"/>
  <c r="Q431" i="1" s="1"/>
  <c r="B431" i="1" s="1"/>
  <c r="F432" i="1"/>
  <c r="G433" i="1" s="1"/>
  <c r="I433" i="1" s="1"/>
  <c r="A433" i="1"/>
  <c r="J433" i="1"/>
  <c r="O432" i="1" l="1"/>
  <c r="Q432" i="1" s="1"/>
  <c r="B432" i="1" s="1"/>
  <c r="L433" i="1"/>
  <c r="M433" i="1" s="1"/>
  <c r="N433" i="1" s="1"/>
  <c r="O433" i="1" s="1"/>
  <c r="Q433" i="1" s="1"/>
  <c r="B433" i="1" s="1"/>
  <c r="E433" i="1"/>
  <c r="F433" i="1" s="1"/>
  <c r="G434" i="1" s="1"/>
  <c r="I434" i="1" s="1"/>
  <c r="A434" i="1"/>
  <c r="J434" i="1"/>
  <c r="L434" i="1" l="1"/>
  <c r="M434" i="1" s="1"/>
  <c r="N434" i="1" s="1"/>
  <c r="O434" i="1" s="1"/>
  <c r="Q434" i="1" s="1"/>
  <c r="B434" i="1" s="1"/>
  <c r="E434" i="1"/>
  <c r="F434" i="1" s="1"/>
  <c r="G435" i="1" s="1"/>
  <c r="I435" i="1" s="1"/>
  <c r="A435" i="1"/>
  <c r="J435" i="1"/>
  <c r="L435" i="1" l="1"/>
  <c r="M435" i="1" s="1"/>
  <c r="N435" i="1" s="1"/>
  <c r="O435" i="1" s="1"/>
  <c r="Q435" i="1" s="1"/>
  <c r="B435" i="1" s="1"/>
  <c r="E435" i="1"/>
  <c r="F435" i="1" s="1"/>
  <c r="G436" i="1" s="1"/>
  <c r="I436" i="1" s="1"/>
  <c r="A436" i="1"/>
  <c r="J436" i="1"/>
  <c r="L436" i="1" l="1"/>
  <c r="M436" i="1" s="1"/>
  <c r="N436" i="1" s="1"/>
  <c r="O436" i="1" s="1"/>
  <c r="Q436" i="1" s="1"/>
  <c r="B436" i="1" s="1"/>
  <c r="E436" i="1"/>
  <c r="F436" i="1" s="1"/>
  <c r="G437" i="1" s="1"/>
  <c r="I437" i="1" s="1"/>
  <c r="A437" i="1"/>
  <c r="J437" i="1"/>
  <c r="L437" i="1" l="1"/>
  <c r="M437" i="1" s="1"/>
  <c r="N437" i="1" s="1"/>
  <c r="O437" i="1" s="1"/>
  <c r="Q437" i="1" s="1"/>
  <c r="B437" i="1" s="1"/>
  <c r="E437" i="1"/>
  <c r="F437" i="1" s="1"/>
  <c r="G438" i="1" s="1"/>
  <c r="I438" i="1" s="1"/>
  <c r="A438" i="1"/>
  <c r="J438" i="1"/>
  <c r="L438" i="1" l="1"/>
  <c r="M438" i="1" s="1"/>
  <c r="N438" i="1" s="1"/>
  <c r="O438" i="1" s="1"/>
  <c r="Q438" i="1" s="1"/>
  <c r="B438" i="1" s="1"/>
  <c r="E438" i="1"/>
  <c r="F438" i="1" s="1"/>
  <c r="G439" i="1" s="1"/>
  <c r="I439" i="1" s="1"/>
  <c r="A439" i="1"/>
  <c r="J439" i="1"/>
  <c r="L439" i="1" l="1"/>
  <c r="M439" i="1" s="1"/>
  <c r="N439" i="1" s="1"/>
  <c r="O439" i="1" s="1"/>
  <c r="Q439" i="1" s="1"/>
  <c r="B439" i="1" s="1"/>
  <c r="E439" i="1"/>
  <c r="F439" i="1" s="1"/>
  <c r="G440" i="1" s="1"/>
  <c r="I440" i="1" s="1"/>
  <c r="A440" i="1"/>
  <c r="J440" i="1"/>
  <c r="L440" i="1" l="1"/>
  <c r="M440" i="1" s="1"/>
  <c r="N440" i="1" s="1"/>
  <c r="O440" i="1" s="1"/>
  <c r="Q440" i="1" s="1"/>
  <c r="B440" i="1" s="1"/>
  <c r="E440" i="1"/>
  <c r="F440" i="1" s="1"/>
  <c r="G441" i="1" s="1"/>
  <c r="I441" i="1" s="1"/>
  <c r="A441" i="1"/>
  <c r="J441" i="1"/>
  <c r="L441" i="1" l="1"/>
  <c r="M441" i="1" s="1"/>
  <c r="N441" i="1" s="1"/>
  <c r="O441" i="1" s="1"/>
  <c r="Q441" i="1" s="1"/>
  <c r="B441" i="1" s="1"/>
  <c r="E441" i="1"/>
  <c r="F441" i="1" s="1"/>
  <c r="G442" i="1" s="1"/>
  <c r="I442" i="1" s="1"/>
  <c r="A442" i="1"/>
  <c r="J442" i="1"/>
  <c r="L442" i="1" l="1"/>
  <c r="M442" i="1" s="1"/>
  <c r="N442" i="1" s="1"/>
  <c r="O442" i="1" s="1"/>
  <c r="Q442" i="1" s="1"/>
  <c r="B442" i="1" s="1"/>
  <c r="E442" i="1"/>
  <c r="F442" i="1" s="1"/>
  <c r="G443" i="1" s="1"/>
  <c r="I443" i="1" s="1"/>
  <c r="A443" i="1"/>
  <c r="J443" i="1"/>
  <c r="L443" i="1" l="1"/>
  <c r="M443" i="1" s="1"/>
  <c r="N443" i="1" s="1"/>
  <c r="O443" i="1" s="1"/>
  <c r="Q443" i="1" s="1"/>
  <c r="B443" i="1" s="1"/>
  <c r="E443" i="1"/>
  <c r="F443" i="1" s="1"/>
  <c r="G444" i="1" s="1"/>
  <c r="I444" i="1" s="1"/>
  <c r="A444" i="1"/>
  <c r="J444" i="1"/>
  <c r="L444" i="1" l="1"/>
  <c r="M444" i="1" s="1"/>
  <c r="N444" i="1" s="1"/>
  <c r="O444" i="1" s="1"/>
  <c r="Q444" i="1" s="1"/>
  <c r="B444" i="1" s="1"/>
  <c r="E444" i="1"/>
  <c r="F444" i="1" s="1"/>
  <c r="G445" i="1" s="1"/>
  <c r="I445" i="1" s="1"/>
  <c r="A445" i="1"/>
  <c r="J445" i="1"/>
  <c r="L445" i="1" l="1"/>
  <c r="M445" i="1" s="1"/>
  <c r="N445" i="1" s="1"/>
  <c r="O445" i="1" s="1"/>
  <c r="Q445" i="1" s="1"/>
  <c r="B445" i="1" s="1"/>
  <c r="E445" i="1"/>
  <c r="F445" i="1" s="1"/>
  <c r="G446" i="1" s="1"/>
  <c r="I446" i="1" s="1"/>
  <c r="A446" i="1"/>
  <c r="J446" i="1"/>
  <c r="L446" i="1" l="1"/>
  <c r="M446" i="1" s="1"/>
  <c r="N446" i="1" s="1"/>
  <c r="O446" i="1" s="1"/>
  <c r="Q446" i="1" s="1"/>
  <c r="B446" i="1" s="1"/>
  <c r="E446" i="1"/>
  <c r="F446" i="1" s="1"/>
  <c r="G447" i="1" s="1"/>
  <c r="I447" i="1" s="1"/>
  <c r="A447" i="1"/>
  <c r="J447" i="1"/>
  <c r="L447" i="1" l="1"/>
  <c r="M447" i="1" s="1"/>
  <c r="N447" i="1" s="1"/>
  <c r="O447" i="1" s="1"/>
  <c r="Q447" i="1" s="1"/>
  <c r="B447" i="1" s="1"/>
  <c r="E447" i="1"/>
  <c r="F447" i="1" s="1"/>
  <c r="G448" i="1" s="1"/>
  <c r="I448" i="1" s="1"/>
  <c r="A448" i="1"/>
  <c r="J448" i="1"/>
  <c r="L448" i="1" l="1"/>
  <c r="M448" i="1" s="1"/>
  <c r="N448" i="1" s="1"/>
  <c r="O448" i="1" s="1"/>
  <c r="Q448" i="1" s="1"/>
  <c r="B448" i="1" s="1"/>
  <c r="E448" i="1"/>
  <c r="F448" i="1" s="1"/>
  <c r="G449" i="1" s="1"/>
  <c r="I449" i="1" s="1"/>
  <c r="A449" i="1"/>
  <c r="J449" i="1"/>
  <c r="L449" i="1" l="1"/>
  <c r="M449" i="1" s="1"/>
  <c r="N449" i="1" s="1"/>
  <c r="O449" i="1" s="1"/>
  <c r="Q449" i="1" s="1"/>
  <c r="B449" i="1" s="1"/>
  <c r="E449" i="1"/>
  <c r="F449" i="1" s="1"/>
  <c r="G450" i="1" s="1"/>
  <c r="I450" i="1" s="1"/>
  <c r="A450" i="1"/>
  <c r="J450" i="1"/>
  <c r="L450" i="1" l="1"/>
  <c r="M450" i="1" s="1"/>
  <c r="N450" i="1" s="1"/>
  <c r="O450" i="1" s="1"/>
  <c r="Q450" i="1" s="1"/>
  <c r="B450" i="1" s="1"/>
  <c r="E450" i="1"/>
  <c r="F450" i="1" s="1"/>
  <c r="G451" i="1" s="1"/>
  <c r="I451" i="1" s="1"/>
  <c r="A451" i="1"/>
  <c r="J451" i="1"/>
  <c r="L451" i="1" l="1"/>
  <c r="M451" i="1" s="1"/>
  <c r="N451" i="1" s="1"/>
  <c r="O451" i="1" s="1"/>
  <c r="Q451" i="1" s="1"/>
  <c r="B451" i="1" s="1"/>
  <c r="E451" i="1"/>
  <c r="F451" i="1" s="1"/>
  <c r="G452" i="1" s="1"/>
  <c r="I452" i="1" s="1"/>
  <c r="A452" i="1"/>
  <c r="J452" i="1"/>
  <c r="L452" i="1" l="1"/>
  <c r="M452" i="1" s="1"/>
  <c r="N452" i="1" s="1"/>
  <c r="O452" i="1" s="1"/>
  <c r="Q452" i="1" s="1"/>
  <c r="B452" i="1" s="1"/>
  <c r="E452" i="1"/>
  <c r="F452" i="1" s="1"/>
  <c r="G453" i="1" s="1"/>
  <c r="I453" i="1" s="1"/>
  <c r="A453" i="1"/>
  <c r="J453" i="1"/>
  <c r="L453" i="1" l="1"/>
  <c r="M453" i="1" s="1"/>
  <c r="N453" i="1" s="1"/>
  <c r="O453" i="1" s="1"/>
  <c r="Q453" i="1" s="1"/>
  <c r="B453" i="1" s="1"/>
  <c r="E453" i="1"/>
  <c r="F453" i="1" s="1"/>
  <c r="G454" i="1" s="1"/>
  <c r="I454" i="1" s="1"/>
  <c r="A454" i="1"/>
  <c r="J454" i="1"/>
  <c r="L454" i="1" l="1"/>
  <c r="M454" i="1" s="1"/>
  <c r="N454" i="1" s="1"/>
  <c r="O454" i="1" s="1"/>
  <c r="Q454" i="1" s="1"/>
  <c r="B454" i="1" s="1"/>
  <c r="E454" i="1"/>
  <c r="F454" i="1" s="1"/>
  <c r="G455" i="1" s="1"/>
  <c r="I455" i="1" s="1"/>
  <c r="A455" i="1"/>
  <c r="J455" i="1"/>
  <c r="L455" i="1" l="1"/>
  <c r="M455" i="1" s="1"/>
  <c r="N455" i="1" s="1"/>
  <c r="O455" i="1" s="1"/>
  <c r="Q455" i="1" s="1"/>
  <c r="B455" i="1" s="1"/>
  <c r="E455" i="1"/>
  <c r="F455" i="1" s="1"/>
  <c r="G456" i="1" s="1"/>
  <c r="I456" i="1" s="1"/>
  <c r="A456" i="1"/>
  <c r="J456" i="1"/>
  <c r="L456" i="1" l="1"/>
  <c r="M456" i="1" s="1"/>
  <c r="N456" i="1" s="1"/>
  <c r="O456" i="1" s="1"/>
  <c r="Q456" i="1" s="1"/>
  <c r="B456" i="1" s="1"/>
  <c r="E456" i="1"/>
  <c r="F456" i="1" s="1"/>
  <c r="G457" i="1" s="1"/>
  <c r="I457" i="1" s="1"/>
  <c r="A457" i="1"/>
  <c r="J457" i="1"/>
  <c r="L457" i="1" l="1"/>
  <c r="M457" i="1" s="1"/>
  <c r="N457" i="1" s="1"/>
  <c r="O457" i="1" s="1"/>
  <c r="Q457" i="1" s="1"/>
  <c r="B457" i="1" s="1"/>
  <c r="E457" i="1"/>
  <c r="F457" i="1" s="1"/>
  <c r="G458" i="1" s="1"/>
  <c r="I458" i="1" s="1"/>
  <c r="A458" i="1"/>
  <c r="J458" i="1"/>
  <c r="L458" i="1" l="1"/>
  <c r="M458" i="1" s="1"/>
  <c r="N458" i="1" s="1"/>
  <c r="O458" i="1" s="1"/>
  <c r="Q458" i="1" s="1"/>
  <c r="B458" i="1" s="1"/>
  <c r="E458" i="1"/>
  <c r="F458" i="1" s="1"/>
  <c r="G459" i="1" s="1"/>
  <c r="I459" i="1" s="1"/>
  <c r="A459" i="1"/>
  <c r="J459" i="1"/>
  <c r="L459" i="1" l="1"/>
  <c r="M459" i="1" s="1"/>
  <c r="N459" i="1" s="1"/>
  <c r="O459" i="1" s="1"/>
  <c r="Q459" i="1" s="1"/>
  <c r="B459" i="1" s="1"/>
  <c r="E459" i="1"/>
  <c r="F459" i="1" s="1"/>
  <c r="G460" i="1" s="1"/>
  <c r="I460" i="1" s="1"/>
  <c r="A460" i="1"/>
  <c r="J460" i="1"/>
  <c r="L460" i="1" l="1"/>
  <c r="M460" i="1" s="1"/>
  <c r="N460" i="1" s="1"/>
  <c r="O460" i="1" s="1"/>
  <c r="Q460" i="1" s="1"/>
  <c r="B460" i="1" s="1"/>
  <c r="E460" i="1"/>
  <c r="F460" i="1" s="1"/>
  <c r="G461" i="1" s="1"/>
  <c r="I461" i="1" s="1"/>
  <c r="A461" i="1"/>
  <c r="J461" i="1"/>
  <c r="L461" i="1" l="1"/>
  <c r="M461" i="1" s="1"/>
  <c r="N461" i="1" s="1"/>
  <c r="O461" i="1" s="1"/>
  <c r="E461" i="1"/>
  <c r="F461" i="1" s="1"/>
  <c r="G462" i="1" s="1"/>
  <c r="A462" i="1"/>
  <c r="J462" i="1"/>
  <c r="L462" i="1" l="1"/>
  <c r="M462" i="1" s="1"/>
  <c r="N462" i="1" s="1"/>
  <c r="E462" i="1"/>
  <c r="F462" i="1" s="1"/>
  <c r="G463" i="1" s="1"/>
  <c r="I462" i="1"/>
  <c r="H463" i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K463" i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A463" i="1"/>
  <c r="E463" i="1" s="1"/>
  <c r="R461" i="1"/>
  <c r="Q461" i="1"/>
  <c r="B461" i="1" s="1"/>
  <c r="J463" i="1"/>
  <c r="I463" i="1" l="1"/>
  <c r="L463" i="1"/>
  <c r="M463" i="1" s="1"/>
  <c r="N463" i="1" s="1"/>
  <c r="O462" i="1"/>
  <c r="Q462" i="1" s="1"/>
  <c r="B462" i="1" s="1"/>
  <c r="F463" i="1"/>
  <c r="G464" i="1" s="1"/>
  <c r="I464" i="1" s="1"/>
  <c r="A464" i="1"/>
  <c r="J464" i="1"/>
  <c r="O463" i="1" l="1"/>
  <c r="Q463" i="1" s="1"/>
  <c r="B463" i="1" s="1"/>
  <c r="L464" i="1"/>
  <c r="M464" i="1" s="1"/>
  <c r="N464" i="1" s="1"/>
  <c r="O464" i="1" s="1"/>
  <c r="Q464" i="1" s="1"/>
  <c r="B464" i="1" s="1"/>
  <c r="E464" i="1"/>
  <c r="F464" i="1" s="1"/>
  <c r="G465" i="1" s="1"/>
  <c r="I465" i="1" s="1"/>
  <c r="R462" i="1"/>
  <c r="A465" i="1"/>
  <c r="J465" i="1"/>
  <c r="L465" i="1" l="1"/>
  <c r="M465" i="1" s="1"/>
  <c r="N465" i="1" s="1"/>
  <c r="O465" i="1" s="1"/>
  <c r="Q465" i="1" s="1"/>
  <c r="B465" i="1" s="1"/>
  <c r="E465" i="1"/>
  <c r="F465" i="1" s="1"/>
  <c r="G466" i="1" s="1"/>
  <c r="I466" i="1" s="1"/>
  <c r="A466" i="1"/>
  <c r="J466" i="1"/>
  <c r="L466" i="1" l="1"/>
  <c r="M466" i="1" s="1"/>
  <c r="N466" i="1" s="1"/>
  <c r="O466" i="1" s="1"/>
  <c r="Q466" i="1" s="1"/>
  <c r="B466" i="1" s="1"/>
  <c r="E466" i="1"/>
  <c r="F466" i="1" s="1"/>
  <c r="G467" i="1" s="1"/>
  <c r="I467" i="1" s="1"/>
  <c r="A467" i="1"/>
  <c r="J467" i="1"/>
  <c r="L467" i="1" l="1"/>
  <c r="M467" i="1" s="1"/>
  <c r="N467" i="1" s="1"/>
  <c r="O467" i="1" s="1"/>
  <c r="E467" i="1"/>
  <c r="F467" i="1" s="1"/>
  <c r="G468" i="1" s="1"/>
  <c r="I468" i="1" s="1"/>
  <c r="A468" i="1"/>
  <c r="J468" i="1"/>
  <c r="L468" i="1" l="1"/>
  <c r="M468" i="1" s="1"/>
  <c r="N468" i="1" s="1"/>
  <c r="O468" i="1" s="1"/>
  <c r="E468" i="1"/>
  <c r="F468" i="1" s="1"/>
  <c r="G469" i="1" s="1"/>
  <c r="I469" i="1" s="1"/>
  <c r="A469" i="1"/>
  <c r="Q467" i="1"/>
  <c r="B467" i="1" s="1"/>
  <c r="R467" i="1"/>
  <c r="J469" i="1"/>
  <c r="L469" i="1" l="1"/>
  <c r="M469" i="1" s="1"/>
  <c r="N469" i="1" s="1"/>
  <c r="O469" i="1" s="1"/>
  <c r="E469" i="1"/>
  <c r="F469" i="1" s="1"/>
  <c r="G470" i="1" s="1"/>
  <c r="I470" i="1" s="1"/>
  <c r="A470" i="1"/>
  <c r="J470" i="1"/>
  <c r="Q468" i="1"/>
  <c r="B468" i="1" s="1"/>
  <c r="R468" i="1"/>
  <c r="L470" i="1" l="1"/>
  <c r="M470" i="1" s="1"/>
  <c r="N470" i="1" s="1"/>
  <c r="O470" i="1" s="1"/>
  <c r="E470" i="1"/>
  <c r="F470" i="1" s="1"/>
  <c r="G471" i="1" s="1"/>
  <c r="I471" i="1" s="1"/>
  <c r="A471" i="1"/>
  <c r="Q469" i="1"/>
  <c r="B469" i="1" s="1"/>
  <c r="R469" i="1"/>
  <c r="J471" i="1"/>
  <c r="L471" i="1" l="1"/>
  <c r="M471" i="1" s="1"/>
  <c r="N471" i="1" s="1"/>
  <c r="O471" i="1" s="1"/>
  <c r="E471" i="1"/>
  <c r="F471" i="1" s="1"/>
  <c r="G472" i="1" s="1"/>
  <c r="I472" i="1" s="1"/>
  <c r="A472" i="1"/>
  <c r="Q470" i="1"/>
  <c r="B470" i="1" s="1"/>
  <c r="R470" i="1"/>
  <c r="J472" i="1"/>
  <c r="L472" i="1" l="1"/>
  <c r="M472" i="1" s="1"/>
  <c r="N472" i="1" s="1"/>
  <c r="O472" i="1" s="1"/>
  <c r="E472" i="1"/>
  <c r="F472" i="1" s="1"/>
  <c r="G473" i="1" s="1"/>
  <c r="I473" i="1" s="1"/>
  <c r="A473" i="1"/>
  <c r="J473" i="1"/>
  <c r="R471" i="1"/>
  <c r="Q471" i="1"/>
  <c r="B471" i="1" s="1"/>
  <c r="L473" i="1" l="1"/>
  <c r="M473" i="1" s="1"/>
  <c r="N473" i="1" s="1"/>
  <c r="O473" i="1" s="1"/>
  <c r="E473" i="1"/>
  <c r="F473" i="1" s="1"/>
  <c r="G474" i="1" s="1"/>
  <c r="I474" i="1" s="1"/>
  <c r="A474" i="1"/>
  <c r="Q472" i="1"/>
  <c r="B472" i="1" s="1"/>
  <c r="R472" i="1"/>
  <c r="J474" i="1"/>
  <c r="L474" i="1" l="1"/>
  <c r="M474" i="1" s="1"/>
  <c r="N474" i="1" s="1"/>
  <c r="O474" i="1" s="1"/>
  <c r="E474" i="1"/>
  <c r="F474" i="1" s="1"/>
  <c r="G475" i="1" s="1"/>
  <c r="I475" i="1" s="1"/>
  <c r="A475" i="1"/>
  <c r="R473" i="1"/>
  <c r="Q473" i="1"/>
  <c r="B473" i="1" s="1"/>
  <c r="J475" i="1"/>
  <c r="L475" i="1" l="1"/>
  <c r="M475" i="1" s="1"/>
  <c r="N475" i="1" s="1"/>
  <c r="O475" i="1" s="1"/>
  <c r="E475" i="1"/>
  <c r="F475" i="1" s="1"/>
  <c r="G476" i="1" s="1"/>
  <c r="I476" i="1" s="1"/>
  <c r="A476" i="1"/>
  <c r="J476" i="1"/>
  <c r="R474" i="1"/>
  <c r="Q474" i="1"/>
  <c r="B474" i="1" s="1"/>
  <c r="L476" i="1" l="1"/>
  <c r="M476" i="1" s="1"/>
  <c r="N476" i="1" s="1"/>
  <c r="O476" i="1" s="1"/>
  <c r="E476" i="1"/>
  <c r="F476" i="1" s="1"/>
  <c r="G477" i="1" s="1"/>
  <c r="I477" i="1" s="1"/>
  <c r="A477" i="1"/>
  <c r="R475" i="1"/>
  <c r="Q475" i="1"/>
  <c r="B475" i="1" s="1"/>
  <c r="J477" i="1"/>
  <c r="L477" i="1" l="1"/>
  <c r="M477" i="1" s="1"/>
  <c r="N477" i="1" s="1"/>
  <c r="O477" i="1" s="1"/>
  <c r="E477" i="1"/>
  <c r="F477" i="1" s="1"/>
  <c r="G478" i="1" s="1"/>
  <c r="I478" i="1" s="1"/>
  <c r="A478" i="1"/>
  <c r="J478" i="1"/>
  <c r="Q476" i="1"/>
  <c r="B476" i="1" s="1"/>
  <c r="R476" i="1"/>
  <c r="L478" i="1" l="1"/>
  <c r="M478" i="1" s="1"/>
  <c r="N478" i="1" s="1"/>
  <c r="O478" i="1" s="1"/>
  <c r="E478" i="1"/>
  <c r="F478" i="1" s="1"/>
  <c r="G479" i="1" s="1"/>
  <c r="I479" i="1" s="1"/>
  <c r="A479" i="1"/>
  <c r="Q477" i="1"/>
  <c r="B477" i="1" s="1"/>
  <c r="R477" i="1"/>
  <c r="J479" i="1"/>
  <c r="L479" i="1" l="1"/>
  <c r="M479" i="1" s="1"/>
  <c r="N479" i="1" s="1"/>
  <c r="O479" i="1" s="1"/>
  <c r="E479" i="1"/>
  <c r="F479" i="1" s="1"/>
  <c r="G480" i="1" s="1"/>
  <c r="I480" i="1" s="1"/>
  <c r="A480" i="1"/>
  <c r="J480" i="1"/>
  <c r="R478" i="1"/>
  <c r="Q478" i="1"/>
  <c r="B478" i="1" s="1"/>
  <c r="L480" i="1" l="1"/>
  <c r="M480" i="1" s="1"/>
  <c r="N480" i="1" s="1"/>
  <c r="O480" i="1" s="1"/>
  <c r="E480" i="1"/>
  <c r="F480" i="1" s="1"/>
  <c r="G481" i="1" s="1"/>
  <c r="I481" i="1" s="1"/>
  <c r="A481" i="1"/>
  <c r="R479" i="1"/>
  <c r="Q479" i="1"/>
  <c r="B479" i="1" s="1"/>
  <c r="J481" i="1"/>
  <c r="L481" i="1" l="1"/>
  <c r="M481" i="1" s="1"/>
  <c r="N481" i="1" s="1"/>
  <c r="O481" i="1" s="1"/>
  <c r="E481" i="1"/>
  <c r="F481" i="1" s="1"/>
  <c r="G482" i="1" s="1"/>
  <c r="I482" i="1" s="1"/>
  <c r="A482" i="1"/>
  <c r="Q480" i="1"/>
  <c r="B480" i="1" s="1"/>
  <c r="R480" i="1"/>
  <c r="J482" i="1"/>
  <c r="L482" i="1" l="1"/>
  <c r="M482" i="1" s="1"/>
  <c r="N482" i="1" s="1"/>
  <c r="O482" i="1" s="1"/>
  <c r="E482" i="1"/>
  <c r="F482" i="1" s="1"/>
  <c r="G483" i="1" s="1"/>
  <c r="I483" i="1" s="1"/>
  <c r="A483" i="1"/>
  <c r="J483" i="1"/>
  <c r="R481" i="1"/>
  <c r="Q481" i="1"/>
  <c r="B481" i="1" s="1"/>
  <c r="L483" i="1" l="1"/>
  <c r="M483" i="1" s="1"/>
  <c r="N483" i="1" s="1"/>
  <c r="O483" i="1" s="1"/>
  <c r="E483" i="1"/>
  <c r="F483" i="1" s="1"/>
  <c r="G484" i="1" s="1"/>
  <c r="I484" i="1" s="1"/>
  <c r="A484" i="1"/>
  <c r="R482" i="1"/>
  <c r="Q482" i="1"/>
  <c r="B482" i="1" s="1"/>
  <c r="J484" i="1"/>
  <c r="L484" i="1" l="1"/>
  <c r="M484" i="1" s="1"/>
  <c r="N484" i="1" s="1"/>
  <c r="O484" i="1" s="1"/>
  <c r="E484" i="1"/>
  <c r="F484" i="1" s="1"/>
  <c r="G485" i="1" s="1"/>
  <c r="I485" i="1" s="1"/>
  <c r="A485" i="1"/>
  <c r="J485" i="1"/>
  <c r="R483" i="1"/>
  <c r="Q483" i="1"/>
  <c r="B483" i="1" s="1"/>
  <c r="L485" i="1" l="1"/>
  <c r="M485" i="1" s="1"/>
  <c r="N485" i="1" s="1"/>
  <c r="O485" i="1" s="1"/>
  <c r="E485" i="1"/>
  <c r="F485" i="1" s="1"/>
  <c r="G486" i="1" s="1"/>
  <c r="I486" i="1" s="1"/>
  <c r="A486" i="1"/>
  <c r="Q484" i="1"/>
  <c r="B484" i="1" s="1"/>
  <c r="R484" i="1"/>
  <c r="J486" i="1"/>
  <c r="L486" i="1" l="1"/>
  <c r="M486" i="1" s="1"/>
  <c r="N486" i="1" s="1"/>
  <c r="O486" i="1" s="1"/>
  <c r="E486" i="1"/>
  <c r="F486" i="1" s="1"/>
  <c r="G487" i="1" s="1"/>
  <c r="I487" i="1" s="1"/>
  <c r="A487" i="1"/>
  <c r="Q485" i="1"/>
  <c r="B485" i="1" s="1"/>
  <c r="R485" i="1"/>
  <c r="J487" i="1"/>
  <c r="L487" i="1" l="1"/>
  <c r="M487" i="1" s="1"/>
  <c r="N487" i="1" s="1"/>
  <c r="O487" i="1" s="1"/>
  <c r="E487" i="1"/>
  <c r="F487" i="1" s="1"/>
  <c r="G488" i="1" s="1"/>
  <c r="I488" i="1" s="1"/>
  <c r="A488" i="1"/>
  <c r="J488" i="1"/>
  <c r="Q486" i="1"/>
  <c r="B486" i="1" s="1"/>
  <c r="R486" i="1"/>
  <c r="L488" i="1" l="1"/>
  <c r="M488" i="1" s="1"/>
  <c r="N488" i="1" s="1"/>
  <c r="O488" i="1" s="1"/>
  <c r="E488" i="1"/>
  <c r="F488" i="1" s="1"/>
  <c r="G489" i="1" s="1"/>
  <c r="I489" i="1" s="1"/>
  <c r="A489" i="1"/>
  <c r="Q487" i="1"/>
  <c r="B487" i="1" s="1"/>
  <c r="R487" i="1"/>
  <c r="J489" i="1"/>
  <c r="L489" i="1" l="1"/>
  <c r="M489" i="1" s="1"/>
  <c r="N489" i="1" s="1"/>
  <c r="O489" i="1" s="1"/>
  <c r="E489" i="1"/>
  <c r="F489" i="1" s="1"/>
  <c r="G490" i="1" s="1"/>
  <c r="I490" i="1" s="1"/>
  <c r="A490" i="1"/>
  <c r="R488" i="1"/>
  <c r="Q488" i="1"/>
  <c r="B488" i="1" s="1"/>
  <c r="J490" i="1"/>
  <c r="L490" i="1" l="1"/>
  <c r="M490" i="1" s="1"/>
  <c r="N490" i="1" s="1"/>
  <c r="O490" i="1" s="1"/>
  <c r="E490" i="1"/>
  <c r="F490" i="1" s="1"/>
  <c r="G491" i="1" s="1"/>
  <c r="I491" i="1" s="1"/>
  <c r="A491" i="1"/>
  <c r="J491" i="1"/>
  <c r="R489" i="1"/>
  <c r="Q489" i="1"/>
  <c r="B489" i="1" s="1"/>
  <c r="L491" i="1" l="1"/>
  <c r="M491" i="1" s="1"/>
  <c r="N491" i="1" s="1"/>
  <c r="O491" i="1" s="1"/>
  <c r="E491" i="1"/>
  <c r="F491" i="1" s="1"/>
  <c r="G492" i="1" s="1"/>
  <c r="I492" i="1" s="1"/>
  <c r="A492" i="1"/>
  <c r="R490" i="1"/>
  <c r="Q490" i="1"/>
  <c r="B490" i="1" s="1"/>
  <c r="J492" i="1"/>
  <c r="L492" i="1" l="1"/>
  <c r="M492" i="1" s="1"/>
  <c r="N492" i="1" s="1"/>
  <c r="O492" i="1" s="1"/>
  <c r="E492" i="1"/>
  <c r="F492" i="1" s="1"/>
  <c r="G493" i="1" s="1"/>
  <c r="A493" i="1"/>
  <c r="R491" i="1"/>
  <c r="Q491" i="1"/>
  <c r="B491" i="1" s="1"/>
  <c r="J493" i="1"/>
  <c r="L493" i="1" l="1"/>
  <c r="M493" i="1" s="1"/>
  <c r="N493" i="1" s="1"/>
  <c r="E493" i="1"/>
  <c r="F493" i="1" s="1"/>
  <c r="G494" i="1" s="1"/>
  <c r="I493" i="1"/>
  <c r="H494" i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K494" i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A494" i="1"/>
  <c r="E494" i="1" s="1"/>
  <c r="Q492" i="1"/>
  <c r="B492" i="1" s="1"/>
  <c r="R492" i="1"/>
  <c r="J494" i="1"/>
  <c r="I494" i="1" l="1"/>
  <c r="L494" i="1"/>
  <c r="M494" i="1" s="1"/>
  <c r="N494" i="1" s="1"/>
  <c r="O493" i="1"/>
  <c r="R493" i="1" s="1"/>
  <c r="F494" i="1"/>
  <c r="G495" i="1" s="1"/>
  <c r="I495" i="1" s="1"/>
  <c r="A495" i="1"/>
  <c r="J495" i="1"/>
  <c r="O494" i="1" l="1"/>
  <c r="R494" i="1" s="1"/>
  <c r="L495" i="1"/>
  <c r="M495" i="1" s="1"/>
  <c r="N495" i="1" s="1"/>
  <c r="O495" i="1" s="1"/>
  <c r="E495" i="1"/>
  <c r="F495" i="1" s="1"/>
  <c r="G496" i="1" s="1"/>
  <c r="I496" i="1" s="1"/>
  <c r="Q493" i="1"/>
  <c r="B493" i="1" s="1"/>
  <c r="A496" i="1"/>
  <c r="J496" i="1"/>
  <c r="Q494" i="1" l="1"/>
  <c r="B494" i="1" s="1"/>
  <c r="L496" i="1"/>
  <c r="M496" i="1" s="1"/>
  <c r="N496" i="1" s="1"/>
  <c r="O496" i="1" s="1"/>
  <c r="E496" i="1"/>
  <c r="F496" i="1" s="1"/>
  <c r="G497" i="1" s="1"/>
  <c r="I497" i="1" s="1"/>
  <c r="A497" i="1"/>
  <c r="R495" i="1"/>
  <c r="Q495" i="1"/>
  <c r="B495" i="1" s="1"/>
  <c r="J497" i="1"/>
  <c r="L497" i="1" l="1"/>
  <c r="M497" i="1" s="1"/>
  <c r="N497" i="1" s="1"/>
  <c r="O497" i="1" s="1"/>
  <c r="E497" i="1"/>
  <c r="F497" i="1" s="1"/>
  <c r="G498" i="1" s="1"/>
  <c r="I498" i="1" s="1"/>
  <c r="A498" i="1"/>
  <c r="J498" i="1"/>
  <c r="Q496" i="1"/>
  <c r="B496" i="1" s="1"/>
  <c r="R496" i="1"/>
  <c r="L498" i="1" l="1"/>
  <c r="M498" i="1" s="1"/>
  <c r="N498" i="1" s="1"/>
  <c r="O498" i="1" s="1"/>
  <c r="E498" i="1"/>
  <c r="F498" i="1" s="1"/>
  <c r="G499" i="1" s="1"/>
  <c r="I499" i="1" s="1"/>
  <c r="A499" i="1"/>
  <c r="J499" i="1"/>
  <c r="Q497" i="1"/>
  <c r="B497" i="1" s="1"/>
  <c r="R497" i="1"/>
  <c r="L499" i="1" l="1"/>
  <c r="M499" i="1" s="1"/>
  <c r="N499" i="1" s="1"/>
  <c r="O499" i="1" s="1"/>
  <c r="E499" i="1"/>
  <c r="F499" i="1" s="1"/>
  <c r="G500" i="1" s="1"/>
  <c r="I500" i="1" s="1"/>
  <c r="A500" i="1"/>
  <c r="R498" i="1"/>
  <c r="Q498" i="1"/>
  <c r="B498" i="1" s="1"/>
  <c r="J500" i="1"/>
  <c r="L500" i="1" l="1"/>
  <c r="M500" i="1" s="1"/>
  <c r="N500" i="1" s="1"/>
  <c r="O500" i="1" s="1"/>
  <c r="E500" i="1"/>
  <c r="F500" i="1" s="1"/>
  <c r="G501" i="1" s="1"/>
  <c r="I501" i="1" s="1"/>
  <c r="A501" i="1"/>
  <c r="Q499" i="1"/>
  <c r="B499" i="1" s="1"/>
  <c r="R499" i="1"/>
  <c r="J501" i="1"/>
  <c r="L501" i="1" l="1"/>
  <c r="M501" i="1" s="1"/>
  <c r="N501" i="1" s="1"/>
  <c r="O501" i="1" s="1"/>
  <c r="E501" i="1"/>
  <c r="F501" i="1" s="1"/>
  <c r="G502" i="1" s="1"/>
  <c r="I502" i="1" s="1"/>
  <c r="A502" i="1"/>
  <c r="Q500" i="1"/>
  <c r="B500" i="1" s="1"/>
  <c r="R500" i="1"/>
  <c r="J502" i="1"/>
  <c r="L502" i="1" l="1"/>
  <c r="M502" i="1" s="1"/>
  <c r="N502" i="1" s="1"/>
  <c r="O502" i="1" s="1"/>
  <c r="E502" i="1"/>
  <c r="F502" i="1" s="1"/>
  <c r="G503" i="1" s="1"/>
  <c r="I503" i="1" s="1"/>
  <c r="A503" i="1"/>
  <c r="J503" i="1"/>
  <c r="Q501" i="1"/>
  <c r="B501" i="1" s="1"/>
  <c r="R501" i="1"/>
  <c r="L503" i="1" l="1"/>
  <c r="M503" i="1" s="1"/>
  <c r="N503" i="1" s="1"/>
  <c r="O503" i="1" s="1"/>
  <c r="E503" i="1"/>
  <c r="F503" i="1" s="1"/>
  <c r="G504" i="1" s="1"/>
  <c r="I504" i="1" s="1"/>
  <c r="A504" i="1"/>
  <c r="Q502" i="1"/>
  <c r="B502" i="1" s="1"/>
  <c r="R502" i="1"/>
  <c r="J504" i="1"/>
  <c r="L504" i="1" l="1"/>
  <c r="M504" i="1" s="1"/>
  <c r="N504" i="1" s="1"/>
  <c r="O504" i="1" s="1"/>
  <c r="E504" i="1"/>
  <c r="F504" i="1" s="1"/>
  <c r="G505" i="1" s="1"/>
  <c r="I505" i="1" s="1"/>
  <c r="A505" i="1"/>
  <c r="J505" i="1"/>
  <c r="Q503" i="1"/>
  <c r="B503" i="1" s="1"/>
  <c r="R503" i="1"/>
  <c r="L505" i="1" l="1"/>
  <c r="M505" i="1" s="1"/>
  <c r="N505" i="1" s="1"/>
  <c r="O505" i="1" s="1"/>
  <c r="E505" i="1"/>
  <c r="F505" i="1" s="1"/>
  <c r="G506" i="1" s="1"/>
  <c r="I506" i="1" s="1"/>
  <c r="A506" i="1"/>
  <c r="R504" i="1"/>
  <c r="Q504" i="1"/>
  <c r="B504" i="1" s="1"/>
  <c r="J506" i="1"/>
  <c r="L506" i="1" l="1"/>
  <c r="M506" i="1" s="1"/>
  <c r="N506" i="1" s="1"/>
  <c r="O506" i="1" s="1"/>
  <c r="E506" i="1"/>
  <c r="F506" i="1" s="1"/>
  <c r="G507" i="1" s="1"/>
  <c r="I507" i="1" s="1"/>
  <c r="A507" i="1"/>
  <c r="J507" i="1"/>
  <c r="Q505" i="1"/>
  <c r="B505" i="1" s="1"/>
  <c r="R505" i="1"/>
  <c r="L507" i="1" l="1"/>
  <c r="M507" i="1" s="1"/>
  <c r="N507" i="1" s="1"/>
  <c r="O507" i="1" s="1"/>
  <c r="E507" i="1"/>
  <c r="F507" i="1" s="1"/>
  <c r="G508" i="1" s="1"/>
  <c r="I508" i="1" s="1"/>
  <c r="A508" i="1"/>
  <c r="Q506" i="1"/>
  <c r="B506" i="1" s="1"/>
  <c r="R506" i="1"/>
  <c r="J508" i="1"/>
  <c r="L508" i="1" l="1"/>
  <c r="M508" i="1" s="1"/>
  <c r="N508" i="1" s="1"/>
  <c r="O508" i="1" s="1"/>
  <c r="E508" i="1"/>
  <c r="F508" i="1" s="1"/>
  <c r="G509" i="1" s="1"/>
  <c r="I509" i="1" s="1"/>
  <c r="A509" i="1"/>
  <c r="Q507" i="1"/>
  <c r="B507" i="1" s="1"/>
  <c r="R507" i="1"/>
  <c r="J509" i="1"/>
  <c r="L509" i="1" l="1"/>
  <c r="M509" i="1" s="1"/>
  <c r="N509" i="1" s="1"/>
  <c r="O509" i="1" s="1"/>
  <c r="E509" i="1"/>
  <c r="F509" i="1" s="1"/>
  <c r="G510" i="1" s="1"/>
  <c r="I510" i="1" s="1"/>
  <c r="A510" i="1"/>
  <c r="Q508" i="1"/>
  <c r="B508" i="1" s="1"/>
  <c r="R508" i="1"/>
  <c r="J510" i="1"/>
  <c r="L510" i="1" l="1"/>
  <c r="M510" i="1" s="1"/>
  <c r="N510" i="1" s="1"/>
  <c r="O510" i="1" s="1"/>
  <c r="E510" i="1"/>
  <c r="F510" i="1" s="1"/>
  <c r="G511" i="1" s="1"/>
  <c r="I511" i="1" s="1"/>
  <c r="A511" i="1"/>
  <c r="R509" i="1"/>
  <c r="Q509" i="1"/>
  <c r="B509" i="1" s="1"/>
  <c r="J511" i="1"/>
  <c r="L511" i="1" l="1"/>
  <c r="M511" i="1" s="1"/>
  <c r="N511" i="1" s="1"/>
  <c r="O511" i="1" s="1"/>
  <c r="E511" i="1"/>
  <c r="F511" i="1" s="1"/>
  <c r="G512" i="1" s="1"/>
  <c r="I512" i="1" s="1"/>
  <c r="A512" i="1"/>
  <c r="R510" i="1"/>
  <c r="Q510" i="1"/>
  <c r="B510" i="1" s="1"/>
  <c r="J512" i="1"/>
  <c r="L512" i="1" l="1"/>
  <c r="M512" i="1" s="1"/>
  <c r="N512" i="1" s="1"/>
  <c r="O512" i="1" s="1"/>
  <c r="E512" i="1"/>
  <c r="F512" i="1" s="1"/>
  <c r="G513" i="1" s="1"/>
  <c r="I513" i="1" s="1"/>
  <c r="A513" i="1"/>
  <c r="J513" i="1"/>
  <c r="Q511" i="1"/>
  <c r="B511" i="1" s="1"/>
  <c r="R511" i="1"/>
  <c r="L513" i="1" l="1"/>
  <c r="M513" i="1" s="1"/>
  <c r="N513" i="1" s="1"/>
  <c r="O513" i="1" s="1"/>
  <c r="E513" i="1"/>
  <c r="F513" i="1" s="1"/>
  <c r="G514" i="1" s="1"/>
  <c r="I514" i="1" s="1"/>
  <c r="A514" i="1"/>
  <c r="R512" i="1"/>
  <c r="Q512" i="1"/>
  <c r="B512" i="1" s="1"/>
  <c r="J514" i="1"/>
  <c r="L514" i="1" l="1"/>
  <c r="M514" i="1" s="1"/>
  <c r="N514" i="1" s="1"/>
  <c r="O514" i="1" s="1"/>
  <c r="E514" i="1"/>
  <c r="F514" i="1" s="1"/>
  <c r="G515" i="1" s="1"/>
  <c r="I515" i="1" s="1"/>
  <c r="A515" i="1"/>
  <c r="J515" i="1"/>
  <c r="R513" i="1"/>
  <c r="Q513" i="1"/>
  <c r="B513" i="1" s="1"/>
  <c r="L515" i="1" l="1"/>
  <c r="M515" i="1" s="1"/>
  <c r="N515" i="1" s="1"/>
  <c r="O515" i="1" s="1"/>
  <c r="E515" i="1"/>
  <c r="F515" i="1" s="1"/>
  <c r="G516" i="1" s="1"/>
  <c r="I516" i="1" s="1"/>
  <c r="A516" i="1"/>
  <c r="Q514" i="1"/>
  <c r="B514" i="1" s="1"/>
  <c r="R514" i="1"/>
  <c r="J516" i="1"/>
  <c r="L516" i="1" l="1"/>
  <c r="M516" i="1" s="1"/>
  <c r="N516" i="1" s="1"/>
  <c r="O516" i="1" s="1"/>
  <c r="E516" i="1"/>
  <c r="F516" i="1" s="1"/>
  <c r="G517" i="1" s="1"/>
  <c r="I517" i="1" s="1"/>
  <c r="A517" i="1"/>
  <c r="J517" i="1"/>
  <c r="Q515" i="1"/>
  <c r="B515" i="1" s="1"/>
  <c r="R515" i="1"/>
  <c r="L517" i="1" l="1"/>
  <c r="M517" i="1" s="1"/>
  <c r="N517" i="1" s="1"/>
  <c r="O517" i="1" s="1"/>
  <c r="E517" i="1"/>
  <c r="F517" i="1" s="1"/>
  <c r="G518" i="1" s="1"/>
  <c r="I518" i="1" s="1"/>
  <c r="A518" i="1"/>
  <c r="J518" i="1"/>
  <c r="Q516" i="1"/>
  <c r="B516" i="1" s="1"/>
  <c r="R516" i="1"/>
  <c r="L518" i="1" l="1"/>
  <c r="M518" i="1" s="1"/>
  <c r="N518" i="1" s="1"/>
  <c r="O518" i="1" s="1"/>
  <c r="E518" i="1"/>
  <c r="F518" i="1" s="1"/>
  <c r="G519" i="1" s="1"/>
  <c r="I519" i="1" s="1"/>
  <c r="A519" i="1"/>
  <c r="Q517" i="1"/>
  <c r="B517" i="1" s="1"/>
  <c r="R517" i="1"/>
  <c r="J519" i="1"/>
  <c r="L519" i="1" l="1"/>
  <c r="M519" i="1" s="1"/>
  <c r="N519" i="1" s="1"/>
  <c r="O519" i="1" s="1"/>
  <c r="E519" i="1"/>
  <c r="F519" i="1" s="1"/>
  <c r="G520" i="1" s="1"/>
  <c r="I520" i="1" s="1"/>
  <c r="A520" i="1"/>
  <c r="Q518" i="1"/>
  <c r="B518" i="1" s="1"/>
  <c r="R518" i="1"/>
  <c r="J520" i="1"/>
  <c r="L520" i="1" l="1"/>
  <c r="M520" i="1" s="1"/>
  <c r="N520" i="1" s="1"/>
  <c r="O520" i="1" s="1"/>
  <c r="E520" i="1"/>
  <c r="F520" i="1" s="1"/>
  <c r="G521" i="1" s="1"/>
  <c r="I521" i="1" s="1"/>
  <c r="A521" i="1"/>
  <c r="J521" i="1"/>
  <c r="R519" i="1"/>
  <c r="Q519" i="1"/>
  <c r="B519" i="1" s="1"/>
  <c r="L521" i="1" l="1"/>
  <c r="M521" i="1" s="1"/>
  <c r="N521" i="1" s="1"/>
  <c r="O521" i="1" s="1"/>
  <c r="E521" i="1"/>
  <c r="F521" i="1" s="1"/>
  <c r="G522" i="1" s="1"/>
  <c r="I522" i="1" s="1"/>
  <c r="A522" i="1"/>
  <c r="Q520" i="1"/>
  <c r="B520" i="1" s="1"/>
  <c r="R520" i="1"/>
  <c r="J522" i="1"/>
  <c r="L522" i="1" l="1"/>
  <c r="M522" i="1" s="1"/>
  <c r="N522" i="1" s="1"/>
  <c r="O522" i="1" s="1"/>
  <c r="E522" i="1"/>
  <c r="F522" i="1" s="1"/>
  <c r="G523" i="1" s="1"/>
  <c r="A523" i="1"/>
  <c r="J523" i="1"/>
  <c r="R521" i="1"/>
  <c r="Q521" i="1"/>
  <c r="B521" i="1" s="1"/>
  <c r="L523" i="1" l="1"/>
  <c r="M523" i="1" s="1"/>
  <c r="N523" i="1" s="1"/>
  <c r="E523" i="1"/>
  <c r="F523" i="1" s="1"/>
  <c r="G524" i="1" s="1"/>
  <c r="K524" i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A524" i="1"/>
  <c r="H524" i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I523" i="1"/>
  <c r="Q522" i="1"/>
  <c r="B522" i="1" s="1"/>
  <c r="R522" i="1"/>
  <c r="J524" i="1"/>
  <c r="I524" i="1" l="1"/>
  <c r="L524" i="1"/>
  <c r="M524" i="1" s="1"/>
  <c r="N524" i="1" s="1"/>
  <c r="E524" i="1"/>
  <c r="F524" i="1" s="1"/>
  <c r="G525" i="1" s="1"/>
  <c r="I525" i="1" s="1"/>
  <c r="O523" i="1"/>
  <c r="Q523" i="1" s="1"/>
  <c r="B523" i="1" s="1"/>
  <c r="A525" i="1"/>
  <c r="J525" i="1"/>
  <c r="O524" i="1" l="1"/>
  <c r="Q524" i="1" s="1"/>
  <c r="B524" i="1" s="1"/>
  <c r="L525" i="1"/>
  <c r="M525" i="1" s="1"/>
  <c r="N525" i="1" s="1"/>
  <c r="O525" i="1" s="1"/>
  <c r="Q525" i="1" s="1"/>
  <c r="B525" i="1" s="1"/>
  <c r="E525" i="1"/>
  <c r="F525" i="1" s="1"/>
  <c r="G526" i="1" s="1"/>
  <c r="I526" i="1" s="1"/>
  <c r="R523" i="1"/>
  <c r="A526" i="1"/>
  <c r="J526" i="1"/>
  <c r="L526" i="1" l="1"/>
  <c r="M526" i="1" s="1"/>
  <c r="N526" i="1" s="1"/>
  <c r="O526" i="1" s="1"/>
  <c r="Q526" i="1" s="1"/>
  <c r="B526" i="1" s="1"/>
  <c r="E526" i="1"/>
  <c r="F526" i="1" s="1"/>
  <c r="G527" i="1" s="1"/>
  <c r="I527" i="1" s="1"/>
  <c r="A527" i="1"/>
  <c r="J527" i="1"/>
  <c r="L527" i="1" l="1"/>
  <c r="M527" i="1" s="1"/>
  <c r="N527" i="1" s="1"/>
  <c r="O527" i="1" s="1"/>
  <c r="Q527" i="1" s="1"/>
  <c r="B527" i="1" s="1"/>
  <c r="E527" i="1"/>
  <c r="F527" i="1" s="1"/>
  <c r="G528" i="1" s="1"/>
  <c r="I528" i="1" s="1"/>
  <c r="A528" i="1"/>
  <c r="J528" i="1"/>
  <c r="L528" i="1" l="1"/>
  <c r="M528" i="1" s="1"/>
  <c r="N528" i="1" s="1"/>
  <c r="O528" i="1" s="1"/>
  <c r="Q528" i="1" s="1"/>
  <c r="B528" i="1" s="1"/>
  <c r="E528" i="1"/>
  <c r="F528" i="1" s="1"/>
  <c r="G529" i="1" s="1"/>
  <c r="I529" i="1" s="1"/>
  <c r="A529" i="1"/>
  <c r="J529" i="1"/>
  <c r="L529" i="1" l="1"/>
  <c r="M529" i="1" s="1"/>
  <c r="N529" i="1" s="1"/>
  <c r="O529" i="1" s="1"/>
  <c r="Q529" i="1" s="1"/>
  <c r="B529" i="1" s="1"/>
  <c r="E529" i="1"/>
  <c r="F529" i="1" s="1"/>
  <c r="G530" i="1" s="1"/>
  <c r="I530" i="1" s="1"/>
  <c r="A530" i="1"/>
  <c r="J530" i="1"/>
  <c r="L530" i="1" l="1"/>
  <c r="M530" i="1" s="1"/>
  <c r="N530" i="1" s="1"/>
  <c r="O530" i="1" s="1"/>
  <c r="Q530" i="1" s="1"/>
  <c r="B530" i="1" s="1"/>
  <c r="E530" i="1"/>
  <c r="F530" i="1" s="1"/>
  <c r="G531" i="1" s="1"/>
  <c r="I531" i="1" s="1"/>
  <c r="A531" i="1"/>
  <c r="J531" i="1"/>
  <c r="L531" i="1" l="1"/>
  <c r="M531" i="1" s="1"/>
  <c r="N531" i="1" s="1"/>
  <c r="O531" i="1" s="1"/>
  <c r="Q531" i="1" s="1"/>
  <c r="B531" i="1" s="1"/>
  <c r="E531" i="1"/>
  <c r="F531" i="1" s="1"/>
  <c r="G532" i="1" s="1"/>
  <c r="I532" i="1" s="1"/>
  <c r="A532" i="1"/>
  <c r="J532" i="1"/>
  <c r="L532" i="1" l="1"/>
  <c r="M532" i="1" s="1"/>
  <c r="N532" i="1" s="1"/>
  <c r="O532" i="1" s="1"/>
  <c r="Q532" i="1" s="1"/>
  <c r="B532" i="1" s="1"/>
  <c r="E532" i="1"/>
  <c r="F532" i="1" s="1"/>
  <c r="G533" i="1" s="1"/>
  <c r="I533" i="1" s="1"/>
  <c r="A533" i="1"/>
  <c r="J533" i="1"/>
  <c r="L533" i="1" l="1"/>
  <c r="M533" i="1" s="1"/>
  <c r="N533" i="1" s="1"/>
  <c r="O533" i="1" s="1"/>
  <c r="Q533" i="1" s="1"/>
  <c r="B533" i="1" s="1"/>
  <c r="E533" i="1"/>
  <c r="F533" i="1" s="1"/>
  <c r="G534" i="1" s="1"/>
  <c r="I534" i="1" s="1"/>
  <c r="A534" i="1"/>
  <c r="J534" i="1"/>
  <c r="L534" i="1" l="1"/>
  <c r="M534" i="1" s="1"/>
  <c r="N534" i="1" s="1"/>
  <c r="O534" i="1" s="1"/>
  <c r="Q534" i="1" s="1"/>
  <c r="B534" i="1" s="1"/>
  <c r="E534" i="1"/>
  <c r="F534" i="1" s="1"/>
  <c r="G535" i="1" s="1"/>
  <c r="I535" i="1" s="1"/>
  <c r="A535" i="1"/>
  <c r="J535" i="1"/>
  <c r="L535" i="1" l="1"/>
  <c r="M535" i="1" s="1"/>
  <c r="N535" i="1" s="1"/>
  <c r="O535" i="1" s="1"/>
  <c r="Q535" i="1" s="1"/>
  <c r="B535" i="1" s="1"/>
  <c r="E535" i="1"/>
  <c r="F535" i="1" s="1"/>
  <c r="G536" i="1" s="1"/>
  <c r="I536" i="1" s="1"/>
  <c r="A536" i="1"/>
  <c r="J536" i="1"/>
  <c r="L536" i="1" l="1"/>
  <c r="M536" i="1" s="1"/>
  <c r="N536" i="1" s="1"/>
  <c r="O536" i="1" s="1"/>
  <c r="Q536" i="1" s="1"/>
  <c r="B536" i="1" s="1"/>
  <c r="E536" i="1"/>
  <c r="F536" i="1" s="1"/>
  <c r="G537" i="1" s="1"/>
  <c r="I537" i="1" s="1"/>
  <c r="A537" i="1"/>
  <c r="J537" i="1"/>
  <c r="L537" i="1" l="1"/>
  <c r="M537" i="1" s="1"/>
  <c r="N537" i="1" s="1"/>
  <c r="O537" i="1" s="1"/>
  <c r="Q537" i="1" s="1"/>
  <c r="B537" i="1" s="1"/>
  <c r="E537" i="1"/>
  <c r="F537" i="1" s="1"/>
  <c r="G538" i="1" s="1"/>
  <c r="I538" i="1" s="1"/>
  <c r="A538" i="1"/>
  <c r="J538" i="1"/>
  <c r="L538" i="1" l="1"/>
  <c r="M538" i="1" s="1"/>
  <c r="N538" i="1" s="1"/>
  <c r="O538" i="1" s="1"/>
  <c r="Q538" i="1" s="1"/>
  <c r="B538" i="1" s="1"/>
  <c r="E538" i="1"/>
  <c r="F538" i="1" s="1"/>
  <c r="G539" i="1" s="1"/>
  <c r="I539" i="1" s="1"/>
  <c r="A539" i="1"/>
  <c r="J539" i="1"/>
  <c r="L539" i="1" l="1"/>
  <c r="M539" i="1" s="1"/>
  <c r="N539" i="1" s="1"/>
  <c r="O539" i="1" s="1"/>
  <c r="Q539" i="1" s="1"/>
  <c r="B539" i="1" s="1"/>
  <c r="E539" i="1"/>
  <c r="F539" i="1" s="1"/>
  <c r="G540" i="1" s="1"/>
  <c r="I540" i="1" s="1"/>
  <c r="A540" i="1"/>
  <c r="J540" i="1"/>
  <c r="L540" i="1" l="1"/>
  <c r="M540" i="1" s="1"/>
  <c r="N540" i="1" s="1"/>
  <c r="O540" i="1" s="1"/>
  <c r="Q540" i="1" s="1"/>
  <c r="B540" i="1" s="1"/>
  <c r="E540" i="1"/>
  <c r="F540" i="1" s="1"/>
  <c r="G541" i="1" s="1"/>
  <c r="I541" i="1" s="1"/>
  <c r="A541" i="1"/>
  <c r="J541" i="1"/>
  <c r="L541" i="1" l="1"/>
  <c r="M541" i="1" s="1"/>
  <c r="N541" i="1" s="1"/>
  <c r="O541" i="1" s="1"/>
  <c r="Q541" i="1" s="1"/>
  <c r="B541" i="1" s="1"/>
  <c r="E541" i="1"/>
  <c r="F541" i="1" s="1"/>
  <c r="G542" i="1" s="1"/>
  <c r="I542" i="1" s="1"/>
  <c r="A542" i="1"/>
  <c r="J542" i="1"/>
  <c r="L542" i="1" l="1"/>
  <c r="M542" i="1" s="1"/>
  <c r="N542" i="1" s="1"/>
  <c r="O542" i="1" s="1"/>
  <c r="Q542" i="1" s="1"/>
  <c r="B542" i="1" s="1"/>
  <c r="E542" i="1"/>
  <c r="F542" i="1" s="1"/>
  <c r="G543" i="1" s="1"/>
  <c r="I543" i="1" s="1"/>
  <c r="A543" i="1"/>
  <c r="J543" i="1"/>
  <c r="L543" i="1" l="1"/>
  <c r="M543" i="1" s="1"/>
  <c r="N543" i="1" s="1"/>
  <c r="O543" i="1" s="1"/>
  <c r="Q543" i="1" s="1"/>
  <c r="B543" i="1" s="1"/>
  <c r="E543" i="1"/>
  <c r="F543" i="1" s="1"/>
  <c r="G544" i="1" s="1"/>
  <c r="I544" i="1" s="1"/>
  <c r="A544" i="1"/>
  <c r="J544" i="1"/>
  <c r="L544" i="1" l="1"/>
  <c r="M544" i="1" s="1"/>
  <c r="N544" i="1" s="1"/>
  <c r="O544" i="1" s="1"/>
  <c r="Q544" i="1" s="1"/>
  <c r="B544" i="1" s="1"/>
  <c r="E544" i="1"/>
  <c r="F544" i="1" s="1"/>
  <c r="G545" i="1" s="1"/>
  <c r="I545" i="1" s="1"/>
  <c r="A545" i="1"/>
  <c r="J545" i="1"/>
  <c r="L545" i="1" l="1"/>
  <c r="M545" i="1" s="1"/>
  <c r="N545" i="1" s="1"/>
  <c r="O545" i="1" s="1"/>
  <c r="Q545" i="1" s="1"/>
  <c r="B545" i="1" s="1"/>
  <c r="E545" i="1"/>
  <c r="F545" i="1" s="1"/>
  <c r="G546" i="1" s="1"/>
  <c r="I546" i="1" s="1"/>
  <c r="A546" i="1"/>
  <c r="J546" i="1"/>
  <c r="L546" i="1" l="1"/>
  <c r="M546" i="1" s="1"/>
  <c r="N546" i="1" s="1"/>
  <c r="O546" i="1" s="1"/>
  <c r="Q546" i="1" s="1"/>
  <c r="B546" i="1" s="1"/>
  <c r="E546" i="1"/>
  <c r="F546" i="1" s="1"/>
  <c r="G547" i="1" s="1"/>
  <c r="I547" i="1" s="1"/>
  <c r="A547" i="1"/>
  <c r="J547" i="1"/>
  <c r="L547" i="1" l="1"/>
  <c r="M547" i="1" s="1"/>
  <c r="N547" i="1" s="1"/>
  <c r="O547" i="1" s="1"/>
  <c r="Q547" i="1" s="1"/>
  <c r="B547" i="1" s="1"/>
  <c r="E547" i="1"/>
  <c r="F547" i="1" s="1"/>
  <c r="G548" i="1" s="1"/>
  <c r="I548" i="1" s="1"/>
  <c r="A548" i="1"/>
  <c r="J548" i="1"/>
  <c r="L548" i="1" l="1"/>
  <c r="M548" i="1" s="1"/>
  <c r="N548" i="1" s="1"/>
  <c r="O548" i="1" s="1"/>
  <c r="Q548" i="1" s="1"/>
  <c r="B548" i="1" s="1"/>
  <c r="E548" i="1"/>
  <c r="F548" i="1" s="1"/>
  <c r="G549" i="1" s="1"/>
  <c r="I549" i="1" s="1"/>
  <c r="A549" i="1"/>
  <c r="J549" i="1"/>
  <c r="L549" i="1" l="1"/>
  <c r="M549" i="1" s="1"/>
  <c r="N549" i="1" s="1"/>
  <c r="O549" i="1" s="1"/>
  <c r="Q549" i="1" s="1"/>
  <c r="B549" i="1" s="1"/>
  <c r="E549" i="1"/>
  <c r="F549" i="1" s="1"/>
  <c r="G550" i="1" s="1"/>
  <c r="I550" i="1" s="1"/>
  <c r="A550" i="1"/>
  <c r="J550" i="1"/>
  <c r="L550" i="1" l="1"/>
  <c r="M550" i="1" s="1"/>
  <c r="N550" i="1" s="1"/>
  <c r="O550" i="1" s="1"/>
  <c r="Q550" i="1" s="1"/>
  <c r="B550" i="1" s="1"/>
  <c r="E550" i="1"/>
  <c r="F550" i="1" s="1"/>
  <c r="G551" i="1" s="1"/>
  <c r="I551" i="1" s="1"/>
  <c r="A551" i="1"/>
  <c r="J551" i="1"/>
  <c r="L551" i="1" l="1"/>
  <c r="M551" i="1" s="1"/>
  <c r="N551" i="1" s="1"/>
  <c r="O551" i="1" s="1"/>
  <c r="Q551" i="1" s="1"/>
  <c r="B551" i="1" s="1"/>
  <c r="E551" i="1"/>
  <c r="F551" i="1" s="1"/>
  <c r="G552" i="1" s="1"/>
  <c r="I552" i="1" s="1"/>
  <c r="A552" i="1"/>
  <c r="J552" i="1"/>
  <c r="L552" i="1" l="1"/>
  <c r="M552" i="1" s="1"/>
  <c r="N552" i="1" s="1"/>
  <c r="O552" i="1" s="1"/>
  <c r="Q552" i="1" s="1"/>
  <c r="B552" i="1" s="1"/>
  <c r="E552" i="1"/>
  <c r="F552" i="1" s="1"/>
  <c r="G553" i="1" s="1"/>
  <c r="A553" i="1"/>
  <c r="J553" i="1"/>
  <c r="L553" i="1" l="1"/>
  <c r="M553" i="1" s="1"/>
  <c r="N553" i="1" s="1"/>
  <c r="E553" i="1"/>
  <c r="F553" i="1" s="1"/>
  <c r="G554" i="1" s="1"/>
  <c r="K554" i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A554" i="1"/>
  <c r="H554" i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I553" i="1"/>
  <c r="J554" i="1"/>
  <c r="I554" i="1" l="1"/>
  <c r="L554" i="1"/>
  <c r="M554" i="1" s="1"/>
  <c r="N554" i="1" s="1"/>
  <c r="E554" i="1"/>
  <c r="F554" i="1" s="1"/>
  <c r="G555" i="1" s="1"/>
  <c r="I555" i="1" s="1"/>
  <c r="O553" i="1"/>
  <c r="Q553" i="1" s="1"/>
  <c r="B553" i="1" s="1"/>
  <c r="A555" i="1"/>
  <c r="J555" i="1"/>
  <c r="O554" i="1" l="1"/>
  <c r="Q554" i="1" s="1"/>
  <c r="B554" i="1" s="1"/>
  <c r="L555" i="1"/>
  <c r="M555" i="1" s="1"/>
  <c r="N555" i="1" s="1"/>
  <c r="O555" i="1" s="1"/>
  <c r="Q555" i="1" s="1"/>
  <c r="B555" i="1" s="1"/>
  <c r="E555" i="1"/>
  <c r="F555" i="1" s="1"/>
  <c r="G556" i="1" s="1"/>
  <c r="I556" i="1" s="1"/>
  <c r="A556" i="1"/>
  <c r="J556" i="1"/>
  <c r="L556" i="1" l="1"/>
  <c r="M556" i="1" s="1"/>
  <c r="N556" i="1" s="1"/>
  <c r="O556" i="1" s="1"/>
  <c r="Q556" i="1" s="1"/>
  <c r="B556" i="1" s="1"/>
  <c r="E556" i="1"/>
  <c r="F556" i="1" s="1"/>
  <c r="G557" i="1" s="1"/>
  <c r="I557" i="1" s="1"/>
  <c r="A557" i="1"/>
  <c r="J557" i="1"/>
  <c r="L557" i="1" l="1"/>
  <c r="M557" i="1" s="1"/>
  <c r="N557" i="1" s="1"/>
  <c r="O557" i="1" s="1"/>
  <c r="Q557" i="1" s="1"/>
  <c r="B557" i="1" s="1"/>
  <c r="E557" i="1"/>
  <c r="F557" i="1" s="1"/>
  <c r="G558" i="1" s="1"/>
  <c r="I558" i="1" s="1"/>
  <c r="A558" i="1"/>
  <c r="J558" i="1"/>
  <c r="L558" i="1" l="1"/>
  <c r="M558" i="1" s="1"/>
  <c r="N558" i="1" s="1"/>
  <c r="O558" i="1" s="1"/>
  <c r="Q558" i="1" s="1"/>
  <c r="B558" i="1" s="1"/>
  <c r="E558" i="1"/>
  <c r="F558" i="1" s="1"/>
  <c r="G559" i="1" s="1"/>
  <c r="I559" i="1" s="1"/>
  <c r="A559" i="1"/>
  <c r="J559" i="1"/>
  <c r="L559" i="1" l="1"/>
  <c r="M559" i="1" s="1"/>
  <c r="N559" i="1" s="1"/>
  <c r="O559" i="1" s="1"/>
  <c r="Q559" i="1" s="1"/>
  <c r="B559" i="1" s="1"/>
  <c r="E559" i="1"/>
  <c r="F559" i="1" s="1"/>
  <c r="G560" i="1" s="1"/>
  <c r="I560" i="1" s="1"/>
  <c r="A560" i="1"/>
  <c r="J560" i="1"/>
  <c r="L560" i="1" l="1"/>
  <c r="M560" i="1" s="1"/>
  <c r="N560" i="1" s="1"/>
  <c r="O560" i="1" s="1"/>
  <c r="Q560" i="1" s="1"/>
  <c r="B560" i="1" s="1"/>
  <c r="E560" i="1"/>
  <c r="F560" i="1" s="1"/>
  <c r="G561" i="1" s="1"/>
  <c r="I561" i="1" s="1"/>
  <c r="A561" i="1"/>
  <c r="J561" i="1"/>
  <c r="L561" i="1" l="1"/>
  <c r="M561" i="1" s="1"/>
  <c r="N561" i="1" s="1"/>
  <c r="O561" i="1" s="1"/>
  <c r="Q561" i="1" s="1"/>
  <c r="B561" i="1" s="1"/>
  <c r="E561" i="1"/>
  <c r="F561" i="1" s="1"/>
  <c r="G562" i="1" s="1"/>
  <c r="I562" i="1" s="1"/>
  <c r="A562" i="1"/>
  <c r="J562" i="1"/>
  <c r="L562" i="1" l="1"/>
  <c r="M562" i="1" s="1"/>
  <c r="N562" i="1" s="1"/>
  <c r="O562" i="1" s="1"/>
  <c r="Q562" i="1" s="1"/>
  <c r="B562" i="1" s="1"/>
  <c r="E562" i="1"/>
  <c r="F562" i="1" s="1"/>
  <c r="G563" i="1" s="1"/>
  <c r="I563" i="1" s="1"/>
  <c r="A563" i="1"/>
  <c r="J563" i="1"/>
  <c r="L563" i="1" l="1"/>
  <c r="M563" i="1" s="1"/>
  <c r="N563" i="1" s="1"/>
  <c r="O563" i="1" s="1"/>
  <c r="Q563" i="1" s="1"/>
  <c r="B563" i="1" s="1"/>
  <c r="E563" i="1"/>
  <c r="F563" i="1" s="1"/>
  <c r="G564" i="1" s="1"/>
  <c r="I564" i="1" s="1"/>
  <c r="A564" i="1"/>
  <c r="J564" i="1"/>
  <c r="L564" i="1" l="1"/>
  <c r="M564" i="1" s="1"/>
  <c r="N564" i="1" s="1"/>
  <c r="O564" i="1" s="1"/>
  <c r="Q564" i="1" s="1"/>
  <c r="B564" i="1" s="1"/>
  <c r="E564" i="1"/>
  <c r="F564" i="1" s="1"/>
  <c r="G565" i="1" s="1"/>
  <c r="I565" i="1" s="1"/>
  <c r="A565" i="1"/>
  <c r="J565" i="1"/>
  <c r="L565" i="1" l="1"/>
  <c r="M565" i="1" s="1"/>
  <c r="N565" i="1" s="1"/>
  <c r="O565" i="1" s="1"/>
  <c r="Q565" i="1" s="1"/>
  <c r="B565" i="1" s="1"/>
  <c r="E565" i="1"/>
  <c r="F565" i="1" s="1"/>
  <c r="G566" i="1" s="1"/>
  <c r="I566" i="1" s="1"/>
  <c r="A566" i="1"/>
  <c r="J566" i="1"/>
  <c r="L566" i="1" l="1"/>
  <c r="M566" i="1" s="1"/>
  <c r="N566" i="1" s="1"/>
  <c r="O566" i="1" s="1"/>
  <c r="Q566" i="1" s="1"/>
  <c r="B566" i="1" s="1"/>
  <c r="E566" i="1"/>
  <c r="F566" i="1" s="1"/>
  <c r="G567" i="1" s="1"/>
  <c r="I567" i="1" s="1"/>
  <c r="A567" i="1"/>
  <c r="J567" i="1"/>
  <c r="L567" i="1" l="1"/>
  <c r="M567" i="1" s="1"/>
  <c r="N567" i="1" s="1"/>
  <c r="O567" i="1" s="1"/>
  <c r="Q567" i="1" s="1"/>
  <c r="B567" i="1" s="1"/>
  <c r="E567" i="1"/>
  <c r="F567" i="1" s="1"/>
  <c r="G568" i="1" s="1"/>
  <c r="I568" i="1" s="1"/>
  <c r="A568" i="1"/>
  <c r="J568" i="1"/>
  <c r="L568" i="1" l="1"/>
  <c r="M568" i="1" s="1"/>
  <c r="N568" i="1" s="1"/>
  <c r="O568" i="1" s="1"/>
  <c r="Q568" i="1" s="1"/>
  <c r="B568" i="1" s="1"/>
  <c r="E568" i="1"/>
  <c r="F568" i="1" s="1"/>
  <c r="G569" i="1" s="1"/>
  <c r="I569" i="1" s="1"/>
  <c r="A569" i="1"/>
  <c r="J569" i="1"/>
  <c r="L569" i="1" l="1"/>
  <c r="M569" i="1" s="1"/>
  <c r="N569" i="1" s="1"/>
  <c r="O569" i="1" s="1"/>
  <c r="Q569" i="1" s="1"/>
  <c r="B569" i="1" s="1"/>
  <c r="E569" i="1"/>
  <c r="F569" i="1" s="1"/>
  <c r="G570" i="1" s="1"/>
  <c r="I570" i="1" s="1"/>
  <c r="A570" i="1"/>
  <c r="J570" i="1"/>
  <c r="L570" i="1" l="1"/>
  <c r="M570" i="1" s="1"/>
  <c r="N570" i="1" s="1"/>
  <c r="O570" i="1" s="1"/>
  <c r="Q570" i="1" s="1"/>
  <c r="B570" i="1" s="1"/>
  <c r="E570" i="1"/>
  <c r="F570" i="1" s="1"/>
  <c r="G571" i="1" s="1"/>
  <c r="I571" i="1" s="1"/>
  <c r="A571" i="1"/>
  <c r="J571" i="1"/>
  <c r="L571" i="1" l="1"/>
  <c r="M571" i="1" s="1"/>
  <c r="N571" i="1" s="1"/>
  <c r="O571" i="1" s="1"/>
  <c r="Q571" i="1" s="1"/>
  <c r="B571" i="1" s="1"/>
  <c r="E571" i="1"/>
  <c r="F571" i="1" s="1"/>
  <c r="G572" i="1" s="1"/>
  <c r="I572" i="1" s="1"/>
  <c r="A572" i="1"/>
  <c r="J572" i="1"/>
  <c r="L572" i="1" l="1"/>
  <c r="M572" i="1" s="1"/>
  <c r="N572" i="1" s="1"/>
  <c r="O572" i="1" s="1"/>
  <c r="Q572" i="1" s="1"/>
  <c r="B572" i="1" s="1"/>
  <c r="E572" i="1"/>
  <c r="F572" i="1" s="1"/>
  <c r="G573" i="1" s="1"/>
  <c r="I573" i="1" s="1"/>
  <c r="A573" i="1"/>
  <c r="J573" i="1"/>
  <c r="L573" i="1" l="1"/>
  <c r="M573" i="1" s="1"/>
  <c r="N573" i="1" s="1"/>
  <c r="O573" i="1" s="1"/>
  <c r="Q573" i="1" s="1"/>
  <c r="B573" i="1" s="1"/>
  <c r="E573" i="1"/>
  <c r="F573" i="1" s="1"/>
  <c r="G574" i="1" s="1"/>
  <c r="I574" i="1" s="1"/>
  <c r="A574" i="1"/>
  <c r="J574" i="1"/>
  <c r="L574" i="1" l="1"/>
  <c r="M574" i="1" s="1"/>
  <c r="N574" i="1" s="1"/>
  <c r="O574" i="1" s="1"/>
  <c r="Q574" i="1" s="1"/>
  <c r="B574" i="1" s="1"/>
  <c r="E574" i="1"/>
  <c r="F574" i="1" s="1"/>
  <c r="G575" i="1" s="1"/>
  <c r="I575" i="1" s="1"/>
  <c r="A575" i="1"/>
  <c r="J575" i="1"/>
  <c r="L575" i="1" l="1"/>
  <c r="M575" i="1" s="1"/>
  <c r="N575" i="1" s="1"/>
  <c r="O575" i="1" s="1"/>
  <c r="Q575" i="1" s="1"/>
  <c r="B575" i="1" s="1"/>
  <c r="E575" i="1"/>
  <c r="F575" i="1" s="1"/>
  <c r="G576" i="1" s="1"/>
  <c r="I576" i="1" s="1"/>
  <c r="A576" i="1"/>
  <c r="J576" i="1"/>
  <c r="L576" i="1" l="1"/>
  <c r="M576" i="1" s="1"/>
  <c r="N576" i="1" s="1"/>
  <c r="O576" i="1" s="1"/>
  <c r="Q576" i="1" s="1"/>
  <c r="B576" i="1" s="1"/>
  <c r="E576" i="1"/>
  <c r="F576" i="1" s="1"/>
  <c r="G577" i="1" s="1"/>
  <c r="I577" i="1" s="1"/>
  <c r="A577" i="1"/>
  <c r="J577" i="1"/>
  <c r="L577" i="1" l="1"/>
  <c r="M577" i="1" s="1"/>
  <c r="N577" i="1" s="1"/>
  <c r="O577" i="1" s="1"/>
  <c r="Q577" i="1" s="1"/>
  <c r="B577" i="1" s="1"/>
  <c r="E577" i="1"/>
  <c r="F577" i="1" s="1"/>
  <c r="G578" i="1" s="1"/>
  <c r="I578" i="1" s="1"/>
  <c r="A578" i="1"/>
  <c r="J578" i="1"/>
  <c r="L578" i="1" l="1"/>
  <c r="M578" i="1" s="1"/>
  <c r="N578" i="1" s="1"/>
  <c r="O578" i="1" s="1"/>
  <c r="Q578" i="1" s="1"/>
  <c r="B578" i="1" s="1"/>
  <c r="E578" i="1"/>
  <c r="F578" i="1" s="1"/>
  <c r="G579" i="1" s="1"/>
  <c r="I579" i="1" s="1"/>
  <c r="A579" i="1"/>
  <c r="J579" i="1"/>
  <c r="L579" i="1" l="1"/>
  <c r="M579" i="1" s="1"/>
  <c r="N579" i="1" s="1"/>
  <c r="O579" i="1" s="1"/>
  <c r="Q579" i="1" s="1"/>
  <c r="B579" i="1" s="1"/>
  <c r="E579" i="1"/>
  <c r="F579" i="1" s="1"/>
  <c r="G580" i="1" s="1"/>
  <c r="I580" i="1" s="1"/>
  <c r="A580" i="1"/>
  <c r="J580" i="1"/>
  <c r="L580" i="1" l="1"/>
  <c r="M580" i="1" s="1"/>
  <c r="N580" i="1" s="1"/>
  <c r="O580" i="1" s="1"/>
  <c r="Q580" i="1" s="1"/>
  <c r="B580" i="1" s="1"/>
  <c r="E580" i="1"/>
  <c r="F580" i="1" s="1"/>
  <c r="G581" i="1" s="1"/>
  <c r="I581" i="1" s="1"/>
  <c r="A581" i="1"/>
  <c r="J581" i="1"/>
  <c r="L581" i="1" l="1"/>
  <c r="M581" i="1" s="1"/>
  <c r="N581" i="1" s="1"/>
  <c r="O581" i="1" s="1"/>
  <c r="Q581" i="1" s="1"/>
  <c r="B581" i="1" s="1"/>
  <c r="E581" i="1"/>
  <c r="F581" i="1" s="1"/>
  <c r="G582" i="1" s="1"/>
  <c r="I582" i="1" s="1"/>
  <c r="A582" i="1"/>
  <c r="J582" i="1"/>
  <c r="L582" i="1" l="1"/>
  <c r="M582" i="1" s="1"/>
  <c r="N582" i="1" s="1"/>
  <c r="O582" i="1" s="1"/>
  <c r="Q582" i="1" s="1"/>
  <c r="B582" i="1" s="1"/>
  <c r="E582" i="1"/>
  <c r="F582" i="1" s="1"/>
  <c r="G583" i="1" s="1"/>
  <c r="I583" i="1" s="1"/>
  <c r="A583" i="1"/>
  <c r="J583" i="1"/>
  <c r="L583" i="1" l="1"/>
  <c r="M583" i="1" s="1"/>
  <c r="N583" i="1" s="1"/>
  <c r="O583" i="1" s="1"/>
  <c r="Q583" i="1" s="1"/>
  <c r="B583" i="1" s="1"/>
  <c r="E583" i="1"/>
  <c r="F583" i="1" s="1"/>
  <c r="G584" i="1" s="1"/>
  <c r="A584" i="1"/>
  <c r="J584" i="1"/>
  <c r="L584" i="1" l="1"/>
  <c r="M584" i="1" s="1"/>
  <c r="N584" i="1" s="1"/>
  <c r="E584" i="1"/>
  <c r="F584" i="1" s="1"/>
  <c r="G585" i="1" s="1"/>
  <c r="K585" i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A585" i="1"/>
  <c r="E585" i="1" s="1"/>
  <c r="I584" i="1"/>
  <c r="H585" i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J585" i="1"/>
  <c r="L585" i="1" l="1"/>
  <c r="M585" i="1" s="1"/>
  <c r="N585" i="1" s="1"/>
  <c r="I585" i="1"/>
  <c r="O584" i="1"/>
  <c r="Q584" i="1" s="1"/>
  <c r="B584" i="1" s="1"/>
  <c r="A586" i="1"/>
  <c r="F585" i="1"/>
  <c r="G586" i="1" s="1"/>
  <c r="I586" i="1" s="1"/>
  <c r="J586" i="1"/>
  <c r="L586" i="1" l="1"/>
  <c r="M586" i="1" s="1"/>
  <c r="N586" i="1" s="1"/>
  <c r="O586" i="1" s="1"/>
  <c r="Q586" i="1" s="1"/>
  <c r="B586" i="1" s="1"/>
  <c r="E586" i="1"/>
  <c r="F586" i="1" s="1"/>
  <c r="G587" i="1" s="1"/>
  <c r="I587" i="1" s="1"/>
  <c r="O585" i="1"/>
  <c r="Q585" i="1" s="1"/>
  <c r="B585" i="1" s="1"/>
  <c r="A587" i="1"/>
  <c r="J587" i="1"/>
  <c r="L587" i="1" l="1"/>
  <c r="M587" i="1" s="1"/>
  <c r="N587" i="1" s="1"/>
  <c r="O587" i="1" s="1"/>
  <c r="Q587" i="1" s="1"/>
  <c r="B587" i="1" s="1"/>
  <c r="E587" i="1"/>
  <c r="F587" i="1" s="1"/>
  <c r="G588" i="1" s="1"/>
  <c r="I588" i="1" s="1"/>
  <c r="A588" i="1"/>
  <c r="J588" i="1"/>
  <c r="L588" i="1" l="1"/>
  <c r="M588" i="1" s="1"/>
  <c r="N588" i="1" s="1"/>
  <c r="O588" i="1" s="1"/>
  <c r="Q588" i="1" s="1"/>
  <c r="B588" i="1" s="1"/>
  <c r="E588" i="1"/>
  <c r="F588" i="1" s="1"/>
  <c r="G589" i="1" s="1"/>
  <c r="I589" i="1" s="1"/>
  <c r="A589" i="1"/>
  <c r="J589" i="1"/>
  <c r="L589" i="1" l="1"/>
  <c r="M589" i="1" s="1"/>
  <c r="N589" i="1" s="1"/>
  <c r="O589" i="1" s="1"/>
  <c r="Q589" i="1" s="1"/>
  <c r="B589" i="1" s="1"/>
  <c r="E589" i="1"/>
  <c r="F589" i="1" s="1"/>
  <c r="G590" i="1" s="1"/>
  <c r="I590" i="1" s="1"/>
  <c r="A590" i="1"/>
  <c r="J590" i="1"/>
  <c r="L590" i="1" l="1"/>
  <c r="M590" i="1" s="1"/>
  <c r="N590" i="1" s="1"/>
  <c r="O590" i="1" s="1"/>
  <c r="Q590" i="1" s="1"/>
  <c r="B590" i="1" s="1"/>
  <c r="E590" i="1"/>
  <c r="F590" i="1" s="1"/>
  <c r="G591" i="1" s="1"/>
  <c r="I591" i="1" s="1"/>
  <c r="A591" i="1"/>
  <c r="J591" i="1"/>
  <c r="L591" i="1" l="1"/>
  <c r="M591" i="1" s="1"/>
  <c r="N591" i="1" s="1"/>
  <c r="O591" i="1" s="1"/>
  <c r="Q591" i="1" s="1"/>
  <c r="B591" i="1" s="1"/>
  <c r="E591" i="1"/>
  <c r="F591" i="1" s="1"/>
  <c r="G592" i="1" s="1"/>
  <c r="I592" i="1" s="1"/>
  <c r="A592" i="1"/>
  <c r="J592" i="1"/>
  <c r="L592" i="1" l="1"/>
  <c r="M592" i="1" s="1"/>
  <c r="N592" i="1" s="1"/>
  <c r="O592" i="1" s="1"/>
  <c r="Q592" i="1" s="1"/>
  <c r="B592" i="1" s="1"/>
  <c r="E592" i="1"/>
  <c r="F592" i="1" s="1"/>
  <c r="G593" i="1" s="1"/>
  <c r="I593" i="1" s="1"/>
  <c r="A593" i="1"/>
  <c r="J593" i="1"/>
  <c r="L593" i="1" l="1"/>
  <c r="M593" i="1" s="1"/>
  <c r="N593" i="1" s="1"/>
  <c r="O593" i="1" s="1"/>
  <c r="Q593" i="1" s="1"/>
  <c r="B593" i="1" s="1"/>
  <c r="E593" i="1"/>
  <c r="F593" i="1" s="1"/>
  <c r="G594" i="1" s="1"/>
  <c r="I594" i="1" s="1"/>
  <c r="A594" i="1"/>
  <c r="J594" i="1"/>
  <c r="L594" i="1" l="1"/>
  <c r="M594" i="1" s="1"/>
  <c r="N594" i="1" s="1"/>
  <c r="O594" i="1" s="1"/>
  <c r="Q594" i="1" s="1"/>
  <c r="B594" i="1" s="1"/>
  <c r="E594" i="1"/>
  <c r="F594" i="1" s="1"/>
  <c r="G595" i="1" s="1"/>
  <c r="I595" i="1" s="1"/>
  <c r="A595" i="1"/>
  <c r="J595" i="1"/>
  <c r="L595" i="1" l="1"/>
  <c r="M595" i="1" s="1"/>
  <c r="N595" i="1" s="1"/>
  <c r="O595" i="1" s="1"/>
  <c r="Q595" i="1" s="1"/>
  <c r="B595" i="1" s="1"/>
  <c r="E595" i="1"/>
  <c r="F595" i="1" s="1"/>
  <c r="G596" i="1" s="1"/>
  <c r="I596" i="1" s="1"/>
  <c r="A596" i="1"/>
  <c r="J596" i="1"/>
  <c r="L596" i="1" l="1"/>
  <c r="M596" i="1" s="1"/>
  <c r="N596" i="1" s="1"/>
  <c r="O596" i="1" s="1"/>
  <c r="Q596" i="1" s="1"/>
  <c r="B596" i="1" s="1"/>
  <c r="E596" i="1"/>
  <c r="F596" i="1" s="1"/>
  <c r="G597" i="1" s="1"/>
  <c r="I597" i="1" s="1"/>
  <c r="A597" i="1"/>
  <c r="J597" i="1"/>
  <c r="L597" i="1" l="1"/>
  <c r="M597" i="1" s="1"/>
  <c r="N597" i="1" s="1"/>
  <c r="O597" i="1" s="1"/>
  <c r="Q597" i="1" s="1"/>
  <c r="B597" i="1" s="1"/>
  <c r="E597" i="1"/>
  <c r="F597" i="1" s="1"/>
  <c r="G598" i="1" s="1"/>
  <c r="I598" i="1" s="1"/>
  <c r="A598" i="1"/>
  <c r="J598" i="1"/>
  <c r="L598" i="1" l="1"/>
  <c r="M598" i="1" s="1"/>
  <c r="N598" i="1" s="1"/>
  <c r="O598" i="1" s="1"/>
  <c r="Q598" i="1" s="1"/>
  <c r="B598" i="1" s="1"/>
  <c r="E598" i="1"/>
  <c r="F598" i="1" s="1"/>
  <c r="G599" i="1" s="1"/>
  <c r="I599" i="1" s="1"/>
  <c r="A599" i="1"/>
  <c r="J599" i="1"/>
  <c r="L599" i="1" l="1"/>
  <c r="M599" i="1" s="1"/>
  <c r="N599" i="1" s="1"/>
  <c r="O599" i="1" s="1"/>
  <c r="Q599" i="1" s="1"/>
  <c r="B599" i="1" s="1"/>
  <c r="E599" i="1"/>
  <c r="F599" i="1" s="1"/>
  <c r="G600" i="1" s="1"/>
  <c r="I600" i="1" s="1"/>
  <c r="A600" i="1"/>
  <c r="J600" i="1"/>
  <c r="L600" i="1" l="1"/>
  <c r="M600" i="1" s="1"/>
  <c r="N600" i="1" s="1"/>
  <c r="O600" i="1" s="1"/>
  <c r="Q600" i="1" s="1"/>
  <c r="B600" i="1" s="1"/>
  <c r="E600" i="1"/>
  <c r="F600" i="1" s="1"/>
  <c r="A601" i="1"/>
  <c r="J601" i="1"/>
  <c r="L601" i="1" l="1"/>
  <c r="M601" i="1" s="1"/>
  <c r="N601" i="1" s="1"/>
  <c r="E601" i="1"/>
  <c r="F601" i="1" s="1"/>
  <c r="G602" i="1" s="1"/>
  <c r="I602" i="1" s="1"/>
  <c r="A602" i="1"/>
  <c r="G601" i="1"/>
  <c r="I601" i="1" s="1"/>
  <c r="J602" i="1"/>
  <c r="L602" i="1" l="1"/>
  <c r="M602" i="1" s="1"/>
  <c r="N602" i="1" s="1"/>
  <c r="O602" i="1" s="1"/>
  <c r="Q602" i="1" s="1"/>
  <c r="B602" i="1" s="1"/>
  <c r="E602" i="1"/>
  <c r="F602" i="1" s="1"/>
  <c r="G603" i="1" s="1"/>
  <c r="I603" i="1" s="1"/>
  <c r="O601" i="1"/>
  <c r="Q601" i="1" s="1"/>
  <c r="B601" i="1" s="1"/>
  <c r="A603" i="1"/>
  <c r="J603" i="1"/>
  <c r="L603" i="1" l="1"/>
  <c r="M603" i="1" s="1"/>
  <c r="N603" i="1" s="1"/>
  <c r="O603" i="1" s="1"/>
  <c r="Q603" i="1" s="1"/>
  <c r="B603" i="1" s="1"/>
  <c r="E603" i="1"/>
  <c r="F603" i="1" s="1"/>
  <c r="G604" i="1" s="1"/>
  <c r="I604" i="1" s="1"/>
  <c r="A604" i="1"/>
  <c r="J604" i="1"/>
  <c r="L604" i="1" l="1"/>
  <c r="M604" i="1" s="1"/>
  <c r="N604" i="1" s="1"/>
  <c r="O604" i="1" s="1"/>
  <c r="Q604" i="1" s="1"/>
  <c r="B604" i="1" s="1"/>
  <c r="E604" i="1"/>
  <c r="F604" i="1" s="1"/>
  <c r="G605" i="1" s="1"/>
  <c r="I605" i="1" s="1"/>
  <c r="A605" i="1"/>
  <c r="J605" i="1"/>
  <c r="L605" i="1" l="1"/>
  <c r="M605" i="1" s="1"/>
  <c r="N605" i="1" s="1"/>
  <c r="O605" i="1" s="1"/>
  <c r="Q605" i="1" s="1"/>
  <c r="B605" i="1" s="1"/>
  <c r="E605" i="1"/>
  <c r="F605" i="1" s="1"/>
  <c r="G606" i="1" s="1"/>
  <c r="I606" i="1" s="1"/>
  <c r="A606" i="1"/>
  <c r="J606" i="1"/>
  <c r="L606" i="1" l="1"/>
  <c r="M606" i="1" s="1"/>
  <c r="N606" i="1" s="1"/>
  <c r="O606" i="1" s="1"/>
  <c r="Q606" i="1" s="1"/>
  <c r="B606" i="1" s="1"/>
  <c r="E606" i="1"/>
  <c r="F606" i="1" s="1"/>
  <c r="G607" i="1" s="1"/>
  <c r="I607" i="1" s="1"/>
  <c r="A607" i="1"/>
  <c r="J607" i="1"/>
  <c r="L607" i="1" l="1"/>
  <c r="M607" i="1" s="1"/>
  <c r="N607" i="1" s="1"/>
  <c r="O607" i="1" s="1"/>
  <c r="Q607" i="1" s="1"/>
  <c r="B607" i="1" s="1"/>
  <c r="E607" i="1"/>
  <c r="F607" i="1" s="1"/>
  <c r="G608" i="1" s="1"/>
  <c r="I608" i="1" s="1"/>
  <c r="A608" i="1"/>
  <c r="J608" i="1"/>
  <c r="L608" i="1" l="1"/>
  <c r="M608" i="1" s="1"/>
  <c r="N608" i="1" s="1"/>
  <c r="O608" i="1" s="1"/>
  <c r="Q608" i="1" s="1"/>
  <c r="B608" i="1" s="1"/>
  <c r="E608" i="1"/>
  <c r="F608" i="1" s="1"/>
  <c r="G609" i="1" s="1"/>
  <c r="I609" i="1" s="1"/>
  <c r="A609" i="1"/>
  <c r="J609" i="1"/>
  <c r="L609" i="1" l="1"/>
  <c r="M609" i="1" s="1"/>
  <c r="N609" i="1" s="1"/>
  <c r="O609" i="1" s="1"/>
  <c r="Q609" i="1" s="1"/>
  <c r="B609" i="1" s="1"/>
  <c r="E609" i="1"/>
  <c r="F609" i="1" s="1"/>
  <c r="G610" i="1" s="1"/>
  <c r="I610" i="1" s="1"/>
  <c r="A610" i="1"/>
  <c r="J610" i="1"/>
  <c r="L610" i="1" l="1"/>
  <c r="M610" i="1" s="1"/>
  <c r="N610" i="1" s="1"/>
  <c r="O610" i="1" s="1"/>
  <c r="Q610" i="1" s="1"/>
  <c r="B610" i="1" s="1"/>
  <c r="E610" i="1"/>
  <c r="F610" i="1" s="1"/>
  <c r="G611" i="1" s="1"/>
  <c r="I611" i="1" s="1"/>
  <c r="A611" i="1"/>
  <c r="J611" i="1"/>
  <c r="L611" i="1" l="1"/>
  <c r="M611" i="1" s="1"/>
  <c r="N611" i="1" s="1"/>
  <c r="O611" i="1" s="1"/>
  <c r="Q611" i="1" s="1"/>
  <c r="B611" i="1" s="1"/>
  <c r="E611" i="1"/>
  <c r="F611" i="1" s="1"/>
  <c r="G612" i="1" s="1"/>
  <c r="I612" i="1" s="1"/>
  <c r="A612" i="1"/>
  <c r="J612" i="1"/>
  <c r="L612" i="1" l="1"/>
  <c r="M612" i="1" s="1"/>
  <c r="N612" i="1" s="1"/>
  <c r="O612" i="1" s="1"/>
  <c r="Q612" i="1" s="1"/>
  <c r="B612" i="1" s="1"/>
  <c r="E612" i="1"/>
  <c r="F612" i="1" s="1"/>
  <c r="G613" i="1" s="1"/>
  <c r="I613" i="1" s="1"/>
  <c r="A613" i="1"/>
  <c r="J613" i="1"/>
  <c r="L613" i="1" l="1"/>
  <c r="M613" i="1" s="1"/>
  <c r="N613" i="1" s="1"/>
  <c r="O613" i="1" s="1"/>
  <c r="Q613" i="1" s="1"/>
  <c r="B613" i="1" s="1"/>
  <c r="E613" i="1"/>
  <c r="F613" i="1" s="1"/>
  <c r="G614" i="1" s="1"/>
  <c r="I614" i="1" s="1"/>
  <c r="A614" i="1"/>
  <c r="J614" i="1"/>
  <c r="L614" i="1" l="1"/>
  <c r="M614" i="1" s="1"/>
  <c r="N614" i="1" s="1"/>
  <c r="O614" i="1" s="1"/>
  <c r="Q614" i="1" s="1"/>
  <c r="B614" i="1" s="1"/>
  <c r="E614" i="1"/>
  <c r="F614" i="1" s="1"/>
  <c r="G615" i="1" s="1"/>
  <c r="A615" i="1"/>
  <c r="J615" i="1"/>
  <c r="L615" i="1" l="1"/>
  <c r="M615" i="1" s="1"/>
  <c r="N615" i="1" s="1"/>
  <c r="E615" i="1"/>
  <c r="F615" i="1" s="1"/>
  <c r="G616" i="1" s="1"/>
  <c r="H616" i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I615" i="1"/>
  <c r="K616" i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A616" i="1"/>
  <c r="J616" i="1"/>
  <c r="I616" i="1" l="1"/>
  <c r="L616" i="1"/>
  <c r="M616" i="1" s="1"/>
  <c r="N616" i="1" s="1"/>
  <c r="E616" i="1"/>
  <c r="F616" i="1" s="1"/>
  <c r="G617" i="1" s="1"/>
  <c r="I617" i="1" s="1"/>
  <c r="O615" i="1"/>
  <c r="Q615" i="1" s="1"/>
  <c r="B615" i="1" s="1"/>
  <c r="A617" i="1"/>
  <c r="K650" i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J617" i="1"/>
  <c r="O616" i="1" l="1"/>
  <c r="Q616" i="1" s="1"/>
  <c r="B616" i="1" s="1"/>
  <c r="L617" i="1"/>
  <c r="M617" i="1" s="1"/>
  <c r="N617" i="1" s="1"/>
  <c r="O617" i="1" s="1"/>
  <c r="Q617" i="1" s="1"/>
  <c r="B617" i="1" s="1"/>
  <c r="E617" i="1"/>
  <c r="F617" i="1" s="1"/>
  <c r="G618" i="1" s="1"/>
  <c r="I618" i="1" s="1"/>
  <c r="A618" i="1"/>
  <c r="K1258" i="1"/>
  <c r="J618" i="1"/>
  <c r="L618" i="1" l="1"/>
  <c r="M618" i="1" s="1"/>
  <c r="N618" i="1" s="1"/>
  <c r="O618" i="1" s="1"/>
  <c r="Q618" i="1" s="1"/>
  <c r="B618" i="1" s="1"/>
  <c r="E618" i="1"/>
  <c r="F618" i="1" s="1"/>
  <c r="G619" i="1" s="1"/>
  <c r="I619" i="1" s="1"/>
  <c r="A619" i="1"/>
  <c r="K1259" i="1"/>
  <c r="J619" i="1"/>
  <c r="L619" i="1" l="1"/>
  <c r="M619" i="1" s="1"/>
  <c r="N619" i="1" s="1"/>
  <c r="O619" i="1" s="1"/>
  <c r="Q619" i="1" s="1"/>
  <c r="B619" i="1" s="1"/>
  <c r="E619" i="1"/>
  <c r="F619" i="1" s="1"/>
  <c r="G620" i="1" s="1"/>
  <c r="I620" i="1" s="1"/>
  <c r="A620" i="1"/>
  <c r="K1260" i="1"/>
  <c r="J620" i="1"/>
  <c r="L620" i="1" l="1"/>
  <c r="M620" i="1" s="1"/>
  <c r="N620" i="1" s="1"/>
  <c r="O620" i="1" s="1"/>
  <c r="Q620" i="1" s="1"/>
  <c r="B620" i="1" s="1"/>
  <c r="E620" i="1"/>
  <c r="F620" i="1" s="1"/>
  <c r="G621" i="1" s="1"/>
  <c r="I621" i="1" s="1"/>
  <c r="A621" i="1"/>
  <c r="K1261" i="1"/>
  <c r="J621" i="1"/>
  <c r="L621" i="1" l="1"/>
  <c r="M621" i="1" s="1"/>
  <c r="N621" i="1" s="1"/>
  <c r="O621" i="1" s="1"/>
  <c r="Q621" i="1" s="1"/>
  <c r="B621" i="1" s="1"/>
  <c r="E621" i="1"/>
  <c r="F621" i="1" s="1"/>
  <c r="G622" i="1" s="1"/>
  <c r="I622" i="1" s="1"/>
  <c r="A622" i="1"/>
  <c r="K1262" i="1"/>
  <c r="J622" i="1"/>
  <c r="L622" i="1" l="1"/>
  <c r="M622" i="1" s="1"/>
  <c r="N622" i="1" s="1"/>
  <c r="O622" i="1" s="1"/>
  <c r="Q622" i="1" s="1"/>
  <c r="B622" i="1" s="1"/>
  <c r="E622" i="1"/>
  <c r="F622" i="1" s="1"/>
  <c r="G623" i="1" s="1"/>
  <c r="I623" i="1" s="1"/>
  <c r="A623" i="1"/>
  <c r="K1263" i="1"/>
  <c r="J623" i="1"/>
  <c r="L623" i="1" l="1"/>
  <c r="M623" i="1" s="1"/>
  <c r="N623" i="1" s="1"/>
  <c r="O623" i="1" s="1"/>
  <c r="Q623" i="1" s="1"/>
  <c r="B623" i="1" s="1"/>
  <c r="E623" i="1"/>
  <c r="F623" i="1" s="1"/>
  <c r="G624" i="1" s="1"/>
  <c r="I624" i="1" s="1"/>
  <c r="A624" i="1"/>
  <c r="K1264" i="1"/>
  <c r="J624" i="1"/>
  <c r="L624" i="1" l="1"/>
  <c r="M624" i="1" s="1"/>
  <c r="N624" i="1" s="1"/>
  <c r="O624" i="1" s="1"/>
  <c r="Q624" i="1" s="1"/>
  <c r="B624" i="1" s="1"/>
  <c r="E624" i="1"/>
  <c r="F624" i="1" s="1"/>
  <c r="G625" i="1" s="1"/>
  <c r="I625" i="1" s="1"/>
  <c r="A625" i="1"/>
  <c r="K1265" i="1"/>
  <c r="J625" i="1"/>
  <c r="L625" i="1" l="1"/>
  <c r="M625" i="1" s="1"/>
  <c r="N625" i="1" s="1"/>
  <c r="O625" i="1" s="1"/>
  <c r="Q625" i="1" s="1"/>
  <c r="B625" i="1" s="1"/>
  <c r="E625" i="1"/>
  <c r="F625" i="1" s="1"/>
  <c r="G626" i="1" s="1"/>
  <c r="I626" i="1" s="1"/>
  <c r="A626" i="1"/>
  <c r="K1266" i="1"/>
  <c r="J626" i="1"/>
  <c r="L626" i="1" l="1"/>
  <c r="M626" i="1" s="1"/>
  <c r="N626" i="1" s="1"/>
  <c r="O626" i="1" s="1"/>
  <c r="Q626" i="1" s="1"/>
  <c r="B626" i="1" s="1"/>
  <c r="E626" i="1"/>
  <c r="F626" i="1" s="1"/>
  <c r="G627" i="1" s="1"/>
  <c r="I627" i="1" s="1"/>
  <c r="A627" i="1"/>
  <c r="K1267" i="1"/>
  <c r="J627" i="1"/>
  <c r="L627" i="1" l="1"/>
  <c r="M627" i="1" s="1"/>
  <c r="N627" i="1" s="1"/>
  <c r="O627" i="1" s="1"/>
  <c r="Q627" i="1" s="1"/>
  <c r="B627" i="1" s="1"/>
  <c r="E627" i="1"/>
  <c r="F627" i="1" s="1"/>
  <c r="G628" i="1" s="1"/>
  <c r="I628" i="1" s="1"/>
  <c r="A628" i="1"/>
  <c r="K1268" i="1"/>
  <c r="J628" i="1"/>
  <c r="L628" i="1" l="1"/>
  <c r="M628" i="1" s="1"/>
  <c r="N628" i="1" s="1"/>
  <c r="O628" i="1" s="1"/>
  <c r="Q628" i="1" s="1"/>
  <c r="B628" i="1" s="1"/>
  <c r="E628" i="1"/>
  <c r="F628" i="1" s="1"/>
  <c r="G629" i="1" s="1"/>
  <c r="I629" i="1" s="1"/>
  <c r="A629" i="1"/>
  <c r="K1269" i="1"/>
  <c r="J629" i="1"/>
  <c r="L629" i="1" l="1"/>
  <c r="M629" i="1" s="1"/>
  <c r="N629" i="1" s="1"/>
  <c r="O629" i="1" s="1"/>
  <c r="Q629" i="1" s="1"/>
  <c r="B629" i="1" s="1"/>
  <c r="E629" i="1"/>
  <c r="F629" i="1" s="1"/>
  <c r="G630" i="1" s="1"/>
  <c r="I630" i="1" s="1"/>
  <c r="A630" i="1"/>
  <c r="K1270" i="1"/>
  <c r="J630" i="1"/>
  <c r="L630" i="1" l="1"/>
  <c r="M630" i="1" s="1"/>
  <c r="N630" i="1" s="1"/>
  <c r="O630" i="1" s="1"/>
  <c r="Q630" i="1" s="1"/>
  <c r="B630" i="1" s="1"/>
  <c r="E630" i="1"/>
  <c r="F630" i="1" s="1"/>
  <c r="G631" i="1" s="1"/>
  <c r="I631" i="1" s="1"/>
  <c r="A631" i="1"/>
  <c r="K1271" i="1"/>
  <c r="H707" i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J631" i="1"/>
  <c r="L631" i="1" l="1"/>
  <c r="M631" i="1" s="1"/>
  <c r="N631" i="1" s="1"/>
  <c r="O631" i="1" s="1"/>
  <c r="Q631" i="1" s="1"/>
  <c r="B631" i="1" s="1"/>
  <c r="E631" i="1"/>
  <c r="F631" i="1" s="1"/>
  <c r="G632" i="1" s="1"/>
  <c r="I632" i="1" s="1"/>
  <c r="A632" i="1"/>
  <c r="K1272" i="1"/>
  <c r="J632" i="1"/>
  <c r="L632" i="1" l="1"/>
  <c r="M632" i="1" s="1"/>
  <c r="N632" i="1" s="1"/>
  <c r="O632" i="1" s="1"/>
  <c r="Q632" i="1" s="1"/>
  <c r="B632" i="1" s="1"/>
  <c r="E632" i="1"/>
  <c r="F632" i="1" s="1"/>
  <c r="G633" i="1" s="1"/>
  <c r="I633" i="1" s="1"/>
  <c r="A633" i="1"/>
  <c r="K1273" i="1"/>
  <c r="J633" i="1"/>
  <c r="L633" i="1" l="1"/>
  <c r="M633" i="1" s="1"/>
  <c r="N633" i="1" s="1"/>
  <c r="O633" i="1" s="1"/>
  <c r="Q633" i="1" s="1"/>
  <c r="B633" i="1" s="1"/>
  <c r="E633" i="1"/>
  <c r="F633" i="1" s="1"/>
  <c r="G634" i="1" s="1"/>
  <c r="I634" i="1" s="1"/>
  <c r="A634" i="1"/>
  <c r="K1274" i="1"/>
  <c r="J634" i="1"/>
  <c r="L634" i="1" l="1"/>
  <c r="M634" i="1" s="1"/>
  <c r="N634" i="1" s="1"/>
  <c r="O634" i="1" s="1"/>
  <c r="Q634" i="1" s="1"/>
  <c r="B634" i="1" s="1"/>
  <c r="E634" i="1"/>
  <c r="F634" i="1" s="1"/>
  <c r="G635" i="1" s="1"/>
  <c r="I635" i="1" s="1"/>
  <c r="A635" i="1"/>
  <c r="K1275" i="1"/>
  <c r="J635" i="1"/>
  <c r="L635" i="1" l="1"/>
  <c r="M635" i="1" s="1"/>
  <c r="N635" i="1" s="1"/>
  <c r="O635" i="1" s="1"/>
  <c r="Q635" i="1" s="1"/>
  <c r="B635" i="1" s="1"/>
  <c r="E635" i="1"/>
  <c r="F635" i="1" s="1"/>
  <c r="G636" i="1" s="1"/>
  <c r="I636" i="1" s="1"/>
  <c r="A636" i="1"/>
  <c r="K1276" i="1"/>
  <c r="J636" i="1"/>
  <c r="L636" i="1" l="1"/>
  <c r="M636" i="1" s="1"/>
  <c r="N636" i="1" s="1"/>
  <c r="O636" i="1" s="1"/>
  <c r="Q636" i="1" s="1"/>
  <c r="B636" i="1" s="1"/>
  <c r="E636" i="1"/>
  <c r="F636" i="1" s="1"/>
  <c r="G637" i="1" s="1"/>
  <c r="I637" i="1" s="1"/>
  <c r="A637" i="1"/>
  <c r="K1277" i="1"/>
  <c r="J637" i="1"/>
  <c r="L637" i="1" l="1"/>
  <c r="M637" i="1" s="1"/>
  <c r="N637" i="1" s="1"/>
  <c r="O637" i="1" s="1"/>
  <c r="Q637" i="1" s="1"/>
  <c r="B637" i="1" s="1"/>
  <c r="E637" i="1"/>
  <c r="F637" i="1" s="1"/>
  <c r="G638" i="1" s="1"/>
  <c r="I638" i="1" s="1"/>
  <c r="A638" i="1"/>
  <c r="K1278" i="1"/>
  <c r="J638" i="1"/>
  <c r="L638" i="1" l="1"/>
  <c r="M638" i="1" s="1"/>
  <c r="N638" i="1" s="1"/>
  <c r="O638" i="1" s="1"/>
  <c r="Q638" i="1" s="1"/>
  <c r="B638" i="1" s="1"/>
  <c r="E638" i="1"/>
  <c r="F638" i="1" s="1"/>
  <c r="G639" i="1" s="1"/>
  <c r="I639" i="1" s="1"/>
  <c r="A639" i="1"/>
  <c r="K1279" i="1"/>
  <c r="J639" i="1"/>
  <c r="L639" i="1" l="1"/>
  <c r="M639" i="1" s="1"/>
  <c r="N639" i="1" s="1"/>
  <c r="O639" i="1" s="1"/>
  <c r="Q639" i="1" s="1"/>
  <c r="B639" i="1" s="1"/>
  <c r="E639" i="1"/>
  <c r="F639" i="1" s="1"/>
  <c r="G640" i="1" s="1"/>
  <c r="I640" i="1" s="1"/>
  <c r="A640" i="1"/>
  <c r="K1280" i="1"/>
  <c r="J640" i="1"/>
  <c r="L640" i="1" l="1"/>
  <c r="M640" i="1" s="1"/>
  <c r="N640" i="1" s="1"/>
  <c r="O640" i="1" s="1"/>
  <c r="Q640" i="1" s="1"/>
  <c r="B640" i="1" s="1"/>
  <c r="E640" i="1"/>
  <c r="F640" i="1" s="1"/>
  <c r="G641" i="1" s="1"/>
  <c r="I641" i="1" s="1"/>
  <c r="A641" i="1"/>
  <c r="K1281" i="1"/>
  <c r="J641" i="1"/>
  <c r="L641" i="1" l="1"/>
  <c r="M641" i="1" s="1"/>
  <c r="N641" i="1" s="1"/>
  <c r="O641" i="1" s="1"/>
  <c r="Q641" i="1" s="1"/>
  <c r="B641" i="1" s="1"/>
  <c r="E641" i="1"/>
  <c r="F641" i="1" s="1"/>
  <c r="G642" i="1" s="1"/>
  <c r="I642" i="1" s="1"/>
  <c r="A642" i="1"/>
  <c r="K1282" i="1"/>
  <c r="J642" i="1"/>
  <c r="L642" i="1" l="1"/>
  <c r="M642" i="1" s="1"/>
  <c r="N642" i="1" s="1"/>
  <c r="O642" i="1" s="1"/>
  <c r="Q642" i="1" s="1"/>
  <c r="B642" i="1" s="1"/>
  <c r="E642" i="1"/>
  <c r="F642" i="1" s="1"/>
  <c r="G643" i="1" s="1"/>
  <c r="I643" i="1" s="1"/>
  <c r="A643" i="1"/>
  <c r="K1283" i="1"/>
  <c r="J643" i="1"/>
  <c r="L643" i="1" l="1"/>
  <c r="M643" i="1" s="1"/>
  <c r="N643" i="1" s="1"/>
  <c r="O643" i="1" s="1"/>
  <c r="Q643" i="1" s="1"/>
  <c r="B643" i="1" s="1"/>
  <c r="E643" i="1"/>
  <c r="F643" i="1" s="1"/>
  <c r="G644" i="1" s="1"/>
  <c r="I644" i="1" s="1"/>
  <c r="A644" i="1"/>
  <c r="K1284" i="1"/>
  <c r="J644" i="1"/>
  <c r="L644" i="1" l="1"/>
  <c r="M644" i="1" s="1"/>
  <c r="N644" i="1" s="1"/>
  <c r="O644" i="1" s="1"/>
  <c r="Q644" i="1" s="1"/>
  <c r="B644" i="1" s="1"/>
  <c r="E644" i="1"/>
  <c r="F644" i="1" s="1"/>
  <c r="G645" i="1" s="1"/>
  <c r="I645" i="1" s="1"/>
  <c r="A645" i="1"/>
  <c r="K1285" i="1"/>
  <c r="J645" i="1"/>
  <c r="L645" i="1" l="1"/>
  <c r="M645" i="1" s="1"/>
  <c r="N645" i="1" s="1"/>
  <c r="O645" i="1" s="1"/>
  <c r="Q645" i="1" s="1"/>
  <c r="B645" i="1" s="1"/>
  <c r="E645" i="1"/>
  <c r="F645" i="1" s="1"/>
  <c r="G646" i="1" s="1"/>
  <c r="I646" i="1" s="1"/>
  <c r="A646" i="1"/>
  <c r="K1286" i="1"/>
  <c r="J646" i="1"/>
  <c r="L646" i="1" l="1"/>
  <c r="M646" i="1" s="1"/>
  <c r="N646" i="1" s="1"/>
  <c r="O646" i="1" s="1"/>
  <c r="Q646" i="1" s="1"/>
  <c r="B646" i="1" s="1"/>
  <c r="E646" i="1"/>
  <c r="F646" i="1" s="1"/>
  <c r="G647" i="1" s="1"/>
  <c r="I647" i="1" s="1"/>
  <c r="A647" i="1"/>
  <c r="K1287" i="1"/>
  <c r="J647" i="1"/>
  <c r="L647" i="1" l="1"/>
  <c r="M647" i="1" s="1"/>
  <c r="N647" i="1" s="1"/>
  <c r="O647" i="1" s="1"/>
  <c r="Q647" i="1" s="1"/>
  <c r="E647" i="1"/>
  <c r="F647" i="1" s="1"/>
  <c r="G648" i="1" s="1"/>
  <c r="I648" i="1" s="1"/>
  <c r="A648" i="1"/>
  <c r="K1288" i="1"/>
  <c r="J648" i="1"/>
  <c r="L648" i="1" l="1"/>
  <c r="M648" i="1" s="1"/>
  <c r="N648" i="1" s="1"/>
  <c r="O648" i="1" s="1"/>
  <c r="E648" i="1"/>
  <c r="F648" i="1" s="1"/>
  <c r="G649" i="1" s="1"/>
  <c r="I649" i="1" s="1"/>
  <c r="A649" i="1"/>
  <c r="K1289" i="1"/>
  <c r="C648" i="1"/>
  <c r="B647" i="1"/>
  <c r="J649" i="1"/>
  <c r="L649" i="1" l="1"/>
  <c r="M649" i="1" s="1"/>
  <c r="N649" i="1" s="1"/>
  <c r="O649" i="1" s="1"/>
  <c r="E649" i="1"/>
  <c r="F649" i="1" s="1"/>
  <c r="G650" i="1" s="1"/>
  <c r="I650" i="1" s="1"/>
  <c r="A650" i="1"/>
  <c r="K1290" i="1"/>
  <c r="Q648" i="1"/>
  <c r="B648" i="1" s="1"/>
  <c r="C649" i="1"/>
  <c r="J650" i="1"/>
  <c r="L650" i="1" l="1"/>
  <c r="M650" i="1" s="1"/>
  <c r="N650" i="1" s="1"/>
  <c r="O650" i="1" s="1"/>
  <c r="E650" i="1"/>
  <c r="F650" i="1" s="1"/>
  <c r="G651" i="1" s="1"/>
  <c r="I651" i="1" s="1"/>
  <c r="A651" i="1"/>
  <c r="K1291" i="1"/>
  <c r="Q649" i="1"/>
  <c r="B649" i="1" s="1"/>
  <c r="C650" i="1"/>
  <c r="J651" i="1"/>
  <c r="L651" i="1" l="1"/>
  <c r="M651" i="1" s="1"/>
  <c r="N651" i="1" s="1"/>
  <c r="O651" i="1" s="1"/>
  <c r="E651" i="1"/>
  <c r="F651" i="1" s="1"/>
  <c r="G652" i="1" s="1"/>
  <c r="I652" i="1" s="1"/>
  <c r="A652" i="1"/>
  <c r="K1292" i="1"/>
  <c r="Q650" i="1"/>
  <c r="B650" i="1" s="1"/>
  <c r="C651" i="1"/>
  <c r="J652" i="1"/>
  <c r="L652" i="1" l="1"/>
  <c r="M652" i="1" s="1"/>
  <c r="N652" i="1" s="1"/>
  <c r="O652" i="1" s="1"/>
  <c r="E652" i="1"/>
  <c r="F652" i="1" s="1"/>
  <c r="G653" i="1" s="1"/>
  <c r="I653" i="1" s="1"/>
  <c r="A653" i="1"/>
  <c r="K1293" i="1"/>
  <c r="Q651" i="1"/>
  <c r="B651" i="1" s="1"/>
  <c r="C652" i="1"/>
  <c r="J653" i="1"/>
  <c r="L653" i="1" l="1"/>
  <c r="M653" i="1" s="1"/>
  <c r="N653" i="1" s="1"/>
  <c r="O653" i="1" s="1"/>
  <c r="E653" i="1"/>
  <c r="F653" i="1" s="1"/>
  <c r="G654" i="1" s="1"/>
  <c r="I654" i="1" s="1"/>
  <c r="A654" i="1"/>
  <c r="K1294" i="1"/>
  <c r="Q652" i="1"/>
  <c r="B652" i="1" s="1"/>
  <c r="C653" i="1"/>
  <c r="J654" i="1"/>
  <c r="L654" i="1" l="1"/>
  <c r="M654" i="1" s="1"/>
  <c r="N654" i="1" s="1"/>
  <c r="O654" i="1" s="1"/>
  <c r="E654" i="1"/>
  <c r="F654" i="1" s="1"/>
  <c r="G655" i="1" s="1"/>
  <c r="I655" i="1" s="1"/>
  <c r="A655" i="1"/>
  <c r="K1295" i="1"/>
  <c r="Q653" i="1"/>
  <c r="B653" i="1" s="1"/>
  <c r="C654" i="1"/>
  <c r="J655" i="1"/>
  <c r="L655" i="1" l="1"/>
  <c r="M655" i="1" s="1"/>
  <c r="N655" i="1" s="1"/>
  <c r="O655" i="1" s="1"/>
  <c r="E655" i="1"/>
  <c r="F655" i="1" s="1"/>
  <c r="G656" i="1" s="1"/>
  <c r="I656" i="1" s="1"/>
  <c r="A656" i="1"/>
  <c r="K1296" i="1"/>
  <c r="Q654" i="1"/>
  <c r="B654" i="1" s="1"/>
  <c r="J656" i="1"/>
  <c r="C655" i="1"/>
  <c r="L656" i="1" l="1"/>
  <c r="M656" i="1" s="1"/>
  <c r="N656" i="1" s="1"/>
  <c r="O656" i="1" s="1"/>
  <c r="E656" i="1"/>
  <c r="F656" i="1" s="1"/>
  <c r="G657" i="1" s="1"/>
  <c r="I657" i="1" s="1"/>
  <c r="A657" i="1"/>
  <c r="K1297" i="1"/>
  <c r="J657" i="1"/>
  <c r="C656" i="1"/>
  <c r="Q655" i="1"/>
  <c r="B655" i="1" s="1"/>
  <c r="L657" i="1" l="1"/>
  <c r="M657" i="1" s="1"/>
  <c r="N657" i="1" s="1"/>
  <c r="O657" i="1" s="1"/>
  <c r="E657" i="1"/>
  <c r="F657" i="1" s="1"/>
  <c r="G658" i="1" s="1"/>
  <c r="I658" i="1" s="1"/>
  <c r="A658" i="1"/>
  <c r="K1298" i="1"/>
  <c r="Q656" i="1"/>
  <c r="B656" i="1" s="1"/>
  <c r="C657" i="1"/>
  <c r="J658" i="1"/>
  <c r="L658" i="1" l="1"/>
  <c r="M658" i="1" s="1"/>
  <c r="N658" i="1" s="1"/>
  <c r="O658" i="1" s="1"/>
  <c r="E658" i="1"/>
  <c r="F658" i="1" s="1"/>
  <c r="G659" i="1" s="1"/>
  <c r="I659" i="1" s="1"/>
  <c r="A659" i="1"/>
  <c r="K1299" i="1"/>
  <c r="Q657" i="1"/>
  <c r="B657" i="1" s="1"/>
  <c r="C658" i="1"/>
  <c r="J659" i="1"/>
  <c r="L659" i="1" l="1"/>
  <c r="M659" i="1" s="1"/>
  <c r="N659" i="1" s="1"/>
  <c r="O659" i="1" s="1"/>
  <c r="E659" i="1"/>
  <c r="F659" i="1" s="1"/>
  <c r="G660" i="1" s="1"/>
  <c r="I660" i="1" s="1"/>
  <c r="A660" i="1"/>
  <c r="K1300" i="1"/>
  <c r="Q658" i="1"/>
  <c r="B658" i="1" s="1"/>
  <c r="C659" i="1"/>
  <c r="J660" i="1"/>
  <c r="L660" i="1" l="1"/>
  <c r="M660" i="1" s="1"/>
  <c r="N660" i="1" s="1"/>
  <c r="O660" i="1" s="1"/>
  <c r="E660" i="1"/>
  <c r="F660" i="1" s="1"/>
  <c r="G661" i="1" s="1"/>
  <c r="I661" i="1" s="1"/>
  <c r="A661" i="1"/>
  <c r="K1301" i="1"/>
  <c r="Q659" i="1"/>
  <c r="B659" i="1" s="1"/>
  <c r="C660" i="1"/>
  <c r="J661" i="1"/>
  <c r="L661" i="1" l="1"/>
  <c r="M661" i="1" s="1"/>
  <c r="N661" i="1" s="1"/>
  <c r="O661" i="1" s="1"/>
  <c r="E661" i="1"/>
  <c r="F661" i="1" s="1"/>
  <c r="G662" i="1" s="1"/>
  <c r="I662" i="1" s="1"/>
  <c r="A662" i="1"/>
  <c r="K1302" i="1"/>
  <c r="Q660" i="1"/>
  <c r="B660" i="1" s="1"/>
  <c r="C661" i="1"/>
  <c r="J662" i="1"/>
  <c r="L662" i="1" l="1"/>
  <c r="M662" i="1" s="1"/>
  <c r="N662" i="1" s="1"/>
  <c r="O662" i="1" s="1"/>
  <c r="E662" i="1"/>
  <c r="F662" i="1" s="1"/>
  <c r="G663" i="1" s="1"/>
  <c r="I663" i="1" s="1"/>
  <c r="A663" i="1"/>
  <c r="K1303" i="1"/>
  <c r="C662" i="1"/>
  <c r="H739" i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J663" i="1"/>
  <c r="Q661" i="1"/>
  <c r="L663" i="1" l="1"/>
  <c r="M663" i="1" s="1"/>
  <c r="N663" i="1" s="1"/>
  <c r="O663" i="1" s="1"/>
  <c r="E663" i="1"/>
  <c r="F663" i="1" s="1"/>
  <c r="G664" i="1" s="1"/>
  <c r="I664" i="1" s="1"/>
  <c r="A664" i="1"/>
  <c r="K1304" i="1"/>
  <c r="Q662" i="1"/>
  <c r="B662" i="1" s="1"/>
  <c r="J664" i="1"/>
  <c r="B661" i="1"/>
  <c r="C663" i="1"/>
  <c r="L664" i="1" l="1"/>
  <c r="M664" i="1" s="1"/>
  <c r="N664" i="1" s="1"/>
  <c r="O664" i="1" s="1"/>
  <c r="E664" i="1"/>
  <c r="F664" i="1" s="1"/>
  <c r="G665" i="1" s="1"/>
  <c r="I665" i="1" s="1"/>
  <c r="A665" i="1"/>
  <c r="K1305" i="1"/>
  <c r="J665" i="1"/>
  <c r="C664" i="1"/>
  <c r="Q663" i="1"/>
  <c r="L665" i="1" l="1"/>
  <c r="M665" i="1" s="1"/>
  <c r="N665" i="1" s="1"/>
  <c r="O665" i="1" s="1"/>
  <c r="E665" i="1"/>
  <c r="F665" i="1" s="1"/>
  <c r="G666" i="1" s="1"/>
  <c r="I666" i="1" s="1"/>
  <c r="A666" i="1"/>
  <c r="K1306" i="1"/>
  <c r="Q664" i="1"/>
  <c r="B664" i="1" s="1"/>
  <c r="C665" i="1"/>
  <c r="J666" i="1"/>
  <c r="B663" i="1"/>
  <c r="L666" i="1" l="1"/>
  <c r="M666" i="1" s="1"/>
  <c r="N666" i="1" s="1"/>
  <c r="O666" i="1" s="1"/>
  <c r="E666" i="1"/>
  <c r="F666" i="1" s="1"/>
  <c r="G667" i="1" s="1"/>
  <c r="I667" i="1" s="1"/>
  <c r="A667" i="1"/>
  <c r="K1307" i="1"/>
  <c r="Q665" i="1"/>
  <c r="B665" i="1" s="1"/>
  <c r="J667" i="1"/>
  <c r="C666" i="1"/>
  <c r="L667" i="1" l="1"/>
  <c r="M667" i="1" s="1"/>
  <c r="N667" i="1" s="1"/>
  <c r="O667" i="1" s="1"/>
  <c r="E667" i="1"/>
  <c r="F667" i="1" s="1"/>
  <c r="G668" i="1" s="1"/>
  <c r="I668" i="1" s="1"/>
  <c r="A668" i="1"/>
  <c r="K1308" i="1"/>
  <c r="J668" i="1"/>
  <c r="C667" i="1"/>
  <c r="Q666" i="1"/>
  <c r="B666" i="1" s="1"/>
  <c r="L668" i="1" l="1"/>
  <c r="M668" i="1" s="1"/>
  <c r="N668" i="1" s="1"/>
  <c r="O668" i="1" s="1"/>
  <c r="E668" i="1"/>
  <c r="F668" i="1" s="1"/>
  <c r="G669" i="1" s="1"/>
  <c r="I669" i="1" s="1"/>
  <c r="A669" i="1"/>
  <c r="K1309" i="1"/>
  <c r="C668" i="1"/>
  <c r="J669" i="1"/>
  <c r="Q667" i="1"/>
  <c r="L669" i="1" l="1"/>
  <c r="M669" i="1" s="1"/>
  <c r="N669" i="1" s="1"/>
  <c r="O669" i="1" s="1"/>
  <c r="E669" i="1"/>
  <c r="F669" i="1" s="1"/>
  <c r="G670" i="1" s="1"/>
  <c r="I670" i="1" s="1"/>
  <c r="A670" i="1"/>
  <c r="K1310" i="1"/>
  <c r="Q668" i="1"/>
  <c r="B668" i="1" s="1"/>
  <c r="J670" i="1"/>
  <c r="B667" i="1"/>
  <c r="C669" i="1"/>
  <c r="L670" i="1" l="1"/>
  <c r="M670" i="1" s="1"/>
  <c r="N670" i="1" s="1"/>
  <c r="O670" i="1" s="1"/>
  <c r="E670" i="1"/>
  <c r="F670" i="1" s="1"/>
  <c r="G671" i="1" s="1"/>
  <c r="I671" i="1" s="1"/>
  <c r="A671" i="1"/>
  <c r="K1311" i="1"/>
  <c r="J671" i="1"/>
  <c r="Q669" i="1"/>
  <c r="B669" i="1" s="1"/>
  <c r="C670" i="1"/>
  <c r="L671" i="1" l="1"/>
  <c r="M671" i="1" s="1"/>
  <c r="N671" i="1" s="1"/>
  <c r="O671" i="1" s="1"/>
  <c r="E671" i="1"/>
  <c r="F671" i="1" s="1"/>
  <c r="G672" i="1" s="1"/>
  <c r="I672" i="1" s="1"/>
  <c r="A672" i="1"/>
  <c r="K1312" i="1"/>
  <c r="Q670" i="1"/>
  <c r="B670" i="1" s="1"/>
  <c r="J672" i="1"/>
  <c r="C671" i="1"/>
  <c r="L672" i="1" l="1"/>
  <c r="M672" i="1" s="1"/>
  <c r="N672" i="1" s="1"/>
  <c r="O672" i="1" s="1"/>
  <c r="E672" i="1"/>
  <c r="F672" i="1" s="1"/>
  <c r="G673" i="1" s="1"/>
  <c r="I673" i="1" s="1"/>
  <c r="A673" i="1"/>
  <c r="K1313" i="1"/>
  <c r="Q671" i="1"/>
  <c r="B671" i="1" s="1"/>
  <c r="J673" i="1"/>
  <c r="C672" i="1"/>
  <c r="L673" i="1" l="1"/>
  <c r="M673" i="1" s="1"/>
  <c r="N673" i="1" s="1"/>
  <c r="O673" i="1" s="1"/>
  <c r="E673" i="1"/>
  <c r="F673" i="1" s="1"/>
  <c r="G674" i="1" s="1"/>
  <c r="I674" i="1" s="1"/>
  <c r="A674" i="1"/>
  <c r="K1314" i="1"/>
  <c r="C673" i="1"/>
  <c r="Q672" i="1"/>
  <c r="J674" i="1"/>
  <c r="L674" i="1" l="1"/>
  <c r="M674" i="1" s="1"/>
  <c r="N674" i="1" s="1"/>
  <c r="O674" i="1" s="1"/>
  <c r="E674" i="1"/>
  <c r="F674" i="1" s="1"/>
  <c r="G675" i="1" s="1"/>
  <c r="I675" i="1" s="1"/>
  <c r="A675" i="1"/>
  <c r="K1315" i="1"/>
  <c r="Q673" i="1"/>
  <c r="B673" i="1" s="1"/>
  <c r="J675" i="1"/>
  <c r="C674" i="1"/>
  <c r="B672" i="1"/>
  <c r="L675" i="1" l="1"/>
  <c r="M675" i="1" s="1"/>
  <c r="N675" i="1" s="1"/>
  <c r="O675" i="1" s="1"/>
  <c r="E675" i="1"/>
  <c r="F675" i="1" s="1"/>
  <c r="G676" i="1" s="1"/>
  <c r="I676" i="1" s="1"/>
  <c r="A676" i="1"/>
  <c r="K1316" i="1"/>
  <c r="Q674" i="1"/>
  <c r="B674" i="1" s="1"/>
  <c r="C675" i="1"/>
  <c r="J676" i="1"/>
  <c r="L676" i="1" l="1"/>
  <c r="M676" i="1" s="1"/>
  <c r="N676" i="1" s="1"/>
  <c r="O676" i="1" s="1"/>
  <c r="E676" i="1"/>
  <c r="F676" i="1" s="1"/>
  <c r="G677" i="1" s="1"/>
  <c r="I677" i="1" s="1"/>
  <c r="A677" i="1"/>
  <c r="K1317" i="1"/>
  <c r="Q675" i="1"/>
  <c r="B675" i="1" s="1"/>
  <c r="C676" i="1"/>
  <c r="J677" i="1"/>
  <c r="L677" i="1" l="1"/>
  <c r="M677" i="1" s="1"/>
  <c r="N677" i="1" s="1"/>
  <c r="O677" i="1" s="1"/>
  <c r="E677" i="1"/>
  <c r="F677" i="1" s="1"/>
  <c r="G678" i="1" s="1"/>
  <c r="I678" i="1" s="1"/>
  <c r="A678" i="1"/>
  <c r="K1318" i="1"/>
  <c r="Q676" i="1"/>
  <c r="B676" i="1" s="1"/>
  <c r="J678" i="1"/>
  <c r="C677" i="1"/>
  <c r="L678" i="1" l="1"/>
  <c r="M678" i="1" s="1"/>
  <c r="N678" i="1" s="1"/>
  <c r="O678" i="1" s="1"/>
  <c r="E678" i="1"/>
  <c r="F678" i="1" s="1"/>
  <c r="G679" i="1" s="1"/>
  <c r="I679" i="1" s="1"/>
  <c r="A679" i="1"/>
  <c r="K1319" i="1"/>
  <c r="J679" i="1"/>
  <c r="Q677" i="1"/>
  <c r="C678" i="1" s="1"/>
  <c r="L679" i="1" l="1"/>
  <c r="M679" i="1" s="1"/>
  <c r="N679" i="1" s="1"/>
  <c r="O679" i="1" s="1"/>
  <c r="E679" i="1"/>
  <c r="F679" i="1" s="1"/>
  <c r="G680" i="1" s="1"/>
  <c r="I680" i="1" s="1"/>
  <c r="A680" i="1"/>
  <c r="K1320" i="1"/>
  <c r="C679" i="1"/>
  <c r="J680" i="1"/>
  <c r="B677" i="1"/>
  <c r="Q678" i="1"/>
  <c r="L680" i="1" l="1"/>
  <c r="M680" i="1" s="1"/>
  <c r="N680" i="1" s="1"/>
  <c r="O680" i="1" s="1"/>
  <c r="E680" i="1"/>
  <c r="F680" i="1" s="1"/>
  <c r="G681" i="1" s="1"/>
  <c r="I681" i="1" s="1"/>
  <c r="A681" i="1"/>
  <c r="K1321" i="1"/>
  <c r="Q679" i="1"/>
  <c r="B679" i="1" s="1"/>
  <c r="J681" i="1"/>
  <c r="B678" i="1"/>
  <c r="C680" i="1"/>
  <c r="L681" i="1" l="1"/>
  <c r="M681" i="1" s="1"/>
  <c r="N681" i="1" s="1"/>
  <c r="O681" i="1" s="1"/>
  <c r="E681" i="1"/>
  <c r="F681" i="1" s="1"/>
  <c r="G682" i="1" s="1"/>
  <c r="I682" i="1" s="1"/>
  <c r="A682" i="1"/>
  <c r="K1322" i="1"/>
  <c r="C681" i="1"/>
  <c r="J682" i="1"/>
  <c r="Q680" i="1"/>
  <c r="B680" i="1" s="1"/>
  <c r="L682" i="1" l="1"/>
  <c r="M682" i="1" s="1"/>
  <c r="N682" i="1" s="1"/>
  <c r="O682" i="1" s="1"/>
  <c r="E682" i="1"/>
  <c r="F682" i="1" s="1"/>
  <c r="G683" i="1" s="1"/>
  <c r="I683" i="1" s="1"/>
  <c r="A683" i="1"/>
  <c r="K1323" i="1"/>
  <c r="Q681" i="1"/>
  <c r="B681" i="1" s="1"/>
  <c r="J683" i="1"/>
  <c r="C682" i="1"/>
  <c r="L683" i="1" l="1"/>
  <c r="M683" i="1" s="1"/>
  <c r="N683" i="1" s="1"/>
  <c r="O683" i="1" s="1"/>
  <c r="E683" i="1"/>
  <c r="F683" i="1" s="1"/>
  <c r="G684" i="1" s="1"/>
  <c r="I684" i="1" s="1"/>
  <c r="A684" i="1"/>
  <c r="K1324" i="1"/>
  <c r="Q682" i="1"/>
  <c r="C683" i="1"/>
  <c r="J684" i="1"/>
  <c r="L684" i="1" l="1"/>
  <c r="M684" i="1" s="1"/>
  <c r="N684" i="1" s="1"/>
  <c r="O684" i="1" s="1"/>
  <c r="E684" i="1"/>
  <c r="F684" i="1" s="1"/>
  <c r="G685" i="1" s="1"/>
  <c r="I685" i="1" s="1"/>
  <c r="A685" i="1"/>
  <c r="K1325" i="1"/>
  <c r="Q683" i="1"/>
  <c r="B683" i="1" s="1"/>
  <c r="C684" i="1"/>
  <c r="J685" i="1"/>
  <c r="B682" i="1"/>
  <c r="L685" i="1" l="1"/>
  <c r="M685" i="1" s="1"/>
  <c r="N685" i="1" s="1"/>
  <c r="O685" i="1" s="1"/>
  <c r="E685" i="1"/>
  <c r="F685" i="1" s="1"/>
  <c r="G686" i="1" s="1"/>
  <c r="I686" i="1" s="1"/>
  <c r="A686" i="1"/>
  <c r="K1326" i="1"/>
  <c r="Q684" i="1"/>
  <c r="B684" i="1" s="1"/>
  <c r="J686" i="1"/>
  <c r="C685" i="1"/>
  <c r="L686" i="1" l="1"/>
  <c r="M686" i="1" s="1"/>
  <c r="N686" i="1" s="1"/>
  <c r="O686" i="1" s="1"/>
  <c r="E686" i="1"/>
  <c r="F686" i="1" s="1"/>
  <c r="G687" i="1" s="1"/>
  <c r="I687" i="1" s="1"/>
  <c r="A687" i="1"/>
  <c r="K1327" i="1"/>
  <c r="C686" i="1"/>
  <c r="J687" i="1"/>
  <c r="Q685" i="1"/>
  <c r="B685" i="1" s="1"/>
  <c r="L687" i="1" l="1"/>
  <c r="M687" i="1" s="1"/>
  <c r="N687" i="1" s="1"/>
  <c r="O687" i="1" s="1"/>
  <c r="E687" i="1"/>
  <c r="F687" i="1" s="1"/>
  <c r="G688" i="1" s="1"/>
  <c r="I688" i="1" s="1"/>
  <c r="A688" i="1"/>
  <c r="K1328" i="1"/>
  <c r="Q686" i="1"/>
  <c r="B686" i="1" s="1"/>
  <c r="C687" i="1"/>
  <c r="J688" i="1"/>
  <c r="L688" i="1" l="1"/>
  <c r="M688" i="1" s="1"/>
  <c r="N688" i="1" s="1"/>
  <c r="O688" i="1" s="1"/>
  <c r="E688" i="1"/>
  <c r="F688" i="1" s="1"/>
  <c r="G689" i="1" s="1"/>
  <c r="I689" i="1" s="1"/>
  <c r="A689" i="1"/>
  <c r="K1329" i="1"/>
  <c r="C688" i="1"/>
  <c r="J689" i="1"/>
  <c r="Q687" i="1"/>
  <c r="B687" i="1" s="1"/>
  <c r="L689" i="1" l="1"/>
  <c r="M689" i="1" s="1"/>
  <c r="N689" i="1" s="1"/>
  <c r="O689" i="1" s="1"/>
  <c r="E689" i="1"/>
  <c r="F689" i="1" s="1"/>
  <c r="G690" i="1" s="1"/>
  <c r="I690" i="1" s="1"/>
  <c r="A690" i="1"/>
  <c r="K1330" i="1"/>
  <c r="Q688" i="1"/>
  <c r="B688" i="1" s="1"/>
  <c r="J690" i="1"/>
  <c r="C689" i="1"/>
  <c r="L690" i="1" l="1"/>
  <c r="M690" i="1" s="1"/>
  <c r="N690" i="1" s="1"/>
  <c r="O690" i="1" s="1"/>
  <c r="E690" i="1"/>
  <c r="F690" i="1" s="1"/>
  <c r="G691" i="1" s="1"/>
  <c r="I691" i="1" s="1"/>
  <c r="A691" i="1"/>
  <c r="J691" i="1"/>
  <c r="Q689" i="1"/>
  <c r="B689" i="1" s="1"/>
  <c r="C690" i="1"/>
  <c r="L691" i="1" l="1"/>
  <c r="M691" i="1" s="1"/>
  <c r="N691" i="1" s="1"/>
  <c r="O691" i="1" s="1"/>
  <c r="E691" i="1"/>
  <c r="F691" i="1" s="1"/>
  <c r="A692" i="1"/>
  <c r="Q690" i="1"/>
  <c r="B690" i="1" s="1"/>
  <c r="J692" i="1"/>
  <c r="C691" i="1"/>
  <c r="L692" i="1" l="1"/>
  <c r="M692" i="1" s="1"/>
  <c r="N692" i="1" s="1"/>
  <c r="E692" i="1"/>
  <c r="F692" i="1" s="1"/>
  <c r="G693" i="1" s="1"/>
  <c r="I693" i="1" s="1"/>
  <c r="A693" i="1"/>
  <c r="G692" i="1"/>
  <c r="I692" i="1" s="1"/>
  <c r="J693" i="1"/>
  <c r="Q691" i="1"/>
  <c r="B691" i="1" s="1"/>
  <c r="H769" i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C692" i="1"/>
  <c r="L693" i="1" l="1"/>
  <c r="M693" i="1" s="1"/>
  <c r="N693" i="1" s="1"/>
  <c r="O693" i="1" s="1"/>
  <c r="E693" i="1"/>
  <c r="F693" i="1" s="1"/>
  <c r="G694" i="1" s="1"/>
  <c r="I694" i="1" s="1"/>
  <c r="O692" i="1"/>
  <c r="Q692" i="1" s="1"/>
  <c r="B692" i="1" s="1"/>
  <c r="A694" i="1"/>
  <c r="C693" i="1"/>
  <c r="J694" i="1"/>
  <c r="L694" i="1" l="1"/>
  <c r="M694" i="1" s="1"/>
  <c r="N694" i="1" s="1"/>
  <c r="O694" i="1" s="1"/>
  <c r="E694" i="1"/>
  <c r="F694" i="1" s="1"/>
  <c r="G695" i="1" s="1"/>
  <c r="I695" i="1" s="1"/>
  <c r="A695" i="1"/>
  <c r="Q693" i="1"/>
  <c r="B693" i="1" s="1"/>
  <c r="J695" i="1"/>
  <c r="C694" i="1"/>
  <c r="L695" i="1" l="1"/>
  <c r="M695" i="1" s="1"/>
  <c r="N695" i="1" s="1"/>
  <c r="O695" i="1" s="1"/>
  <c r="E695" i="1"/>
  <c r="F695" i="1" s="1"/>
  <c r="G696" i="1" s="1"/>
  <c r="I696" i="1" s="1"/>
  <c r="A696" i="1"/>
  <c r="Q694" i="1"/>
  <c r="B694" i="1" s="1"/>
  <c r="J696" i="1"/>
  <c r="C695" i="1"/>
  <c r="L696" i="1" l="1"/>
  <c r="M696" i="1" s="1"/>
  <c r="N696" i="1" s="1"/>
  <c r="O696" i="1" s="1"/>
  <c r="E696" i="1"/>
  <c r="F696" i="1" s="1"/>
  <c r="A697" i="1"/>
  <c r="J697" i="1"/>
  <c r="C696" i="1"/>
  <c r="Q695" i="1"/>
  <c r="L697" i="1" l="1"/>
  <c r="M697" i="1" s="1"/>
  <c r="N697" i="1" s="1"/>
  <c r="E697" i="1"/>
  <c r="F697" i="1" s="1"/>
  <c r="A698" i="1"/>
  <c r="G697" i="1"/>
  <c r="I697" i="1" s="1"/>
  <c r="B695" i="1"/>
  <c r="C697" i="1"/>
  <c r="Q696" i="1"/>
  <c r="J698" i="1"/>
  <c r="L698" i="1" l="1"/>
  <c r="M698" i="1" s="1"/>
  <c r="N698" i="1" s="1"/>
  <c r="E698" i="1"/>
  <c r="F698" i="1" s="1"/>
  <c r="G699" i="1" s="1"/>
  <c r="I699" i="1" s="1"/>
  <c r="O697" i="1"/>
  <c r="Q697" i="1" s="1"/>
  <c r="B697" i="1" s="1"/>
  <c r="A699" i="1"/>
  <c r="G698" i="1"/>
  <c r="I698" i="1" s="1"/>
  <c r="B696" i="1"/>
  <c r="J699" i="1"/>
  <c r="C698" i="1"/>
  <c r="L699" i="1" l="1"/>
  <c r="M699" i="1" s="1"/>
  <c r="N699" i="1" s="1"/>
  <c r="O699" i="1" s="1"/>
  <c r="E699" i="1"/>
  <c r="F699" i="1" s="1"/>
  <c r="O698" i="1"/>
  <c r="Q698" i="1" s="1"/>
  <c r="B698" i="1" s="1"/>
  <c r="A700" i="1"/>
  <c r="J700" i="1"/>
  <c r="C699" i="1"/>
  <c r="L700" i="1" l="1"/>
  <c r="M700" i="1" s="1"/>
  <c r="N700" i="1" s="1"/>
  <c r="E700" i="1"/>
  <c r="F700" i="1" s="1"/>
  <c r="G701" i="1" s="1"/>
  <c r="I701" i="1" s="1"/>
  <c r="G700" i="1"/>
  <c r="I700" i="1" s="1"/>
  <c r="A701" i="1"/>
  <c r="Q699" i="1"/>
  <c r="B699" i="1" s="1"/>
  <c r="C700" i="1"/>
  <c r="J701" i="1"/>
  <c r="L701" i="1" l="1"/>
  <c r="M701" i="1" s="1"/>
  <c r="N701" i="1" s="1"/>
  <c r="O701" i="1" s="1"/>
  <c r="E701" i="1"/>
  <c r="F701" i="1" s="1"/>
  <c r="G702" i="1" s="1"/>
  <c r="I702" i="1" s="1"/>
  <c r="O700" i="1"/>
  <c r="Q700" i="1" s="1"/>
  <c r="B700" i="1" s="1"/>
  <c r="A702" i="1"/>
  <c r="C701" i="1"/>
  <c r="J702" i="1"/>
  <c r="L702" i="1" l="1"/>
  <c r="M702" i="1" s="1"/>
  <c r="N702" i="1" s="1"/>
  <c r="O702" i="1" s="1"/>
  <c r="E702" i="1"/>
  <c r="F702" i="1" s="1"/>
  <c r="A703" i="1"/>
  <c r="Q701" i="1"/>
  <c r="B701" i="1" s="1"/>
  <c r="C702" i="1"/>
  <c r="J703" i="1"/>
  <c r="L703" i="1" l="1"/>
  <c r="M703" i="1" s="1"/>
  <c r="N703" i="1" s="1"/>
  <c r="E703" i="1"/>
  <c r="F703" i="1" s="1"/>
  <c r="A704" i="1"/>
  <c r="G703" i="1"/>
  <c r="I703" i="1" s="1"/>
  <c r="Q702" i="1"/>
  <c r="B702" i="1" s="1"/>
  <c r="C703" i="1"/>
  <c r="J704" i="1"/>
  <c r="L704" i="1" l="1"/>
  <c r="M704" i="1" s="1"/>
  <c r="N704" i="1" s="1"/>
  <c r="E704" i="1"/>
  <c r="F704" i="1" s="1"/>
  <c r="G705" i="1" s="1"/>
  <c r="I705" i="1" s="1"/>
  <c r="O703" i="1"/>
  <c r="Q703" i="1" s="1"/>
  <c r="B703" i="1" s="1"/>
  <c r="A705" i="1"/>
  <c r="G704" i="1"/>
  <c r="I704" i="1" s="1"/>
  <c r="J705" i="1"/>
  <c r="C704" i="1"/>
  <c r="L705" i="1" l="1"/>
  <c r="M705" i="1" s="1"/>
  <c r="N705" i="1" s="1"/>
  <c r="O705" i="1" s="1"/>
  <c r="E705" i="1"/>
  <c r="F705" i="1" s="1"/>
  <c r="G706" i="1" s="1"/>
  <c r="I706" i="1" s="1"/>
  <c r="O704" i="1"/>
  <c r="Q704" i="1" s="1"/>
  <c r="B704" i="1" s="1"/>
  <c r="A706" i="1"/>
  <c r="C705" i="1"/>
  <c r="J706" i="1"/>
  <c r="L706" i="1" l="1"/>
  <c r="M706" i="1" s="1"/>
  <c r="N706" i="1" s="1"/>
  <c r="O706" i="1" s="1"/>
  <c r="E706" i="1"/>
  <c r="F706" i="1" s="1"/>
  <c r="G707" i="1" s="1"/>
  <c r="I707" i="1" s="1"/>
  <c r="A707" i="1"/>
  <c r="Q705" i="1"/>
  <c r="B705" i="1" s="1"/>
  <c r="C706" i="1"/>
  <c r="J707" i="1"/>
  <c r="L707" i="1" l="1"/>
  <c r="M707" i="1" s="1"/>
  <c r="N707" i="1" s="1"/>
  <c r="O707" i="1" s="1"/>
  <c r="E707" i="1"/>
  <c r="F707" i="1" s="1"/>
  <c r="G708" i="1" s="1"/>
  <c r="I708" i="1" s="1"/>
  <c r="A708" i="1"/>
  <c r="Q706" i="1"/>
  <c r="C707" i="1" s="1"/>
  <c r="J708" i="1"/>
  <c r="L708" i="1" l="1"/>
  <c r="M708" i="1" s="1"/>
  <c r="N708" i="1" s="1"/>
  <c r="O708" i="1" s="1"/>
  <c r="E708" i="1"/>
  <c r="F708" i="1" s="1"/>
  <c r="G709" i="1" s="1"/>
  <c r="I709" i="1" s="1"/>
  <c r="A709" i="1"/>
  <c r="B706" i="1"/>
  <c r="J709" i="1"/>
  <c r="C708" i="1"/>
  <c r="Q707" i="1"/>
  <c r="B707" i="1" s="1"/>
  <c r="L709" i="1" l="1"/>
  <c r="M709" i="1" s="1"/>
  <c r="N709" i="1" s="1"/>
  <c r="O709" i="1" s="1"/>
  <c r="E709" i="1"/>
  <c r="F709" i="1" s="1"/>
  <c r="A710" i="1"/>
  <c r="J710" i="1"/>
  <c r="C709" i="1"/>
  <c r="Q708" i="1"/>
  <c r="B708" i="1" s="1"/>
  <c r="L710" i="1" l="1"/>
  <c r="M710" i="1" s="1"/>
  <c r="N710" i="1" s="1"/>
  <c r="E710" i="1"/>
  <c r="F710" i="1" s="1"/>
  <c r="A711" i="1"/>
  <c r="G710" i="1"/>
  <c r="I710" i="1" s="1"/>
  <c r="C710" i="1"/>
  <c r="J711" i="1"/>
  <c r="Q709" i="1"/>
  <c r="B709" i="1" s="1"/>
  <c r="L711" i="1" l="1"/>
  <c r="M711" i="1" s="1"/>
  <c r="N711" i="1" s="1"/>
  <c r="E711" i="1"/>
  <c r="F711" i="1" s="1"/>
  <c r="O710" i="1"/>
  <c r="Q710" i="1" s="1"/>
  <c r="B710" i="1" s="1"/>
  <c r="A712" i="1"/>
  <c r="G711" i="1"/>
  <c r="I711" i="1" s="1"/>
  <c r="J712" i="1"/>
  <c r="C711" i="1"/>
  <c r="L712" i="1" l="1"/>
  <c r="M712" i="1" s="1"/>
  <c r="N712" i="1" s="1"/>
  <c r="E712" i="1"/>
  <c r="F712" i="1" s="1"/>
  <c r="O711" i="1"/>
  <c r="Q711" i="1" s="1"/>
  <c r="B711" i="1" s="1"/>
  <c r="G712" i="1"/>
  <c r="I712" i="1" s="1"/>
  <c r="A713" i="1"/>
  <c r="J713" i="1"/>
  <c r="C712" i="1"/>
  <c r="L713" i="1" l="1"/>
  <c r="M713" i="1" s="1"/>
  <c r="N713" i="1" s="1"/>
  <c r="E713" i="1"/>
  <c r="F713" i="1" s="1"/>
  <c r="G714" i="1" s="1"/>
  <c r="I714" i="1" s="1"/>
  <c r="A714" i="1"/>
  <c r="G713" i="1"/>
  <c r="I713" i="1" s="1"/>
  <c r="O712" i="1"/>
  <c r="Q712" i="1" s="1"/>
  <c r="B712" i="1" s="1"/>
  <c r="C713" i="1"/>
  <c r="J714" i="1"/>
  <c r="L714" i="1" l="1"/>
  <c r="M714" i="1" s="1"/>
  <c r="N714" i="1" s="1"/>
  <c r="O714" i="1" s="1"/>
  <c r="E714" i="1"/>
  <c r="F714" i="1" s="1"/>
  <c r="O713" i="1"/>
  <c r="Q713" i="1" s="1"/>
  <c r="B713" i="1" s="1"/>
  <c r="A715" i="1"/>
  <c r="C714" i="1"/>
  <c r="J715" i="1"/>
  <c r="L715" i="1" l="1"/>
  <c r="M715" i="1" s="1"/>
  <c r="N715" i="1" s="1"/>
  <c r="E715" i="1"/>
  <c r="F715" i="1" s="1"/>
  <c r="A716" i="1"/>
  <c r="G715" i="1"/>
  <c r="I715" i="1" s="1"/>
  <c r="J716" i="1"/>
  <c r="C715" i="1"/>
  <c r="Q714" i="1"/>
  <c r="B714" i="1" s="1"/>
  <c r="L716" i="1" l="1"/>
  <c r="M716" i="1" s="1"/>
  <c r="N716" i="1" s="1"/>
  <c r="E716" i="1"/>
  <c r="F716" i="1" s="1"/>
  <c r="O715" i="1"/>
  <c r="Q715" i="1" s="1"/>
  <c r="B715" i="1" s="1"/>
  <c r="A717" i="1"/>
  <c r="G716" i="1"/>
  <c r="I716" i="1" s="1"/>
  <c r="C716" i="1"/>
  <c r="J717" i="1"/>
  <c r="L717" i="1" l="1"/>
  <c r="M717" i="1" s="1"/>
  <c r="N717" i="1" s="1"/>
  <c r="E717" i="1"/>
  <c r="F717" i="1" s="1"/>
  <c r="O716" i="1"/>
  <c r="Q716" i="1" s="1"/>
  <c r="B716" i="1" s="1"/>
  <c r="A718" i="1"/>
  <c r="G717" i="1"/>
  <c r="I717" i="1" s="1"/>
  <c r="C717" i="1"/>
  <c r="J718" i="1"/>
  <c r="L718" i="1" l="1"/>
  <c r="M718" i="1" s="1"/>
  <c r="N718" i="1" s="1"/>
  <c r="E718" i="1"/>
  <c r="F718" i="1" s="1"/>
  <c r="O717" i="1"/>
  <c r="Q717" i="1" s="1"/>
  <c r="B717" i="1" s="1"/>
  <c r="A719" i="1"/>
  <c r="G718" i="1"/>
  <c r="I718" i="1" s="1"/>
  <c r="J719" i="1"/>
  <c r="C718" i="1"/>
  <c r="L719" i="1" l="1"/>
  <c r="M719" i="1" s="1"/>
  <c r="N719" i="1" s="1"/>
  <c r="E719" i="1"/>
  <c r="F719" i="1" s="1"/>
  <c r="O718" i="1"/>
  <c r="Q718" i="1" s="1"/>
  <c r="B718" i="1" s="1"/>
  <c r="A720" i="1"/>
  <c r="G719" i="1"/>
  <c r="I719" i="1" s="1"/>
  <c r="J720" i="1"/>
  <c r="C719" i="1"/>
  <c r="L720" i="1" l="1"/>
  <c r="M720" i="1" s="1"/>
  <c r="N720" i="1" s="1"/>
  <c r="E720" i="1"/>
  <c r="F720" i="1" s="1"/>
  <c r="G720" i="1"/>
  <c r="I720" i="1" s="1"/>
  <c r="O719" i="1"/>
  <c r="Q719" i="1" s="1"/>
  <c r="B719" i="1" s="1"/>
  <c r="A721" i="1"/>
  <c r="J721" i="1"/>
  <c r="C720" i="1"/>
  <c r="H797" i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L721" i="1" l="1"/>
  <c r="M721" i="1" s="1"/>
  <c r="N721" i="1" s="1"/>
  <c r="E721" i="1"/>
  <c r="F721" i="1" s="1"/>
  <c r="G722" i="1" s="1"/>
  <c r="I722" i="1" s="1"/>
  <c r="A722" i="1"/>
  <c r="G721" i="1"/>
  <c r="I721" i="1" s="1"/>
  <c r="O720" i="1"/>
  <c r="Q720" i="1" s="1"/>
  <c r="B720" i="1" s="1"/>
  <c r="C721" i="1"/>
  <c r="J722" i="1"/>
  <c r="L722" i="1" l="1"/>
  <c r="M722" i="1" s="1"/>
  <c r="N722" i="1" s="1"/>
  <c r="O722" i="1" s="1"/>
  <c r="E722" i="1"/>
  <c r="F722" i="1" s="1"/>
  <c r="O721" i="1"/>
  <c r="Q721" i="1" s="1"/>
  <c r="B721" i="1" s="1"/>
  <c r="A723" i="1"/>
  <c r="J723" i="1"/>
  <c r="C722" i="1"/>
  <c r="L723" i="1" l="1"/>
  <c r="M723" i="1" s="1"/>
  <c r="N723" i="1" s="1"/>
  <c r="E723" i="1"/>
  <c r="F723" i="1" s="1"/>
  <c r="A724" i="1"/>
  <c r="G723" i="1"/>
  <c r="I723" i="1" s="1"/>
  <c r="Q722" i="1"/>
  <c r="B722" i="1" s="1"/>
  <c r="J724" i="1"/>
  <c r="C723" i="1"/>
  <c r="L724" i="1" l="1"/>
  <c r="M724" i="1" s="1"/>
  <c r="N724" i="1" s="1"/>
  <c r="E724" i="1"/>
  <c r="F724" i="1" s="1"/>
  <c r="O723" i="1"/>
  <c r="Q723" i="1" s="1"/>
  <c r="B723" i="1" s="1"/>
  <c r="A725" i="1"/>
  <c r="G724" i="1"/>
  <c r="I724" i="1" s="1"/>
  <c r="C724" i="1"/>
  <c r="J725" i="1"/>
  <c r="L725" i="1" l="1"/>
  <c r="M725" i="1" s="1"/>
  <c r="N725" i="1" s="1"/>
  <c r="E725" i="1"/>
  <c r="F725" i="1" s="1"/>
  <c r="O724" i="1"/>
  <c r="Q724" i="1" s="1"/>
  <c r="B724" i="1" s="1"/>
  <c r="A726" i="1"/>
  <c r="G725" i="1"/>
  <c r="I725" i="1" s="1"/>
  <c r="J726" i="1"/>
  <c r="C725" i="1"/>
  <c r="L726" i="1" l="1"/>
  <c r="M726" i="1" s="1"/>
  <c r="N726" i="1" s="1"/>
  <c r="E726" i="1"/>
  <c r="F726" i="1" s="1"/>
  <c r="O725" i="1"/>
  <c r="Q725" i="1" s="1"/>
  <c r="B725" i="1" s="1"/>
  <c r="A727" i="1"/>
  <c r="G726" i="1"/>
  <c r="I726" i="1" s="1"/>
  <c r="J727" i="1"/>
  <c r="C726" i="1"/>
  <c r="L727" i="1" l="1"/>
  <c r="M727" i="1" s="1"/>
  <c r="N727" i="1" s="1"/>
  <c r="E727" i="1"/>
  <c r="F727" i="1" s="1"/>
  <c r="O726" i="1"/>
  <c r="Q726" i="1" s="1"/>
  <c r="B726" i="1" s="1"/>
  <c r="A728" i="1"/>
  <c r="G727" i="1"/>
  <c r="I727" i="1" s="1"/>
  <c r="J728" i="1"/>
  <c r="C727" i="1"/>
  <c r="L728" i="1" l="1"/>
  <c r="M728" i="1" s="1"/>
  <c r="N728" i="1" s="1"/>
  <c r="E728" i="1"/>
  <c r="F728" i="1" s="1"/>
  <c r="O727" i="1"/>
  <c r="Q727" i="1" s="1"/>
  <c r="B727" i="1" s="1"/>
  <c r="G728" i="1"/>
  <c r="I728" i="1" s="1"/>
  <c r="A729" i="1"/>
  <c r="J729" i="1"/>
  <c r="C728" i="1"/>
  <c r="L729" i="1" l="1"/>
  <c r="M729" i="1" s="1"/>
  <c r="N729" i="1" s="1"/>
  <c r="E729" i="1"/>
  <c r="F729" i="1" s="1"/>
  <c r="G730" i="1" s="1"/>
  <c r="I730" i="1" s="1"/>
  <c r="O728" i="1"/>
  <c r="Q728" i="1" s="1"/>
  <c r="A730" i="1"/>
  <c r="G729" i="1"/>
  <c r="I729" i="1" s="1"/>
  <c r="C729" i="1"/>
  <c r="J730" i="1"/>
  <c r="L730" i="1" l="1"/>
  <c r="M730" i="1" s="1"/>
  <c r="N730" i="1" s="1"/>
  <c r="O730" i="1" s="1"/>
  <c r="E730" i="1"/>
  <c r="F730" i="1" s="1"/>
  <c r="O729" i="1"/>
  <c r="Q729" i="1" s="1"/>
  <c r="B729" i="1" s="1"/>
  <c r="A731" i="1"/>
  <c r="C730" i="1"/>
  <c r="J731" i="1"/>
  <c r="B728" i="1"/>
  <c r="L731" i="1" l="1"/>
  <c r="M731" i="1" s="1"/>
  <c r="N731" i="1" s="1"/>
  <c r="E731" i="1"/>
  <c r="F731" i="1" s="1"/>
  <c r="G732" i="1" s="1"/>
  <c r="I732" i="1" s="1"/>
  <c r="G731" i="1"/>
  <c r="I731" i="1" s="1"/>
  <c r="A732" i="1"/>
  <c r="Q730" i="1"/>
  <c r="B730" i="1" s="1"/>
  <c r="J732" i="1"/>
  <c r="C731" i="1"/>
  <c r="L732" i="1" l="1"/>
  <c r="M732" i="1" s="1"/>
  <c r="N732" i="1" s="1"/>
  <c r="O732" i="1" s="1"/>
  <c r="E732" i="1"/>
  <c r="F732" i="1" s="1"/>
  <c r="O731" i="1"/>
  <c r="Q731" i="1" s="1"/>
  <c r="B731" i="1" s="1"/>
  <c r="A733" i="1"/>
  <c r="C732" i="1"/>
  <c r="J733" i="1"/>
  <c r="L733" i="1" l="1"/>
  <c r="M733" i="1" s="1"/>
  <c r="N733" i="1" s="1"/>
  <c r="E733" i="1"/>
  <c r="F733" i="1" s="1"/>
  <c r="G734" i="1" s="1"/>
  <c r="I734" i="1" s="1"/>
  <c r="G733" i="1"/>
  <c r="I733" i="1" s="1"/>
  <c r="A734" i="1"/>
  <c r="Q732" i="1"/>
  <c r="B732" i="1" s="1"/>
  <c r="J734" i="1"/>
  <c r="C733" i="1"/>
  <c r="L734" i="1" l="1"/>
  <c r="M734" i="1" s="1"/>
  <c r="N734" i="1" s="1"/>
  <c r="O734" i="1" s="1"/>
  <c r="E734" i="1"/>
  <c r="F734" i="1" s="1"/>
  <c r="G735" i="1" s="1"/>
  <c r="I735" i="1" s="1"/>
  <c r="O733" i="1"/>
  <c r="Q733" i="1" s="1"/>
  <c r="B733" i="1" s="1"/>
  <c r="A735" i="1"/>
  <c r="C734" i="1"/>
  <c r="J735" i="1"/>
  <c r="L735" i="1" l="1"/>
  <c r="M735" i="1" s="1"/>
  <c r="N735" i="1" s="1"/>
  <c r="O735" i="1" s="1"/>
  <c r="E735" i="1"/>
  <c r="F735" i="1" s="1"/>
  <c r="A736" i="1"/>
  <c r="Q734" i="1"/>
  <c r="B734" i="1" s="1"/>
  <c r="J736" i="1"/>
  <c r="C735" i="1"/>
  <c r="L736" i="1" l="1"/>
  <c r="M736" i="1" s="1"/>
  <c r="N736" i="1" s="1"/>
  <c r="E736" i="1"/>
  <c r="F736" i="1" s="1"/>
  <c r="G736" i="1"/>
  <c r="I736" i="1" s="1"/>
  <c r="A737" i="1"/>
  <c r="Q735" i="1"/>
  <c r="B735" i="1" s="1"/>
  <c r="C736" i="1"/>
  <c r="J737" i="1"/>
  <c r="L737" i="1" l="1"/>
  <c r="M737" i="1" s="1"/>
  <c r="N737" i="1" s="1"/>
  <c r="E737" i="1"/>
  <c r="F737" i="1" s="1"/>
  <c r="G738" i="1" s="1"/>
  <c r="I738" i="1" s="1"/>
  <c r="G737" i="1"/>
  <c r="I737" i="1" s="1"/>
  <c r="O736" i="1"/>
  <c r="Q736" i="1" s="1"/>
  <c r="B736" i="1" s="1"/>
  <c r="A738" i="1"/>
  <c r="C737" i="1"/>
  <c r="J738" i="1"/>
  <c r="L738" i="1" l="1"/>
  <c r="M738" i="1" s="1"/>
  <c r="N738" i="1" s="1"/>
  <c r="O738" i="1" s="1"/>
  <c r="E738" i="1"/>
  <c r="F738" i="1" s="1"/>
  <c r="G739" i="1" s="1"/>
  <c r="I739" i="1" s="1"/>
  <c r="A739" i="1"/>
  <c r="O737" i="1"/>
  <c r="Q737" i="1" s="1"/>
  <c r="B737" i="1" s="1"/>
  <c r="J739" i="1"/>
  <c r="C738" i="1"/>
  <c r="L739" i="1" l="1"/>
  <c r="M739" i="1" s="1"/>
  <c r="N739" i="1" s="1"/>
  <c r="O739" i="1" s="1"/>
  <c r="E739" i="1"/>
  <c r="F739" i="1" s="1"/>
  <c r="A740" i="1"/>
  <c r="Q738" i="1"/>
  <c r="C739" i="1" s="1"/>
  <c r="J740" i="1"/>
  <c r="L740" i="1" l="1"/>
  <c r="M740" i="1" s="1"/>
  <c r="N740" i="1" s="1"/>
  <c r="E740" i="1"/>
  <c r="F740" i="1" s="1"/>
  <c r="A741" i="1"/>
  <c r="G740" i="1"/>
  <c r="I740" i="1" s="1"/>
  <c r="B738" i="1"/>
  <c r="Q739" i="1"/>
  <c r="B739" i="1" s="1"/>
  <c r="J741" i="1"/>
  <c r="C740" i="1"/>
  <c r="L741" i="1" l="1"/>
  <c r="M741" i="1" s="1"/>
  <c r="N741" i="1" s="1"/>
  <c r="E741" i="1"/>
  <c r="F741" i="1" s="1"/>
  <c r="O740" i="1"/>
  <c r="Q740" i="1" s="1"/>
  <c r="B740" i="1" s="1"/>
  <c r="A742" i="1"/>
  <c r="G741" i="1"/>
  <c r="I741" i="1" s="1"/>
  <c r="C741" i="1"/>
  <c r="J742" i="1"/>
  <c r="L742" i="1" l="1"/>
  <c r="M742" i="1" s="1"/>
  <c r="N742" i="1" s="1"/>
  <c r="E742" i="1"/>
  <c r="F742" i="1" s="1"/>
  <c r="O741" i="1"/>
  <c r="Q741" i="1" s="1"/>
  <c r="B741" i="1" s="1"/>
  <c r="G742" i="1"/>
  <c r="I742" i="1" s="1"/>
  <c r="A743" i="1"/>
  <c r="C742" i="1"/>
  <c r="J743" i="1"/>
  <c r="L743" i="1" l="1"/>
  <c r="M743" i="1" s="1"/>
  <c r="N743" i="1" s="1"/>
  <c r="E743" i="1"/>
  <c r="F743" i="1" s="1"/>
  <c r="G743" i="1"/>
  <c r="I743" i="1" s="1"/>
  <c r="A744" i="1"/>
  <c r="O742" i="1"/>
  <c r="Q742" i="1" s="1"/>
  <c r="B742" i="1" s="1"/>
  <c r="C743" i="1"/>
  <c r="J744" i="1"/>
  <c r="L744" i="1" l="1"/>
  <c r="M744" i="1" s="1"/>
  <c r="N744" i="1" s="1"/>
  <c r="E744" i="1"/>
  <c r="F744" i="1" s="1"/>
  <c r="O743" i="1"/>
  <c r="Q743" i="1" s="1"/>
  <c r="A745" i="1"/>
  <c r="G744" i="1"/>
  <c r="I744" i="1" s="1"/>
  <c r="J745" i="1"/>
  <c r="C744" i="1"/>
  <c r="L745" i="1" l="1"/>
  <c r="M745" i="1" s="1"/>
  <c r="N745" i="1" s="1"/>
  <c r="E745" i="1"/>
  <c r="F745" i="1" s="1"/>
  <c r="O744" i="1"/>
  <c r="Q744" i="1" s="1"/>
  <c r="B744" i="1" s="1"/>
  <c r="G745" i="1"/>
  <c r="I745" i="1" s="1"/>
  <c r="A746" i="1"/>
  <c r="J746" i="1"/>
  <c r="C745" i="1"/>
  <c r="B743" i="1"/>
  <c r="L746" i="1" l="1"/>
  <c r="M746" i="1" s="1"/>
  <c r="N746" i="1" s="1"/>
  <c r="E746" i="1"/>
  <c r="F746" i="1" s="1"/>
  <c r="G747" i="1" s="1"/>
  <c r="I747" i="1" s="1"/>
  <c r="O745" i="1"/>
  <c r="Q745" i="1" s="1"/>
  <c r="B745" i="1" s="1"/>
  <c r="A747" i="1"/>
  <c r="G746" i="1"/>
  <c r="I746" i="1" s="1"/>
  <c r="C746" i="1"/>
  <c r="J747" i="1"/>
  <c r="L747" i="1" l="1"/>
  <c r="M747" i="1" s="1"/>
  <c r="N747" i="1" s="1"/>
  <c r="O747" i="1" s="1"/>
  <c r="E747" i="1"/>
  <c r="F747" i="1" s="1"/>
  <c r="O746" i="1"/>
  <c r="Q746" i="1" s="1"/>
  <c r="A748" i="1"/>
  <c r="J748" i="1"/>
  <c r="C747" i="1"/>
  <c r="L748" i="1" l="1"/>
  <c r="M748" i="1" s="1"/>
  <c r="N748" i="1" s="1"/>
  <c r="E748" i="1"/>
  <c r="F748" i="1" s="1"/>
  <c r="A749" i="1"/>
  <c r="G748" i="1"/>
  <c r="I748" i="1" s="1"/>
  <c r="J749" i="1"/>
  <c r="C748" i="1"/>
  <c r="Q747" i="1"/>
  <c r="B746" i="1"/>
  <c r="L749" i="1" l="1"/>
  <c r="M749" i="1" s="1"/>
  <c r="N749" i="1" s="1"/>
  <c r="E749" i="1"/>
  <c r="F749" i="1" s="1"/>
  <c r="O748" i="1"/>
  <c r="Q748" i="1" s="1"/>
  <c r="A750" i="1"/>
  <c r="G749" i="1"/>
  <c r="I749" i="1" s="1"/>
  <c r="J750" i="1"/>
  <c r="C749" i="1"/>
  <c r="B747" i="1"/>
  <c r="L750" i="1" l="1"/>
  <c r="M750" i="1" s="1"/>
  <c r="N750" i="1" s="1"/>
  <c r="E750" i="1"/>
  <c r="F750" i="1" s="1"/>
  <c r="O749" i="1"/>
  <c r="Q749" i="1" s="1"/>
  <c r="B749" i="1" s="1"/>
  <c r="A751" i="1"/>
  <c r="G750" i="1"/>
  <c r="I750" i="1" s="1"/>
  <c r="J751" i="1"/>
  <c r="B748" i="1"/>
  <c r="C750" i="1"/>
  <c r="L751" i="1" l="1"/>
  <c r="M751" i="1" s="1"/>
  <c r="N751" i="1" s="1"/>
  <c r="E751" i="1"/>
  <c r="F751" i="1" s="1"/>
  <c r="O750" i="1"/>
  <c r="Q750" i="1" s="1"/>
  <c r="A752" i="1"/>
  <c r="G751" i="1"/>
  <c r="I751" i="1" s="1"/>
  <c r="C751" i="1"/>
  <c r="J752" i="1"/>
  <c r="L752" i="1" l="1"/>
  <c r="M752" i="1" s="1"/>
  <c r="N752" i="1" s="1"/>
  <c r="E752" i="1"/>
  <c r="F752" i="1" s="1"/>
  <c r="O751" i="1"/>
  <c r="Q751" i="1" s="1"/>
  <c r="B751" i="1" s="1"/>
  <c r="A753" i="1"/>
  <c r="G752" i="1"/>
  <c r="I752" i="1" s="1"/>
  <c r="B750" i="1"/>
  <c r="J753" i="1"/>
  <c r="C752" i="1"/>
  <c r="L753" i="1" l="1"/>
  <c r="M753" i="1" s="1"/>
  <c r="N753" i="1" s="1"/>
  <c r="E753" i="1"/>
  <c r="F753" i="1" s="1"/>
  <c r="A754" i="1"/>
  <c r="G753" i="1"/>
  <c r="I753" i="1" s="1"/>
  <c r="O752" i="1"/>
  <c r="Q752" i="1" s="1"/>
  <c r="B752" i="1" s="1"/>
  <c r="H830" i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C753" i="1"/>
  <c r="J754" i="1"/>
  <c r="L754" i="1" l="1"/>
  <c r="M754" i="1" s="1"/>
  <c r="N754" i="1" s="1"/>
  <c r="E754" i="1"/>
  <c r="F754" i="1" s="1"/>
  <c r="O753" i="1"/>
  <c r="Q753" i="1" s="1"/>
  <c r="B753" i="1" s="1"/>
  <c r="A755" i="1"/>
  <c r="G754" i="1"/>
  <c r="I754" i="1" s="1"/>
  <c r="J755" i="1"/>
  <c r="C754" i="1"/>
  <c r="L755" i="1" l="1"/>
  <c r="M755" i="1" s="1"/>
  <c r="N755" i="1" s="1"/>
  <c r="E755" i="1"/>
  <c r="F755" i="1" s="1"/>
  <c r="O754" i="1"/>
  <c r="Q754" i="1" s="1"/>
  <c r="B754" i="1" s="1"/>
  <c r="G755" i="1"/>
  <c r="I755" i="1" s="1"/>
  <c r="A756" i="1"/>
  <c r="J756" i="1"/>
  <c r="C755" i="1"/>
  <c r="L756" i="1" l="1"/>
  <c r="M756" i="1" s="1"/>
  <c r="N756" i="1" s="1"/>
  <c r="E756" i="1"/>
  <c r="F756" i="1" s="1"/>
  <c r="G757" i="1" s="1"/>
  <c r="I757" i="1" s="1"/>
  <c r="A757" i="1"/>
  <c r="G756" i="1"/>
  <c r="I756" i="1" s="1"/>
  <c r="O755" i="1"/>
  <c r="Q755" i="1" s="1"/>
  <c r="C756" i="1"/>
  <c r="J757" i="1"/>
  <c r="L757" i="1" l="1"/>
  <c r="M757" i="1" s="1"/>
  <c r="N757" i="1" s="1"/>
  <c r="O757" i="1" s="1"/>
  <c r="E757" i="1"/>
  <c r="F757" i="1" s="1"/>
  <c r="O756" i="1"/>
  <c r="Q756" i="1" s="1"/>
  <c r="B756" i="1" s="1"/>
  <c r="A758" i="1"/>
  <c r="B755" i="1"/>
  <c r="C757" i="1"/>
  <c r="J758" i="1"/>
  <c r="L758" i="1" l="1"/>
  <c r="M758" i="1" s="1"/>
  <c r="N758" i="1" s="1"/>
  <c r="E758" i="1"/>
  <c r="F758" i="1" s="1"/>
  <c r="G758" i="1"/>
  <c r="I758" i="1" s="1"/>
  <c r="A759" i="1"/>
  <c r="Q757" i="1"/>
  <c r="B757" i="1" s="1"/>
  <c r="C758" i="1"/>
  <c r="J759" i="1"/>
  <c r="L759" i="1" l="1"/>
  <c r="M759" i="1" s="1"/>
  <c r="N759" i="1" s="1"/>
  <c r="E759" i="1"/>
  <c r="F759" i="1" s="1"/>
  <c r="G760" i="1" s="1"/>
  <c r="I760" i="1" s="1"/>
  <c r="O758" i="1"/>
  <c r="Q758" i="1" s="1"/>
  <c r="B758" i="1" s="1"/>
  <c r="A760" i="1"/>
  <c r="G759" i="1"/>
  <c r="I759" i="1" s="1"/>
  <c r="J760" i="1"/>
  <c r="C759" i="1"/>
  <c r="L760" i="1" l="1"/>
  <c r="M760" i="1" s="1"/>
  <c r="N760" i="1" s="1"/>
  <c r="O760" i="1" s="1"/>
  <c r="E760" i="1"/>
  <c r="F760" i="1" s="1"/>
  <c r="G761" i="1" s="1"/>
  <c r="I761" i="1" s="1"/>
  <c r="A761" i="1"/>
  <c r="O759" i="1"/>
  <c r="Q759" i="1" s="1"/>
  <c r="B759" i="1" s="1"/>
  <c r="C760" i="1"/>
  <c r="J761" i="1"/>
  <c r="L761" i="1" l="1"/>
  <c r="M761" i="1" s="1"/>
  <c r="N761" i="1" s="1"/>
  <c r="O761" i="1" s="1"/>
  <c r="E761" i="1"/>
  <c r="F761" i="1" s="1"/>
  <c r="A762" i="1"/>
  <c r="Q760" i="1"/>
  <c r="B760" i="1" s="1"/>
  <c r="J762" i="1"/>
  <c r="C761" i="1"/>
  <c r="L762" i="1" l="1"/>
  <c r="M762" i="1" s="1"/>
  <c r="N762" i="1" s="1"/>
  <c r="E762" i="1"/>
  <c r="F762" i="1" s="1"/>
  <c r="A763" i="1"/>
  <c r="G762" i="1"/>
  <c r="I762" i="1" s="1"/>
  <c r="C762" i="1"/>
  <c r="J763" i="1"/>
  <c r="Q761" i="1"/>
  <c r="B761" i="1" s="1"/>
  <c r="L763" i="1" l="1"/>
  <c r="M763" i="1" s="1"/>
  <c r="N763" i="1" s="1"/>
  <c r="E763" i="1"/>
  <c r="F763" i="1" s="1"/>
  <c r="G763" i="1"/>
  <c r="I763" i="1" s="1"/>
  <c r="O762" i="1"/>
  <c r="Q762" i="1" s="1"/>
  <c r="B762" i="1" s="1"/>
  <c r="A764" i="1"/>
  <c r="C763" i="1"/>
  <c r="J764" i="1"/>
  <c r="L764" i="1" l="1"/>
  <c r="M764" i="1" s="1"/>
  <c r="N764" i="1" s="1"/>
  <c r="E764" i="1"/>
  <c r="F764" i="1" s="1"/>
  <c r="O763" i="1"/>
  <c r="Q763" i="1" s="1"/>
  <c r="B763" i="1" s="1"/>
  <c r="A765" i="1"/>
  <c r="G764" i="1"/>
  <c r="I764" i="1" s="1"/>
  <c r="J765" i="1"/>
  <c r="C764" i="1"/>
  <c r="L765" i="1" l="1"/>
  <c r="M765" i="1" s="1"/>
  <c r="N765" i="1" s="1"/>
  <c r="E765" i="1"/>
  <c r="F765" i="1" s="1"/>
  <c r="O764" i="1"/>
  <c r="Q764" i="1" s="1"/>
  <c r="B764" i="1" s="1"/>
  <c r="G765" i="1"/>
  <c r="I765" i="1" s="1"/>
  <c r="A766" i="1"/>
  <c r="J766" i="1"/>
  <c r="C765" i="1"/>
  <c r="L766" i="1" l="1"/>
  <c r="M766" i="1" s="1"/>
  <c r="N766" i="1" s="1"/>
  <c r="E766" i="1"/>
  <c r="F766" i="1" s="1"/>
  <c r="O765" i="1"/>
  <c r="Q765" i="1" s="1"/>
  <c r="B765" i="1" s="1"/>
  <c r="A767" i="1"/>
  <c r="G766" i="1"/>
  <c r="I766" i="1" s="1"/>
  <c r="J767" i="1"/>
  <c r="C766" i="1"/>
  <c r="L767" i="1" l="1"/>
  <c r="M767" i="1" s="1"/>
  <c r="N767" i="1" s="1"/>
  <c r="E767" i="1"/>
  <c r="F767" i="1" s="1"/>
  <c r="O766" i="1"/>
  <c r="Q766" i="1" s="1"/>
  <c r="B766" i="1" s="1"/>
  <c r="G767" i="1"/>
  <c r="I767" i="1" s="1"/>
  <c r="A768" i="1"/>
  <c r="J768" i="1"/>
  <c r="C767" i="1"/>
  <c r="L768" i="1" l="1"/>
  <c r="M768" i="1" s="1"/>
  <c r="N768" i="1" s="1"/>
  <c r="E768" i="1"/>
  <c r="F768" i="1" s="1"/>
  <c r="G769" i="1" s="1"/>
  <c r="I769" i="1" s="1"/>
  <c r="A769" i="1"/>
  <c r="G768" i="1"/>
  <c r="I768" i="1" s="1"/>
  <c r="O767" i="1"/>
  <c r="Q767" i="1" s="1"/>
  <c r="B767" i="1" s="1"/>
  <c r="J769" i="1"/>
  <c r="C768" i="1"/>
  <c r="L769" i="1" l="1"/>
  <c r="M769" i="1" s="1"/>
  <c r="N769" i="1" s="1"/>
  <c r="O769" i="1" s="1"/>
  <c r="E769" i="1"/>
  <c r="F769" i="1" s="1"/>
  <c r="O768" i="1"/>
  <c r="Q768" i="1" s="1"/>
  <c r="C769" i="1" s="1"/>
  <c r="A770" i="1"/>
  <c r="J770" i="1"/>
  <c r="L770" i="1" l="1"/>
  <c r="M770" i="1" s="1"/>
  <c r="N770" i="1" s="1"/>
  <c r="E770" i="1"/>
  <c r="F770" i="1" s="1"/>
  <c r="G771" i="1" s="1"/>
  <c r="I771" i="1" s="1"/>
  <c r="A771" i="1"/>
  <c r="G770" i="1"/>
  <c r="I770" i="1" s="1"/>
  <c r="C770" i="1"/>
  <c r="B768" i="1"/>
  <c r="Q769" i="1"/>
  <c r="J771" i="1"/>
  <c r="L771" i="1" l="1"/>
  <c r="M771" i="1" s="1"/>
  <c r="N771" i="1" s="1"/>
  <c r="O771" i="1" s="1"/>
  <c r="E771" i="1"/>
  <c r="F771" i="1" s="1"/>
  <c r="O770" i="1"/>
  <c r="Q770" i="1" s="1"/>
  <c r="B770" i="1" s="1"/>
  <c r="A772" i="1"/>
  <c r="B769" i="1"/>
  <c r="J772" i="1"/>
  <c r="C771" i="1"/>
  <c r="L772" i="1" l="1"/>
  <c r="M772" i="1" s="1"/>
  <c r="N772" i="1" s="1"/>
  <c r="E772" i="1"/>
  <c r="F772" i="1" s="1"/>
  <c r="G772" i="1"/>
  <c r="I772" i="1" s="1"/>
  <c r="A773" i="1"/>
  <c r="Q771" i="1"/>
  <c r="B771" i="1" s="1"/>
  <c r="C772" i="1"/>
  <c r="J773" i="1"/>
  <c r="L773" i="1" l="1"/>
  <c r="M773" i="1" s="1"/>
  <c r="N773" i="1" s="1"/>
  <c r="E773" i="1"/>
  <c r="F773" i="1" s="1"/>
  <c r="O772" i="1"/>
  <c r="Q772" i="1" s="1"/>
  <c r="B772" i="1" s="1"/>
  <c r="A774" i="1"/>
  <c r="G773" i="1"/>
  <c r="I773" i="1" s="1"/>
  <c r="J774" i="1"/>
  <c r="C773" i="1"/>
  <c r="L774" i="1" l="1"/>
  <c r="M774" i="1" s="1"/>
  <c r="N774" i="1" s="1"/>
  <c r="E774" i="1"/>
  <c r="F774" i="1" s="1"/>
  <c r="O773" i="1"/>
  <c r="Q773" i="1" s="1"/>
  <c r="B773" i="1" s="1"/>
  <c r="G774" i="1"/>
  <c r="I774" i="1" s="1"/>
  <c r="A775" i="1"/>
  <c r="J775" i="1"/>
  <c r="C774" i="1"/>
  <c r="L775" i="1" l="1"/>
  <c r="M775" i="1" s="1"/>
  <c r="N775" i="1" s="1"/>
  <c r="E775" i="1"/>
  <c r="F775" i="1" s="1"/>
  <c r="O774" i="1"/>
  <c r="Q774" i="1" s="1"/>
  <c r="B774" i="1" s="1"/>
  <c r="A776" i="1"/>
  <c r="G775" i="1"/>
  <c r="I775" i="1" s="1"/>
  <c r="C775" i="1"/>
  <c r="J776" i="1"/>
  <c r="L776" i="1" l="1"/>
  <c r="M776" i="1" s="1"/>
  <c r="N776" i="1" s="1"/>
  <c r="E776" i="1"/>
  <c r="F776" i="1" s="1"/>
  <c r="O775" i="1"/>
  <c r="Q775" i="1" s="1"/>
  <c r="G776" i="1"/>
  <c r="I776" i="1" s="1"/>
  <c r="A777" i="1"/>
  <c r="J777" i="1"/>
  <c r="C776" i="1"/>
  <c r="L777" i="1" l="1"/>
  <c r="M777" i="1" s="1"/>
  <c r="N777" i="1" s="1"/>
  <c r="E777" i="1"/>
  <c r="F777" i="1" s="1"/>
  <c r="G778" i="1" s="1"/>
  <c r="I778" i="1" s="1"/>
  <c r="A778" i="1"/>
  <c r="G777" i="1"/>
  <c r="I777" i="1" s="1"/>
  <c r="O776" i="1"/>
  <c r="Q776" i="1" s="1"/>
  <c r="B776" i="1" s="1"/>
  <c r="C777" i="1"/>
  <c r="B775" i="1"/>
  <c r="J778" i="1"/>
  <c r="L778" i="1" l="1"/>
  <c r="M778" i="1" s="1"/>
  <c r="N778" i="1" s="1"/>
  <c r="O778" i="1" s="1"/>
  <c r="E778" i="1"/>
  <c r="F778" i="1" s="1"/>
  <c r="O777" i="1"/>
  <c r="Q777" i="1" s="1"/>
  <c r="B777" i="1" s="1"/>
  <c r="A779" i="1"/>
  <c r="J779" i="1"/>
  <c r="C778" i="1"/>
  <c r="L779" i="1" l="1"/>
  <c r="M779" i="1" s="1"/>
  <c r="N779" i="1" s="1"/>
  <c r="E779" i="1"/>
  <c r="F779" i="1" s="1"/>
  <c r="G779" i="1"/>
  <c r="I779" i="1" s="1"/>
  <c r="A780" i="1"/>
  <c r="C779" i="1"/>
  <c r="J780" i="1"/>
  <c r="Q778" i="1"/>
  <c r="L780" i="1" l="1"/>
  <c r="M780" i="1" s="1"/>
  <c r="N780" i="1" s="1"/>
  <c r="E780" i="1"/>
  <c r="F780" i="1" s="1"/>
  <c r="G781" i="1" s="1"/>
  <c r="I781" i="1" s="1"/>
  <c r="O779" i="1"/>
  <c r="Q779" i="1" s="1"/>
  <c r="B779" i="1" s="1"/>
  <c r="G780" i="1"/>
  <c r="I780" i="1" s="1"/>
  <c r="A781" i="1"/>
  <c r="C780" i="1"/>
  <c r="J781" i="1"/>
  <c r="B778" i="1"/>
  <c r="L781" i="1" l="1"/>
  <c r="M781" i="1" s="1"/>
  <c r="N781" i="1" s="1"/>
  <c r="O781" i="1" s="1"/>
  <c r="E781" i="1"/>
  <c r="F781" i="1" s="1"/>
  <c r="O780" i="1"/>
  <c r="Q780" i="1" s="1"/>
  <c r="B780" i="1" s="1"/>
  <c r="A782" i="1"/>
  <c r="H858" i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J782" i="1"/>
  <c r="C781" i="1"/>
  <c r="L782" i="1" l="1"/>
  <c r="M782" i="1" s="1"/>
  <c r="N782" i="1" s="1"/>
  <c r="E782" i="1"/>
  <c r="F782" i="1" s="1"/>
  <c r="G782" i="1"/>
  <c r="I782" i="1" s="1"/>
  <c r="A783" i="1"/>
  <c r="Q781" i="1"/>
  <c r="B781" i="1" s="1"/>
  <c r="J783" i="1"/>
  <c r="C782" i="1"/>
  <c r="L783" i="1" l="1"/>
  <c r="M783" i="1" s="1"/>
  <c r="N783" i="1" s="1"/>
  <c r="E783" i="1"/>
  <c r="F783" i="1" s="1"/>
  <c r="A784" i="1"/>
  <c r="O782" i="1"/>
  <c r="Q782" i="1" s="1"/>
  <c r="B782" i="1" s="1"/>
  <c r="G783" i="1"/>
  <c r="I783" i="1" s="1"/>
  <c r="C783" i="1"/>
  <c r="J784" i="1"/>
  <c r="L784" i="1" l="1"/>
  <c r="M784" i="1" s="1"/>
  <c r="N784" i="1" s="1"/>
  <c r="E784" i="1"/>
  <c r="F784" i="1" s="1"/>
  <c r="O783" i="1"/>
  <c r="Q783" i="1" s="1"/>
  <c r="B783" i="1" s="1"/>
  <c r="A785" i="1"/>
  <c r="G784" i="1"/>
  <c r="I784" i="1" s="1"/>
  <c r="J785" i="1"/>
  <c r="C784" i="1"/>
  <c r="L785" i="1" l="1"/>
  <c r="M785" i="1" s="1"/>
  <c r="N785" i="1" s="1"/>
  <c r="E785" i="1"/>
  <c r="F785" i="1" s="1"/>
  <c r="O784" i="1"/>
  <c r="Q784" i="1" s="1"/>
  <c r="G785" i="1"/>
  <c r="I785" i="1" s="1"/>
  <c r="A786" i="1"/>
  <c r="C785" i="1"/>
  <c r="J786" i="1"/>
  <c r="L786" i="1" l="1"/>
  <c r="M786" i="1" s="1"/>
  <c r="N786" i="1" s="1"/>
  <c r="E786" i="1"/>
  <c r="F786" i="1" s="1"/>
  <c r="O785" i="1"/>
  <c r="Q785" i="1" s="1"/>
  <c r="B785" i="1" s="1"/>
  <c r="G786" i="1"/>
  <c r="I786" i="1" s="1"/>
  <c r="A787" i="1"/>
  <c r="J787" i="1"/>
  <c r="B784" i="1"/>
  <c r="C786" i="1"/>
  <c r="L787" i="1" l="1"/>
  <c r="M787" i="1" s="1"/>
  <c r="N787" i="1" s="1"/>
  <c r="E787" i="1"/>
  <c r="F787" i="1" s="1"/>
  <c r="G787" i="1"/>
  <c r="I787" i="1" s="1"/>
  <c r="A788" i="1"/>
  <c r="O786" i="1"/>
  <c r="Q786" i="1" s="1"/>
  <c r="B786" i="1" s="1"/>
  <c r="J788" i="1"/>
  <c r="C787" i="1"/>
  <c r="L788" i="1" l="1"/>
  <c r="M788" i="1" s="1"/>
  <c r="N788" i="1" s="1"/>
  <c r="E788" i="1"/>
  <c r="F788" i="1" s="1"/>
  <c r="O787" i="1"/>
  <c r="Q787" i="1" s="1"/>
  <c r="B787" i="1" s="1"/>
  <c r="A789" i="1"/>
  <c r="G788" i="1"/>
  <c r="I788" i="1" s="1"/>
  <c r="C788" i="1"/>
  <c r="J789" i="1"/>
  <c r="L789" i="1" l="1"/>
  <c r="M789" i="1" s="1"/>
  <c r="N789" i="1" s="1"/>
  <c r="E789" i="1"/>
  <c r="F789" i="1" s="1"/>
  <c r="G789" i="1"/>
  <c r="I789" i="1" s="1"/>
  <c r="O788" i="1"/>
  <c r="Q788" i="1" s="1"/>
  <c r="B788" i="1" s="1"/>
  <c r="A790" i="1"/>
  <c r="C789" i="1"/>
  <c r="J790" i="1"/>
  <c r="L790" i="1" l="1"/>
  <c r="M790" i="1" s="1"/>
  <c r="N790" i="1" s="1"/>
  <c r="E790" i="1"/>
  <c r="F790" i="1" s="1"/>
  <c r="O789" i="1"/>
  <c r="Q789" i="1" s="1"/>
  <c r="B789" i="1" s="1"/>
  <c r="G790" i="1"/>
  <c r="I790" i="1" s="1"/>
  <c r="A791" i="1"/>
  <c r="J791" i="1"/>
  <c r="C790" i="1"/>
  <c r="L791" i="1" l="1"/>
  <c r="M791" i="1" s="1"/>
  <c r="N791" i="1" s="1"/>
  <c r="E791" i="1"/>
  <c r="F791" i="1" s="1"/>
  <c r="A792" i="1"/>
  <c r="G791" i="1"/>
  <c r="I791" i="1" s="1"/>
  <c r="O790" i="1"/>
  <c r="Q790" i="1" s="1"/>
  <c r="C791" i="1"/>
  <c r="J792" i="1"/>
  <c r="L792" i="1" l="1"/>
  <c r="M792" i="1" s="1"/>
  <c r="N792" i="1" s="1"/>
  <c r="E792" i="1"/>
  <c r="F792" i="1" s="1"/>
  <c r="G792" i="1"/>
  <c r="I792" i="1" s="1"/>
  <c r="A793" i="1"/>
  <c r="O791" i="1"/>
  <c r="Q791" i="1" s="1"/>
  <c r="B791" i="1" s="1"/>
  <c r="J793" i="1"/>
  <c r="B790" i="1"/>
  <c r="C792" i="1"/>
  <c r="L793" i="1" l="1"/>
  <c r="M793" i="1" s="1"/>
  <c r="N793" i="1" s="1"/>
  <c r="E793" i="1"/>
  <c r="F793" i="1" s="1"/>
  <c r="A794" i="1"/>
  <c r="G793" i="1"/>
  <c r="I793" i="1" s="1"/>
  <c r="O792" i="1"/>
  <c r="Q792" i="1" s="1"/>
  <c r="J794" i="1"/>
  <c r="C793" i="1"/>
  <c r="L794" i="1" l="1"/>
  <c r="M794" i="1" s="1"/>
  <c r="N794" i="1" s="1"/>
  <c r="E794" i="1"/>
  <c r="F794" i="1" s="1"/>
  <c r="O793" i="1"/>
  <c r="Q793" i="1" s="1"/>
  <c r="B793" i="1" s="1"/>
  <c r="A795" i="1"/>
  <c r="G794" i="1"/>
  <c r="I794" i="1" s="1"/>
  <c r="C794" i="1"/>
  <c r="J795" i="1"/>
  <c r="B792" i="1"/>
  <c r="L795" i="1" l="1"/>
  <c r="M795" i="1" s="1"/>
  <c r="N795" i="1" s="1"/>
  <c r="E795" i="1"/>
  <c r="F795" i="1" s="1"/>
  <c r="G795" i="1"/>
  <c r="I795" i="1" s="1"/>
  <c r="O794" i="1"/>
  <c r="Q794" i="1" s="1"/>
  <c r="B794" i="1" s="1"/>
  <c r="A796" i="1"/>
  <c r="C795" i="1"/>
  <c r="J796" i="1"/>
  <c r="L796" i="1" l="1"/>
  <c r="M796" i="1" s="1"/>
  <c r="N796" i="1" s="1"/>
  <c r="E796" i="1"/>
  <c r="F796" i="1" s="1"/>
  <c r="O795" i="1"/>
  <c r="Q795" i="1" s="1"/>
  <c r="B795" i="1" s="1"/>
  <c r="A797" i="1"/>
  <c r="G796" i="1"/>
  <c r="I796" i="1" s="1"/>
  <c r="C796" i="1"/>
  <c r="J797" i="1"/>
  <c r="L797" i="1" l="1"/>
  <c r="M797" i="1" s="1"/>
  <c r="N797" i="1" s="1"/>
  <c r="E797" i="1"/>
  <c r="F797" i="1" s="1"/>
  <c r="O796" i="1"/>
  <c r="Q796" i="1" s="1"/>
  <c r="C797" i="1" s="1"/>
  <c r="A798" i="1"/>
  <c r="G797" i="1"/>
  <c r="I797" i="1" s="1"/>
  <c r="J798" i="1"/>
  <c r="L798" i="1" l="1"/>
  <c r="M798" i="1" s="1"/>
  <c r="N798" i="1" s="1"/>
  <c r="E798" i="1"/>
  <c r="F798" i="1" s="1"/>
  <c r="O797" i="1"/>
  <c r="Q797" i="1" s="1"/>
  <c r="B797" i="1" s="1"/>
  <c r="A799" i="1"/>
  <c r="G798" i="1"/>
  <c r="I798" i="1" s="1"/>
  <c r="B796" i="1"/>
  <c r="C798" i="1"/>
  <c r="J799" i="1"/>
  <c r="L799" i="1" l="1"/>
  <c r="M799" i="1" s="1"/>
  <c r="N799" i="1" s="1"/>
  <c r="E799" i="1"/>
  <c r="F799" i="1" s="1"/>
  <c r="O798" i="1"/>
  <c r="Q798" i="1" s="1"/>
  <c r="B798" i="1" s="1"/>
  <c r="A800" i="1"/>
  <c r="G799" i="1"/>
  <c r="I799" i="1" s="1"/>
  <c r="J800" i="1"/>
  <c r="C799" i="1"/>
  <c r="L800" i="1" l="1"/>
  <c r="M800" i="1" s="1"/>
  <c r="N800" i="1" s="1"/>
  <c r="E800" i="1"/>
  <c r="F800" i="1" s="1"/>
  <c r="G800" i="1"/>
  <c r="I800" i="1" s="1"/>
  <c r="O799" i="1"/>
  <c r="Q799" i="1" s="1"/>
  <c r="A801" i="1"/>
  <c r="J801" i="1"/>
  <c r="C800" i="1"/>
  <c r="L801" i="1" l="1"/>
  <c r="M801" i="1" s="1"/>
  <c r="N801" i="1" s="1"/>
  <c r="E801" i="1"/>
  <c r="F801" i="1" s="1"/>
  <c r="O800" i="1"/>
  <c r="Q800" i="1" s="1"/>
  <c r="G801" i="1"/>
  <c r="I801" i="1" s="1"/>
  <c r="A802" i="1"/>
  <c r="B799" i="1"/>
  <c r="C801" i="1"/>
  <c r="J802" i="1"/>
  <c r="L802" i="1" l="1"/>
  <c r="M802" i="1" s="1"/>
  <c r="N802" i="1" s="1"/>
  <c r="E802" i="1"/>
  <c r="F802" i="1" s="1"/>
  <c r="G802" i="1"/>
  <c r="I802" i="1" s="1"/>
  <c r="O801" i="1"/>
  <c r="Q801" i="1" s="1"/>
  <c r="B801" i="1" s="1"/>
  <c r="A803" i="1"/>
  <c r="B800" i="1"/>
  <c r="J803" i="1"/>
  <c r="C802" i="1"/>
  <c r="L803" i="1" l="1"/>
  <c r="M803" i="1" s="1"/>
  <c r="N803" i="1" s="1"/>
  <c r="E803" i="1"/>
  <c r="F803" i="1" s="1"/>
  <c r="O802" i="1"/>
  <c r="Q802" i="1" s="1"/>
  <c r="B802" i="1" s="1"/>
  <c r="G803" i="1"/>
  <c r="I803" i="1" s="1"/>
  <c r="A804" i="1"/>
  <c r="J804" i="1"/>
  <c r="C803" i="1"/>
  <c r="L804" i="1" l="1"/>
  <c r="M804" i="1" s="1"/>
  <c r="N804" i="1" s="1"/>
  <c r="E804" i="1"/>
  <c r="F804" i="1" s="1"/>
  <c r="G804" i="1"/>
  <c r="I804" i="1" s="1"/>
  <c r="A805" i="1"/>
  <c r="O803" i="1"/>
  <c r="Q803" i="1" s="1"/>
  <c r="B803" i="1" s="1"/>
  <c r="J805" i="1"/>
  <c r="C804" i="1"/>
  <c r="L805" i="1" l="1"/>
  <c r="M805" i="1" s="1"/>
  <c r="N805" i="1" s="1"/>
  <c r="E805" i="1"/>
  <c r="F805" i="1" s="1"/>
  <c r="O804" i="1"/>
  <c r="Q804" i="1" s="1"/>
  <c r="B804" i="1" s="1"/>
  <c r="G805" i="1"/>
  <c r="I805" i="1" s="1"/>
  <c r="A806" i="1"/>
  <c r="C805" i="1"/>
  <c r="J806" i="1"/>
  <c r="L806" i="1" l="1"/>
  <c r="M806" i="1" s="1"/>
  <c r="N806" i="1" s="1"/>
  <c r="E806" i="1"/>
  <c r="F806" i="1" s="1"/>
  <c r="O805" i="1"/>
  <c r="Q805" i="1" s="1"/>
  <c r="B805" i="1" s="1"/>
  <c r="A807" i="1"/>
  <c r="G806" i="1"/>
  <c r="I806" i="1" s="1"/>
  <c r="C806" i="1"/>
  <c r="J807" i="1"/>
  <c r="L807" i="1" l="1"/>
  <c r="M807" i="1" s="1"/>
  <c r="N807" i="1" s="1"/>
  <c r="E807" i="1"/>
  <c r="F807" i="1" s="1"/>
  <c r="G807" i="1"/>
  <c r="I807" i="1" s="1"/>
  <c r="O806" i="1"/>
  <c r="Q806" i="1" s="1"/>
  <c r="B806" i="1" s="1"/>
  <c r="A808" i="1"/>
  <c r="C807" i="1"/>
  <c r="J808" i="1"/>
  <c r="L808" i="1" l="1"/>
  <c r="M808" i="1" s="1"/>
  <c r="N808" i="1" s="1"/>
  <c r="E808" i="1"/>
  <c r="F808" i="1" s="1"/>
  <c r="G808" i="1"/>
  <c r="I808" i="1" s="1"/>
  <c r="O807" i="1"/>
  <c r="Q807" i="1" s="1"/>
  <c r="B807" i="1" s="1"/>
  <c r="A809" i="1"/>
  <c r="J809" i="1"/>
  <c r="C808" i="1"/>
  <c r="L809" i="1" l="1"/>
  <c r="M809" i="1" s="1"/>
  <c r="N809" i="1" s="1"/>
  <c r="E809" i="1"/>
  <c r="F809" i="1" s="1"/>
  <c r="O808" i="1"/>
  <c r="Q808" i="1" s="1"/>
  <c r="B808" i="1" s="1"/>
  <c r="G809" i="1"/>
  <c r="I809" i="1" s="1"/>
  <c r="A810" i="1"/>
  <c r="C809" i="1"/>
  <c r="J810" i="1"/>
  <c r="L810" i="1" l="1"/>
  <c r="M810" i="1" s="1"/>
  <c r="N810" i="1" s="1"/>
  <c r="E810" i="1"/>
  <c r="F810" i="1" s="1"/>
  <c r="G810" i="1"/>
  <c r="I810" i="1" s="1"/>
  <c r="A811" i="1"/>
  <c r="O809" i="1"/>
  <c r="Q809" i="1" s="1"/>
  <c r="B809" i="1" s="1"/>
  <c r="J811" i="1"/>
  <c r="C810" i="1"/>
  <c r="L811" i="1" l="1"/>
  <c r="M811" i="1" s="1"/>
  <c r="N811" i="1" s="1"/>
  <c r="E811" i="1"/>
  <c r="F811" i="1" s="1"/>
  <c r="A812" i="1"/>
  <c r="G811" i="1"/>
  <c r="I811" i="1" s="1"/>
  <c r="O810" i="1"/>
  <c r="Q810" i="1" s="1"/>
  <c r="J812" i="1"/>
  <c r="C811" i="1"/>
  <c r="L812" i="1" l="1"/>
  <c r="M812" i="1" s="1"/>
  <c r="N812" i="1" s="1"/>
  <c r="E812" i="1"/>
  <c r="F812" i="1" s="1"/>
  <c r="O811" i="1"/>
  <c r="Q811" i="1" s="1"/>
  <c r="B811" i="1" s="1"/>
  <c r="G812" i="1"/>
  <c r="I812" i="1" s="1"/>
  <c r="A813" i="1"/>
  <c r="B810" i="1"/>
  <c r="C812" i="1"/>
  <c r="J813" i="1"/>
  <c r="L813" i="1" l="1"/>
  <c r="M813" i="1" s="1"/>
  <c r="N813" i="1" s="1"/>
  <c r="E813" i="1"/>
  <c r="F813" i="1" s="1"/>
  <c r="A814" i="1"/>
  <c r="G813" i="1"/>
  <c r="I813" i="1" s="1"/>
  <c r="O812" i="1"/>
  <c r="Q812" i="1" s="1"/>
  <c r="B812" i="1" s="1"/>
  <c r="C813" i="1"/>
  <c r="H890" i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J814" i="1"/>
  <c r="L814" i="1" l="1"/>
  <c r="M814" i="1" s="1"/>
  <c r="N814" i="1" s="1"/>
  <c r="E814" i="1"/>
  <c r="F814" i="1" s="1"/>
  <c r="A815" i="1"/>
  <c r="G814" i="1"/>
  <c r="I814" i="1" s="1"/>
  <c r="O813" i="1"/>
  <c r="Q813" i="1" s="1"/>
  <c r="B813" i="1" s="1"/>
  <c r="J815" i="1"/>
  <c r="C814" i="1"/>
  <c r="L815" i="1" l="1"/>
  <c r="M815" i="1" s="1"/>
  <c r="N815" i="1" s="1"/>
  <c r="E815" i="1"/>
  <c r="F815" i="1" s="1"/>
  <c r="G815" i="1"/>
  <c r="I815" i="1" s="1"/>
  <c r="A816" i="1"/>
  <c r="O814" i="1"/>
  <c r="Q814" i="1" s="1"/>
  <c r="B814" i="1" s="1"/>
  <c r="C815" i="1"/>
  <c r="J816" i="1"/>
  <c r="L816" i="1" l="1"/>
  <c r="M816" i="1" s="1"/>
  <c r="N816" i="1" s="1"/>
  <c r="E816" i="1"/>
  <c r="F816" i="1" s="1"/>
  <c r="O815" i="1"/>
  <c r="Q815" i="1" s="1"/>
  <c r="B815" i="1" s="1"/>
  <c r="A817" i="1"/>
  <c r="G816" i="1"/>
  <c r="I816" i="1" s="1"/>
  <c r="J817" i="1"/>
  <c r="C816" i="1"/>
  <c r="L817" i="1" l="1"/>
  <c r="M817" i="1" s="1"/>
  <c r="N817" i="1" s="1"/>
  <c r="E817" i="1"/>
  <c r="F817" i="1" s="1"/>
  <c r="A818" i="1"/>
  <c r="G817" i="1"/>
  <c r="I817" i="1" s="1"/>
  <c r="O816" i="1"/>
  <c r="Q816" i="1" s="1"/>
  <c r="C817" i="1"/>
  <c r="J818" i="1"/>
  <c r="L818" i="1" l="1"/>
  <c r="M818" i="1" s="1"/>
  <c r="N818" i="1" s="1"/>
  <c r="E818" i="1"/>
  <c r="F818" i="1" s="1"/>
  <c r="O817" i="1"/>
  <c r="Q817" i="1" s="1"/>
  <c r="B817" i="1" s="1"/>
  <c r="A819" i="1"/>
  <c r="G818" i="1"/>
  <c r="I818" i="1" s="1"/>
  <c r="J819" i="1"/>
  <c r="B816" i="1"/>
  <c r="C818" i="1"/>
  <c r="L819" i="1" l="1"/>
  <c r="M819" i="1" s="1"/>
  <c r="N819" i="1" s="1"/>
  <c r="E819" i="1"/>
  <c r="F819" i="1" s="1"/>
  <c r="A820" i="1"/>
  <c r="O818" i="1"/>
  <c r="Q818" i="1" s="1"/>
  <c r="G819" i="1"/>
  <c r="I819" i="1" s="1"/>
  <c r="C819" i="1"/>
  <c r="J820" i="1"/>
  <c r="L820" i="1" l="1"/>
  <c r="M820" i="1" s="1"/>
  <c r="N820" i="1" s="1"/>
  <c r="E820" i="1"/>
  <c r="F820" i="1" s="1"/>
  <c r="O819" i="1"/>
  <c r="Q819" i="1" s="1"/>
  <c r="B819" i="1" s="1"/>
  <c r="G820" i="1"/>
  <c r="I820" i="1" s="1"/>
  <c r="A821" i="1"/>
  <c r="J821" i="1"/>
  <c r="B818" i="1"/>
  <c r="C820" i="1"/>
  <c r="L821" i="1" l="1"/>
  <c r="M821" i="1" s="1"/>
  <c r="N821" i="1" s="1"/>
  <c r="E821" i="1"/>
  <c r="F821" i="1" s="1"/>
  <c r="G821" i="1"/>
  <c r="I821" i="1" s="1"/>
  <c r="O820" i="1"/>
  <c r="Q820" i="1" s="1"/>
  <c r="B820" i="1" s="1"/>
  <c r="A822" i="1"/>
  <c r="C821" i="1"/>
  <c r="J822" i="1"/>
  <c r="L822" i="1" l="1"/>
  <c r="M822" i="1" s="1"/>
  <c r="N822" i="1" s="1"/>
  <c r="E822" i="1"/>
  <c r="F822" i="1" s="1"/>
  <c r="O821" i="1"/>
  <c r="Q821" i="1" s="1"/>
  <c r="B821" i="1" s="1"/>
  <c r="A823" i="1"/>
  <c r="G822" i="1"/>
  <c r="I822" i="1" s="1"/>
  <c r="C822" i="1"/>
  <c r="J823" i="1"/>
  <c r="L823" i="1" l="1"/>
  <c r="M823" i="1" s="1"/>
  <c r="N823" i="1" s="1"/>
  <c r="E823" i="1"/>
  <c r="F823" i="1" s="1"/>
  <c r="A824" i="1"/>
  <c r="G823" i="1"/>
  <c r="I823" i="1" s="1"/>
  <c r="O822" i="1"/>
  <c r="Q822" i="1" s="1"/>
  <c r="B822" i="1" s="1"/>
  <c r="J824" i="1"/>
  <c r="C823" i="1"/>
  <c r="L824" i="1" l="1"/>
  <c r="M824" i="1" s="1"/>
  <c r="N824" i="1" s="1"/>
  <c r="E824" i="1"/>
  <c r="F824" i="1" s="1"/>
  <c r="O823" i="1"/>
  <c r="Q823" i="1" s="1"/>
  <c r="B823" i="1" s="1"/>
  <c r="A825" i="1"/>
  <c r="G824" i="1"/>
  <c r="I824" i="1" s="1"/>
  <c r="J825" i="1"/>
  <c r="C824" i="1"/>
  <c r="L825" i="1" l="1"/>
  <c r="M825" i="1" s="1"/>
  <c r="N825" i="1" s="1"/>
  <c r="E825" i="1"/>
  <c r="F825" i="1" s="1"/>
  <c r="G825" i="1"/>
  <c r="I825" i="1" s="1"/>
  <c r="O824" i="1"/>
  <c r="Q824" i="1" s="1"/>
  <c r="B824" i="1" s="1"/>
  <c r="A826" i="1"/>
  <c r="J826" i="1"/>
  <c r="C825" i="1"/>
  <c r="L826" i="1" l="1"/>
  <c r="M826" i="1" s="1"/>
  <c r="N826" i="1" s="1"/>
  <c r="E826" i="1"/>
  <c r="F826" i="1" s="1"/>
  <c r="O825" i="1"/>
  <c r="Q825" i="1" s="1"/>
  <c r="B825" i="1" s="1"/>
  <c r="G826" i="1"/>
  <c r="I826" i="1" s="1"/>
  <c r="A827" i="1"/>
  <c r="J827" i="1"/>
  <c r="C826" i="1"/>
  <c r="L827" i="1" l="1"/>
  <c r="M827" i="1" s="1"/>
  <c r="N827" i="1" s="1"/>
  <c r="E827" i="1"/>
  <c r="F827" i="1" s="1"/>
  <c r="O826" i="1"/>
  <c r="Q826" i="1" s="1"/>
  <c r="B826" i="1" s="1"/>
  <c r="G827" i="1"/>
  <c r="I827" i="1" s="1"/>
  <c r="A828" i="1"/>
  <c r="J828" i="1"/>
  <c r="C827" i="1"/>
  <c r="L828" i="1" l="1"/>
  <c r="M828" i="1" s="1"/>
  <c r="N828" i="1" s="1"/>
  <c r="E828" i="1"/>
  <c r="F828" i="1" s="1"/>
  <c r="O827" i="1"/>
  <c r="Q827" i="1" s="1"/>
  <c r="B827" i="1" s="1"/>
  <c r="A829" i="1"/>
  <c r="G828" i="1"/>
  <c r="I828" i="1" s="1"/>
  <c r="J829" i="1"/>
  <c r="C828" i="1"/>
  <c r="L829" i="1" l="1"/>
  <c r="M829" i="1" s="1"/>
  <c r="N829" i="1" s="1"/>
  <c r="E829" i="1"/>
  <c r="F829" i="1" s="1"/>
  <c r="O828" i="1"/>
  <c r="Q828" i="1" s="1"/>
  <c r="G829" i="1"/>
  <c r="I829" i="1" s="1"/>
  <c r="A830" i="1"/>
  <c r="C829" i="1"/>
  <c r="J830" i="1"/>
  <c r="L830" i="1" l="1"/>
  <c r="M830" i="1" s="1"/>
  <c r="N830" i="1" s="1"/>
  <c r="E830" i="1"/>
  <c r="F830" i="1" s="1"/>
  <c r="O829" i="1"/>
  <c r="Q829" i="1" s="1"/>
  <c r="C830" i="1" s="1"/>
  <c r="A831" i="1"/>
  <c r="G830" i="1"/>
  <c r="I830" i="1" s="1"/>
  <c r="B828" i="1"/>
  <c r="J831" i="1"/>
  <c r="L831" i="1" l="1"/>
  <c r="M831" i="1" s="1"/>
  <c r="N831" i="1" s="1"/>
  <c r="E831" i="1"/>
  <c r="F831" i="1" s="1"/>
  <c r="O830" i="1"/>
  <c r="Q830" i="1" s="1"/>
  <c r="B830" i="1" s="1"/>
  <c r="A832" i="1"/>
  <c r="G831" i="1"/>
  <c r="I831" i="1" s="1"/>
  <c r="B829" i="1"/>
  <c r="C831" i="1"/>
  <c r="J832" i="1"/>
  <c r="L832" i="1" l="1"/>
  <c r="M832" i="1" s="1"/>
  <c r="N832" i="1" s="1"/>
  <c r="E832" i="1"/>
  <c r="F832" i="1" s="1"/>
  <c r="O831" i="1"/>
  <c r="Q831" i="1" s="1"/>
  <c r="B831" i="1" s="1"/>
  <c r="A833" i="1"/>
  <c r="G832" i="1"/>
  <c r="I832" i="1" s="1"/>
  <c r="C832" i="1"/>
  <c r="J833" i="1"/>
  <c r="L833" i="1" l="1"/>
  <c r="M833" i="1" s="1"/>
  <c r="N833" i="1" s="1"/>
  <c r="E833" i="1"/>
  <c r="F833" i="1" s="1"/>
  <c r="O832" i="1"/>
  <c r="Q832" i="1" s="1"/>
  <c r="B832" i="1" s="1"/>
  <c r="A834" i="1"/>
  <c r="G833" i="1"/>
  <c r="I833" i="1" s="1"/>
  <c r="J834" i="1"/>
  <c r="C833" i="1"/>
  <c r="L834" i="1" l="1"/>
  <c r="M834" i="1" s="1"/>
  <c r="N834" i="1" s="1"/>
  <c r="E834" i="1"/>
  <c r="F834" i="1" s="1"/>
  <c r="O833" i="1"/>
  <c r="Q833" i="1" s="1"/>
  <c r="B833" i="1" s="1"/>
  <c r="A835" i="1"/>
  <c r="G834" i="1"/>
  <c r="I834" i="1" s="1"/>
  <c r="C834" i="1"/>
  <c r="J835" i="1"/>
  <c r="L835" i="1" l="1"/>
  <c r="M835" i="1" s="1"/>
  <c r="N835" i="1" s="1"/>
  <c r="E835" i="1"/>
  <c r="F835" i="1" s="1"/>
  <c r="O834" i="1"/>
  <c r="Q834" i="1" s="1"/>
  <c r="B834" i="1" s="1"/>
  <c r="G835" i="1"/>
  <c r="I835" i="1" s="1"/>
  <c r="A836" i="1"/>
  <c r="J836" i="1"/>
  <c r="C835" i="1"/>
  <c r="L836" i="1" l="1"/>
  <c r="M836" i="1" s="1"/>
  <c r="N836" i="1" s="1"/>
  <c r="E836" i="1"/>
  <c r="F836" i="1" s="1"/>
  <c r="G836" i="1"/>
  <c r="I836" i="1" s="1"/>
  <c r="A837" i="1"/>
  <c r="O835" i="1"/>
  <c r="Q835" i="1" s="1"/>
  <c r="B835" i="1" s="1"/>
  <c r="J837" i="1"/>
  <c r="C836" i="1"/>
  <c r="L837" i="1" l="1"/>
  <c r="M837" i="1" s="1"/>
  <c r="N837" i="1" s="1"/>
  <c r="E837" i="1"/>
  <c r="F837" i="1" s="1"/>
  <c r="O836" i="1"/>
  <c r="Q836" i="1" s="1"/>
  <c r="B836" i="1" s="1"/>
  <c r="G837" i="1"/>
  <c r="I837" i="1" s="1"/>
  <c r="A838" i="1"/>
  <c r="C837" i="1"/>
  <c r="J838" i="1"/>
  <c r="L838" i="1" l="1"/>
  <c r="M838" i="1" s="1"/>
  <c r="N838" i="1" s="1"/>
  <c r="E838" i="1"/>
  <c r="F838" i="1" s="1"/>
  <c r="A839" i="1"/>
  <c r="G838" i="1"/>
  <c r="I838" i="1" s="1"/>
  <c r="O837" i="1"/>
  <c r="Q837" i="1" s="1"/>
  <c r="B837" i="1" s="1"/>
  <c r="J839" i="1"/>
  <c r="C838" i="1"/>
  <c r="L839" i="1" l="1"/>
  <c r="M839" i="1" s="1"/>
  <c r="N839" i="1" s="1"/>
  <c r="E839" i="1"/>
  <c r="F839" i="1" s="1"/>
  <c r="A840" i="1"/>
  <c r="G839" i="1"/>
  <c r="I839" i="1" s="1"/>
  <c r="O838" i="1"/>
  <c r="Q838" i="1" s="1"/>
  <c r="J840" i="1"/>
  <c r="C839" i="1"/>
  <c r="L840" i="1" l="1"/>
  <c r="M840" i="1" s="1"/>
  <c r="N840" i="1" s="1"/>
  <c r="E840" i="1"/>
  <c r="F840" i="1" s="1"/>
  <c r="O839" i="1"/>
  <c r="Q839" i="1" s="1"/>
  <c r="B839" i="1" s="1"/>
  <c r="G840" i="1"/>
  <c r="I840" i="1" s="1"/>
  <c r="A841" i="1"/>
  <c r="C840" i="1"/>
  <c r="J841" i="1"/>
  <c r="B838" i="1"/>
  <c r="L841" i="1" l="1"/>
  <c r="M841" i="1" s="1"/>
  <c r="N841" i="1" s="1"/>
  <c r="E841" i="1"/>
  <c r="F841" i="1" s="1"/>
  <c r="G841" i="1"/>
  <c r="I841" i="1" s="1"/>
  <c r="A842" i="1"/>
  <c r="O840" i="1"/>
  <c r="Q840" i="1" s="1"/>
  <c r="B840" i="1" s="1"/>
  <c r="J842" i="1"/>
  <c r="C841" i="1"/>
  <c r="L842" i="1" l="1"/>
  <c r="M842" i="1" s="1"/>
  <c r="N842" i="1" s="1"/>
  <c r="E842" i="1"/>
  <c r="F842" i="1" s="1"/>
  <c r="A843" i="1"/>
  <c r="G842" i="1"/>
  <c r="I842" i="1" s="1"/>
  <c r="O841" i="1"/>
  <c r="Q841" i="1" s="1"/>
  <c r="B841" i="1" s="1"/>
  <c r="J843" i="1"/>
  <c r="C842" i="1"/>
  <c r="L843" i="1" l="1"/>
  <c r="M843" i="1" s="1"/>
  <c r="N843" i="1" s="1"/>
  <c r="E843" i="1"/>
  <c r="F843" i="1" s="1"/>
  <c r="G843" i="1"/>
  <c r="I843" i="1" s="1"/>
  <c r="O842" i="1"/>
  <c r="Q842" i="1" s="1"/>
  <c r="B842" i="1" s="1"/>
  <c r="A844" i="1"/>
  <c r="C843" i="1"/>
  <c r="J844" i="1"/>
  <c r="L844" i="1" l="1"/>
  <c r="M844" i="1" s="1"/>
  <c r="N844" i="1" s="1"/>
  <c r="E844" i="1"/>
  <c r="F844" i="1" s="1"/>
  <c r="O843" i="1"/>
  <c r="Q843" i="1" s="1"/>
  <c r="B843" i="1" s="1"/>
  <c r="A845" i="1"/>
  <c r="G844" i="1"/>
  <c r="I844" i="1" s="1"/>
  <c r="H921" i="1"/>
  <c r="C844" i="1"/>
  <c r="J845" i="1"/>
  <c r="L845" i="1" l="1"/>
  <c r="M845" i="1" s="1"/>
  <c r="N845" i="1" s="1"/>
  <c r="E845" i="1"/>
  <c r="F845" i="1" s="1"/>
  <c r="A846" i="1"/>
  <c r="G845" i="1"/>
  <c r="I845" i="1" s="1"/>
  <c r="O844" i="1"/>
  <c r="Q844" i="1" s="1"/>
  <c r="B844" i="1" s="1"/>
  <c r="J846" i="1"/>
  <c r="C845" i="1"/>
  <c r="H922" i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L846" i="1" l="1"/>
  <c r="M846" i="1" s="1"/>
  <c r="N846" i="1" s="1"/>
  <c r="E846" i="1"/>
  <c r="F846" i="1" s="1"/>
  <c r="O845" i="1"/>
  <c r="Q845" i="1" s="1"/>
  <c r="B845" i="1" s="1"/>
  <c r="G846" i="1"/>
  <c r="I846" i="1" s="1"/>
  <c r="A847" i="1"/>
  <c r="J847" i="1"/>
  <c r="C846" i="1"/>
  <c r="L847" i="1" l="1"/>
  <c r="M847" i="1" s="1"/>
  <c r="N847" i="1" s="1"/>
  <c r="E847" i="1"/>
  <c r="F847" i="1" s="1"/>
  <c r="A848" i="1"/>
  <c r="G847" i="1"/>
  <c r="I847" i="1" s="1"/>
  <c r="O846" i="1"/>
  <c r="Q846" i="1" s="1"/>
  <c r="J848" i="1"/>
  <c r="C847" i="1"/>
  <c r="L848" i="1" l="1"/>
  <c r="M848" i="1" s="1"/>
  <c r="N848" i="1" s="1"/>
  <c r="E848" i="1"/>
  <c r="F848" i="1" s="1"/>
  <c r="A849" i="1"/>
  <c r="G848" i="1"/>
  <c r="I848" i="1" s="1"/>
  <c r="O847" i="1"/>
  <c r="Q847" i="1" s="1"/>
  <c r="B847" i="1" s="1"/>
  <c r="J849" i="1"/>
  <c r="B846" i="1"/>
  <c r="C848" i="1"/>
  <c r="L849" i="1" l="1"/>
  <c r="M849" i="1" s="1"/>
  <c r="N849" i="1" s="1"/>
  <c r="E849" i="1"/>
  <c r="F849" i="1" s="1"/>
  <c r="A850" i="1"/>
  <c r="G849" i="1"/>
  <c r="I849" i="1" s="1"/>
  <c r="O848" i="1"/>
  <c r="Q848" i="1" s="1"/>
  <c r="J850" i="1"/>
  <c r="C849" i="1"/>
  <c r="L850" i="1" l="1"/>
  <c r="M850" i="1" s="1"/>
  <c r="N850" i="1" s="1"/>
  <c r="E850" i="1"/>
  <c r="F850" i="1" s="1"/>
  <c r="A851" i="1"/>
  <c r="G850" i="1"/>
  <c r="I850" i="1" s="1"/>
  <c r="O849" i="1"/>
  <c r="Q849" i="1" s="1"/>
  <c r="B849" i="1" s="1"/>
  <c r="C850" i="1"/>
  <c r="J851" i="1"/>
  <c r="B848" i="1"/>
  <c r="L851" i="1" l="1"/>
  <c r="M851" i="1" s="1"/>
  <c r="N851" i="1" s="1"/>
  <c r="E851" i="1"/>
  <c r="F851" i="1" s="1"/>
  <c r="O850" i="1"/>
  <c r="Q850" i="1" s="1"/>
  <c r="B850" i="1" s="1"/>
  <c r="G851" i="1"/>
  <c r="I851" i="1" s="1"/>
  <c r="A852" i="1"/>
  <c r="J852" i="1"/>
  <c r="C851" i="1"/>
  <c r="L852" i="1" l="1"/>
  <c r="M852" i="1" s="1"/>
  <c r="N852" i="1" s="1"/>
  <c r="E852" i="1"/>
  <c r="F852" i="1" s="1"/>
  <c r="O851" i="1"/>
  <c r="Q851" i="1" s="1"/>
  <c r="B851" i="1" s="1"/>
  <c r="A853" i="1"/>
  <c r="G852" i="1"/>
  <c r="I852" i="1" s="1"/>
  <c r="J853" i="1"/>
  <c r="C852" i="1"/>
  <c r="L853" i="1" l="1"/>
  <c r="M853" i="1" s="1"/>
  <c r="N853" i="1" s="1"/>
  <c r="E853" i="1"/>
  <c r="F853" i="1" s="1"/>
  <c r="A854" i="1"/>
  <c r="G853" i="1"/>
  <c r="I853" i="1" s="1"/>
  <c r="O852" i="1"/>
  <c r="Q852" i="1" s="1"/>
  <c r="B852" i="1" s="1"/>
  <c r="C853" i="1"/>
  <c r="J854" i="1"/>
  <c r="L854" i="1" l="1"/>
  <c r="M854" i="1" s="1"/>
  <c r="N854" i="1" s="1"/>
  <c r="E854" i="1"/>
  <c r="F854" i="1" s="1"/>
  <c r="A855" i="1"/>
  <c r="G854" i="1"/>
  <c r="I854" i="1" s="1"/>
  <c r="O853" i="1"/>
  <c r="Q853" i="1" s="1"/>
  <c r="B853" i="1" s="1"/>
  <c r="J855" i="1"/>
  <c r="C854" i="1"/>
  <c r="L855" i="1" l="1"/>
  <c r="M855" i="1" s="1"/>
  <c r="N855" i="1" s="1"/>
  <c r="E855" i="1"/>
  <c r="F855" i="1" s="1"/>
  <c r="O854" i="1"/>
  <c r="Q854" i="1" s="1"/>
  <c r="B854" i="1" s="1"/>
  <c r="A856" i="1"/>
  <c r="G855" i="1"/>
  <c r="I855" i="1" s="1"/>
  <c r="J856" i="1"/>
  <c r="C855" i="1"/>
  <c r="L856" i="1" l="1"/>
  <c r="M856" i="1" s="1"/>
  <c r="N856" i="1" s="1"/>
  <c r="E856" i="1"/>
  <c r="F856" i="1" s="1"/>
  <c r="O855" i="1"/>
  <c r="Q855" i="1" s="1"/>
  <c r="B855" i="1" s="1"/>
  <c r="G856" i="1"/>
  <c r="I856" i="1" s="1"/>
  <c r="A857" i="1"/>
  <c r="J857" i="1"/>
  <c r="C856" i="1"/>
  <c r="L857" i="1" l="1"/>
  <c r="M857" i="1" s="1"/>
  <c r="N857" i="1" s="1"/>
  <c r="E857" i="1"/>
  <c r="F857" i="1" s="1"/>
  <c r="O856" i="1"/>
  <c r="Q856" i="1" s="1"/>
  <c r="B856" i="1" s="1"/>
  <c r="G857" i="1"/>
  <c r="I857" i="1" s="1"/>
  <c r="A858" i="1"/>
  <c r="C857" i="1"/>
  <c r="J858" i="1"/>
  <c r="L858" i="1" l="1"/>
  <c r="M858" i="1" s="1"/>
  <c r="N858" i="1" s="1"/>
  <c r="E858" i="1"/>
  <c r="F858" i="1" s="1"/>
  <c r="G858" i="1"/>
  <c r="I858" i="1" s="1"/>
  <c r="A859" i="1"/>
  <c r="O857" i="1"/>
  <c r="Q857" i="1" s="1"/>
  <c r="C858" i="1" s="1"/>
  <c r="J859" i="1"/>
  <c r="L859" i="1" l="1"/>
  <c r="M859" i="1" s="1"/>
  <c r="N859" i="1" s="1"/>
  <c r="E859" i="1"/>
  <c r="F859" i="1" s="1"/>
  <c r="O858" i="1"/>
  <c r="Q858" i="1" s="1"/>
  <c r="B858" i="1" s="1"/>
  <c r="A860" i="1"/>
  <c r="G859" i="1"/>
  <c r="I859" i="1" s="1"/>
  <c r="C859" i="1"/>
  <c r="J860" i="1"/>
  <c r="B857" i="1"/>
  <c r="L860" i="1" l="1"/>
  <c r="M860" i="1" s="1"/>
  <c r="N860" i="1" s="1"/>
  <c r="E860" i="1"/>
  <c r="F860" i="1" s="1"/>
  <c r="O859" i="1"/>
  <c r="Q859" i="1" s="1"/>
  <c r="B859" i="1" s="1"/>
  <c r="G860" i="1"/>
  <c r="I860" i="1" s="1"/>
  <c r="A861" i="1"/>
  <c r="J861" i="1"/>
  <c r="C860" i="1"/>
  <c r="L861" i="1" l="1"/>
  <c r="M861" i="1" s="1"/>
  <c r="N861" i="1" s="1"/>
  <c r="E861" i="1"/>
  <c r="F861" i="1" s="1"/>
  <c r="O860" i="1"/>
  <c r="Q860" i="1" s="1"/>
  <c r="B860" i="1" s="1"/>
  <c r="A862" i="1"/>
  <c r="G861" i="1"/>
  <c r="I861" i="1" s="1"/>
  <c r="J862" i="1"/>
  <c r="C861" i="1"/>
  <c r="L862" i="1" l="1"/>
  <c r="M862" i="1" s="1"/>
  <c r="N862" i="1" s="1"/>
  <c r="E862" i="1"/>
  <c r="F862" i="1" s="1"/>
  <c r="O861" i="1"/>
  <c r="Q861" i="1" s="1"/>
  <c r="B861" i="1" s="1"/>
  <c r="A863" i="1"/>
  <c r="G862" i="1"/>
  <c r="I862" i="1" s="1"/>
  <c r="C862" i="1"/>
  <c r="J863" i="1"/>
  <c r="L863" i="1" l="1"/>
  <c r="M863" i="1" s="1"/>
  <c r="N863" i="1" s="1"/>
  <c r="E863" i="1"/>
  <c r="F863" i="1" s="1"/>
  <c r="O862" i="1"/>
  <c r="Q862" i="1" s="1"/>
  <c r="B862" i="1" s="1"/>
  <c r="A864" i="1"/>
  <c r="G863" i="1"/>
  <c r="I863" i="1" s="1"/>
  <c r="J864" i="1"/>
  <c r="C863" i="1"/>
  <c r="L864" i="1" l="1"/>
  <c r="M864" i="1" s="1"/>
  <c r="N864" i="1" s="1"/>
  <c r="E864" i="1"/>
  <c r="F864" i="1" s="1"/>
  <c r="O863" i="1"/>
  <c r="Q863" i="1" s="1"/>
  <c r="B863" i="1" s="1"/>
  <c r="A865" i="1"/>
  <c r="G864" i="1"/>
  <c r="I864" i="1" s="1"/>
  <c r="J865" i="1"/>
  <c r="C864" i="1"/>
  <c r="L865" i="1" l="1"/>
  <c r="M865" i="1" s="1"/>
  <c r="N865" i="1" s="1"/>
  <c r="E865" i="1"/>
  <c r="F865" i="1" s="1"/>
  <c r="O864" i="1"/>
  <c r="Q864" i="1" s="1"/>
  <c r="B864" i="1" s="1"/>
  <c r="A866" i="1"/>
  <c r="G865" i="1"/>
  <c r="I865" i="1" s="1"/>
  <c r="J866" i="1"/>
  <c r="C865" i="1"/>
  <c r="L866" i="1" l="1"/>
  <c r="M866" i="1" s="1"/>
  <c r="N866" i="1" s="1"/>
  <c r="E866" i="1"/>
  <c r="F866" i="1" s="1"/>
  <c r="O865" i="1"/>
  <c r="Q865" i="1" s="1"/>
  <c r="B865" i="1" s="1"/>
  <c r="A867" i="1"/>
  <c r="G866" i="1"/>
  <c r="I866" i="1" s="1"/>
  <c r="J867" i="1"/>
  <c r="C866" i="1"/>
  <c r="L867" i="1" l="1"/>
  <c r="M867" i="1" s="1"/>
  <c r="N867" i="1" s="1"/>
  <c r="E867" i="1"/>
  <c r="F867" i="1" s="1"/>
  <c r="O866" i="1"/>
  <c r="Q866" i="1" s="1"/>
  <c r="B866" i="1" s="1"/>
  <c r="A868" i="1"/>
  <c r="G867" i="1"/>
  <c r="I867" i="1" s="1"/>
  <c r="C867" i="1"/>
  <c r="J868" i="1"/>
  <c r="L868" i="1" l="1"/>
  <c r="M868" i="1" s="1"/>
  <c r="N868" i="1" s="1"/>
  <c r="E868" i="1"/>
  <c r="F868" i="1" s="1"/>
  <c r="O867" i="1"/>
  <c r="Q867" i="1" s="1"/>
  <c r="B867" i="1" s="1"/>
  <c r="G868" i="1"/>
  <c r="I868" i="1" s="1"/>
  <c r="A869" i="1"/>
  <c r="J869" i="1"/>
  <c r="C868" i="1"/>
  <c r="L869" i="1" l="1"/>
  <c r="M869" i="1" s="1"/>
  <c r="N869" i="1" s="1"/>
  <c r="E869" i="1"/>
  <c r="F869" i="1" s="1"/>
  <c r="O868" i="1"/>
  <c r="Q868" i="1" s="1"/>
  <c r="B868" i="1" s="1"/>
  <c r="A870" i="1"/>
  <c r="G869" i="1"/>
  <c r="I869" i="1" s="1"/>
  <c r="J870" i="1"/>
  <c r="C869" i="1"/>
  <c r="L870" i="1" l="1"/>
  <c r="M870" i="1" s="1"/>
  <c r="N870" i="1" s="1"/>
  <c r="E870" i="1"/>
  <c r="F870" i="1" s="1"/>
  <c r="G870" i="1"/>
  <c r="I870" i="1" s="1"/>
  <c r="A871" i="1"/>
  <c r="O869" i="1"/>
  <c r="Q869" i="1" s="1"/>
  <c r="J871" i="1"/>
  <c r="C870" i="1"/>
  <c r="L871" i="1" l="1"/>
  <c r="M871" i="1" s="1"/>
  <c r="N871" i="1" s="1"/>
  <c r="E871" i="1"/>
  <c r="F871" i="1" s="1"/>
  <c r="O870" i="1"/>
  <c r="Q870" i="1" s="1"/>
  <c r="B870" i="1" s="1"/>
  <c r="G871" i="1"/>
  <c r="I871" i="1" s="1"/>
  <c r="A872" i="1"/>
  <c r="B869" i="1"/>
  <c r="C871" i="1"/>
  <c r="J872" i="1"/>
  <c r="L872" i="1" l="1"/>
  <c r="M872" i="1" s="1"/>
  <c r="N872" i="1" s="1"/>
  <c r="E872" i="1"/>
  <c r="F872" i="1" s="1"/>
  <c r="G872" i="1"/>
  <c r="I872" i="1" s="1"/>
  <c r="O871" i="1"/>
  <c r="Q871" i="1" s="1"/>
  <c r="B871" i="1" s="1"/>
  <c r="A873" i="1"/>
  <c r="J873" i="1"/>
  <c r="C872" i="1"/>
  <c r="L873" i="1" l="1"/>
  <c r="M873" i="1" s="1"/>
  <c r="N873" i="1" s="1"/>
  <c r="E873" i="1"/>
  <c r="F873" i="1" s="1"/>
  <c r="O872" i="1"/>
  <c r="Q872" i="1" s="1"/>
  <c r="G873" i="1"/>
  <c r="I873" i="1" s="1"/>
  <c r="A874" i="1"/>
  <c r="C873" i="1"/>
  <c r="J874" i="1"/>
  <c r="L874" i="1" l="1"/>
  <c r="M874" i="1" s="1"/>
  <c r="N874" i="1" s="1"/>
  <c r="E874" i="1"/>
  <c r="F874" i="1" s="1"/>
  <c r="O873" i="1"/>
  <c r="Q873" i="1" s="1"/>
  <c r="A875" i="1"/>
  <c r="G874" i="1"/>
  <c r="I874" i="1" s="1"/>
  <c r="C874" i="1"/>
  <c r="H950" i="1"/>
  <c r="J875" i="1"/>
  <c r="B872" i="1"/>
  <c r="L875" i="1" l="1"/>
  <c r="M875" i="1" s="1"/>
  <c r="N875" i="1" s="1"/>
  <c r="E875" i="1"/>
  <c r="F875" i="1" s="1"/>
  <c r="O874" i="1"/>
  <c r="Q874" i="1" s="1"/>
  <c r="B874" i="1" s="1"/>
  <c r="G875" i="1"/>
  <c r="I875" i="1" s="1"/>
  <c r="A876" i="1"/>
  <c r="J876" i="1"/>
  <c r="H951" i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B873" i="1"/>
  <c r="C875" i="1"/>
  <c r="L876" i="1" l="1"/>
  <c r="M876" i="1" s="1"/>
  <c r="N876" i="1" s="1"/>
  <c r="E876" i="1"/>
  <c r="F876" i="1" s="1"/>
  <c r="O875" i="1"/>
  <c r="Q875" i="1" s="1"/>
  <c r="B875" i="1" s="1"/>
  <c r="G876" i="1"/>
  <c r="I876" i="1" s="1"/>
  <c r="A877" i="1"/>
  <c r="C876" i="1"/>
  <c r="J877" i="1"/>
  <c r="L877" i="1" l="1"/>
  <c r="M877" i="1" s="1"/>
  <c r="N877" i="1" s="1"/>
  <c r="E877" i="1"/>
  <c r="F877" i="1" s="1"/>
  <c r="O876" i="1"/>
  <c r="Q876" i="1" s="1"/>
  <c r="B876" i="1" s="1"/>
  <c r="A878" i="1"/>
  <c r="G877" i="1"/>
  <c r="I877" i="1" s="1"/>
  <c r="J878" i="1"/>
  <c r="C877" i="1"/>
  <c r="L878" i="1" l="1"/>
  <c r="M878" i="1" s="1"/>
  <c r="N878" i="1" s="1"/>
  <c r="E878" i="1"/>
  <c r="F878" i="1" s="1"/>
  <c r="O877" i="1"/>
  <c r="Q877" i="1" s="1"/>
  <c r="B877" i="1" s="1"/>
  <c r="A879" i="1"/>
  <c r="G878" i="1"/>
  <c r="I878" i="1" s="1"/>
  <c r="J879" i="1"/>
  <c r="C878" i="1"/>
  <c r="L879" i="1" l="1"/>
  <c r="M879" i="1" s="1"/>
  <c r="N879" i="1" s="1"/>
  <c r="E879" i="1"/>
  <c r="F879" i="1" s="1"/>
  <c r="G879" i="1"/>
  <c r="I879" i="1" s="1"/>
  <c r="A880" i="1"/>
  <c r="O878" i="1"/>
  <c r="Q878" i="1" s="1"/>
  <c r="J880" i="1"/>
  <c r="C879" i="1"/>
  <c r="L880" i="1" l="1"/>
  <c r="M880" i="1" s="1"/>
  <c r="N880" i="1" s="1"/>
  <c r="E880" i="1"/>
  <c r="F880" i="1" s="1"/>
  <c r="O879" i="1"/>
  <c r="Q879" i="1" s="1"/>
  <c r="B879" i="1" s="1"/>
  <c r="G880" i="1"/>
  <c r="I880" i="1" s="1"/>
  <c r="A881" i="1"/>
  <c r="J881" i="1"/>
  <c r="B878" i="1"/>
  <c r="C880" i="1"/>
  <c r="L881" i="1" l="1"/>
  <c r="M881" i="1" s="1"/>
  <c r="N881" i="1" s="1"/>
  <c r="E881" i="1"/>
  <c r="F881" i="1" s="1"/>
  <c r="O880" i="1"/>
  <c r="Q880" i="1" s="1"/>
  <c r="B880" i="1" s="1"/>
  <c r="G881" i="1"/>
  <c r="I881" i="1" s="1"/>
  <c r="A882" i="1"/>
  <c r="C881" i="1"/>
  <c r="J882" i="1"/>
  <c r="L882" i="1" l="1"/>
  <c r="M882" i="1" s="1"/>
  <c r="N882" i="1" s="1"/>
  <c r="E882" i="1"/>
  <c r="F882" i="1" s="1"/>
  <c r="A883" i="1"/>
  <c r="G882" i="1"/>
  <c r="I882" i="1" s="1"/>
  <c r="O881" i="1"/>
  <c r="Q881" i="1" s="1"/>
  <c r="B881" i="1" s="1"/>
  <c r="C882" i="1"/>
  <c r="J883" i="1"/>
  <c r="L883" i="1" l="1"/>
  <c r="M883" i="1" s="1"/>
  <c r="N883" i="1" s="1"/>
  <c r="E883" i="1"/>
  <c r="F883" i="1" s="1"/>
  <c r="O882" i="1"/>
  <c r="Q882" i="1" s="1"/>
  <c r="B882" i="1" s="1"/>
  <c r="G883" i="1"/>
  <c r="I883" i="1" s="1"/>
  <c r="A884" i="1"/>
  <c r="J884" i="1"/>
  <c r="C883" i="1"/>
  <c r="L884" i="1" l="1"/>
  <c r="M884" i="1" s="1"/>
  <c r="N884" i="1" s="1"/>
  <c r="E884" i="1"/>
  <c r="F884" i="1" s="1"/>
  <c r="A885" i="1"/>
  <c r="G884" i="1"/>
  <c r="I884" i="1" s="1"/>
  <c r="O883" i="1"/>
  <c r="Q883" i="1" s="1"/>
  <c r="B883" i="1" s="1"/>
  <c r="J885" i="1"/>
  <c r="C884" i="1"/>
  <c r="L885" i="1" l="1"/>
  <c r="M885" i="1" s="1"/>
  <c r="N885" i="1" s="1"/>
  <c r="E885" i="1"/>
  <c r="F885" i="1" s="1"/>
  <c r="O884" i="1"/>
  <c r="Q884" i="1" s="1"/>
  <c r="B884" i="1" s="1"/>
  <c r="G885" i="1"/>
  <c r="I885" i="1" s="1"/>
  <c r="A886" i="1"/>
  <c r="J886" i="1"/>
  <c r="C885" i="1"/>
  <c r="L886" i="1" l="1"/>
  <c r="M886" i="1" s="1"/>
  <c r="N886" i="1" s="1"/>
  <c r="E886" i="1"/>
  <c r="F886" i="1" s="1"/>
  <c r="O885" i="1"/>
  <c r="Q885" i="1" s="1"/>
  <c r="B885" i="1" s="1"/>
  <c r="G886" i="1"/>
  <c r="I886" i="1" s="1"/>
  <c r="A887" i="1"/>
  <c r="J887" i="1"/>
  <c r="C886" i="1"/>
  <c r="L887" i="1" l="1"/>
  <c r="M887" i="1" s="1"/>
  <c r="N887" i="1" s="1"/>
  <c r="E887" i="1"/>
  <c r="F887" i="1" s="1"/>
  <c r="O886" i="1"/>
  <c r="Q886" i="1" s="1"/>
  <c r="B886" i="1" s="1"/>
  <c r="A888" i="1"/>
  <c r="G887" i="1"/>
  <c r="I887" i="1" s="1"/>
  <c r="C887" i="1"/>
  <c r="J888" i="1"/>
  <c r="L888" i="1" l="1"/>
  <c r="M888" i="1" s="1"/>
  <c r="N888" i="1" s="1"/>
  <c r="E888" i="1"/>
  <c r="F888" i="1" s="1"/>
  <c r="G888" i="1"/>
  <c r="I888" i="1" s="1"/>
  <c r="A889" i="1"/>
  <c r="O887" i="1"/>
  <c r="Q887" i="1" s="1"/>
  <c r="B887" i="1" s="1"/>
  <c r="J889" i="1"/>
  <c r="C888" i="1"/>
  <c r="L889" i="1" l="1"/>
  <c r="M889" i="1" s="1"/>
  <c r="N889" i="1" s="1"/>
  <c r="E889" i="1"/>
  <c r="F889" i="1" s="1"/>
  <c r="G889" i="1"/>
  <c r="I889" i="1" s="1"/>
  <c r="A890" i="1"/>
  <c r="O888" i="1"/>
  <c r="Q888" i="1" s="1"/>
  <c r="B888" i="1" s="1"/>
  <c r="J890" i="1"/>
  <c r="C889" i="1"/>
  <c r="L890" i="1" l="1"/>
  <c r="M890" i="1" s="1"/>
  <c r="N890" i="1" s="1"/>
  <c r="E890" i="1"/>
  <c r="F890" i="1" s="1"/>
  <c r="A891" i="1"/>
  <c r="G890" i="1"/>
  <c r="I890" i="1" s="1"/>
  <c r="O889" i="1"/>
  <c r="Q889" i="1" s="1"/>
  <c r="C890" i="1" s="1"/>
  <c r="J891" i="1"/>
  <c r="L891" i="1" l="1"/>
  <c r="M891" i="1" s="1"/>
  <c r="N891" i="1" s="1"/>
  <c r="E891" i="1"/>
  <c r="F891" i="1" s="1"/>
  <c r="A892" i="1"/>
  <c r="G891" i="1"/>
  <c r="I891" i="1" s="1"/>
  <c r="O890" i="1"/>
  <c r="Q890" i="1" s="1"/>
  <c r="B890" i="1" s="1"/>
  <c r="B889" i="1"/>
  <c r="C891" i="1"/>
  <c r="J892" i="1"/>
  <c r="L892" i="1" l="1"/>
  <c r="M892" i="1" s="1"/>
  <c r="N892" i="1" s="1"/>
  <c r="E892" i="1"/>
  <c r="F892" i="1" s="1"/>
  <c r="O891" i="1"/>
  <c r="Q891" i="1" s="1"/>
  <c r="B891" i="1" s="1"/>
  <c r="G892" i="1"/>
  <c r="I892" i="1" s="1"/>
  <c r="A893" i="1"/>
  <c r="J893" i="1"/>
  <c r="C892" i="1"/>
  <c r="L893" i="1" l="1"/>
  <c r="M893" i="1" s="1"/>
  <c r="N893" i="1" s="1"/>
  <c r="E893" i="1"/>
  <c r="F893" i="1" s="1"/>
  <c r="G893" i="1"/>
  <c r="I893" i="1" s="1"/>
  <c r="A894" i="1"/>
  <c r="O892" i="1"/>
  <c r="Q892" i="1" s="1"/>
  <c r="B892" i="1" s="1"/>
  <c r="C893" i="1"/>
  <c r="J894" i="1"/>
  <c r="L894" i="1" l="1"/>
  <c r="M894" i="1" s="1"/>
  <c r="N894" i="1" s="1"/>
  <c r="E894" i="1"/>
  <c r="F894" i="1" s="1"/>
  <c r="A895" i="1"/>
  <c r="G894" i="1"/>
  <c r="I894" i="1" s="1"/>
  <c r="O893" i="1"/>
  <c r="Q893" i="1" s="1"/>
  <c r="B893" i="1" s="1"/>
  <c r="J895" i="1"/>
  <c r="C894" i="1"/>
  <c r="L895" i="1" l="1"/>
  <c r="M895" i="1" s="1"/>
  <c r="N895" i="1" s="1"/>
  <c r="E895" i="1"/>
  <c r="F895" i="1" s="1"/>
  <c r="O894" i="1"/>
  <c r="Q894" i="1" s="1"/>
  <c r="B894" i="1" s="1"/>
  <c r="G895" i="1"/>
  <c r="I895" i="1" s="1"/>
  <c r="A896" i="1"/>
  <c r="C895" i="1"/>
  <c r="J896" i="1"/>
  <c r="L896" i="1" l="1"/>
  <c r="M896" i="1" s="1"/>
  <c r="N896" i="1" s="1"/>
  <c r="E896" i="1"/>
  <c r="F896" i="1" s="1"/>
  <c r="O895" i="1"/>
  <c r="Q895" i="1" s="1"/>
  <c r="B895" i="1" s="1"/>
  <c r="G896" i="1"/>
  <c r="I896" i="1" s="1"/>
  <c r="A897" i="1"/>
  <c r="J897" i="1"/>
  <c r="C896" i="1"/>
  <c r="L897" i="1" l="1"/>
  <c r="M897" i="1" s="1"/>
  <c r="N897" i="1" s="1"/>
  <c r="E897" i="1"/>
  <c r="F897" i="1" s="1"/>
  <c r="O896" i="1"/>
  <c r="Q896" i="1" s="1"/>
  <c r="B896" i="1" s="1"/>
  <c r="G897" i="1"/>
  <c r="I897" i="1" s="1"/>
  <c r="A898" i="1"/>
  <c r="C897" i="1"/>
  <c r="J898" i="1"/>
  <c r="L898" i="1" l="1"/>
  <c r="M898" i="1" s="1"/>
  <c r="N898" i="1" s="1"/>
  <c r="E898" i="1"/>
  <c r="F898" i="1" s="1"/>
  <c r="O897" i="1"/>
  <c r="Q897" i="1" s="1"/>
  <c r="B897" i="1" s="1"/>
  <c r="A899" i="1"/>
  <c r="G898" i="1"/>
  <c r="I898" i="1" s="1"/>
  <c r="J899" i="1"/>
  <c r="C898" i="1"/>
  <c r="L899" i="1" l="1"/>
  <c r="M899" i="1" s="1"/>
  <c r="N899" i="1" s="1"/>
  <c r="E899" i="1"/>
  <c r="F899" i="1" s="1"/>
  <c r="G899" i="1"/>
  <c r="I899" i="1" s="1"/>
  <c r="O898" i="1"/>
  <c r="Q898" i="1" s="1"/>
  <c r="B898" i="1" s="1"/>
  <c r="A900" i="1"/>
  <c r="J900" i="1"/>
  <c r="C899" i="1"/>
  <c r="L900" i="1" l="1"/>
  <c r="M900" i="1" s="1"/>
  <c r="N900" i="1" s="1"/>
  <c r="E900" i="1"/>
  <c r="F900" i="1" s="1"/>
  <c r="O899" i="1"/>
  <c r="Q899" i="1" s="1"/>
  <c r="G900" i="1"/>
  <c r="I900" i="1" s="1"/>
  <c r="A901" i="1"/>
  <c r="J901" i="1"/>
  <c r="C900" i="1"/>
  <c r="L901" i="1" l="1"/>
  <c r="M901" i="1" s="1"/>
  <c r="N901" i="1" s="1"/>
  <c r="E901" i="1"/>
  <c r="F901" i="1" s="1"/>
  <c r="O900" i="1"/>
  <c r="Q900" i="1" s="1"/>
  <c r="B900" i="1" s="1"/>
  <c r="A902" i="1"/>
  <c r="G901" i="1"/>
  <c r="I901" i="1" s="1"/>
  <c r="B899" i="1"/>
  <c r="C901" i="1"/>
  <c r="J902" i="1"/>
  <c r="L902" i="1" l="1"/>
  <c r="M902" i="1" s="1"/>
  <c r="N902" i="1" s="1"/>
  <c r="E902" i="1"/>
  <c r="F902" i="1" s="1"/>
  <c r="O901" i="1"/>
  <c r="Q901" i="1" s="1"/>
  <c r="B901" i="1" s="1"/>
  <c r="A903" i="1"/>
  <c r="G902" i="1"/>
  <c r="I902" i="1" s="1"/>
  <c r="J903" i="1"/>
  <c r="C902" i="1"/>
  <c r="L903" i="1" l="1"/>
  <c r="M903" i="1" s="1"/>
  <c r="N903" i="1" s="1"/>
  <c r="E903" i="1"/>
  <c r="F903" i="1" s="1"/>
  <c r="O902" i="1"/>
  <c r="Q902" i="1" s="1"/>
  <c r="A904" i="1"/>
  <c r="G903" i="1"/>
  <c r="I903" i="1" s="1"/>
  <c r="J904" i="1"/>
  <c r="C903" i="1"/>
  <c r="L904" i="1" l="1"/>
  <c r="M904" i="1" s="1"/>
  <c r="N904" i="1" s="1"/>
  <c r="E904" i="1"/>
  <c r="F904" i="1" s="1"/>
  <c r="O903" i="1"/>
  <c r="Q903" i="1" s="1"/>
  <c r="B903" i="1" s="1"/>
  <c r="G904" i="1"/>
  <c r="I904" i="1" s="1"/>
  <c r="A905" i="1"/>
  <c r="C904" i="1"/>
  <c r="J905" i="1"/>
  <c r="B902" i="1"/>
  <c r="L905" i="1" l="1"/>
  <c r="M905" i="1" s="1"/>
  <c r="N905" i="1" s="1"/>
  <c r="E905" i="1"/>
  <c r="F905" i="1" s="1"/>
  <c r="O904" i="1"/>
  <c r="Q904" i="1" s="1"/>
  <c r="B904" i="1" s="1"/>
  <c r="G905" i="1"/>
  <c r="I905" i="1" s="1"/>
  <c r="A906" i="1"/>
  <c r="J906" i="1"/>
  <c r="C905" i="1"/>
  <c r="H981" i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L906" i="1" l="1"/>
  <c r="M906" i="1" s="1"/>
  <c r="N906" i="1" s="1"/>
  <c r="E906" i="1"/>
  <c r="F906" i="1" s="1"/>
  <c r="O905" i="1"/>
  <c r="Q905" i="1" s="1"/>
  <c r="B905" i="1" s="1"/>
  <c r="G906" i="1"/>
  <c r="I906" i="1" s="1"/>
  <c r="A907" i="1"/>
  <c r="J907" i="1"/>
  <c r="C906" i="1"/>
  <c r="L907" i="1" l="1"/>
  <c r="M907" i="1" s="1"/>
  <c r="N907" i="1" s="1"/>
  <c r="E907" i="1"/>
  <c r="F907" i="1" s="1"/>
  <c r="O906" i="1"/>
  <c r="Q906" i="1" s="1"/>
  <c r="B906" i="1" s="1"/>
  <c r="A908" i="1"/>
  <c r="G907" i="1"/>
  <c r="I907" i="1" s="1"/>
  <c r="C907" i="1"/>
  <c r="J908" i="1"/>
  <c r="L908" i="1" l="1"/>
  <c r="M908" i="1" s="1"/>
  <c r="N908" i="1" s="1"/>
  <c r="E908" i="1"/>
  <c r="F908" i="1" s="1"/>
  <c r="G908" i="1"/>
  <c r="I908" i="1" s="1"/>
  <c r="O907" i="1"/>
  <c r="Q907" i="1" s="1"/>
  <c r="B907" i="1" s="1"/>
  <c r="A909" i="1"/>
  <c r="C908" i="1"/>
  <c r="J909" i="1"/>
  <c r="L909" i="1" l="1"/>
  <c r="M909" i="1" s="1"/>
  <c r="N909" i="1" s="1"/>
  <c r="E909" i="1"/>
  <c r="F909" i="1" s="1"/>
  <c r="O908" i="1"/>
  <c r="Q908" i="1" s="1"/>
  <c r="B908" i="1" s="1"/>
  <c r="A910" i="1"/>
  <c r="G909" i="1"/>
  <c r="I909" i="1" s="1"/>
  <c r="C909" i="1"/>
  <c r="J910" i="1"/>
  <c r="L910" i="1" l="1"/>
  <c r="M910" i="1" s="1"/>
  <c r="N910" i="1" s="1"/>
  <c r="E910" i="1"/>
  <c r="F910" i="1" s="1"/>
  <c r="O909" i="1"/>
  <c r="Q909" i="1" s="1"/>
  <c r="B909" i="1" s="1"/>
  <c r="G910" i="1"/>
  <c r="I910" i="1" s="1"/>
  <c r="A911" i="1"/>
  <c r="C910" i="1"/>
  <c r="J911" i="1"/>
  <c r="L911" i="1" l="1"/>
  <c r="M911" i="1" s="1"/>
  <c r="N911" i="1" s="1"/>
  <c r="E911" i="1"/>
  <c r="F911" i="1" s="1"/>
  <c r="A912" i="1"/>
  <c r="O910" i="1"/>
  <c r="Q910" i="1" s="1"/>
  <c r="B910" i="1" s="1"/>
  <c r="G911" i="1"/>
  <c r="I911" i="1" s="1"/>
  <c r="C911" i="1"/>
  <c r="J912" i="1"/>
  <c r="L912" i="1" l="1"/>
  <c r="M912" i="1" s="1"/>
  <c r="N912" i="1" s="1"/>
  <c r="E912" i="1"/>
  <c r="F912" i="1" s="1"/>
  <c r="O911" i="1"/>
  <c r="Q911" i="1" s="1"/>
  <c r="B911" i="1" s="1"/>
  <c r="A913" i="1"/>
  <c r="G912" i="1"/>
  <c r="I912" i="1" s="1"/>
  <c r="J913" i="1"/>
  <c r="C912" i="1"/>
  <c r="L913" i="1" l="1"/>
  <c r="M913" i="1" s="1"/>
  <c r="N913" i="1" s="1"/>
  <c r="E913" i="1"/>
  <c r="F913" i="1" s="1"/>
  <c r="A914" i="1"/>
  <c r="G913" i="1"/>
  <c r="I913" i="1" s="1"/>
  <c r="O912" i="1"/>
  <c r="Q912" i="1" s="1"/>
  <c r="B912" i="1" s="1"/>
  <c r="C913" i="1"/>
  <c r="J914" i="1"/>
  <c r="L914" i="1" l="1"/>
  <c r="M914" i="1" s="1"/>
  <c r="N914" i="1" s="1"/>
  <c r="E914" i="1"/>
  <c r="F914" i="1" s="1"/>
  <c r="O913" i="1"/>
  <c r="Q913" i="1" s="1"/>
  <c r="B913" i="1" s="1"/>
  <c r="A915" i="1"/>
  <c r="G914" i="1"/>
  <c r="I914" i="1" s="1"/>
  <c r="C914" i="1"/>
  <c r="J915" i="1"/>
  <c r="L915" i="1" l="1"/>
  <c r="M915" i="1" s="1"/>
  <c r="N915" i="1" s="1"/>
  <c r="E915" i="1"/>
  <c r="F915" i="1" s="1"/>
  <c r="O914" i="1"/>
  <c r="Q914" i="1" s="1"/>
  <c r="B914" i="1" s="1"/>
  <c r="A916" i="1"/>
  <c r="G915" i="1"/>
  <c r="I915" i="1" s="1"/>
  <c r="J916" i="1"/>
  <c r="C915" i="1"/>
  <c r="L916" i="1" l="1"/>
  <c r="M916" i="1" s="1"/>
  <c r="N916" i="1" s="1"/>
  <c r="E916" i="1"/>
  <c r="F916" i="1" s="1"/>
  <c r="O915" i="1"/>
  <c r="Q915" i="1" s="1"/>
  <c r="B915" i="1" s="1"/>
  <c r="A917" i="1"/>
  <c r="G916" i="1"/>
  <c r="I916" i="1" s="1"/>
  <c r="J917" i="1"/>
  <c r="C916" i="1"/>
  <c r="L917" i="1" l="1"/>
  <c r="M917" i="1" s="1"/>
  <c r="N917" i="1" s="1"/>
  <c r="E917" i="1"/>
  <c r="F917" i="1" s="1"/>
  <c r="O916" i="1"/>
  <c r="Q916" i="1" s="1"/>
  <c r="B916" i="1" s="1"/>
  <c r="G917" i="1"/>
  <c r="I917" i="1" s="1"/>
  <c r="A918" i="1"/>
  <c r="C917" i="1"/>
  <c r="J918" i="1"/>
  <c r="L918" i="1" l="1"/>
  <c r="M918" i="1" s="1"/>
  <c r="N918" i="1" s="1"/>
  <c r="E918" i="1"/>
  <c r="F918" i="1" s="1"/>
  <c r="O917" i="1"/>
  <c r="Q917" i="1" s="1"/>
  <c r="B917" i="1" s="1"/>
  <c r="A919" i="1"/>
  <c r="G918" i="1"/>
  <c r="I918" i="1" s="1"/>
  <c r="C918" i="1"/>
  <c r="J919" i="1"/>
  <c r="L919" i="1" l="1"/>
  <c r="M919" i="1" s="1"/>
  <c r="N919" i="1" s="1"/>
  <c r="E919" i="1"/>
  <c r="F919" i="1" s="1"/>
  <c r="O918" i="1"/>
  <c r="Q918" i="1" s="1"/>
  <c r="B918" i="1" s="1"/>
  <c r="A920" i="1"/>
  <c r="G919" i="1"/>
  <c r="I919" i="1" s="1"/>
  <c r="J920" i="1"/>
  <c r="C919" i="1"/>
  <c r="L920" i="1" l="1"/>
  <c r="M920" i="1" s="1"/>
  <c r="N920" i="1" s="1"/>
  <c r="E920" i="1"/>
  <c r="F920" i="1" s="1"/>
  <c r="G920" i="1"/>
  <c r="I920" i="1" s="1"/>
  <c r="O919" i="1"/>
  <c r="Q919" i="1" s="1"/>
  <c r="B919" i="1" s="1"/>
  <c r="A921" i="1"/>
  <c r="C920" i="1"/>
  <c r="J921" i="1"/>
  <c r="L921" i="1" l="1"/>
  <c r="M921" i="1" s="1"/>
  <c r="N921" i="1" s="1"/>
  <c r="E921" i="1"/>
  <c r="F921" i="1" s="1"/>
  <c r="O920" i="1"/>
  <c r="Q920" i="1" s="1"/>
  <c r="C921" i="1" s="1"/>
  <c r="A922" i="1"/>
  <c r="G921" i="1"/>
  <c r="I921" i="1" s="1"/>
  <c r="J922" i="1"/>
  <c r="L922" i="1" l="1"/>
  <c r="M922" i="1" s="1"/>
  <c r="N922" i="1" s="1"/>
  <c r="E922" i="1"/>
  <c r="F922" i="1" s="1"/>
  <c r="O921" i="1"/>
  <c r="Q921" i="1" s="1"/>
  <c r="A923" i="1"/>
  <c r="G922" i="1"/>
  <c r="I922" i="1" s="1"/>
  <c r="B920" i="1"/>
  <c r="J923" i="1"/>
  <c r="C922" i="1"/>
  <c r="L923" i="1" l="1"/>
  <c r="M923" i="1" s="1"/>
  <c r="N923" i="1" s="1"/>
  <c r="E923" i="1"/>
  <c r="F923" i="1" s="1"/>
  <c r="G923" i="1"/>
  <c r="I923" i="1" s="1"/>
  <c r="A924" i="1"/>
  <c r="O922" i="1"/>
  <c r="Q922" i="1" s="1"/>
  <c r="B922" i="1" s="1"/>
  <c r="C923" i="1"/>
  <c r="J924" i="1"/>
  <c r="B921" i="1"/>
  <c r="L924" i="1" l="1"/>
  <c r="M924" i="1" s="1"/>
  <c r="N924" i="1" s="1"/>
  <c r="E924" i="1"/>
  <c r="F924" i="1" s="1"/>
  <c r="A925" i="1"/>
  <c r="G924" i="1"/>
  <c r="I924" i="1" s="1"/>
  <c r="O923" i="1"/>
  <c r="Q923" i="1" s="1"/>
  <c r="B923" i="1" s="1"/>
  <c r="C924" i="1"/>
  <c r="J925" i="1"/>
  <c r="L925" i="1" l="1"/>
  <c r="M925" i="1" s="1"/>
  <c r="N925" i="1" s="1"/>
  <c r="E925" i="1"/>
  <c r="F925" i="1" s="1"/>
  <c r="O924" i="1"/>
  <c r="Q924" i="1" s="1"/>
  <c r="B924" i="1" s="1"/>
  <c r="G925" i="1"/>
  <c r="I925" i="1" s="1"/>
  <c r="A926" i="1"/>
  <c r="J926" i="1"/>
  <c r="C925" i="1"/>
  <c r="L926" i="1" l="1"/>
  <c r="M926" i="1" s="1"/>
  <c r="N926" i="1" s="1"/>
  <c r="E926" i="1"/>
  <c r="F926" i="1" s="1"/>
  <c r="G926" i="1"/>
  <c r="I926" i="1" s="1"/>
  <c r="A927" i="1"/>
  <c r="O925" i="1"/>
  <c r="Q925" i="1" s="1"/>
  <c r="B925" i="1" s="1"/>
  <c r="C926" i="1"/>
  <c r="J927" i="1"/>
  <c r="L927" i="1" l="1"/>
  <c r="M927" i="1" s="1"/>
  <c r="N927" i="1" s="1"/>
  <c r="E927" i="1"/>
  <c r="F927" i="1" s="1"/>
  <c r="O926" i="1"/>
  <c r="Q926" i="1" s="1"/>
  <c r="B926" i="1" s="1"/>
  <c r="A928" i="1"/>
  <c r="G927" i="1"/>
  <c r="I927" i="1" s="1"/>
  <c r="J928" i="1"/>
  <c r="C927" i="1"/>
  <c r="L928" i="1" l="1"/>
  <c r="M928" i="1" s="1"/>
  <c r="N928" i="1" s="1"/>
  <c r="E928" i="1"/>
  <c r="F928" i="1" s="1"/>
  <c r="O927" i="1"/>
  <c r="Q927" i="1" s="1"/>
  <c r="G928" i="1"/>
  <c r="I928" i="1" s="1"/>
  <c r="A929" i="1"/>
  <c r="C928" i="1"/>
  <c r="J929" i="1"/>
  <c r="L929" i="1" l="1"/>
  <c r="M929" i="1" s="1"/>
  <c r="N929" i="1" s="1"/>
  <c r="E929" i="1"/>
  <c r="F929" i="1" s="1"/>
  <c r="O928" i="1"/>
  <c r="Q928" i="1" s="1"/>
  <c r="B928" i="1" s="1"/>
  <c r="A930" i="1"/>
  <c r="G929" i="1"/>
  <c r="I929" i="1" s="1"/>
  <c r="J930" i="1"/>
  <c r="B927" i="1"/>
  <c r="C929" i="1"/>
  <c r="L930" i="1" l="1"/>
  <c r="M930" i="1" s="1"/>
  <c r="N930" i="1" s="1"/>
  <c r="E930" i="1"/>
  <c r="F930" i="1" s="1"/>
  <c r="O929" i="1"/>
  <c r="Q929" i="1" s="1"/>
  <c r="G930" i="1"/>
  <c r="I930" i="1" s="1"/>
  <c r="A931" i="1"/>
  <c r="C930" i="1"/>
  <c r="J931" i="1"/>
  <c r="L931" i="1" l="1"/>
  <c r="M931" i="1" s="1"/>
  <c r="N931" i="1" s="1"/>
  <c r="E931" i="1"/>
  <c r="F931" i="1" s="1"/>
  <c r="G931" i="1"/>
  <c r="I931" i="1" s="1"/>
  <c r="A932" i="1"/>
  <c r="O930" i="1"/>
  <c r="B929" i="1"/>
  <c r="J932" i="1"/>
  <c r="C931" i="1"/>
  <c r="L932" i="1" l="1"/>
  <c r="M932" i="1" s="1"/>
  <c r="N932" i="1" s="1"/>
  <c r="E932" i="1"/>
  <c r="F932" i="1" s="1"/>
  <c r="G932" i="1"/>
  <c r="I932" i="1" s="1"/>
  <c r="A933" i="1"/>
  <c r="C932" i="1"/>
  <c r="J933" i="1"/>
  <c r="O931" i="1"/>
  <c r="Q930" i="1"/>
  <c r="L933" i="1" l="1"/>
  <c r="M933" i="1" s="1"/>
  <c r="N933" i="1" s="1"/>
  <c r="E933" i="1"/>
  <c r="F933" i="1" s="1"/>
  <c r="G933" i="1"/>
  <c r="I933" i="1" s="1"/>
  <c r="A934" i="1"/>
  <c r="B930" i="1"/>
  <c r="C933" i="1"/>
  <c r="O932" i="1"/>
  <c r="J934" i="1"/>
  <c r="Q931" i="1"/>
  <c r="L934" i="1" l="1"/>
  <c r="M934" i="1" s="1"/>
  <c r="N934" i="1" s="1"/>
  <c r="E934" i="1"/>
  <c r="F934" i="1" s="1"/>
  <c r="G934" i="1"/>
  <c r="I934" i="1" s="1"/>
  <c r="A935" i="1"/>
  <c r="J935" i="1"/>
  <c r="O933" i="1"/>
  <c r="B931" i="1"/>
  <c r="C934" i="1"/>
  <c r="Q932" i="1"/>
  <c r="L935" i="1" l="1"/>
  <c r="M935" i="1" s="1"/>
  <c r="N935" i="1" s="1"/>
  <c r="E935" i="1"/>
  <c r="F935" i="1" s="1"/>
  <c r="A936" i="1"/>
  <c r="G935" i="1"/>
  <c r="I935" i="1" s="1"/>
  <c r="Q933" i="1"/>
  <c r="O934" i="1"/>
  <c r="J936" i="1"/>
  <c r="C935" i="1"/>
  <c r="B932" i="1"/>
  <c r="L936" i="1" l="1"/>
  <c r="M936" i="1" s="1"/>
  <c r="N936" i="1" s="1"/>
  <c r="E936" i="1"/>
  <c r="F936" i="1" s="1"/>
  <c r="G936" i="1"/>
  <c r="I936" i="1" s="1"/>
  <c r="A937" i="1"/>
  <c r="H1012" i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J937" i="1"/>
  <c r="O935" i="1"/>
  <c r="C936" i="1"/>
  <c r="Q934" i="1"/>
  <c r="B933" i="1"/>
  <c r="L937" i="1" l="1"/>
  <c r="M937" i="1" s="1"/>
  <c r="N937" i="1" s="1"/>
  <c r="E937" i="1"/>
  <c r="F937" i="1" s="1"/>
  <c r="A938" i="1"/>
  <c r="G937" i="1"/>
  <c r="I937" i="1" s="1"/>
  <c r="B934" i="1"/>
  <c r="O936" i="1"/>
  <c r="C937" i="1"/>
  <c r="Q935" i="1"/>
  <c r="J938" i="1"/>
  <c r="L938" i="1" l="1"/>
  <c r="M938" i="1" s="1"/>
  <c r="N938" i="1" s="1"/>
  <c r="E938" i="1"/>
  <c r="F938" i="1" s="1"/>
  <c r="G938" i="1"/>
  <c r="I938" i="1" s="1"/>
  <c r="A939" i="1"/>
  <c r="B935" i="1"/>
  <c r="O937" i="1"/>
  <c r="J939" i="1"/>
  <c r="C938" i="1"/>
  <c r="Q936" i="1"/>
  <c r="L939" i="1" l="1"/>
  <c r="M939" i="1" s="1"/>
  <c r="N939" i="1" s="1"/>
  <c r="E939" i="1"/>
  <c r="F939" i="1" s="1"/>
  <c r="A940" i="1"/>
  <c r="G939" i="1"/>
  <c r="I939" i="1" s="1"/>
  <c r="B936" i="1"/>
  <c r="J940" i="1"/>
  <c r="O938" i="1"/>
  <c r="C939" i="1"/>
  <c r="Q937" i="1"/>
  <c r="L940" i="1" l="1"/>
  <c r="M940" i="1" s="1"/>
  <c r="N940" i="1" s="1"/>
  <c r="E940" i="1"/>
  <c r="F940" i="1" s="1"/>
  <c r="A941" i="1"/>
  <c r="G940" i="1"/>
  <c r="I940" i="1" s="1"/>
  <c r="B937" i="1"/>
  <c r="Q938" i="1"/>
  <c r="O939" i="1"/>
  <c r="C940" i="1"/>
  <c r="J941" i="1"/>
  <c r="L941" i="1" l="1"/>
  <c r="M941" i="1" s="1"/>
  <c r="N941" i="1" s="1"/>
  <c r="E941" i="1"/>
  <c r="F941" i="1" s="1"/>
  <c r="G941" i="1"/>
  <c r="I941" i="1" s="1"/>
  <c r="A942" i="1"/>
  <c r="B938" i="1"/>
  <c r="C941" i="1"/>
  <c r="J942" i="1"/>
  <c r="O940" i="1"/>
  <c r="Q939" i="1"/>
  <c r="L942" i="1" l="1"/>
  <c r="M942" i="1" s="1"/>
  <c r="N942" i="1" s="1"/>
  <c r="E942" i="1"/>
  <c r="F942" i="1" s="1"/>
  <c r="G942" i="1"/>
  <c r="I942" i="1" s="1"/>
  <c r="A943" i="1"/>
  <c r="J943" i="1"/>
  <c r="C942" i="1"/>
  <c r="Q940" i="1"/>
  <c r="B939" i="1"/>
  <c r="O941" i="1"/>
  <c r="L943" i="1" l="1"/>
  <c r="M943" i="1" s="1"/>
  <c r="N943" i="1" s="1"/>
  <c r="E943" i="1"/>
  <c r="F943" i="1" s="1"/>
  <c r="A944" i="1"/>
  <c r="G943" i="1"/>
  <c r="I943" i="1" s="1"/>
  <c r="O942" i="1"/>
  <c r="C943" i="1"/>
  <c r="Q941" i="1"/>
  <c r="B940" i="1"/>
  <c r="J944" i="1"/>
  <c r="L944" i="1" l="1"/>
  <c r="M944" i="1" s="1"/>
  <c r="N944" i="1" s="1"/>
  <c r="E944" i="1"/>
  <c r="F944" i="1" s="1"/>
  <c r="G944" i="1"/>
  <c r="I944" i="1" s="1"/>
  <c r="A945" i="1"/>
  <c r="C944" i="1"/>
  <c r="Q942" i="1"/>
  <c r="J945" i="1"/>
  <c r="O943" i="1"/>
  <c r="B941" i="1"/>
  <c r="L945" i="1" l="1"/>
  <c r="M945" i="1" s="1"/>
  <c r="N945" i="1" s="1"/>
  <c r="E945" i="1"/>
  <c r="F945" i="1" s="1"/>
  <c r="G945" i="1"/>
  <c r="I945" i="1" s="1"/>
  <c r="A946" i="1"/>
  <c r="Q943" i="1"/>
  <c r="B942" i="1"/>
  <c r="O944" i="1"/>
  <c r="J946" i="1"/>
  <c r="C945" i="1"/>
  <c r="L946" i="1" l="1"/>
  <c r="M946" i="1" s="1"/>
  <c r="N946" i="1" s="1"/>
  <c r="E946" i="1"/>
  <c r="F946" i="1" s="1"/>
  <c r="A947" i="1"/>
  <c r="G946" i="1"/>
  <c r="I946" i="1" s="1"/>
  <c r="J947" i="1"/>
  <c r="O945" i="1"/>
  <c r="Q944" i="1"/>
  <c r="C946" i="1"/>
  <c r="B943" i="1"/>
  <c r="L947" i="1" l="1"/>
  <c r="M947" i="1" s="1"/>
  <c r="N947" i="1" s="1"/>
  <c r="E947" i="1"/>
  <c r="F947" i="1" s="1"/>
  <c r="A948" i="1"/>
  <c r="G947" i="1"/>
  <c r="I947" i="1" s="1"/>
  <c r="O946" i="1"/>
  <c r="J948" i="1"/>
  <c r="Q945" i="1"/>
  <c r="B944" i="1"/>
  <c r="C947" i="1"/>
  <c r="L948" i="1" l="1"/>
  <c r="M948" i="1" s="1"/>
  <c r="N948" i="1" s="1"/>
  <c r="E948" i="1"/>
  <c r="F948" i="1" s="1"/>
  <c r="G949" i="1" s="1"/>
  <c r="I949" i="1" s="1"/>
  <c r="G948" i="1"/>
  <c r="I948" i="1" s="1"/>
  <c r="A949" i="1"/>
  <c r="J949" i="1"/>
  <c r="O947" i="1"/>
  <c r="C948" i="1"/>
  <c r="B945" i="1"/>
  <c r="Q946" i="1"/>
  <c r="L949" i="1" l="1"/>
  <c r="M949" i="1" s="1"/>
  <c r="N949" i="1" s="1"/>
  <c r="E949" i="1"/>
  <c r="F949" i="1" s="1"/>
  <c r="A950" i="1"/>
  <c r="B946" i="1"/>
  <c r="C949" i="1"/>
  <c r="O948" i="1"/>
  <c r="Q947" i="1"/>
  <c r="J950" i="1"/>
  <c r="L950" i="1" l="1"/>
  <c r="M950" i="1" s="1"/>
  <c r="N950" i="1" s="1"/>
  <c r="E950" i="1"/>
  <c r="F950" i="1" s="1"/>
  <c r="A951" i="1"/>
  <c r="G950" i="1"/>
  <c r="I950" i="1" s="1"/>
  <c r="B947" i="1"/>
  <c r="O949" i="1"/>
  <c r="J951" i="1"/>
  <c r="Q948" i="1"/>
  <c r="L951" i="1" l="1"/>
  <c r="M951" i="1" s="1"/>
  <c r="N951" i="1" s="1"/>
  <c r="E951" i="1"/>
  <c r="F951" i="1" s="1"/>
  <c r="A952" i="1"/>
  <c r="G951" i="1"/>
  <c r="I951" i="1" s="1"/>
  <c r="O950" i="1"/>
  <c r="Q949" i="1"/>
  <c r="J952" i="1"/>
  <c r="B948" i="1"/>
  <c r="L952" i="1" l="1"/>
  <c r="M952" i="1" s="1"/>
  <c r="N952" i="1" s="1"/>
  <c r="E952" i="1"/>
  <c r="F952" i="1" s="1"/>
  <c r="G952" i="1"/>
  <c r="I952" i="1" s="1"/>
  <c r="A953" i="1"/>
  <c r="B949" i="1"/>
  <c r="O951" i="1"/>
  <c r="J953" i="1"/>
  <c r="L953" i="1" l="1"/>
  <c r="M953" i="1" s="1"/>
  <c r="N953" i="1" s="1"/>
  <c r="E953" i="1"/>
  <c r="F953" i="1" s="1"/>
  <c r="A954" i="1"/>
  <c r="G953" i="1"/>
  <c r="I953" i="1" s="1"/>
  <c r="O952" i="1"/>
  <c r="J954" i="1"/>
  <c r="C950" i="1"/>
  <c r="L954" i="1" l="1"/>
  <c r="M954" i="1" s="1"/>
  <c r="N954" i="1" s="1"/>
  <c r="E954" i="1"/>
  <c r="F954" i="1" s="1"/>
  <c r="A955" i="1"/>
  <c r="G954" i="1"/>
  <c r="I954" i="1" s="1"/>
  <c r="J955" i="1"/>
  <c r="C951" i="1"/>
  <c r="Q950" i="1"/>
  <c r="O953" i="1"/>
  <c r="L955" i="1" l="1"/>
  <c r="M955" i="1" s="1"/>
  <c r="N955" i="1" s="1"/>
  <c r="E955" i="1"/>
  <c r="F955" i="1" s="1"/>
  <c r="G955" i="1"/>
  <c r="I955" i="1" s="1"/>
  <c r="A956" i="1"/>
  <c r="C952" i="1"/>
  <c r="Q951" i="1"/>
  <c r="J956" i="1"/>
  <c r="B950" i="1"/>
  <c r="O954" i="1"/>
  <c r="L956" i="1" l="1"/>
  <c r="M956" i="1" s="1"/>
  <c r="N956" i="1" s="1"/>
  <c r="E956" i="1"/>
  <c r="F956" i="1" s="1"/>
  <c r="A957" i="1"/>
  <c r="G956" i="1"/>
  <c r="I956" i="1" s="1"/>
  <c r="B951" i="1"/>
  <c r="J957" i="1"/>
  <c r="C953" i="1"/>
  <c r="Q952" i="1"/>
  <c r="O955" i="1"/>
  <c r="L957" i="1" l="1"/>
  <c r="M957" i="1" s="1"/>
  <c r="N957" i="1" s="1"/>
  <c r="E957" i="1"/>
  <c r="F957" i="1" s="1"/>
  <c r="A958" i="1"/>
  <c r="G957" i="1"/>
  <c r="I957" i="1" s="1"/>
  <c r="B952" i="1"/>
  <c r="O956" i="1"/>
  <c r="J958" i="1"/>
  <c r="C954" i="1"/>
  <c r="Q953" i="1"/>
  <c r="L958" i="1" l="1"/>
  <c r="M958" i="1" s="1"/>
  <c r="N958" i="1" s="1"/>
  <c r="E958" i="1"/>
  <c r="F958" i="1" s="1"/>
  <c r="G958" i="1"/>
  <c r="I958" i="1" s="1"/>
  <c r="A959" i="1"/>
  <c r="B953" i="1"/>
  <c r="C955" i="1"/>
  <c r="Q954" i="1"/>
  <c r="J959" i="1"/>
  <c r="O957" i="1"/>
  <c r="L959" i="1" l="1"/>
  <c r="M959" i="1" s="1"/>
  <c r="N959" i="1" s="1"/>
  <c r="E959" i="1"/>
  <c r="F959" i="1" s="1"/>
  <c r="G959" i="1"/>
  <c r="I959" i="1" s="1"/>
  <c r="A960" i="1"/>
  <c r="J960" i="1"/>
  <c r="O958" i="1"/>
  <c r="B954" i="1"/>
  <c r="C956" i="1"/>
  <c r="Q955" i="1"/>
  <c r="L960" i="1" l="1"/>
  <c r="M960" i="1" s="1"/>
  <c r="N960" i="1" s="1"/>
  <c r="E960" i="1"/>
  <c r="F960" i="1" s="1"/>
  <c r="G960" i="1"/>
  <c r="I960" i="1" s="1"/>
  <c r="A961" i="1"/>
  <c r="O959" i="1"/>
  <c r="B955" i="1"/>
  <c r="C957" i="1"/>
  <c r="Q956" i="1"/>
  <c r="J961" i="1"/>
  <c r="L961" i="1" l="1"/>
  <c r="M961" i="1" s="1"/>
  <c r="N961" i="1" s="1"/>
  <c r="E961" i="1"/>
  <c r="F961" i="1" s="1"/>
  <c r="A962" i="1"/>
  <c r="G961" i="1"/>
  <c r="I961" i="1" s="1"/>
  <c r="J962" i="1"/>
  <c r="B956" i="1"/>
  <c r="O960" i="1"/>
  <c r="C958" i="1"/>
  <c r="Q957" i="1"/>
  <c r="L962" i="1" l="1"/>
  <c r="M962" i="1" s="1"/>
  <c r="N962" i="1" s="1"/>
  <c r="E962" i="1"/>
  <c r="F962" i="1" s="1"/>
  <c r="A963" i="1"/>
  <c r="G962" i="1"/>
  <c r="I962" i="1" s="1"/>
  <c r="B957" i="1"/>
  <c r="O961" i="1"/>
  <c r="C959" i="1"/>
  <c r="Q958" i="1"/>
  <c r="J963" i="1"/>
  <c r="L963" i="1" l="1"/>
  <c r="M963" i="1" s="1"/>
  <c r="N963" i="1" s="1"/>
  <c r="E963" i="1"/>
  <c r="F963" i="1" s="1"/>
  <c r="A964" i="1"/>
  <c r="G963" i="1"/>
  <c r="I963" i="1" s="1"/>
  <c r="O962" i="1"/>
  <c r="C960" i="1"/>
  <c r="Q959" i="1"/>
  <c r="J964" i="1"/>
  <c r="B958" i="1"/>
  <c r="L964" i="1" l="1"/>
  <c r="M964" i="1" s="1"/>
  <c r="N964" i="1" s="1"/>
  <c r="E964" i="1"/>
  <c r="F964" i="1" s="1"/>
  <c r="G964" i="1"/>
  <c r="I964" i="1" s="1"/>
  <c r="A965" i="1"/>
  <c r="B959" i="1"/>
  <c r="C961" i="1"/>
  <c r="Q960" i="1"/>
  <c r="J965" i="1"/>
  <c r="O963" i="1"/>
  <c r="L965" i="1" l="1"/>
  <c r="M965" i="1" s="1"/>
  <c r="N965" i="1" s="1"/>
  <c r="E965" i="1"/>
  <c r="F965" i="1" s="1"/>
  <c r="G965" i="1"/>
  <c r="I965" i="1" s="1"/>
  <c r="A966" i="1"/>
  <c r="B960" i="1"/>
  <c r="J966" i="1"/>
  <c r="C962" i="1"/>
  <c r="Q961" i="1"/>
  <c r="O964" i="1"/>
  <c r="L966" i="1" l="1"/>
  <c r="M966" i="1" s="1"/>
  <c r="N966" i="1" s="1"/>
  <c r="E966" i="1"/>
  <c r="F966" i="1" s="1"/>
  <c r="A967" i="1"/>
  <c r="G966" i="1"/>
  <c r="I966" i="1" s="1"/>
  <c r="B961" i="1"/>
  <c r="H1043" i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O965" i="1"/>
  <c r="J967" i="1"/>
  <c r="C963" i="1"/>
  <c r="Q962" i="1"/>
  <c r="L967" i="1" l="1"/>
  <c r="M967" i="1" s="1"/>
  <c r="N967" i="1" s="1"/>
  <c r="E967" i="1"/>
  <c r="F967" i="1" s="1"/>
  <c r="A968" i="1"/>
  <c r="G967" i="1"/>
  <c r="I967" i="1" s="1"/>
  <c r="B962" i="1"/>
  <c r="C964" i="1"/>
  <c r="Q963" i="1"/>
  <c r="O966" i="1"/>
  <c r="J968" i="1"/>
  <c r="L968" i="1" l="1"/>
  <c r="M968" i="1" s="1"/>
  <c r="N968" i="1" s="1"/>
  <c r="E968" i="1"/>
  <c r="F968" i="1" s="1"/>
  <c r="G969" i="1" s="1"/>
  <c r="I969" i="1" s="1"/>
  <c r="G968" i="1"/>
  <c r="I968" i="1" s="1"/>
  <c r="A969" i="1"/>
  <c r="O967" i="1"/>
  <c r="J969" i="1"/>
  <c r="B963" i="1"/>
  <c r="C965" i="1"/>
  <c r="Q964" i="1"/>
  <c r="L969" i="1" l="1"/>
  <c r="M969" i="1" s="1"/>
  <c r="N969" i="1" s="1"/>
  <c r="E969" i="1"/>
  <c r="F969" i="1" s="1"/>
  <c r="A970" i="1"/>
  <c r="O968" i="1"/>
  <c r="B964" i="1"/>
  <c r="C966" i="1"/>
  <c r="Q965" i="1"/>
  <c r="J970" i="1"/>
  <c r="L970" i="1" l="1"/>
  <c r="M970" i="1" s="1"/>
  <c r="N970" i="1" s="1"/>
  <c r="E970" i="1"/>
  <c r="F970" i="1" s="1"/>
  <c r="G970" i="1"/>
  <c r="I970" i="1" s="1"/>
  <c r="A971" i="1"/>
  <c r="B965" i="1"/>
  <c r="J971" i="1"/>
  <c r="O969" i="1"/>
  <c r="C967" i="1"/>
  <c r="Q966" i="1"/>
  <c r="L971" i="1" l="1"/>
  <c r="M971" i="1" s="1"/>
  <c r="N971" i="1" s="1"/>
  <c r="E971" i="1"/>
  <c r="F971" i="1" s="1"/>
  <c r="A972" i="1"/>
  <c r="G971" i="1"/>
  <c r="I971" i="1" s="1"/>
  <c r="B966" i="1"/>
  <c r="O970" i="1"/>
  <c r="C968" i="1"/>
  <c r="Q967" i="1"/>
  <c r="J972" i="1"/>
  <c r="L972" i="1" l="1"/>
  <c r="M972" i="1" s="1"/>
  <c r="N972" i="1" s="1"/>
  <c r="E972" i="1"/>
  <c r="F972" i="1" s="1"/>
  <c r="G972" i="1"/>
  <c r="I972" i="1" s="1"/>
  <c r="A973" i="1"/>
  <c r="C969" i="1"/>
  <c r="Q968" i="1"/>
  <c r="O971" i="1"/>
  <c r="J973" i="1"/>
  <c r="B967" i="1"/>
  <c r="L973" i="1" l="1"/>
  <c r="M973" i="1" s="1"/>
  <c r="N973" i="1" s="1"/>
  <c r="E973" i="1"/>
  <c r="F973" i="1" s="1"/>
  <c r="G973" i="1"/>
  <c r="I973" i="1" s="1"/>
  <c r="A974" i="1"/>
  <c r="O972" i="1"/>
  <c r="J974" i="1"/>
  <c r="B968" i="1"/>
  <c r="C970" i="1"/>
  <c r="Q969" i="1"/>
  <c r="L974" i="1" l="1"/>
  <c r="M974" i="1" s="1"/>
  <c r="N974" i="1" s="1"/>
  <c r="E974" i="1"/>
  <c r="F974" i="1" s="1"/>
  <c r="G975" i="1" s="1"/>
  <c r="I975" i="1" s="1"/>
  <c r="G974" i="1"/>
  <c r="I974" i="1" s="1"/>
  <c r="A975" i="1"/>
  <c r="O973" i="1"/>
  <c r="J975" i="1"/>
  <c r="C971" i="1"/>
  <c r="Q970" i="1"/>
  <c r="B969" i="1"/>
  <c r="L975" i="1" l="1"/>
  <c r="M975" i="1" s="1"/>
  <c r="N975" i="1" s="1"/>
  <c r="E975" i="1"/>
  <c r="F975" i="1" s="1"/>
  <c r="A976" i="1"/>
  <c r="B970" i="1"/>
  <c r="O974" i="1"/>
  <c r="C972" i="1"/>
  <c r="Q971" i="1"/>
  <c r="J976" i="1"/>
  <c r="L976" i="1" l="1"/>
  <c r="M976" i="1" s="1"/>
  <c r="N976" i="1" s="1"/>
  <c r="E976" i="1"/>
  <c r="F976" i="1" s="1"/>
  <c r="A977" i="1"/>
  <c r="G976" i="1"/>
  <c r="I976" i="1" s="1"/>
  <c r="J977" i="1"/>
  <c r="B971" i="1"/>
  <c r="C973" i="1"/>
  <c r="Q972" i="1"/>
  <c r="O975" i="1"/>
  <c r="L977" i="1" l="1"/>
  <c r="M977" i="1" s="1"/>
  <c r="N977" i="1" s="1"/>
  <c r="E977" i="1"/>
  <c r="F977" i="1" s="1"/>
  <c r="A978" i="1"/>
  <c r="G977" i="1"/>
  <c r="I977" i="1" s="1"/>
  <c r="B972" i="1"/>
  <c r="C974" i="1"/>
  <c r="Q973" i="1"/>
  <c r="O976" i="1"/>
  <c r="J978" i="1"/>
  <c r="L978" i="1" l="1"/>
  <c r="M978" i="1" s="1"/>
  <c r="N978" i="1" s="1"/>
  <c r="E978" i="1"/>
  <c r="F978" i="1" s="1"/>
  <c r="G978" i="1"/>
  <c r="I978" i="1" s="1"/>
  <c r="A979" i="1"/>
  <c r="B973" i="1"/>
  <c r="O977" i="1"/>
  <c r="J979" i="1"/>
  <c r="C975" i="1"/>
  <c r="Q974" i="1"/>
  <c r="L979" i="1" l="1"/>
  <c r="M979" i="1" s="1"/>
  <c r="N979" i="1" s="1"/>
  <c r="E979" i="1"/>
  <c r="F979" i="1" s="1"/>
  <c r="G979" i="1"/>
  <c r="I979" i="1" s="1"/>
  <c r="A980" i="1"/>
  <c r="C976" i="1"/>
  <c r="Q975" i="1"/>
  <c r="O978" i="1"/>
  <c r="B974" i="1"/>
  <c r="J980" i="1"/>
  <c r="L980" i="1" l="1"/>
  <c r="M980" i="1" s="1"/>
  <c r="N980" i="1" s="1"/>
  <c r="E980" i="1"/>
  <c r="F980" i="1" s="1"/>
  <c r="G980" i="1"/>
  <c r="I980" i="1" s="1"/>
  <c r="A981" i="1"/>
  <c r="O979" i="1"/>
  <c r="J981" i="1"/>
  <c r="B975" i="1"/>
  <c r="C977" i="1"/>
  <c r="Q976" i="1"/>
  <c r="L981" i="1" l="1"/>
  <c r="M981" i="1" s="1"/>
  <c r="N981" i="1" s="1"/>
  <c r="E981" i="1"/>
  <c r="F981" i="1" s="1"/>
  <c r="G981" i="1"/>
  <c r="I981" i="1" s="1"/>
  <c r="A982" i="1"/>
  <c r="J982" i="1"/>
  <c r="C978" i="1"/>
  <c r="Q977" i="1"/>
  <c r="O980" i="1"/>
  <c r="B976" i="1"/>
  <c r="L982" i="1" l="1"/>
  <c r="M982" i="1" s="1"/>
  <c r="N982" i="1" s="1"/>
  <c r="E982" i="1"/>
  <c r="F982" i="1" s="1"/>
  <c r="A983" i="1"/>
  <c r="G982" i="1"/>
  <c r="I982" i="1" s="1"/>
  <c r="B977" i="1"/>
  <c r="C979" i="1"/>
  <c r="Q978" i="1"/>
  <c r="J983" i="1"/>
  <c r="O981" i="1"/>
  <c r="L983" i="1" l="1"/>
  <c r="M983" i="1" s="1"/>
  <c r="N983" i="1" s="1"/>
  <c r="E983" i="1"/>
  <c r="F983" i="1" s="1"/>
  <c r="G983" i="1"/>
  <c r="I983" i="1" s="1"/>
  <c r="A984" i="1"/>
  <c r="B978" i="1"/>
  <c r="J984" i="1"/>
  <c r="O982" i="1"/>
  <c r="C980" i="1"/>
  <c r="Q979" i="1"/>
  <c r="L984" i="1" l="1"/>
  <c r="M984" i="1" s="1"/>
  <c r="N984" i="1" s="1"/>
  <c r="E984" i="1"/>
  <c r="F984" i="1" s="1"/>
  <c r="G984" i="1"/>
  <c r="I984" i="1" s="1"/>
  <c r="A985" i="1"/>
  <c r="B979" i="1"/>
  <c r="Q980" i="1"/>
  <c r="B980" i="1" s="1"/>
  <c r="J985" i="1"/>
  <c r="O983" i="1"/>
  <c r="L985" i="1" l="1"/>
  <c r="M985" i="1" s="1"/>
  <c r="N985" i="1" s="1"/>
  <c r="E985" i="1"/>
  <c r="F985" i="1" s="1"/>
  <c r="A986" i="1"/>
  <c r="G985" i="1"/>
  <c r="I985" i="1" s="1"/>
  <c r="O984" i="1"/>
  <c r="J986" i="1"/>
  <c r="L986" i="1" l="1"/>
  <c r="M986" i="1" s="1"/>
  <c r="N986" i="1" s="1"/>
  <c r="E986" i="1"/>
  <c r="F986" i="1" s="1"/>
  <c r="A987" i="1"/>
  <c r="G986" i="1"/>
  <c r="I986" i="1" s="1"/>
  <c r="J987" i="1"/>
  <c r="C981" i="1"/>
  <c r="O985" i="1"/>
  <c r="L987" i="1" l="1"/>
  <c r="M987" i="1" s="1"/>
  <c r="N987" i="1" s="1"/>
  <c r="E987" i="1"/>
  <c r="F987" i="1" s="1"/>
  <c r="G987" i="1"/>
  <c r="I987" i="1" s="1"/>
  <c r="A988" i="1"/>
  <c r="O986" i="1"/>
  <c r="C982" i="1"/>
  <c r="Q981" i="1"/>
  <c r="J988" i="1"/>
  <c r="L988" i="1" l="1"/>
  <c r="M988" i="1" s="1"/>
  <c r="N988" i="1" s="1"/>
  <c r="E988" i="1"/>
  <c r="F988" i="1" s="1"/>
  <c r="G988" i="1"/>
  <c r="I988" i="1" s="1"/>
  <c r="A989" i="1"/>
  <c r="O987" i="1"/>
  <c r="B981" i="1"/>
  <c r="J989" i="1"/>
  <c r="C983" i="1"/>
  <c r="Q982" i="1"/>
  <c r="L989" i="1" l="1"/>
  <c r="M989" i="1" s="1"/>
  <c r="N989" i="1" s="1"/>
  <c r="E989" i="1"/>
  <c r="F989" i="1" s="1"/>
  <c r="G989" i="1"/>
  <c r="I989" i="1" s="1"/>
  <c r="A990" i="1"/>
  <c r="B982" i="1"/>
  <c r="C984" i="1"/>
  <c r="Q983" i="1"/>
  <c r="J990" i="1"/>
  <c r="O988" i="1"/>
  <c r="L990" i="1" l="1"/>
  <c r="M990" i="1" s="1"/>
  <c r="N990" i="1" s="1"/>
  <c r="E990" i="1"/>
  <c r="F990" i="1" s="1"/>
  <c r="A991" i="1"/>
  <c r="G990" i="1"/>
  <c r="I990" i="1" s="1"/>
  <c r="B983" i="1"/>
  <c r="J991" i="1"/>
  <c r="C985" i="1"/>
  <c r="Q984" i="1"/>
  <c r="O989" i="1"/>
  <c r="L991" i="1" l="1"/>
  <c r="M991" i="1" s="1"/>
  <c r="N991" i="1" s="1"/>
  <c r="E991" i="1"/>
  <c r="F991" i="1" s="1"/>
  <c r="G991" i="1"/>
  <c r="I991" i="1" s="1"/>
  <c r="A992" i="1"/>
  <c r="C986" i="1"/>
  <c r="Q985" i="1"/>
  <c r="O990" i="1"/>
  <c r="B984" i="1"/>
  <c r="J992" i="1"/>
  <c r="L992" i="1" l="1"/>
  <c r="M992" i="1" s="1"/>
  <c r="N992" i="1" s="1"/>
  <c r="E992" i="1"/>
  <c r="F992" i="1" s="1"/>
  <c r="A993" i="1"/>
  <c r="G992" i="1"/>
  <c r="I992" i="1" s="1"/>
  <c r="B985" i="1"/>
  <c r="J993" i="1"/>
  <c r="C987" i="1"/>
  <c r="Q986" i="1"/>
  <c r="O991" i="1"/>
  <c r="L993" i="1" l="1"/>
  <c r="M993" i="1" s="1"/>
  <c r="N993" i="1" s="1"/>
  <c r="E993" i="1"/>
  <c r="F993" i="1" s="1"/>
  <c r="G993" i="1"/>
  <c r="I993" i="1" s="1"/>
  <c r="A994" i="1"/>
  <c r="B986" i="1"/>
  <c r="C988" i="1"/>
  <c r="Q987" i="1"/>
  <c r="J994" i="1"/>
  <c r="O992" i="1"/>
  <c r="L994" i="1" l="1"/>
  <c r="M994" i="1" s="1"/>
  <c r="N994" i="1" s="1"/>
  <c r="E994" i="1"/>
  <c r="F994" i="1" s="1"/>
  <c r="G994" i="1"/>
  <c r="I994" i="1" s="1"/>
  <c r="A995" i="1"/>
  <c r="O993" i="1"/>
  <c r="J995" i="1"/>
  <c r="B987" i="1"/>
  <c r="C989" i="1"/>
  <c r="Q988" i="1"/>
  <c r="L995" i="1" l="1"/>
  <c r="M995" i="1" s="1"/>
  <c r="N995" i="1" s="1"/>
  <c r="E995" i="1"/>
  <c r="F995" i="1" s="1"/>
  <c r="G995" i="1"/>
  <c r="I995" i="1" s="1"/>
  <c r="A996" i="1"/>
  <c r="B988" i="1"/>
  <c r="C990" i="1"/>
  <c r="Q989" i="1"/>
  <c r="O994" i="1"/>
  <c r="H1072" i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J996" i="1"/>
  <c r="L996" i="1" l="1"/>
  <c r="M996" i="1" s="1"/>
  <c r="N996" i="1" s="1"/>
  <c r="E996" i="1"/>
  <c r="F996" i="1" s="1"/>
  <c r="G996" i="1"/>
  <c r="I996" i="1" s="1"/>
  <c r="A997" i="1"/>
  <c r="J997" i="1"/>
  <c r="B989" i="1"/>
  <c r="C991" i="1"/>
  <c r="Q990" i="1"/>
  <c r="O995" i="1"/>
  <c r="L997" i="1" l="1"/>
  <c r="M997" i="1" s="1"/>
  <c r="N997" i="1" s="1"/>
  <c r="E997" i="1"/>
  <c r="F997" i="1" s="1"/>
  <c r="A998" i="1"/>
  <c r="G997" i="1"/>
  <c r="I997" i="1" s="1"/>
  <c r="B990" i="1"/>
  <c r="C992" i="1"/>
  <c r="Q991" i="1"/>
  <c r="J998" i="1"/>
  <c r="O996" i="1"/>
  <c r="L998" i="1" l="1"/>
  <c r="M998" i="1" s="1"/>
  <c r="N998" i="1" s="1"/>
  <c r="E998" i="1"/>
  <c r="F998" i="1" s="1"/>
  <c r="A999" i="1"/>
  <c r="G998" i="1"/>
  <c r="I998" i="1" s="1"/>
  <c r="J999" i="1"/>
  <c r="O997" i="1"/>
  <c r="B991" i="1"/>
  <c r="C993" i="1"/>
  <c r="Q992" i="1"/>
  <c r="L999" i="1" l="1"/>
  <c r="M999" i="1" s="1"/>
  <c r="N999" i="1" s="1"/>
  <c r="E999" i="1"/>
  <c r="F999" i="1" s="1"/>
  <c r="G999" i="1"/>
  <c r="I999" i="1" s="1"/>
  <c r="A1000" i="1"/>
  <c r="B992" i="1"/>
  <c r="O998" i="1"/>
  <c r="J1000" i="1"/>
  <c r="C994" i="1"/>
  <c r="Q993" i="1"/>
  <c r="L1000" i="1" l="1"/>
  <c r="M1000" i="1" s="1"/>
  <c r="N1000" i="1" s="1"/>
  <c r="E1000" i="1"/>
  <c r="F1000" i="1" s="1"/>
  <c r="A1001" i="1"/>
  <c r="G1000" i="1"/>
  <c r="I1000" i="1" s="1"/>
  <c r="B993" i="1"/>
  <c r="O999" i="1"/>
  <c r="C995" i="1"/>
  <c r="Q994" i="1"/>
  <c r="J1001" i="1"/>
  <c r="L1001" i="1" l="1"/>
  <c r="M1001" i="1" s="1"/>
  <c r="N1001" i="1" s="1"/>
  <c r="E1001" i="1"/>
  <c r="F1001" i="1" s="1"/>
  <c r="A1002" i="1"/>
  <c r="G1001" i="1"/>
  <c r="I1001" i="1" s="1"/>
  <c r="B994" i="1"/>
  <c r="O1000" i="1"/>
  <c r="C996" i="1"/>
  <c r="Q995" i="1"/>
  <c r="J1002" i="1"/>
  <c r="L1002" i="1" l="1"/>
  <c r="M1002" i="1" s="1"/>
  <c r="N1002" i="1" s="1"/>
  <c r="E1002" i="1"/>
  <c r="F1002" i="1" s="1"/>
  <c r="A1003" i="1"/>
  <c r="G1002" i="1"/>
  <c r="I1002" i="1" s="1"/>
  <c r="C997" i="1"/>
  <c r="Q996" i="1"/>
  <c r="J1003" i="1"/>
  <c r="O1001" i="1"/>
  <c r="B995" i="1"/>
  <c r="L1003" i="1" l="1"/>
  <c r="M1003" i="1" s="1"/>
  <c r="N1003" i="1" s="1"/>
  <c r="E1003" i="1"/>
  <c r="F1003" i="1" s="1"/>
  <c r="A1004" i="1"/>
  <c r="G1003" i="1"/>
  <c r="I1003" i="1" s="1"/>
  <c r="B996" i="1"/>
  <c r="O1002" i="1"/>
  <c r="C998" i="1"/>
  <c r="Q997" i="1"/>
  <c r="J1004" i="1"/>
  <c r="L1004" i="1" l="1"/>
  <c r="M1004" i="1" s="1"/>
  <c r="N1004" i="1" s="1"/>
  <c r="E1004" i="1"/>
  <c r="F1004" i="1" s="1"/>
  <c r="G1004" i="1"/>
  <c r="I1004" i="1" s="1"/>
  <c r="A1005" i="1"/>
  <c r="J1005" i="1"/>
  <c r="O1003" i="1"/>
  <c r="B997" i="1"/>
  <c r="C999" i="1"/>
  <c r="Q998" i="1"/>
  <c r="L1005" i="1" l="1"/>
  <c r="M1005" i="1" s="1"/>
  <c r="N1005" i="1" s="1"/>
  <c r="E1005" i="1"/>
  <c r="F1005" i="1" s="1"/>
  <c r="G1005" i="1"/>
  <c r="I1005" i="1" s="1"/>
  <c r="A1006" i="1"/>
  <c r="C1000" i="1"/>
  <c r="Q999" i="1"/>
  <c r="J1006" i="1"/>
  <c r="B998" i="1"/>
  <c r="O1004" i="1"/>
  <c r="L1006" i="1" l="1"/>
  <c r="M1006" i="1" s="1"/>
  <c r="N1006" i="1" s="1"/>
  <c r="E1006" i="1"/>
  <c r="F1006" i="1" s="1"/>
  <c r="G1007" i="1" s="1"/>
  <c r="I1007" i="1" s="1"/>
  <c r="G1006" i="1"/>
  <c r="I1006" i="1" s="1"/>
  <c r="A1007" i="1"/>
  <c r="O1005" i="1"/>
  <c r="J1007" i="1"/>
  <c r="B999" i="1"/>
  <c r="C1001" i="1"/>
  <c r="Q1000" i="1"/>
  <c r="L1007" i="1" l="1"/>
  <c r="M1007" i="1" s="1"/>
  <c r="N1007" i="1" s="1"/>
  <c r="O1007" i="1" s="1"/>
  <c r="E1007" i="1"/>
  <c r="F1007" i="1" s="1"/>
  <c r="O1006" i="1"/>
  <c r="A1008" i="1"/>
  <c r="B1000" i="1"/>
  <c r="J1008" i="1"/>
  <c r="C1002" i="1"/>
  <c r="Q1001" i="1"/>
  <c r="L1008" i="1" l="1"/>
  <c r="M1008" i="1" s="1"/>
  <c r="N1008" i="1" s="1"/>
  <c r="E1008" i="1"/>
  <c r="F1008" i="1" s="1"/>
  <c r="G1008" i="1"/>
  <c r="I1008" i="1" s="1"/>
  <c r="A1009" i="1"/>
  <c r="B1001" i="1"/>
  <c r="J1009" i="1"/>
  <c r="C1003" i="1"/>
  <c r="Q1002" i="1"/>
  <c r="L1009" i="1" l="1"/>
  <c r="M1009" i="1" s="1"/>
  <c r="N1009" i="1" s="1"/>
  <c r="E1009" i="1"/>
  <c r="F1009" i="1" s="1"/>
  <c r="A1010" i="1"/>
  <c r="G1009" i="1"/>
  <c r="I1009" i="1" s="1"/>
  <c r="O1008" i="1"/>
  <c r="B1002" i="1"/>
  <c r="C1004" i="1"/>
  <c r="Q1003" i="1"/>
  <c r="J1010" i="1"/>
  <c r="L1010" i="1" l="1"/>
  <c r="M1010" i="1" s="1"/>
  <c r="N1010" i="1" s="1"/>
  <c r="E1010" i="1"/>
  <c r="F1010" i="1" s="1"/>
  <c r="A1011" i="1"/>
  <c r="G1010" i="1"/>
  <c r="I1010" i="1" s="1"/>
  <c r="O1009" i="1"/>
  <c r="B1003" i="1"/>
  <c r="J1011" i="1"/>
  <c r="C1005" i="1"/>
  <c r="Q1004" i="1"/>
  <c r="L1011" i="1" l="1"/>
  <c r="M1011" i="1" s="1"/>
  <c r="N1011" i="1" s="1"/>
  <c r="E1011" i="1"/>
  <c r="F1011" i="1" s="1"/>
  <c r="O1010" i="1"/>
  <c r="A1012" i="1"/>
  <c r="G1011" i="1"/>
  <c r="I1011" i="1" s="1"/>
  <c r="J1012" i="1"/>
  <c r="B1004" i="1"/>
  <c r="C1006" i="1"/>
  <c r="Q1005" i="1"/>
  <c r="L1012" i="1" l="1"/>
  <c r="M1012" i="1" s="1"/>
  <c r="N1012" i="1" s="1"/>
  <c r="E1012" i="1"/>
  <c r="F1012" i="1" s="1"/>
  <c r="G1012" i="1"/>
  <c r="I1012" i="1" s="1"/>
  <c r="O1011" i="1"/>
  <c r="A1013" i="1"/>
  <c r="B1005" i="1"/>
  <c r="J1013" i="1"/>
  <c r="C1007" i="1"/>
  <c r="Q1006" i="1"/>
  <c r="L1013" i="1" l="1"/>
  <c r="M1013" i="1" s="1"/>
  <c r="N1013" i="1" s="1"/>
  <c r="E1013" i="1"/>
  <c r="F1013" i="1" s="1"/>
  <c r="G1013" i="1"/>
  <c r="I1013" i="1" s="1"/>
  <c r="A1014" i="1"/>
  <c r="O1012" i="1"/>
  <c r="B1006" i="1"/>
  <c r="J1014" i="1"/>
  <c r="C1008" i="1"/>
  <c r="Q1007" i="1"/>
  <c r="L1014" i="1" l="1"/>
  <c r="M1014" i="1" s="1"/>
  <c r="N1014" i="1" s="1"/>
  <c r="E1014" i="1"/>
  <c r="F1014" i="1" s="1"/>
  <c r="O1013" i="1"/>
  <c r="G1014" i="1"/>
  <c r="I1014" i="1" s="1"/>
  <c r="A1015" i="1"/>
  <c r="J1015" i="1"/>
  <c r="B1007" i="1"/>
  <c r="C1009" i="1"/>
  <c r="Q1008" i="1"/>
  <c r="B1008" i="1" s="1"/>
  <c r="L1015" i="1" l="1"/>
  <c r="M1015" i="1" s="1"/>
  <c r="N1015" i="1" s="1"/>
  <c r="E1015" i="1"/>
  <c r="F1015" i="1" s="1"/>
  <c r="A1016" i="1"/>
  <c r="O1014" i="1"/>
  <c r="G1015" i="1"/>
  <c r="I1015" i="1" s="1"/>
  <c r="C1010" i="1"/>
  <c r="Q1009" i="1"/>
  <c r="B1009" i="1" s="1"/>
  <c r="J1016" i="1"/>
  <c r="L1016" i="1" l="1"/>
  <c r="M1016" i="1" s="1"/>
  <c r="N1016" i="1" s="1"/>
  <c r="E1016" i="1"/>
  <c r="F1016" i="1" s="1"/>
  <c r="O1015" i="1"/>
  <c r="G1016" i="1"/>
  <c r="I1016" i="1" s="1"/>
  <c r="A1017" i="1"/>
  <c r="C1011" i="1"/>
  <c r="Q1010" i="1"/>
  <c r="J1017" i="1"/>
  <c r="L1017" i="1" l="1"/>
  <c r="M1017" i="1" s="1"/>
  <c r="N1017" i="1" s="1"/>
  <c r="E1017" i="1"/>
  <c r="F1017" i="1" s="1"/>
  <c r="G1017" i="1"/>
  <c r="I1017" i="1" s="1"/>
  <c r="A1018" i="1"/>
  <c r="O1016" i="1"/>
  <c r="J1018" i="1"/>
  <c r="B1010" i="1"/>
  <c r="Q1011" i="1"/>
  <c r="C1012" i="1" s="1"/>
  <c r="L1018" i="1" l="1"/>
  <c r="M1018" i="1" s="1"/>
  <c r="N1018" i="1" s="1"/>
  <c r="E1018" i="1"/>
  <c r="F1018" i="1" s="1"/>
  <c r="O1017" i="1"/>
  <c r="A1019" i="1"/>
  <c r="G1018" i="1"/>
  <c r="I1018" i="1" s="1"/>
  <c r="C1013" i="1"/>
  <c r="Q1012" i="1"/>
  <c r="B1011" i="1"/>
  <c r="J1019" i="1"/>
  <c r="L1019" i="1" l="1"/>
  <c r="M1019" i="1" s="1"/>
  <c r="N1019" i="1" s="1"/>
  <c r="E1019" i="1"/>
  <c r="F1019" i="1" s="1"/>
  <c r="O1018" i="1"/>
  <c r="A1020" i="1"/>
  <c r="G1019" i="1"/>
  <c r="I1019" i="1" s="1"/>
  <c r="B1012" i="1"/>
  <c r="J1020" i="1"/>
  <c r="C1014" i="1"/>
  <c r="Q1013" i="1"/>
  <c r="B1013" i="1" s="1"/>
  <c r="L1020" i="1" l="1"/>
  <c r="M1020" i="1" s="1"/>
  <c r="N1020" i="1" s="1"/>
  <c r="E1020" i="1"/>
  <c r="F1020" i="1" s="1"/>
  <c r="O1019" i="1"/>
  <c r="G1020" i="1"/>
  <c r="I1020" i="1" s="1"/>
  <c r="A1021" i="1"/>
  <c r="J1021" i="1"/>
  <c r="C1015" i="1"/>
  <c r="Q1014" i="1"/>
  <c r="B1014" i="1" s="1"/>
  <c r="L1021" i="1" l="1"/>
  <c r="M1021" i="1" s="1"/>
  <c r="N1021" i="1" s="1"/>
  <c r="E1021" i="1"/>
  <c r="F1021" i="1" s="1"/>
  <c r="O1020" i="1"/>
  <c r="A1022" i="1"/>
  <c r="G1021" i="1"/>
  <c r="I1021" i="1" s="1"/>
  <c r="C1016" i="1"/>
  <c r="Q1015" i="1"/>
  <c r="J1022" i="1"/>
  <c r="L1022" i="1" l="1"/>
  <c r="M1022" i="1" s="1"/>
  <c r="N1022" i="1" s="1"/>
  <c r="E1022" i="1"/>
  <c r="F1022" i="1" s="1"/>
  <c r="O1021" i="1"/>
  <c r="G1022" i="1"/>
  <c r="I1022" i="1" s="1"/>
  <c r="A1023" i="1"/>
  <c r="J1023" i="1"/>
  <c r="B1015" i="1"/>
  <c r="C1017" i="1"/>
  <c r="Q1016" i="1"/>
  <c r="B1016" i="1" s="1"/>
  <c r="L1023" i="1" l="1"/>
  <c r="M1023" i="1" s="1"/>
  <c r="N1023" i="1" s="1"/>
  <c r="E1023" i="1"/>
  <c r="F1023" i="1" s="1"/>
  <c r="G1023" i="1"/>
  <c r="I1023" i="1" s="1"/>
  <c r="O1022" i="1"/>
  <c r="A1024" i="1"/>
  <c r="C1018" i="1"/>
  <c r="Q1017" i="1"/>
  <c r="J1024" i="1"/>
  <c r="L1024" i="1" l="1"/>
  <c r="M1024" i="1" s="1"/>
  <c r="N1024" i="1" s="1"/>
  <c r="E1024" i="1"/>
  <c r="F1024" i="1" s="1"/>
  <c r="G1025" i="1" s="1"/>
  <c r="I1025" i="1" s="1"/>
  <c r="G1024" i="1"/>
  <c r="I1024" i="1" s="1"/>
  <c r="O1023" i="1"/>
  <c r="A1025" i="1"/>
  <c r="J1025" i="1"/>
  <c r="B1017" i="1"/>
  <c r="C1019" i="1"/>
  <c r="Q1018" i="1"/>
  <c r="B1018" i="1" s="1"/>
  <c r="L1025" i="1" l="1"/>
  <c r="M1025" i="1" s="1"/>
  <c r="N1025" i="1" s="1"/>
  <c r="O1025" i="1" s="1"/>
  <c r="E1025" i="1"/>
  <c r="F1025" i="1" s="1"/>
  <c r="O1024" i="1"/>
  <c r="A1026" i="1"/>
  <c r="J1026" i="1"/>
  <c r="C1020" i="1"/>
  <c r="Q1019" i="1"/>
  <c r="L1026" i="1" l="1"/>
  <c r="M1026" i="1" s="1"/>
  <c r="N1026" i="1" s="1"/>
  <c r="E1026" i="1"/>
  <c r="F1026" i="1" s="1"/>
  <c r="G1026" i="1"/>
  <c r="I1026" i="1" s="1"/>
  <c r="A1027" i="1"/>
  <c r="C1021" i="1"/>
  <c r="Q1020" i="1"/>
  <c r="H1103" i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J1027" i="1"/>
  <c r="B1019" i="1"/>
  <c r="L1027" i="1" l="1"/>
  <c r="M1027" i="1" s="1"/>
  <c r="N1027" i="1" s="1"/>
  <c r="E1027" i="1"/>
  <c r="F1027" i="1" s="1"/>
  <c r="O1026" i="1"/>
  <c r="A1028" i="1"/>
  <c r="G1027" i="1"/>
  <c r="I1027" i="1" s="1"/>
  <c r="J1028" i="1"/>
  <c r="B1020" i="1"/>
  <c r="C1022" i="1"/>
  <c r="Q1021" i="1"/>
  <c r="L1028" i="1" l="1"/>
  <c r="M1028" i="1" s="1"/>
  <c r="N1028" i="1" s="1"/>
  <c r="E1028" i="1"/>
  <c r="F1028" i="1" s="1"/>
  <c r="G1028" i="1"/>
  <c r="I1028" i="1" s="1"/>
  <c r="A1029" i="1"/>
  <c r="O1027" i="1"/>
  <c r="C1023" i="1"/>
  <c r="Q1022" i="1"/>
  <c r="B1022" i="1" s="1"/>
  <c r="B1021" i="1"/>
  <c r="J1029" i="1"/>
  <c r="L1029" i="1" l="1"/>
  <c r="M1029" i="1" s="1"/>
  <c r="N1029" i="1" s="1"/>
  <c r="E1029" i="1"/>
  <c r="F1029" i="1" s="1"/>
  <c r="O1028" i="1"/>
  <c r="A1030" i="1"/>
  <c r="G1029" i="1"/>
  <c r="I1029" i="1" s="1"/>
  <c r="C1024" i="1"/>
  <c r="Q1023" i="1"/>
  <c r="B1023" i="1" s="1"/>
  <c r="J1030" i="1"/>
  <c r="L1030" i="1" l="1"/>
  <c r="M1030" i="1" s="1"/>
  <c r="N1030" i="1" s="1"/>
  <c r="E1030" i="1"/>
  <c r="F1030" i="1" s="1"/>
  <c r="O1029" i="1"/>
  <c r="G1030" i="1"/>
  <c r="I1030" i="1" s="1"/>
  <c r="A1031" i="1"/>
  <c r="J1031" i="1"/>
  <c r="C1025" i="1"/>
  <c r="Q1024" i="1"/>
  <c r="B1024" i="1" s="1"/>
  <c r="L1031" i="1" l="1"/>
  <c r="M1031" i="1" s="1"/>
  <c r="N1031" i="1" s="1"/>
  <c r="E1031" i="1"/>
  <c r="F1031" i="1" s="1"/>
  <c r="G1031" i="1"/>
  <c r="I1031" i="1" s="1"/>
  <c r="A1032" i="1"/>
  <c r="O1030" i="1"/>
  <c r="C1026" i="1"/>
  <c r="Q1025" i="1"/>
  <c r="B1025" i="1" s="1"/>
  <c r="J1032" i="1"/>
  <c r="L1032" i="1" l="1"/>
  <c r="M1032" i="1" s="1"/>
  <c r="N1032" i="1" s="1"/>
  <c r="E1032" i="1"/>
  <c r="F1032" i="1" s="1"/>
  <c r="O1031" i="1"/>
  <c r="G1032" i="1"/>
  <c r="I1032" i="1" s="1"/>
  <c r="A1033" i="1"/>
  <c r="J1033" i="1"/>
  <c r="C1027" i="1"/>
  <c r="Q1026" i="1"/>
  <c r="L1033" i="1" l="1"/>
  <c r="M1033" i="1" s="1"/>
  <c r="N1033" i="1" s="1"/>
  <c r="E1033" i="1"/>
  <c r="F1033" i="1" s="1"/>
  <c r="O1032" i="1"/>
  <c r="A1034" i="1"/>
  <c r="G1033" i="1"/>
  <c r="I1033" i="1" s="1"/>
  <c r="J1034" i="1"/>
  <c r="B1026" i="1"/>
  <c r="C1028" i="1"/>
  <c r="Q1027" i="1"/>
  <c r="L1034" i="1" l="1"/>
  <c r="M1034" i="1" s="1"/>
  <c r="N1034" i="1" s="1"/>
  <c r="E1034" i="1"/>
  <c r="F1034" i="1" s="1"/>
  <c r="O1033" i="1"/>
  <c r="G1034" i="1"/>
  <c r="I1034" i="1" s="1"/>
  <c r="A1035" i="1"/>
  <c r="B1027" i="1"/>
  <c r="J1035" i="1"/>
  <c r="C1029" i="1"/>
  <c r="Q1028" i="1"/>
  <c r="B1028" i="1" s="1"/>
  <c r="L1035" i="1" l="1"/>
  <c r="M1035" i="1" s="1"/>
  <c r="N1035" i="1" s="1"/>
  <c r="E1035" i="1"/>
  <c r="F1035" i="1" s="1"/>
  <c r="O1034" i="1"/>
  <c r="A1036" i="1"/>
  <c r="G1035" i="1"/>
  <c r="I1035" i="1" s="1"/>
  <c r="J1036" i="1"/>
  <c r="C1030" i="1"/>
  <c r="Q1029" i="1"/>
  <c r="B1029" i="1" s="1"/>
  <c r="L1036" i="1" l="1"/>
  <c r="M1036" i="1" s="1"/>
  <c r="N1036" i="1" s="1"/>
  <c r="E1036" i="1"/>
  <c r="F1036" i="1" s="1"/>
  <c r="A1037" i="1"/>
  <c r="O1035" i="1"/>
  <c r="G1036" i="1"/>
  <c r="I1036" i="1" s="1"/>
  <c r="C1031" i="1"/>
  <c r="Q1030" i="1"/>
  <c r="J1037" i="1"/>
  <c r="L1037" i="1" l="1"/>
  <c r="M1037" i="1" s="1"/>
  <c r="N1037" i="1" s="1"/>
  <c r="E1037" i="1"/>
  <c r="F1037" i="1" s="1"/>
  <c r="O1036" i="1"/>
  <c r="G1037" i="1"/>
  <c r="I1037" i="1" s="1"/>
  <c r="A1038" i="1"/>
  <c r="C1032" i="1"/>
  <c r="Q1031" i="1"/>
  <c r="J1038" i="1"/>
  <c r="B1030" i="1"/>
  <c r="L1038" i="1" l="1"/>
  <c r="M1038" i="1" s="1"/>
  <c r="N1038" i="1" s="1"/>
  <c r="E1038" i="1"/>
  <c r="F1038" i="1" s="1"/>
  <c r="O1037" i="1"/>
  <c r="G1038" i="1"/>
  <c r="I1038" i="1" s="1"/>
  <c r="A1039" i="1"/>
  <c r="J1039" i="1"/>
  <c r="B1031" i="1"/>
  <c r="C1033" i="1"/>
  <c r="Q1032" i="1"/>
  <c r="B1032" i="1" s="1"/>
  <c r="L1039" i="1" l="1"/>
  <c r="M1039" i="1" s="1"/>
  <c r="N1039" i="1" s="1"/>
  <c r="E1039" i="1"/>
  <c r="F1039" i="1" s="1"/>
  <c r="G1039" i="1"/>
  <c r="I1039" i="1" s="1"/>
  <c r="O1038" i="1"/>
  <c r="A1040" i="1"/>
  <c r="C1034" i="1"/>
  <c r="Q1033" i="1"/>
  <c r="J1040" i="1"/>
  <c r="L1040" i="1" l="1"/>
  <c r="M1040" i="1" s="1"/>
  <c r="N1040" i="1" s="1"/>
  <c r="E1040" i="1"/>
  <c r="F1040" i="1" s="1"/>
  <c r="G1041" i="1" s="1"/>
  <c r="I1041" i="1" s="1"/>
  <c r="O1039" i="1"/>
  <c r="G1040" i="1"/>
  <c r="I1040" i="1" s="1"/>
  <c r="A1041" i="1"/>
  <c r="J1041" i="1"/>
  <c r="B1033" i="1"/>
  <c r="C1035" i="1"/>
  <c r="Q1034" i="1"/>
  <c r="L1041" i="1" l="1"/>
  <c r="M1041" i="1" s="1"/>
  <c r="N1041" i="1" s="1"/>
  <c r="O1041" i="1" s="1"/>
  <c r="E1041" i="1"/>
  <c r="F1041" i="1" s="1"/>
  <c r="O1040" i="1"/>
  <c r="A1042" i="1"/>
  <c r="B1034" i="1"/>
  <c r="J1042" i="1"/>
  <c r="C1036" i="1"/>
  <c r="Q1035" i="1"/>
  <c r="L1042" i="1" l="1"/>
  <c r="M1042" i="1" s="1"/>
  <c r="N1042" i="1" s="1"/>
  <c r="E1042" i="1"/>
  <c r="F1042" i="1" s="1"/>
  <c r="A1043" i="1"/>
  <c r="G1042" i="1"/>
  <c r="I1042" i="1" s="1"/>
  <c r="C1037" i="1"/>
  <c r="Q1036" i="1"/>
  <c r="J1043" i="1"/>
  <c r="B1035" i="1"/>
  <c r="L1043" i="1" l="1"/>
  <c r="M1043" i="1" s="1"/>
  <c r="N1043" i="1" s="1"/>
  <c r="E1043" i="1"/>
  <c r="F1043" i="1" s="1"/>
  <c r="O1042" i="1"/>
  <c r="G1043" i="1"/>
  <c r="I1043" i="1" s="1"/>
  <c r="A1044" i="1"/>
  <c r="J1044" i="1"/>
  <c r="B1036" i="1"/>
  <c r="C1038" i="1"/>
  <c r="Q1037" i="1"/>
  <c r="L1044" i="1" l="1"/>
  <c r="M1044" i="1" s="1"/>
  <c r="N1044" i="1" s="1"/>
  <c r="E1044" i="1"/>
  <c r="F1044" i="1" s="1"/>
  <c r="G1044" i="1"/>
  <c r="I1044" i="1" s="1"/>
  <c r="A1045" i="1"/>
  <c r="O1043" i="1"/>
  <c r="C1039" i="1"/>
  <c r="Q1038" i="1"/>
  <c r="J1045" i="1"/>
  <c r="B1037" i="1"/>
  <c r="L1045" i="1" l="1"/>
  <c r="M1045" i="1" s="1"/>
  <c r="N1045" i="1" s="1"/>
  <c r="E1045" i="1"/>
  <c r="F1045" i="1" s="1"/>
  <c r="O1044" i="1"/>
  <c r="G1045" i="1"/>
  <c r="I1045" i="1" s="1"/>
  <c r="A1046" i="1"/>
  <c r="B1038" i="1"/>
  <c r="C1040" i="1"/>
  <c r="Q1039" i="1"/>
  <c r="B1039" i="1" s="1"/>
  <c r="J1046" i="1"/>
  <c r="L1046" i="1" l="1"/>
  <c r="M1046" i="1" s="1"/>
  <c r="N1046" i="1" s="1"/>
  <c r="E1046" i="1"/>
  <c r="F1046" i="1" s="1"/>
  <c r="O1045" i="1"/>
  <c r="G1046" i="1"/>
  <c r="I1046" i="1" s="1"/>
  <c r="A1047" i="1"/>
  <c r="C1041" i="1"/>
  <c r="Q1040" i="1"/>
  <c r="J1047" i="1"/>
  <c r="L1047" i="1" l="1"/>
  <c r="M1047" i="1" s="1"/>
  <c r="N1047" i="1" s="1"/>
  <c r="E1047" i="1"/>
  <c r="F1047" i="1" s="1"/>
  <c r="A1048" i="1"/>
  <c r="G1047" i="1"/>
  <c r="I1047" i="1" s="1"/>
  <c r="O1046" i="1"/>
  <c r="C1042" i="1"/>
  <c r="Q1041" i="1"/>
  <c r="J1048" i="1"/>
  <c r="B1040" i="1"/>
  <c r="L1048" i="1" l="1"/>
  <c r="M1048" i="1" s="1"/>
  <c r="N1048" i="1" s="1"/>
  <c r="E1048" i="1"/>
  <c r="F1048" i="1" s="1"/>
  <c r="O1047" i="1"/>
  <c r="G1048" i="1"/>
  <c r="I1048" i="1" s="1"/>
  <c r="A1049" i="1"/>
  <c r="Q1042" i="1"/>
  <c r="C1043" i="1" s="1"/>
  <c r="J1049" i="1"/>
  <c r="B1041" i="1"/>
  <c r="L1049" i="1" l="1"/>
  <c r="M1049" i="1" s="1"/>
  <c r="N1049" i="1" s="1"/>
  <c r="E1049" i="1"/>
  <c r="F1049" i="1" s="1"/>
  <c r="O1048" i="1"/>
  <c r="G1049" i="1"/>
  <c r="I1049" i="1" s="1"/>
  <c r="A1050" i="1"/>
  <c r="B1042" i="1"/>
  <c r="C1044" i="1"/>
  <c r="Q1043" i="1"/>
  <c r="B1043" i="1" s="1"/>
  <c r="J1050" i="1"/>
  <c r="L1050" i="1" l="1"/>
  <c r="M1050" i="1" s="1"/>
  <c r="N1050" i="1" s="1"/>
  <c r="E1050" i="1"/>
  <c r="F1050" i="1" s="1"/>
  <c r="A1051" i="1"/>
  <c r="O1049" i="1"/>
  <c r="G1050" i="1"/>
  <c r="I1050" i="1" s="1"/>
  <c r="J1051" i="1"/>
  <c r="C1045" i="1"/>
  <c r="Q1044" i="1"/>
  <c r="L1051" i="1" l="1"/>
  <c r="M1051" i="1" s="1"/>
  <c r="N1051" i="1" s="1"/>
  <c r="E1051" i="1"/>
  <c r="F1051" i="1" s="1"/>
  <c r="O1050" i="1"/>
  <c r="G1051" i="1"/>
  <c r="I1051" i="1" s="1"/>
  <c r="A1052" i="1"/>
  <c r="C1046" i="1"/>
  <c r="Q1045" i="1"/>
  <c r="J1052" i="1"/>
  <c r="B1044" i="1"/>
  <c r="L1052" i="1" l="1"/>
  <c r="M1052" i="1" s="1"/>
  <c r="N1052" i="1" s="1"/>
  <c r="E1052" i="1"/>
  <c r="F1052" i="1" s="1"/>
  <c r="O1051" i="1"/>
  <c r="G1052" i="1"/>
  <c r="I1052" i="1" s="1"/>
  <c r="A1053" i="1"/>
  <c r="B1045" i="1"/>
  <c r="J1053" i="1"/>
  <c r="C1047" i="1"/>
  <c r="Q1046" i="1"/>
  <c r="L1053" i="1" l="1"/>
  <c r="M1053" i="1" s="1"/>
  <c r="N1053" i="1" s="1"/>
  <c r="E1053" i="1"/>
  <c r="F1053" i="1" s="1"/>
  <c r="O1052" i="1"/>
  <c r="G1053" i="1"/>
  <c r="I1053" i="1" s="1"/>
  <c r="A1054" i="1"/>
  <c r="C1048" i="1"/>
  <c r="Q1047" i="1"/>
  <c r="J1054" i="1"/>
  <c r="B1046" i="1"/>
  <c r="L1054" i="1" l="1"/>
  <c r="M1054" i="1" s="1"/>
  <c r="N1054" i="1" s="1"/>
  <c r="E1054" i="1"/>
  <c r="F1054" i="1" s="1"/>
  <c r="A1055" i="1"/>
  <c r="O1053" i="1"/>
  <c r="G1054" i="1"/>
  <c r="I1054" i="1" s="1"/>
  <c r="J1055" i="1"/>
  <c r="B1047" i="1"/>
  <c r="C1049" i="1"/>
  <c r="Q1048" i="1"/>
  <c r="L1055" i="1" l="1"/>
  <c r="M1055" i="1" s="1"/>
  <c r="N1055" i="1" s="1"/>
  <c r="E1055" i="1"/>
  <c r="F1055" i="1" s="1"/>
  <c r="O1054" i="1"/>
  <c r="A1056" i="1"/>
  <c r="G1055" i="1"/>
  <c r="I1055" i="1" s="1"/>
  <c r="C1050" i="1"/>
  <c r="Q1049" i="1"/>
  <c r="B1049" i="1" s="1"/>
  <c r="J1056" i="1"/>
  <c r="B1048" i="1"/>
  <c r="L1056" i="1" l="1"/>
  <c r="M1056" i="1" s="1"/>
  <c r="N1056" i="1" s="1"/>
  <c r="E1056" i="1"/>
  <c r="F1056" i="1" s="1"/>
  <c r="O1055" i="1"/>
  <c r="G1056" i="1"/>
  <c r="I1056" i="1" s="1"/>
  <c r="A1057" i="1"/>
  <c r="J1057" i="1"/>
  <c r="C1051" i="1"/>
  <c r="Q1050" i="1"/>
  <c r="L1057" i="1" l="1"/>
  <c r="M1057" i="1" s="1"/>
  <c r="N1057" i="1" s="1"/>
  <c r="E1057" i="1"/>
  <c r="F1057" i="1" s="1"/>
  <c r="O1056" i="1"/>
  <c r="G1057" i="1"/>
  <c r="I1057" i="1" s="1"/>
  <c r="A1058" i="1"/>
  <c r="C1052" i="1"/>
  <c r="Q1051" i="1"/>
  <c r="B1051" i="1" s="1"/>
  <c r="J1058" i="1"/>
  <c r="B1050" i="1"/>
  <c r="L1058" i="1" l="1"/>
  <c r="M1058" i="1" s="1"/>
  <c r="N1058" i="1" s="1"/>
  <c r="E1058" i="1"/>
  <c r="F1058" i="1" s="1"/>
  <c r="O1057" i="1"/>
  <c r="G1058" i="1"/>
  <c r="I1058" i="1" s="1"/>
  <c r="A1059" i="1"/>
  <c r="J1059" i="1"/>
  <c r="C1053" i="1"/>
  <c r="Q1052" i="1"/>
  <c r="B1052" i="1" s="1"/>
  <c r="H1134" i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48" i="1" s="1"/>
  <c r="H1149" i="1" s="1"/>
  <c r="H1150" i="1" s="1"/>
  <c r="H1151" i="1" s="1"/>
  <c r="H1152" i="1" s="1"/>
  <c r="H1153" i="1" s="1"/>
  <c r="H1154" i="1" s="1"/>
  <c r="H1155" i="1" s="1"/>
  <c r="H1156" i="1" s="1"/>
  <c r="H1157" i="1" s="1"/>
  <c r="H1158" i="1" s="1"/>
  <c r="H1159" i="1" s="1"/>
  <c r="H1160" i="1" s="1"/>
  <c r="H1161" i="1" s="1"/>
  <c r="L1059" i="1" l="1"/>
  <c r="M1059" i="1" s="1"/>
  <c r="N1059" i="1" s="1"/>
  <c r="E1059" i="1"/>
  <c r="F1059" i="1" s="1"/>
  <c r="O1058" i="1"/>
  <c r="A1060" i="1"/>
  <c r="G1059" i="1"/>
  <c r="I1059" i="1" s="1"/>
  <c r="J1060" i="1"/>
  <c r="C1054" i="1"/>
  <c r="Q1053" i="1"/>
  <c r="B1053" i="1" s="1"/>
  <c r="L1060" i="1" l="1"/>
  <c r="M1060" i="1" s="1"/>
  <c r="N1060" i="1" s="1"/>
  <c r="E1060" i="1"/>
  <c r="F1060" i="1" s="1"/>
  <c r="O1059" i="1"/>
  <c r="G1060" i="1"/>
  <c r="I1060" i="1" s="1"/>
  <c r="A1061" i="1"/>
  <c r="J1061" i="1"/>
  <c r="C1055" i="1"/>
  <c r="Q1054" i="1"/>
  <c r="B1054" i="1" s="1"/>
  <c r="L1061" i="1" l="1"/>
  <c r="M1061" i="1" s="1"/>
  <c r="N1061" i="1" s="1"/>
  <c r="E1061" i="1"/>
  <c r="F1061" i="1" s="1"/>
  <c r="O1060" i="1"/>
  <c r="G1061" i="1"/>
  <c r="I1061" i="1" s="1"/>
  <c r="A1062" i="1"/>
  <c r="C1056" i="1"/>
  <c r="Q1055" i="1"/>
  <c r="J1062" i="1"/>
  <c r="L1062" i="1" l="1"/>
  <c r="M1062" i="1" s="1"/>
  <c r="N1062" i="1" s="1"/>
  <c r="E1062" i="1"/>
  <c r="F1062" i="1" s="1"/>
  <c r="O1061" i="1"/>
  <c r="G1062" i="1"/>
  <c r="I1062" i="1" s="1"/>
  <c r="A1063" i="1"/>
  <c r="B1055" i="1"/>
  <c r="C1057" i="1"/>
  <c r="Q1056" i="1"/>
  <c r="J1063" i="1"/>
  <c r="L1063" i="1" l="1"/>
  <c r="M1063" i="1" s="1"/>
  <c r="N1063" i="1" s="1"/>
  <c r="E1063" i="1"/>
  <c r="F1063" i="1" s="1"/>
  <c r="G1063" i="1"/>
  <c r="I1063" i="1" s="1"/>
  <c r="A1064" i="1"/>
  <c r="O1062" i="1"/>
  <c r="J1064" i="1"/>
  <c r="B1056" i="1"/>
  <c r="C1058" i="1"/>
  <c r="Q1057" i="1"/>
  <c r="B1057" i="1" s="1"/>
  <c r="L1064" i="1" l="1"/>
  <c r="M1064" i="1" s="1"/>
  <c r="N1064" i="1" s="1"/>
  <c r="E1064" i="1"/>
  <c r="F1064" i="1" s="1"/>
  <c r="O1063" i="1"/>
  <c r="G1064" i="1"/>
  <c r="I1064" i="1" s="1"/>
  <c r="A1065" i="1"/>
  <c r="C1059" i="1"/>
  <c r="Q1058" i="1"/>
  <c r="B1058" i="1" s="1"/>
  <c r="J1065" i="1"/>
  <c r="L1065" i="1" l="1"/>
  <c r="M1065" i="1" s="1"/>
  <c r="N1065" i="1" s="1"/>
  <c r="E1065" i="1"/>
  <c r="F1065" i="1" s="1"/>
  <c r="G1065" i="1"/>
  <c r="I1065" i="1" s="1"/>
  <c r="A1066" i="1"/>
  <c r="O1064" i="1"/>
  <c r="J1066" i="1"/>
  <c r="C1060" i="1"/>
  <c r="Q1059" i="1"/>
  <c r="L1066" i="1" l="1"/>
  <c r="M1066" i="1" s="1"/>
  <c r="N1066" i="1" s="1"/>
  <c r="E1066" i="1"/>
  <c r="F1066" i="1" s="1"/>
  <c r="O1065" i="1"/>
  <c r="G1066" i="1"/>
  <c r="I1066" i="1" s="1"/>
  <c r="A1067" i="1"/>
  <c r="C1061" i="1"/>
  <c r="Q1060" i="1"/>
  <c r="B1059" i="1"/>
  <c r="J1067" i="1"/>
  <c r="L1067" i="1" l="1"/>
  <c r="M1067" i="1" s="1"/>
  <c r="N1067" i="1" s="1"/>
  <c r="E1067" i="1"/>
  <c r="F1067" i="1" s="1"/>
  <c r="G1067" i="1"/>
  <c r="I1067" i="1" s="1"/>
  <c r="A1068" i="1"/>
  <c r="O1066" i="1"/>
  <c r="C1062" i="1"/>
  <c r="Q1061" i="1"/>
  <c r="J1068" i="1"/>
  <c r="B1060" i="1"/>
  <c r="L1068" i="1" l="1"/>
  <c r="M1068" i="1" s="1"/>
  <c r="N1068" i="1" s="1"/>
  <c r="E1068" i="1"/>
  <c r="F1068" i="1" s="1"/>
  <c r="O1067" i="1"/>
  <c r="G1068" i="1"/>
  <c r="I1068" i="1" s="1"/>
  <c r="A1069" i="1"/>
  <c r="J1069" i="1"/>
  <c r="B1061" i="1"/>
  <c r="C1063" i="1"/>
  <c r="Q1062" i="1"/>
  <c r="B1062" i="1" s="1"/>
  <c r="L1069" i="1" l="1"/>
  <c r="M1069" i="1" s="1"/>
  <c r="N1069" i="1" s="1"/>
  <c r="E1069" i="1"/>
  <c r="F1069" i="1" s="1"/>
  <c r="G1069" i="1"/>
  <c r="I1069" i="1" s="1"/>
  <c r="A1070" i="1"/>
  <c r="O1068" i="1"/>
  <c r="J1070" i="1"/>
  <c r="C1064" i="1"/>
  <c r="Q1063" i="1"/>
  <c r="L1070" i="1" l="1"/>
  <c r="M1070" i="1" s="1"/>
  <c r="N1070" i="1" s="1"/>
  <c r="E1070" i="1"/>
  <c r="F1070" i="1" s="1"/>
  <c r="A1071" i="1"/>
  <c r="G1070" i="1"/>
  <c r="I1070" i="1" s="1"/>
  <c r="O1069" i="1"/>
  <c r="C1065" i="1"/>
  <c r="Q1064" i="1"/>
  <c r="B1064" i="1" s="1"/>
  <c r="B1063" i="1"/>
  <c r="J1071" i="1"/>
  <c r="L1071" i="1" l="1"/>
  <c r="M1071" i="1" s="1"/>
  <c r="N1071" i="1" s="1"/>
  <c r="E1071" i="1"/>
  <c r="F1071" i="1" s="1"/>
  <c r="A1072" i="1"/>
  <c r="G1071" i="1"/>
  <c r="I1071" i="1" s="1"/>
  <c r="O1070" i="1"/>
  <c r="J1072" i="1"/>
  <c r="C1066" i="1"/>
  <c r="Q1065" i="1"/>
  <c r="L1072" i="1" l="1"/>
  <c r="M1072" i="1" s="1"/>
  <c r="N1072" i="1" s="1"/>
  <c r="E1072" i="1"/>
  <c r="F1072" i="1" s="1"/>
  <c r="G1072" i="1"/>
  <c r="I1072" i="1" s="1"/>
  <c r="A1073" i="1"/>
  <c r="O1071" i="1"/>
  <c r="C1067" i="1"/>
  <c r="Q1066" i="1"/>
  <c r="J1073" i="1"/>
  <c r="B1065" i="1"/>
  <c r="L1073" i="1" l="1"/>
  <c r="M1073" i="1" s="1"/>
  <c r="N1073" i="1" s="1"/>
  <c r="E1073" i="1"/>
  <c r="F1073" i="1" s="1"/>
  <c r="O1072" i="1"/>
  <c r="G1073" i="1"/>
  <c r="I1073" i="1" s="1"/>
  <c r="A1074" i="1"/>
  <c r="C1068" i="1"/>
  <c r="Q1067" i="1"/>
  <c r="B1067" i="1" s="1"/>
  <c r="J1074" i="1"/>
  <c r="B1066" i="1"/>
  <c r="L1074" i="1" l="1"/>
  <c r="M1074" i="1" s="1"/>
  <c r="N1074" i="1" s="1"/>
  <c r="E1074" i="1"/>
  <c r="F1074" i="1" s="1"/>
  <c r="A1075" i="1"/>
  <c r="G1074" i="1"/>
  <c r="I1074" i="1" s="1"/>
  <c r="O1073" i="1"/>
  <c r="J1075" i="1"/>
  <c r="C1069" i="1"/>
  <c r="Q1068" i="1"/>
  <c r="B1068" i="1" s="1"/>
  <c r="L1075" i="1" l="1"/>
  <c r="M1075" i="1" s="1"/>
  <c r="N1075" i="1" s="1"/>
  <c r="E1075" i="1"/>
  <c r="F1075" i="1" s="1"/>
  <c r="A1076" i="1"/>
  <c r="G1075" i="1"/>
  <c r="I1075" i="1" s="1"/>
  <c r="O1074" i="1"/>
  <c r="J1076" i="1"/>
  <c r="C1070" i="1"/>
  <c r="Q1069" i="1"/>
  <c r="L1076" i="1" l="1"/>
  <c r="M1076" i="1" s="1"/>
  <c r="N1076" i="1" s="1"/>
  <c r="E1076" i="1"/>
  <c r="F1076" i="1" s="1"/>
  <c r="G1076" i="1"/>
  <c r="I1076" i="1" s="1"/>
  <c r="A1077" i="1"/>
  <c r="O1075" i="1"/>
  <c r="B1069" i="1"/>
  <c r="C1071" i="1"/>
  <c r="Q1070" i="1"/>
  <c r="B1070" i="1" s="1"/>
  <c r="J1077" i="1"/>
  <c r="L1077" i="1" l="1"/>
  <c r="M1077" i="1" s="1"/>
  <c r="N1077" i="1" s="1"/>
  <c r="E1077" i="1"/>
  <c r="F1077" i="1" s="1"/>
  <c r="O1076" i="1"/>
  <c r="G1077" i="1"/>
  <c r="I1077" i="1" s="1"/>
  <c r="A1078" i="1"/>
  <c r="Q1071" i="1"/>
  <c r="C1072" i="1" s="1"/>
  <c r="J1078" i="1"/>
  <c r="L1078" i="1" l="1"/>
  <c r="M1078" i="1" s="1"/>
  <c r="N1078" i="1" s="1"/>
  <c r="E1078" i="1"/>
  <c r="F1078" i="1" s="1"/>
  <c r="O1077" i="1"/>
  <c r="A1079" i="1"/>
  <c r="G1078" i="1"/>
  <c r="I1078" i="1" s="1"/>
  <c r="C1073" i="1"/>
  <c r="Q1072" i="1"/>
  <c r="J1079" i="1"/>
  <c r="B1071" i="1"/>
  <c r="L1079" i="1" l="1"/>
  <c r="M1079" i="1" s="1"/>
  <c r="N1079" i="1" s="1"/>
  <c r="E1079" i="1"/>
  <c r="F1079" i="1" s="1"/>
  <c r="O1078" i="1"/>
  <c r="G1079" i="1"/>
  <c r="I1079" i="1" s="1"/>
  <c r="A1080" i="1"/>
  <c r="J1080" i="1"/>
  <c r="B1072" i="1"/>
  <c r="C1074" i="1"/>
  <c r="Q1073" i="1"/>
  <c r="L1080" i="1" l="1"/>
  <c r="M1080" i="1" s="1"/>
  <c r="N1080" i="1" s="1"/>
  <c r="E1080" i="1"/>
  <c r="F1080" i="1" s="1"/>
  <c r="A1081" i="1"/>
  <c r="G1080" i="1"/>
  <c r="I1080" i="1" s="1"/>
  <c r="O1079" i="1"/>
  <c r="J1081" i="1"/>
  <c r="C1075" i="1"/>
  <c r="Q1074" i="1"/>
  <c r="B1074" i="1" s="1"/>
  <c r="B1073" i="1"/>
  <c r="L1081" i="1" l="1"/>
  <c r="M1081" i="1" s="1"/>
  <c r="N1081" i="1" s="1"/>
  <c r="E1081" i="1"/>
  <c r="F1081" i="1" s="1"/>
  <c r="O1080" i="1"/>
  <c r="G1081" i="1"/>
  <c r="I1081" i="1" s="1"/>
  <c r="A1082" i="1"/>
  <c r="J1082" i="1"/>
  <c r="C1076" i="1"/>
  <c r="Q1075" i="1"/>
  <c r="L1082" i="1" l="1"/>
  <c r="M1082" i="1" s="1"/>
  <c r="N1082" i="1" s="1"/>
  <c r="E1082" i="1"/>
  <c r="F1082" i="1" s="1"/>
  <c r="O1081" i="1"/>
  <c r="G1082" i="1"/>
  <c r="I1082" i="1" s="1"/>
  <c r="A1083" i="1"/>
  <c r="C1077" i="1"/>
  <c r="Q1076" i="1"/>
  <c r="J1083" i="1"/>
  <c r="B1075" i="1"/>
  <c r="L1083" i="1" l="1"/>
  <c r="M1083" i="1" s="1"/>
  <c r="N1083" i="1" s="1"/>
  <c r="E1083" i="1"/>
  <c r="F1083" i="1" s="1"/>
  <c r="O1082" i="1"/>
  <c r="G1083" i="1"/>
  <c r="I1083" i="1" s="1"/>
  <c r="A1084" i="1"/>
  <c r="J1084" i="1"/>
  <c r="B1076" i="1"/>
  <c r="C1078" i="1"/>
  <c r="Q1077" i="1"/>
  <c r="L1084" i="1" l="1"/>
  <c r="M1084" i="1" s="1"/>
  <c r="N1084" i="1" s="1"/>
  <c r="E1084" i="1"/>
  <c r="F1084" i="1" s="1"/>
  <c r="G1084" i="1"/>
  <c r="I1084" i="1" s="1"/>
  <c r="A1085" i="1"/>
  <c r="O1083" i="1"/>
  <c r="J1085" i="1"/>
  <c r="B1077" i="1"/>
  <c r="C1079" i="1"/>
  <c r="Q1078" i="1"/>
  <c r="L1085" i="1" l="1"/>
  <c r="M1085" i="1" s="1"/>
  <c r="N1085" i="1" s="1"/>
  <c r="E1085" i="1"/>
  <c r="F1085" i="1" s="1"/>
  <c r="O1084" i="1"/>
  <c r="G1085" i="1"/>
  <c r="I1085" i="1" s="1"/>
  <c r="A1086" i="1"/>
  <c r="J1086" i="1"/>
  <c r="C1080" i="1"/>
  <c r="Q1079" i="1"/>
  <c r="B1079" i="1" s="1"/>
  <c r="B1078" i="1"/>
  <c r="L1086" i="1" l="1"/>
  <c r="M1086" i="1" s="1"/>
  <c r="N1086" i="1" s="1"/>
  <c r="E1086" i="1"/>
  <c r="F1086" i="1" s="1"/>
  <c r="G1086" i="1"/>
  <c r="I1086" i="1" s="1"/>
  <c r="A1087" i="1"/>
  <c r="O1085" i="1"/>
  <c r="J1087" i="1"/>
  <c r="H1162" i="1"/>
  <c r="C1081" i="1"/>
  <c r="Q1080" i="1"/>
  <c r="L1087" i="1" l="1"/>
  <c r="M1087" i="1" s="1"/>
  <c r="N1087" i="1" s="1"/>
  <c r="E1087" i="1"/>
  <c r="F1087" i="1" s="1"/>
  <c r="A1088" i="1"/>
  <c r="G1087" i="1"/>
  <c r="I1087" i="1" s="1"/>
  <c r="O1086" i="1"/>
  <c r="C1082" i="1"/>
  <c r="Q1081" i="1"/>
  <c r="B1081" i="1" s="1"/>
  <c r="B1080" i="1"/>
  <c r="H1163" i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J1088" i="1"/>
  <c r="L1088" i="1" l="1"/>
  <c r="M1088" i="1" s="1"/>
  <c r="N1088" i="1" s="1"/>
  <c r="E1088" i="1"/>
  <c r="F1088" i="1" s="1"/>
  <c r="O1087" i="1"/>
  <c r="G1088" i="1"/>
  <c r="I1088" i="1" s="1"/>
  <c r="A1089" i="1"/>
  <c r="J1089" i="1"/>
  <c r="C1083" i="1"/>
  <c r="Q1082" i="1"/>
  <c r="L1089" i="1" l="1"/>
  <c r="M1089" i="1" s="1"/>
  <c r="N1089" i="1" s="1"/>
  <c r="E1089" i="1"/>
  <c r="F1089" i="1" s="1"/>
  <c r="G1089" i="1"/>
  <c r="I1089" i="1" s="1"/>
  <c r="A1090" i="1"/>
  <c r="O1088" i="1"/>
  <c r="C1084" i="1"/>
  <c r="Q1083" i="1"/>
  <c r="B1083" i="1" s="1"/>
  <c r="B1082" i="1"/>
  <c r="J1090" i="1"/>
  <c r="L1090" i="1" l="1"/>
  <c r="M1090" i="1" s="1"/>
  <c r="N1090" i="1" s="1"/>
  <c r="E1090" i="1"/>
  <c r="F1090" i="1" s="1"/>
  <c r="G1090" i="1"/>
  <c r="I1090" i="1" s="1"/>
  <c r="O1089" i="1"/>
  <c r="A1091" i="1"/>
  <c r="J1091" i="1"/>
  <c r="C1085" i="1"/>
  <c r="Q1084" i="1"/>
  <c r="L1091" i="1" l="1"/>
  <c r="M1091" i="1" s="1"/>
  <c r="N1091" i="1" s="1"/>
  <c r="E1091" i="1"/>
  <c r="F1091" i="1" s="1"/>
  <c r="O1090" i="1"/>
  <c r="G1091" i="1"/>
  <c r="I1091" i="1" s="1"/>
  <c r="A1092" i="1"/>
  <c r="B1084" i="1"/>
  <c r="J1092" i="1"/>
  <c r="C1086" i="1"/>
  <c r="Q1085" i="1"/>
  <c r="L1092" i="1" l="1"/>
  <c r="M1092" i="1" s="1"/>
  <c r="N1092" i="1" s="1"/>
  <c r="E1092" i="1"/>
  <c r="F1092" i="1" s="1"/>
  <c r="O1091" i="1"/>
  <c r="G1092" i="1"/>
  <c r="I1092" i="1" s="1"/>
  <c r="A1093" i="1"/>
  <c r="C1087" i="1"/>
  <c r="Q1086" i="1"/>
  <c r="J1093" i="1"/>
  <c r="B1085" i="1"/>
  <c r="L1093" i="1" l="1"/>
  <c r="M1093" i="1" s="1"/>
  <c r="N1093" i="1" s="1"/>
  <c r="E1093" i="1"/>
  <c r="F1093" i="1" s="1"/>
  <c r="G1093" i="1"/>
  <c r="I1093" i="1" s="1"/>
  <c r="O1092" i="1"/>
  <c r="A1094" i="1"/>
  <c r="J1094" i="1"/>
  <c r="B1086" i="1"/>
  <c r="C1088" i="1"/>
  <c r="Q1087" i="1"/>
  <c r="L1094" i="1" l="1"/>
  <c r="M1094" i="1" s="1"/>
  <c r="N1094" i="1" s="1"/>
  <c r="E1094" i="1"/>
  <c r="F1094" i="1" s="1"/>
  <c r="O1093" i="1"/>
  <c r="G1094" i="1"/>
  <c r="I1094" i="1" s="1"/>
  <c r="A1095" i="1"/>
  <c r="J1095" i="1"/>
  <c r="B1087" i="1"/>
  <c r="C1089" i="1"/>
  <c r="Q1088" i="1"/>
  <c r="B1088" i="1" s="1"/>
  <c r="L1095" i="1" l="1"/>
  <c r="M1095" i="1" s="1"/>
  <c r="N1095" i="1" s="1"/>
  <c r="E1095" i="1"/>
  <c r="F1095" i="1" s="1"/>
  <c r="O1094" i="1"/>
  <c r="G1095" i="1"/>
  <c r="I1095" i="1" s="1"/>
  <c r="A1096" i="1"/>
  <c r="C1090" i="1"/>
  <c r="Q1089" i="1"/>
  <c r="J1096" i="1"/>
  <c r="L1096" i="1" l="1"/>
  <c r="M1096" i="1" s="1"/>
  <c r="N1096" i="1" s="1"/>
  <c r="E1096" i="1"/>
  <c r="F1096" i="1" s="1"/>
  <c r="O1095" i="1"/>
  <c r="G1096" i="1"/>
  <c r="I1096" i="1" s="1"/>
  <c r="A1097" i="1"/>
  <c r="B1089" i="1"/>
  <c r="J1097" i="1"/>
  <c r="C1091" i="1"/>
  <c r="Q1090" i="1"/>
  <c r="L1097" i="1" l="1"/>
  <c r="M1097" i="1" s="1"/>
  <c r="N1097" i="1" s="1"/>
  <c r="E1097" i="1"/>
  <c r="F1097" i="1" s="1"/>
  <c r="G1097" i="1"/>
  <c r="I1097" i="1" s="1"/>
  <c r="A1098" i="1"/>
  <c r="O1096" i="1"/>
  <c r="C1092" i="1"/>
  <c r="Q1091" i="1"/>
  <c r="J1098" i="1"/>
  <c r="B1090" i="1"/>
  <c r="L1098" i="1" l="1"/>
  <c r="M1098" i="1" s="1"/>
  <c r="N1098" i="1" s="1"/>
  <c r="E1098" i="1"/>
  <c r="F1098" i="1" s="1"/>
  <c r="O1097" i="1"/>
  <c r="G1098" i="1"/>
  <c r="I1098" i="1" s="1"/>
  <c r="A1099" i="1"/>
  <c r="J1099" i="1"/>
  <c r="B1091" i="1"/>
  <c r="C1093" i="1"/>
  <c r="Q1092" i="1"/>
  <c r="B1092" i="1" s="1"/>
  <c r="L1099" i="1" l="1"/>
  <c r="M1099" i="1" s="1"/>
  <c r="N1099" i="1" s="1"/>
  <c r="E1099" i="1"/>
  <c r="F1099" i="1" s="1"/>
  <c r="O1098" i="1"/>
  <c r="A1100" i="1"/>
  <c r="G1099" i="1"/>
  <c r="I1099" i="1" s="1"/>
  <c r="C1094" i="1"/>
  <c r="Q1093" i="1"/>
  <c r="B1093" i="1" s="1"/>
  <c r="J1100" i="1"/>
  <c r="L1100" i="1" l="1"/>
  <c r="M1100" i="1" s="1"/>
  <c r="N1100" i="1" s="1"/>
  <c r="E1100" i="1"/>
  <c r="F1100" i="1" s="1"/>
  <c r="O1099" i="1"/>
  <c r="G1100" i="1"/>
  <c r="I1100" i="1" s="1"/>
  <c r="A1101" i="1"/>
  <c r="C1095" i="1"/>
  <c r="Q1094" i="1"/>
  <c r="B1094" i="1" s="1"/>
  <c r="J1101" i="1"/>
  <c r="L1101" i="1" l="1"/>
  <c r="M1101" i="1" s="1"/>
  <c r="N1101" i="1" s="1"/>
  <c r="E1101" i="1"/>
  <c r="F1101" i="1" s="1"/>
  <c r="O1100" i="1"/>
  <c r="A1102" i="1"/>
  <c r="G1101" i="1"/>
  <c r="I1101" i="1" s="1"/>
  <c r="C1096" i="1"/>
  <c r="Q1095" i="1"/>
  <c r="J1102" i="1"/>
  <c r="L1102" i="1" l="1"/>
  <c r="M1102" i="1" s="1"/>
  <c r="N1102" i="1" s="1"/>
  <c r="E1102" i="1"/>
  <c r="F1102" i="1" s="1"/>
  <c r="O1101" i="1"/>
  <c r="G1102" i="1"/>
  <c r="I1102" i="1" s="1"/>
  <c r="A1103" i="1"/>
  <c r="B1095" i="1"/>
  <c r="C1097" i="1"/>
  <c r="Q1096" i="1"/>
  <c r="B1096" i="1" s="1"/>
  <c r="J1103" i="1"/>
  <c r="L1103" i="1" l="1"/>
  <c r="M1103" i="1" s="1"/>
  <c r="N1103" i="1" s="1"/>
  <c r="E1103" i="1"/>
  <c r="F1103" i="1" s="1"/>
  <c r="G1103" i="1"/>
  <c r="I1103" i="1" s="1"/>
  <c r="A1104" i="1"/>
  <c r="O1102" i="1"/>
  <c r="J1104" i="1"/>
  <c r="C1098" i="1"/>
  <c r="Q1097" i="1"/>
  <c r="L1104" i="1" l="1"/>
  <c r="M1104" i="1" s="1"/>
  <c r="N1104" i="1" s="1"/>
  <c r="E1104" i="1"/>
  <c r="F1104" i="1" s="1"/>
  <c r="O1103" i="1"/>
  <c r="G1104" i="1"/>
  <c r="I1104" i="1" s="1"/>
  <c r="A1105" i="1"/>
  <c r="C1099" i="1"/>
  <c r="Q1098" i="1"/>
  <c r="B1098" i="1" s="1"/>
  <c r="J1105" i="1"/>
  <c r="B1097" i="1"/>
  <c r="L1105" i="1" l="1"/>
  <c r="M1105" i="1" s="1"/>
  <c r="N1105" i="1" s="1"/>
  <c r="E1105" i="1"/>
  <c r="F1105" i="1" s="1"/>
  <c r="O1104" i="1"/>
  <c r="A1106" i="1"/>
  <c r="G1105" i="1"/>
  <c r="I1105" i="1" s="1"/>
  <c r="C1100" i="1"/>
  <c r="Q1099" i="1"/>
  <c r="B1099" i="1" s="1"/>
  <c r="J1106" i="1"/>
  <c r="L1106" i="1" l="1"/>
  <c r="M1106" i="1" s="1"/>
  <c r="N1106" i="1" s="1"/>
  <c r="E1106" i="1"/>
  <c r="F1106" i="1" s="1"/>
  <c r="O1105" i="1"/>
  <c r="A1107" i="1"/>
  <c r="G1106" i="1"/>
  <c r="I1106" i="1" s="1"/>
  <c r="C1101" i="1"/>
  <c r="Q1100" i="1"/>
  <c r="J1107" i="1"/>
  <c r="L1107" i="1" l="1"/>
  <c r="M1107" i="1" s="1"/>
  <c r="N1107" i="1" s="1"/>
  <c r="E1107" i="1"/>
  <c r="F1107" i="1" s="1"/>
  <c r="O1106" i="1"/>
  <c r="A1108" i="1"/>
  <c r="G1107" i="1"/>
  <c r="I1107" i="1" s="1"/>
  <c r="J1108" i="1"/>
  <c r="B1100" i="1"/>
  <c r="C1102" i="1"/>
  <c r="Q1101" i="1"/>
  <c r="B1101" i="1" s="1"/>
  <c r="L1108" i="1" l="1"/>
  <c r="M1108" i="1" s="1"/>
  <c r="N1108" i="1" s="1"/>
  <c r="E1108" i="1"/>
  <c r="F1108" i="1" s="1"/>
  <c r="G1108" i="1"/>
  <c r="I1108" i="1" s="1"/>
  <c r="O1107" i="1"/>
  <c r="A1109" i="1"/>
  <c r="J1109" i="1"/>
  <c r="Q1102" i="1"/>
  <c r="C1103" i="1" s="1"/>
  <c r="L1109" i="1" l="1"/>
  <c r="M1109" i="1" s="1"/>
  <c r="N1109" i="1" s="1"/>
  <c r="E1109" i="1"/>
  <c r="F1109" i="1" s="1"/>
  <c r="G1109" i="1"/>
  <c r="I1109" i="1" s="1"/>
  <c r="O1108" i="1"/>
  <c r="A1110" i="1"/>
  <c r="C1104" i="1"/>
  <c r="Q1103" i="1"/>
  <c r="B1102" i="1"/>
  <c r="J1110" i="1"/>
  <c r="L1110" i="1" l="1"/>
  <c r="M1110" i="1" s="1"/>
  <c r="N1110" i="1" s="1"/>
  <c r="E1110" i="1"/>
  <c r="F1110" i="1" s="1"/>
  <c r="G1111" i="1" s="1"/>
  <c r="I1111" i="1" s="1"/>
  <c r="O1109" i="1"/>
  <c r="G1110" i="1"/>
  <c r="I1110" i="1" s="1"/>
  <c r="A1111" i="1"/>
  <c r="J1111" i="1"/>
  <c r="B1103" i="1"/>
  <c r="C1105" i="1"/>
  <c r="Q1104" i="1"/>
  <c r="B1104" i="1" s="1"/>
  <c r="L1111" i="1" l="1"/>
  <c r="M1111" i="1" s="1"/>
  <c r="N1111" i="1" s="1"/>
  <c r="O1111" i="1" s="1"/>
  <c r="E1111" i="1"/>
  <c r="F1111" i="1" s="1"/>
  <c r="O1110" i="1"/>
  <c r="A1112" i="1"/>
  <c r="J1112" i="1"/>
  <c r="C1106" i="1"/>
  <c r="Q1105" i="1"/>
  <c r="L1112" i="1" l="1"/>
  <c r="M1112" i="1" s="1"/>
  <c r="N1112" i="1" s="1"/>
  <c r="E1112" i="1"/>
  <c r="F1112" i="1" s="1"/>
  <c r="G1112" i="1"/>
  <c r="I1112" i="1" s="1"/>
  <c r="A1113" i="1"/>
  <c r="C1107" i="1"/>
  <c r="Q1106" i="1"/>
  <c r="J1113" i="1"/>
  <c r="B1105" i="1"/>
  <c r="L1113" i="1" l="1"/>
  <c r="M1113" i="1" s="1"/>
  <c r="N1113" i="1" s="1"/>
  <c r="E1113" i="1"/>
  <c r="F1113" i="1" s="1"/>
  <c r="O1112" i="1"/>
  <c r="A1114" i="1"/>
  <c r="G1113" i="1"/>
  <c r="I1113" i="1" s="1"/>
  <c r="J1114" i="1"/>
  <c r="B1106" i="1"/>
  <c r="C1108" i="1"/>
  <c r="Q1107" i="1"/>
  <c r="B1107" i="1" s="1"/>
  <c r="L1114" i="1" l="1"/>
  <c r="M1114" i="1" s="1"/>
  <c r="N1114" i="1" s="1"/>
  <c r="E1114" i="1"/>
  <c r="F1114" i="1" s="1"/>
  <c r="O1113" i="1"/>
  <c r="A1115" i="1"/>
  <c r="G1114" i="1"/>
  <c r="I1114" i="1" s="1"/>
  <c r="C1109" i="1"/>
  <c r="Q1108" i="1"/>
  <c r="B1108" i="1" s="1"/>
  <c r="J1115" i="1"/>
  <c r="L1115" i="1" l="1"/>
  <c r="M1115" i="1" s="1"/>
  <c r="N1115" i="1" s="1"/>
  <c r="E1115" i="1"/>
  <c r="F1115" i="1" s="1"/>
  <c r="O1114" i="1"/>
  <c r="G1115" i="1"/>
  <c r="I1115" i="1" s="1"/>
  <c r="A1116" i="1"/>
  <c r="J1116" i="1"/>
  <c r="C1110" i="1"/>
  <c r="Q1109" i="1"/>
  <c r="L1116" i="1" l="1"/>
  <c r="M1116" i="1" s="1"/>
  <c r="N1116" i="1" s="1"/>
  <c r="E1116" i="1"/>
  <c r="F1116" i="1" s="1"/>
  <c r="G1116" i="1"/>
  <c r="I1116" i="1" s="1"/>
  <c r="O1115" i="1"/>
  <c r="A1117" i="1"/>
  <c r="J1117" i="1"/>
  <c r="B1109" i="1"/>
  <c r="C1111" i="1"/>
  <c r="Q1110" i="1"/>
  <c r="B1110" i="1" s="1"/>
  <c r="L1117" i="1" l="1"/>
  <c r="M1117" i="1" s="1"/>
  <c r="N1117" i="1" s="1"/>
  <c r="E1117" i="1"/>
  <c r="F1117" i="1" s="1"/>
  <c r="O1116" i="1"/>
  <c r="A1118" i="1"/>
  <c r="G1117" i="1"/>
  <c r="I1117" i="1" s="1"/>
  <c r="J1118" i="1"/>
  <c r="C1112" i="1"/>
  <c r="Q1111" i="1"/>
  <c r="B1111" i="1" s="1"/>
  <c r="L1118" i="1" l="1"/>
  <c r="M1118" i="1" s="1"/>
  <c r="N1118" i="1" s="1"/>
  <c r="E1118" i="1"/>
  <c r="F1118" i="1" s="1"/>
  <c r="O1117" i="1"/>
  <c r="A1119" i="1"/>
  <c r="G1118" i="1"/>
  <c r="I1118" i="1" s="1"/>
  <c r="C1113" i="1"/>
  <c r="Q1112" i="1"/>
  <c r="J1119" i="1"/>
  <c r="H1194" i="1"/>
  <c r="L1119" i="1" l="1"/>
  <c r="M1119" i="1" s="1"/>
  <c r="N1119" i="1" s="1"/>
  <c r="E1119" i="1"/>
  <c r="F1119" i="1" s="1"/>
  <c r="O1118" i="1"/>
  <c r="A1120" i="1"/>
  <c r="G1119" i="1"/>
  <c r="I1119" i="1" s="1"/>
  <c r="C1114" i="1"/>
  <c r="Q1113" i="1"/>
  <c r="J1120" i="1"/>
  <c r="H1195" i="1"/>
  <c r="H1196" i="1" s="1"/>
  <c r="H1197" i="1" s="1"/>
  <c r="H1198" i="1" s="1"/>
  <c r="H1199" i="1" s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H1217" i="1" s="1"/>
  <c r="H1218" i="1" s="1"/>
  <c r="H1219" i="1" s="1"/>
  <c r="H1220" i="1" s="1"/>
  <c r="H1221" i="1" s="1"/>
  <c r="H1222" i="1" s="1"/>
  <c r="B1112" i="1"/>
  <c r="L1120" i="1" l="1"/>
  <c r="M1120" i="1" s="1"/>
  <c r="N1120" i="1" s="1"/>
  <c r="E1120" i="1"/>
  <c r="F1120" i="1" s="1"/>
  <c r="O1119" i="1"/>
  <c r="G1120" i="1"/>
  <c r="I1120" i="1" s="1"/>
  <c r="A1121" i="1"/>
  <c r="J1121" i="1"/>
  <c r="B1113" i="1"/>
  <c r="C1115" i="1"/>
  <c r="Q1114" i="1"/>
  <c r="L1121" i="1" l="1"/>
  <c r="M1121" i="1" s="1"/>
  <c r="N1121" i="1" s="1"/>
  <c r="E1121" i="1"/>
  <c r="F1121" i="1" s="1"/>
  <c r="O1120" i="1"/>
  <c r="G1121" i="1"/>
  <c r="I1121" i="1" s="1"/>
  <c r="A1122" i="1"/>
  <c r="J1122" i="1"/>
  <c r="B1114" i="1"/>
  <c r="C1116" i="1"/>
  <c r="Q1115" i="1"/>
  <c r="B1115" i="1" s="1"/>
  <c r="L1122" i="1" l="1"/>
  <c r="M1122" i="1" s="1"/>
  <c r="N1122" i="1" s="1"/>
  <c r="E1122" i="1"/>
  <c r="F1122" i="1" s="1"/>
  <c r="O1121" i="1"/>
  <c r="G1122" i="1"/>
  <c r="I1122" i="1" s="1"/>
  <c r="A1123" i="1"/>
  <c r="C1117" i="1"/>
  <c r="Q1116" i="1"/>
  <c r="B1116" i="1" s="1"/>
  <c r="J1123" i="1"/>
  <c r="L1123" i="1" l="1"/>
  <c r="M1123" i="1" s="1"/>
  <c r="N1123" i="1" s="1"/>
  <c r="E1123" i="1"/>
  <c r="F1123" i="1" s="1"/>
  <c r="O1122" i="1"/>
  <c r="A1124" i="1"/>
  <c r="G1123" i="1"/>
  <c r="I1123" i="1" s="1"/>
  <c r="J1124" i="1"/>
  <c r="C1118" i="1"/>
  <c r="Q1117" i="1"/>
  <c r="B1117" i="1" s="1"/>
  <c r="L1124" i="1" l="1"/>
  <c r="M1124" i="1" s="1"/>
  <c r="N1124" i="1" s="1"/>
  <c r="E1124" i="1"/>
  <c r="F1124" i="1" s="1"/>
  <c r="O1123" i="1"/>
  <c r="G1124" i="1"/>
  <c r="I1124" i="1" s="1"/>
  <c r="A1125" i="1"/>
  <c r="C1119" i="1"/>
  <c r="Q1118" i="1"/>
  <c r="B1118" i="1" s="1"/>
  <c r="J1125" i="1"/>
  <c r="L1125" i="1" l="1"/>
  <c r="M1125" i="1" s="1"/>
  <c r="N1125" i="1" s="1"/>
  <c r="E1125" i="1"/>
  <c r="F1125" i="1" s="1"/>
  <c r="O1124" i="1"/>
  <c r="G1125" i="1"/>
  <c r="I1125" i="1" s="1"/>
  <c r="A1126" i="1"/>
  <c r="C1120" i="1"/>
  <c r="Q1119" i="1"/>
  <c r="B1119" i="1" s="1"/>
  <c r="J1126" i="1"/>
  <c r="L1126" i="1" l="1"/>
  <c r="M1126" i="1" s="1"/>
  <c r="N1126" i="1" s="1"/>
  <c r="E1126" i="1"/>
  <c r="F1126" i="1" s="1"/>
  <c r="O1125" i="1"/>
  <c r="G1126" i="1"/>
  <c r="I1126" i="1" s="1"/>
  <c r="A1127" i="1"/>
  <c r="J1127" i="1"/>
  <c r="C1121" i="1"/>
  <c r="Q1120" i="1"/>
  <c r="L1127" i="1" l="1"/>
  <c r="M1127" i="1" s="1"/>
  <c r="N1127" i="1" s="1"/>
  <c r="E1127" i="1"/>
  <c r="F1127" i="1" s="1"/>
  <c r="G1127" i="1"/>
  <c r="I1127" i="1" s="1"/>
  <c r="A1128" i="1"/>
  <c r="O1126" i="1"/>
  <c r="J1128" i="1"/>
  <c r="C1122" i="1"/>
  <c r="Q1121" i="1"/>
  <c r="B1120" i="1"/>
  <c r="L1128" i="1" l="1"/>
  <c r="M1128" i="1" s="1"/>
  <c r="N1128" i="1" s="1"/>
  <c r="E1128" i="1"/>
  <c r="F1128" i="1" s="1"/>
  <c r="O1127" i="1"/>
  <c r="G1128" i="1"/>
  <c r="I1128" i="1" s="1"/>
  <c r="A1129" i="1"/>
  <c r="C1123" i="1"/>
  <c r="Q1122" i="1"/>
  <c r="B1122" i="1" s="1"/>
  <c r="B1121" i="1"/>
  <c r="J1129" i="1"/>
  <c r="L1129" i="1" l="1"/>
  <c r="M1129" i="1" s="1"/>
  <c r="N1129" i="1" s="1"/>
  <c r="E1129" i="1"/>
  <c r="F1129" i="1" s="1"/>
  <c r="O1128" i="1"/>
  <c r="G1129" i="1"/>
  <c r="I1129" i="1" s="1"/>
  <c r="A1130" i="1"/>
  <c r="C1124" i="1"/>
  <c r="Q1123" i="1"/>
  <c r="B1123" i="1" s="1"/>
  <c r="J1130" i="1"/>
  <c r="L1130" i="1" l="1"/>
  <c r="M1130" i="1" s="1"/>
  <c r="N1130" i="1" s="1"/>
  <c r="E1130" i="1"/>
  <c r="F1130" i="1" s="1"/>
  <c r="G1130" i="1"/>
  <c r="I1130" i="1" s="1"/>
  <c r="A1131" i="1"/>
  <c r="O1129" i="1"/>
  <c r="J1131" i="1"/>
  <c r="C1125" i="1"/>
  <c r="Q1124" i="1"/>
  <c r="L1131" i="1" l="1"/>
  <c r="M1131" i="1" s="1"/>
  <c r="N1131" i="1" s="1"/>
  <c r="E1131" i="1"/>
  <c r="F1131" i="1" s="1"/>
  <c r="O1130" i="1"/>
  <c r="G1131" i="1"/>
  <c r="I1131" i="1" s="1"/>
  <c r="A1132" i="1"/>
  <c r="C1126" i="1"/>
  <c r="Q1125" i="1"/>
  <c r="J1132" i="1"/>
  <c r="B1124" i="1"/>
  <c r="L1132" i="1" l="1"/>
  <c r="M1132" i="1" s="1"/>
  <c r="N1132" i="1" s="1"/>
  <c r="E1132" i="1"/>
  <c r="F1132" i="1" s="1"/>
  <c r="G1132" i="1"/>
  <c r="I1132" i="1" s="1"/>
  <c r="O1131" i="1"/>
  <c r="A1133" i="1"/>
  <c r="J1133" i="1"/>
  <c r="B1125" i="1"/>
  <c r="C1127" i="1"/>
  <c r="Q1126" i="1"/>
  <c r="L1133" i="1" l="1"/>
  <c r="M1133" i="1" s="1"/>
  <c r="N1133" i="1" s="1"/>
  <c r="E1133" i="1"/>
  <c r="F1133" i="1" s="1"/>
  <c r="O1132" i="1"/>
  <c r="A1134" i="1"/>
  <c r="G1133" i="1"/>
  <c r="I1133" i="1" s="1"/>
  <c r="C1128" i="1"/>
  <c r="Q1127" i="1"/>
  <c r="J1134" i="1"/>
  <c r="B1126" i="1"/>
  <c r="L1134" i="1" l="1"/>
  <c r="M1134" i="1" s="1"/>
  <c r="N1134" i="1" s="1"/>
  <c r="E1134" i="1"/>
  <c r="F1134" i="1" s="1"/>
  <c r="A1135" i="1"/>
  <c r="G1134" i="1"/>
  <c r="I1134" i="1" s="1"/>
  <c r="O1133" i="1"/>
  <c r="J1135" i="1"/>
  <c r="C1129" i="1"/>
  <c r="Q1128" i="1"/>
  <c r="B1127" i="1"/>
  <c r="L1135" i="1" l="1"/>
  <c r="M1135" i="1" s="1"/>
  <c r="N1135" i="1" s="1"/>
  <c r="E1135" i="1"/>
  <c r="F1135" i="1" s="1"/>
  <c r="G1135" i="1"/>
  <c r="I1135" i="1" s="1"/>
  <c r="A1136" i="1"/>
  <c r="O1134" i="1"/>
  <c r="C1130" i="1"/>
  <c r="Q1129" i="1"/>
  <c r="J1136" i="1"/>
  <c r="B1128" i="1"/>
  <c r="L1136" i="1" l="1"/>
  <c r="M1136" i="1" s="1"/>
  <c r="N1136" i="1" s="1"/>
  <c r="E1136" i="1"/>
  <c r="F1136" i="1" s="1"/>
  <c r="G1136" i="1"/>
  <c r="I1136" i="1" s="1"/>
  <c r="A1137" i="1"/>
  <c r="O1135" i="1"/>
  <c r="B1129" i="1"/>
  <c r="J1137" i="1"/>
  <c r="C1131" i="1"/>
  <c r="Q1130" i="1"/>
  <c r="L1137" i="1" l="1"/>
  <c r="M1137" i="1" s="1"/>
  <c r="N1137" i="1" s="1"/>
  <c r="E1137" i="1"/>
  <c r="F1137" i="1" s="1"/>
  <c r="O1136" i="1"/>
  <c r="G1137" i="1"/>
  <c r="I1137" i="1" s="1"/>
  <c r="A1138" i="1"/>
  <c r="C1132" i="1"/>
  <c r="Q1131" i="1"/>
  <c r="B1131" i="1" s="1"/>
  <c r="J1138" i="1"/>
  <c r="B1130" i="1"/>
  <c r="L1138" i="1" l="1"/>
  <c r="M1138" i="1" s="1"/>
  <c r="N1138" i="1" s="1"/>
  <c r="E1138" i="1"/>
  <c r="F1138" i="1" s="1"/>
  <c r="O1137" i="1"/>
  <c r="G1138" i="1"/>
  <c r="I1138" i="1" s="1"/>
  <c r="A1139" i="1"/>
  <c r="J1139" i="1"/>
  <c r="C1133" i="1"/>
  <c r="Q1132" i="1"/>
  <c r="B1132" i="1" s="1"/>
  <c r="L1139" i="1" l="1"/>
  <c r="M1139" i="1" s="1"/>
  <c r="N1139" i="1" s="1"/>
  <c r="E1139" i="1"/>
  <c r="F1139" i="1" s="1"/>
  <c r="O1138" i="1"/>
  <c r="A1140" i="1"/>
  <c r="G1139" i="1"/>
  <c r="I1139" i="1" s="1"/>
  <c r="Q1133" i="1"/>
  <c r="C1134" i="1" s="1"/>
  <c r="J1140" i="1"/>
  <c r="L1140" i="1" l="1"/>
  <c r="M1140" i="1" s="1"/>
  <c r="N1140" i="1" s="1"/>
  <c r="E1140" i="1"/>
  <c r="F1140" i="1" s="1"/>
  <c r="O1139" i="1"/>
  <c r="G1140" i="1"/>
  <c r="I1140" i="1" s="1"/>
  <c r="A1141" i="1"/>
  <c r="C1135" i="1"/>
  <c r="Q1134" i="1"/>
  <c r="J1141" i="1"/>
  <c r="B1133" i="1"/>
  <c r="L1141" i="1" l="1"/>
  <c r="M1141" i="1" s="1"/>
  <c r="N1141" i="1" s="1"/>
  <c r="E1141" i="1"/>
  <c r="F1141" i="1" s="1"/>
  <c r="G1141" i="1"/>
  <c r="I1141" i="1" s="1"/>
  <c r="A1142" i="1"/>
  <c r="O1140" i="1"/>
  <c r="J1142" i="1"/>
  <c r="B1134" i="1"/>
  <c r="C1136" i="1"/>
  <c r="Q1135" i="1"/>
  <c r="L1142" i="1" l="1"/>
  <c r="M1142" i="1" s="1"/>
  <c r="N1142" i="1" s="1"/>
  <c r="E1142" i="1"/>
  <c r="F1142" i="1" s="1"/>
  <c r="G1142" i="1"/>
  <c r="I1142" i="1" s="1"/>
  <c r="O1141" i="1"/>
  <c r="A1143" i="1"/>
  <c r="J1143" i="1"/>
  <c r="C1137" i="1"/>
  <c r="Q1136" i="1"/>
  <c r="B1135" i="1"/>
  <c r="L1143" i="1" l="1"/>
  <c r="M1143" i="1" s="1"/>
  <c r="N1143" i="1" s="1"/>
  <c r="E1143" i="1"/>
  <c r="F1143" i="1" s="1"/>
  <c r="O1142" i="1"/>
  <c r="G1143" i="1"/>
  <c r="I1143" i="1" s="1"/>
  <c r="A1144" i="1"/>
  <c r="B1136" i="1"/>
  <c r="C1138" i="1"/>
  <c r="Q1137" i="1"/>
  <c r="J1144" i="1"/>
  <c r="L1144" i="1" l="1"/>
  <c r="M1144" i="1" s="1"/>
  <c r="N1144" i="1" s="1"/>
  <c r="E1144" i="1"/>
  <c r="F1144" i="1" s="1"/>
  <c r="O1143" i="1"/>
  <c r="A1145" i="1"/>
  <c r="G1144" i="1"/>
  <c r="I1144" i="1" s="1"/>
  <c r="B1137" i="1"/>
  <c r="C1139" i="1"/>
  <c r="Q1138" i="1"/>
  <c r="B1138" i="1" s="1"/>
  <c r="J1145" i="1"/>
  <c r="L1145" i="1" l="1"/>
  <c r="M1145" i="1" s="1"/>
  <c r="N1145" i="1" s="1"/>
  <c r="E1145" i="1"/>
  <c r="F1145" i="1" s="1"/>
  <c r="O1144" i="1"/>
  <c r="A1146" i="1"/>
  <c r="G1145" i="1"/>
  <c r="I1145" i="1" s="1"/>
  <c r="C1140" i="1"/>
  <c r="Q1139" i="1"/>
  <c r="J1146" i="1"/>
  <c r="L1146" i="1" l="1"/>
  <c r="M1146" i="1" s="1"/>
  <c r="N1146" i="1" s="1"/>
  <c r="E1146" i="1"/>
  <c r="F1146" i="1" s="1"/>
  <c r="O1145" i="1"/>
  <c r="A1147" i="1"/>
  <c r="G1146" i="1"/>
  <c r="I1146" i="1" s="1"/>
  <c r="H1223" i="1"/>
  <c r="J1147" i="1"/>
  <c r="B1139" i="1"/>
  <c r="C1141" i="1"/>
  <c r="Q1140" i="1"/>
  <c r="B1140" i="1" s="1"/>
  <c r="L1147" i="1" l="1"/>
  <c r="M1147" i="1" s="1"/>
  <c r="N1147" i="1" s="1"/>
  <c r="E1147" i="1"/>
  <c r="F1147" i="1" s="1"/>
  <c r="O1146" i="1"/>
  <c r="G1147" i="1"/>
  <c r="I1147" i="1" s="1"/>
  <c r="A1148" i="1"/>
  <c r="C1142" i="1"/>
  <c r="Q1141" i="1"/>
  <c r="J1148" i="1"/>
  <c r="H1224" i="1"/>
  <c r="H1225" i="1" s="1"/>
  <c r="H1226" i="1" s="1"/>
  <c r="H1227" i="1" s="1"/>
  <c r="H1228" i="1" s="1"/>
  <c r="H1229" i="1" s="1"/>
  <c r="H1230" i="1" s="1"/>
  <c r="H1231" i="1" s="1"/>
  <c r="H1232" i="1" s="1"/>
  <c r="H1233" i="1" s="1"/>
  <c r="H1234" i="1" s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L1148" i="1" l="1"/>
  <c r="M1148" i="1" s="1"/>
  <c r="N1148" i="1" s="1"/>
  <c r="E1148" i="1"/>
  <c r="F1148" i="1" s="1"/>
  <c r="A1149" i="1"/>
  <c r="G1148" i="1"/>
  <c r="I1148" i="1" s="1"/>
  <c r="O1147" i="1"/>
  <c r="B1141" i="1"/>
  <c r="C1143" i="1"/>
  <c r="Q1142" i="1"/>
  <c r="J1149" i="1"/>
  <c r="L1149" i="1" l="1"/>
  <c r="M1149" i="1" s="1"/>
  <c r="N1149" i="1" s="1"/>
  <c r="E1149" i="1"/>
  <c r="F1149" i="1" s="1"/>
  <c r="O1148" i="1"/>
  <c r="G1149" i="1"/>
  <c r="I1149" i="1" s="1"/>
  <c r="A1150" i="1"/>
  <c r="J1150" i="1"/>
  <c r="B1142" i="1"/>
  <c r="C1144" i="1"/>
  <c r="Q1143" i="1"/>
  <c r="L1150" i="1" l="1"/>
  <c r="M1150" i="1" s="1"/>
  <c r="N1150" i="1" s="1"/>
  <c r="E1150" i="1"/>
  <c r="F1150" i="1" s="1"/>
  <c r="O1149" i="1"/>
  <c r="A1151" i="1"/>
  <c r="G1150" i="1"/>
  <c r="I1150" i="1" s="1"/>
  <c r="C1145" i="1"/>
  <c r="Q1144" i="1"/>
  <c r="B1144" i="1" s="1"/>
  <c r="B1143" i="1"/>
  <c r="J1151" i="1"/>
  <c r="L1151" i="1" l="1"/>
  <c r="M1151" i="1" s="1"/>
  <c r="N1151" i="1" s="1"/>
  <c r="E1151" i="1"/>
  <c r="F1151" i="1" s="1"/>
  <c r="G1151" i="1"/>
  <c r="I1151" i="1" s="1"/>
  <c r="O1150" i="1"/>
  <c r="A1152" i="1"/>
  <c r="C1146" i="1"/>
  <c r="Q1145" i="1"/>
  <c r="B1145" i="1" s="1"/>
  <c r="J1152" i="1"/>
  <c r="L1152" i="1" l="1"/>
  <c r="M1152" i="1" s="1"/>
  <c r="N1152" i="1" s="1"/>
  <c r="E1152" i="1"/>
  <c r="F1152" i="1" s="1"/>
  <c r="O1151" i="1"/>
  <c r="G1152" i="1"/>
  <c r="I1152" i="1" s="1"/>
  <c r="A1153" i="1"/>
  <c r="J1153" i="1"/>
  <c r="C1147" i="1"/>
  <c r="Q1146" i="1"/>
  <c r="B1146" i="1" s="1"/>
  <c r="L1153" i="1" l="1"/>
  <c r="M1153" i="1" s="1"/>
  <c r="N1153" i="1" s="1"/>
  <c r="E1153" i="1"/>
  <c r="F1153" i="1" s="1"/>
  <c r="O1152" i="1"/>
  <c r="A1154" i="1"/>
  <c r="G1153" i="1"/>
  <c r="I1153" i="1" s="1"/>
  <c r="C1148" i="1"/>
  <c r="Q1147" i="1"/>
  <c r="B1147" i="1" s="1"/>
  <c r="J1154" i="1"/>
  <c r="L1154" i="1" l="1"/>
  <c r="M1154" i="1" s="1"/>
  <c r="N1154" i="1" s="1"/>
  <c r="E1154" i="1"/>
  <c r="F1154" i="1" s="1"/>
  <c r="O1153" i="1"/>
  <c r="G1154" i="1"/>
  <c r="I1154" i="1" s="1"/>
  <c r="A1155" i="1"/>
  <c r="J1155" i="1"/>
  <c r="C1149" i="1"/>
  <c r="Q1148" i="1"/>
  <c r="L1155" i="1" l="1"/>
  <c r="M1155" i="1" s="1"/>
  <c r="N1155" i="1" s="1"/>
  <c r="E1155" i="1"/>
  <c r="F1155" i="1" s="1"/>
  <c r="A1156" i="1"/>
  <c r="G1155" i="1"/>
  <c r="I1155" i="1" s="1"/>
  <c r="O1154" i="1"/>
  <c r="B1148" i="1"/>
  <c r="C1150" i="1"/>
  <c r="Q1149" i="1"/>
  <c r="B1149" i="1" s="1"/>
  <c r="J1156" i="1"/>
  <c r="L1156" i="1" l="1"/>
  <c r="M1156" i="1" s="1"/>
  <c r="N1156" i="1" s="1"/>
  <c r="E1156" i="1"/>
  <c r="F1156" i="1" s="1"/>
  <c r="G1156" i="1"/>
  <c r="I1156" i="1" s="1"/>
  <c r="O1155" i="1"/>
  <c r="A1157" i="1"/>
  <c r="C1151" i="1"/>
  <c r="Q1150" i="1"/>
  <c r="B1150" i="1" s="1"/>
  <c r="J1157" i="1"/>
  <c r="L1157" i="1" l="1"/>
  <c r="M1157" i="1" s="1"/>
  <c r="N1157" i="1" s="1"/>
  <c r="E1157" i="1"/>
  <c r="F1157" i="1" s="1"/>
  <c r="G1157" i="1"/>
  <c r="I1157" i="1" s="1"/>
  <c r="A1158" i="1"/>
  <c r="O1156" i="1"/>
  <c r="J1158" i="1"/>
  <c r="C1152" i="1"/>
  <c r="Q1151" i="1"/>
  <c r="L1158" i="1" l="1"/>
  <c r="M1158" i="1" s="1"/>
  <c r="N1158" i="1" s="1"/>
  <c r="E1158" i="1"/>
  <c r="F1158" i="1" s="1"/>
  <c r="G1158" i="1"/>
  <c r="I1158" i="1" s="1"/>
  <c r="A1159" i="1"/>
  <c r="O1157" i="1"/>
  <c r="B1151" i="1"/>
  <c r="C1153" i="1"/>
  <c r="Q1152" i="1"/>
  <c r="B1152" i="1" s="1"/>
  <c r="J1159" i="1"/>
  <c r="L1159" i="1" l="1"/>
  <c r="M1159" i="1" s="1"/>
  <c r="N1159" i="1" s="1"/>
  <c r="E1159" i="1"/>
  <c r="F1159" i="1" s="1"/>
  <c r="O1158" i="1"/>
  <c r="G1159" i="1"/>
  <c r="I1159" i="1" s="1"/>
  <c r="A1160" i="1"/>
  <c r="J1160" i="1"/>
  <c r="C1154" i="1"/>
  <c r="Q1153" i="1"/>
  <c r="L1160" i="1" l="1"/>
  <c r="M1160" i="1" s="1"/>
  <c r="N1160" i="1" s="1"/>
  <c r="E1160" i="1"/>
  <c r="F1160" i="1" s="1"/>
  <c r="O1159" i="1"/>
  <c r="A1161" i="1"/>
  <c r="G1160" i="1"/>
  <c r="I1160" i="1" s="1"/>
  <c r="J1161" i="1"/>
  <c r="B1153" i="1"/>
  <c r="C1155" i="1"/>
  <c r="Q1154" i="1"/>
  <c r="L1161" i="1" l="1"/>
  <c r="M1161" i="1" s="1"/>
  <c r="N1161" i="1" s="1"/>
  <c r="E1161" i="1"/>
  <c r="F1161" i="1" s="1"/>
  <c r="G1161" i="1"/>
  <c r="I1161" i="1" s="1"/>
  <c r="A1162" i="1"/>
  <c r="O1160" i="1"/>
  <c r="B1154" i="1"/>
  <c r="C1156" i="1"/>
  <c r="Q1155" i="1"/>
  <c r="B1155" i="1" s="1"/>
  <c r="J1162" i="1"/>
  <c r="L1162" i="1" l="1"/>
  <c r="M1162" i="1" s="1"/>
  <c r="N1162" i="1" s="1"/>
  <c r="E1162" i="1"/>
  <c r="F1162" i="1" s="1"/>
  <c r="G1162" i="1"/>
  <c r="I1162" i="1" s="1"/>
  <c r="A1163" i="1"/>
  <c r="O1161" i="1"/>
  <c r="J1163" i="1"/>
  <c r="C1157" i="1"/>
  <c r="Q1156" i="1"/>
  <c r="L1163" i="1" l="1"/>
  <c r="M1163" i="1" s="1"/>
  <c r="N1163" i="1" s="1"/>
  <c r="E1163" i="1"/>
  <c r="F1163" i="1" s="1"/>
  <c r="A1164" i="1"/>
  <c r="G1163" i="1"/>
  <c r="I1163" i="1" s="1"/>
  <c r="O1162" i="1"/>
  <c r="B1156" i="1"/>
  <c r="J1164" i="1"/>
  <c r="C1158" i="1"/>
  <c r="Q1157" i="1"/>
  <c r="B1157" i="1" s="1"/>
  <c r="L1164" i="1" l="1"/>
  <c r="M1164" i="1" s="1"/>
  <c r="N1164" i="1" s="1"/>
  <c r="E1164" i="1"/>
  <c r="F1164" i="1" s="1"/>
  <c r="A1165" i="1"/>
  <c r="G1164" i="1"/>
  <c r="I1164" i="1" s="1"/>
  <c r="O1163" i="1"/>
  <c r="C1159" i="1"/>
  <c r="Q1158" i="1"/>
  <c r="B1158" i="1" s="1"/>
  <c r="J1165" i="1"/>
  <c r="L1165" i="1" l="1"/>
  <c r="M1165" i="1" s="1"/>
  <c r="N1165" i="1" s="1"/>
  <c r="E1165" i="1"/>
  <c r="F1165" i="1" s="1"/>
  <c r="O1164" i="1"/>
  <c r="G1165" i="1"/>
  <c r="I1165" i="1" s="1"/>
  <c r="A1166" i="1"/>
  <c r="J1166" i="1"/>
  <c r="C1160" i="1"/>
  <c r="Q1159" i="1"/>
  <c r="L1166" i="1" l="1"/>
  <c r="M1166" i="1" s="1"/>
  <c r="N1166" i="1" s="1"/>
  <c r="E1166" i="1"/>
  <c r="F1166" i="1" s="1"/>
  <c r="G1166" i="1"/>
  <c r="I1166" i="1" s="1"/>
  <c r="O1165" i="1"/>
  <c r="A1167" i="1"/>
  <c r="B1159" i="1"/>
  <c r="C1161" i="1"/>
  <c r="Q1160" i="1"/>
  <c r="J1167" i="1"/>
  <c r="L1167" i="1" l="1"/>
  <c r="M1167" i="1" s="1"/>
  <c r="N1167" i="1" s="1"/>
  <c r="E1167" i="1"/>
  <c r="F1167" i="1" s="1"/>
  <c r="O1166" i="1"/>
  <c r="A1168" i="1"/>
  <c r="G1167" i="1"/>
  <c r="I1167" i="1" s="1"/>
  <c r="B1160" i="1"/>
  <c r="J1168" i="1"/>
  <c r="Q1161" i="1"/>
  <c r="C1162" i="1" s="1"/>
  <c r="L1168" i="1" l="1"/>
  <c r="M1168" i="1" s="1"/>
  <c r="N1168" i="1" s="1"/>
  <c r="E1168" i="1"/>
  <c r="F1168" i="1" s="1"/>
  <c r="A1169" i="1"/>
  <c r="O1167" i="1"/>
  <c r="G1168" i="1"/>
  <c r="I1168" i="1" s="1"/>
  <c r="C1163" i="1"/>
  <c r="Q1162" i="1"/>
  <c r="J1169" i="1"/>
  <c r="B1161" i="1"/>
  <c r="L1169" i="1" l="1"/>
  <c r="M1169" i="1" s="1"/>
  <c r="N1169" i="1" s="1"/>
  <c r="E1169" i="1"/>
  <c r="F1169" i="1" s="1"/>
  <c r="O1168" i="1"/>
  <c r="G1169" i="1"/>
  <c r="I1169" i="1" s="1"/>
  <c r="A1170" i="1"/>
  <c r="B1162" i="1"/>
  <c r="J1170" i="1"/>
  <c r="C1164" i="1"/>
  <c r="Q1163" i="1"/>
  <c r="B1163" i="1" s="1"/>
  <c r="L1170" i="1" l="1"/>
  <c r="M1170" i="1" s="1"/>
  <c r="N1170" i="1" s="1"/>
  <c r="E1170" i="1"/>
  <c r="F1170" i="1" s="1"/>
  <c r="O1169" i="1"/>
  <c r="A1171" i="1"/>
  <c r="G1170" i="1"/>
  <c r="I1170" i="1" s="1"/>
  <c r="C1165" i="1"/>
  <c r="Q1164" i="1"/>
  <c r="J1171" i="1"/>
  <c r="L1171" i="1" l="1"/>
  <c r="M1171" i="1" s="1"/>
  <c r="N1171" i="1" s="1"/>
  <c r="E1171" i="1"/>
  <c r="F1171" i="1" s="1"/>
  <c r="O1170" i="1"/>
  <c r="A1172" i="1"/>
  <c r="G1171" i="1"/>
  <c r="I1171" i="1" s="1"/>
  <c r="J1172" i="1"/>
  <c r="B1164" i="1"/>
  <c r="C1166" i="1"/>
  <c r="Q1165" i="1"/>
  <c r="B1165" i="1" s="1"/>
  <c r="L1172" i="1" l="1"/>
  <c r="M1172" i="1" s="1"/>
  <c r="N1172" i="1" s="1"/>
  <c r="E1172" i="1"/>
  <c r="F1172" i="1" s="1"/>
  <c r="O1171" i="1"/>
  <c r="A1173" i="1"/>
  <c r="G1172" i="1"/>
  <c r="I1172" i="1" s="1"/>
  <c r="J1173" i="1"/>
  <c r="C1167" i="1"/>
  <c r="Q1166" i="1"/>
  <c r="L1173" i="1" l="1"/>
  <c r="M1173" i="1" s="1"/>
  <c r="N1173" i="1" s="1"/>
  <c r="E1173" i="1"/>
  <c r="F1173" i="1" s="1"/>
  <c r="O1172" i="1"/>
  <c r="G1173" i="1"/>
  <c r="I1173" i="1" s="1"/>
  <c r="A1174" i="1"/>
  <c r="C1168" i="1"/>
  <c r="Q1167" i="1"/>
  <c r="J1174" i="1"/>
  <c r="B1166" i="1"/>
  <c r="L1174" i="1" l="1"/>
  <c r="M1174" i="1" s="1"/>
  <c r="N1174" i="1" s="1"/>
  <c r="E1174" i="1"/>
  <c r="F1174" i="1" s="1"/>
  <c r="G1174" i="1"/>
  <c r="I1174" i="1" s="1"/>
  <c r="O1173" i="1"/>
  <c r="A1175" i="1"/>
  <c r="J1175" i="1"/>
  <c r="B1167" i="1"/>
  <c r="C1169" i="1"/>
  <c r="Q1168" i="1"/>
  <c r="L1175" i="1" l="1"/>
  <c r="M1175" i="1" s="1"/>
  <c r="N1175" i="1" s="1"/>
  <c r="E1175" i="1"/>
  <c r="F1175" i="1" s="1"/>
  <c r="O1174" i="1"/>
  <c r="G1175" i="1"/>
  <c r="I1175" i="1" s="1"/>
  <c r="A1176" i="1"/>
  <c r="C1170" i="1"/>
  <c r="Q1169" i="1"/>
  <c r="B1169" i="1" s="1"/>
  <c r="B1168" i="1"/>
  <c r="J1176" i="1"/>
  <c r="L1176" i="1" l="1"/>
  <c r="M1176" i="1" s="1"/>
  <c r="N1176" i="1" s="1"/>
  <c r="E1176" i="1"/>
  <c r="F1176" i="1" s="1"/>
  <c r="O1175" i="1"/>
  <c r="G1176" i="1"/>
  <c r="I1176" i="1" s="1"/>
  <c r="A1177" i="1"/>
  <c r="J1177" i="1"/>
  <c r="C1171" i="1"/>
  <c r="Q1170" i="1"/>
  <c r="L1177" i="1" l="1"/>
  <c r="M1177" i="1" s="1"/>
  <c r="N1177" i="1" s="1"/>
  <c r="E1177" i="1"/>
  <c r="F1177" i="1" s="1"/>
  <c r="O1176" i="1"/>
  <c r="A1178" i="1"/>
  <c r="G1177" i="1"/>
  <c r="I1177" i="1" s="1"/>
  <c r="C1172" i="1"/>
  <c r="Q1171" i="1"/>
  <c r="B1170" i="1"/>
  <c r="J1178" i="1"/>
  <c r="L1178" i="1" l="1"/>
  <c r="M1178" i="1" s="1"/>
  <c r="N1178" i="1" s="1"/>
  <c r="E1178" i="1"/>
  <c r="F1178" i="1" s="1"/>
  <c r="G1178" i="1"/>
  <c r="I1178" i="1" s="1"/>
  <c r="O1177" i="1"/>
  <c r="A1179" i="1"/>
  <c r="J1179" i="1"/>
  <c r="B1171" i="1"/>
  <c r="H1254" i="1"/>
  <c r="H1255" i="1" s="1"/>
  <c r="H1256" i="1" s="1"/>
  <c r="H1257" i="1" s="1"/>
  <c r="H1258" i="1" s="1"/>
  <c r="H1259" i="1" s="1"/>
  <c r="H1260" i="1" s="1"/>
  <c r="H1261" i="1" s="1"/>
  <c r="H1262" i="1" s="1"/>
  <c r="H1263" i="1" s="1"/>
  <c r="H1264" i="1" s="1"/>
  <c r="H1265" i="1" s="1"/>
  <c r="H1266" i="1" s="1"/>
  <c r="H1267" i="1" s="1"/>
  <c r="H1268" i="1" s="1"/>
  <c r="H1269" i="1" s="1"/>
  <c r="H1270" i="1" s="1"/>
  <c r="H1271" i="1" s="1"/>
  <c r="H1272" i="1" s="1"/>
  <c r="H1273" i="1" s="1"/>
  <c r="H1274" i="1" s="1"/>
  <c r="H1275" i="1" s="1"/>
  <c r="H1276" i="1" s="1"/>
  <c r="H1277" i="1" s="1"/>
  <c r="H1278" i="1" s="1"/>
  <c r="H1279" i="1" s="1"/>
  <c r="H1280" i="1" s="1"/>
  <c r="H1281" i="1" s="1"/>
  <c r="H1282" i="1" s="1"/>
  <c r="H1283" i="1" s="1"/>
  <c r="H1284" i="1" s="1"/>
  <c r="C1173" i="1"/>
  <c r="Q1172" i="1"/>
  <c r="L1179" i="1" l="1"/>
  <c r="M1179" i="1" s="1"/>
  <c r="N1179" i="1" s="1"/>
  <c r="E1179" i="1"/>
  <c r="F1179" i="1" s="1"/>
  <c r="G1179" i="1"/>
  <c r="I1179" i="1" s="1"/>
  <c r="O1178" i="1"/>
  <c r="A1180" i="1"/>
  <c r="B1172" i="1"/>
  <c r="C1174" i="1"/>
  <c r="Q1173" i="1"/>
  <c r="J1180" i="1"/>
  <c r="L1180" i="1" l="1"/>
  <c r="M1180" i="1" s="1"/>
  <c r="N1180" i="1" s="1"/>
  <c r="E1180" i="1"/>
  <c r="F1180" i="1" s="1"/>
  <c r="G1180" i="1"/>
  <c r="I1180" i="1" s="1"/>
  <c r="A1181" i="1"/>
  <c r="B1173" i="1"/>
  <c r="O1179" i="1"/>
  <c r="C1175" i="1"/>
  <c r="Q1174" i="1"/>
  <c r="J1181" i="1"/>
  <c r="L1181" i="1" l="1"/>
  <c r="M1181" i="1" s="1"/>
  <c r="N1181" i="1" s="1"/>
  <c r="E1181" i="1"/>
  <c r="F1181" i="1" s="1"/>
  <c r="G1181" i="1"/>
  <c r="I1181" i="1" s="1"/>
  <c r="A1182" i="1"/>
  <c r="B1174" i="1"/>
  <c r="C1176" i="1"/>
  <c r="Q1175" i="1"/>
  <c r="O1180" i="1"/>
  <c r="J1182" i="1"/>
  <c r="L1182" i="1" l="1"/>
  <c r="M1182" i="1" s="1"/>
  <c r="N1182" i="1" s="1"/>
  <c r="E1182" i="1"/>
  <c r="F1182" i="1" s="1"/>
  <c r="G1182" i="1"/>
  <c r="I1182" i="1" s="1"/>
  <c r="A1183" i="1"/>
  <c r="O1181" i="1"/>
  <c r="J1183" i="1"/>
  <c r="B1175" i="1"/>
  <c r="C1177" i="1"/>
  <c r="Q1176" i="1"/>
  <c r="L1183" i="1" l="1"/>
  <c r="M1183" i="1" s="1"/>
  <c r="N1183" i="1" s="1"/>
  <c r="E1183" i="1"/>
  <c r="F1183" i="1" s="1"/>
  <c r="G1183" i="1"/>
  <c r="I1183" i="1" s="1"/>
  <c r="A1184" i="1"/>
  <c r="O1182" i="1"/>
  <c r="B1176" i="1"/>
  <c r="C1178" i="1"/>
  <c r="Q1177" i="1"/>
  <c r="J1184" i="1"/>
  <c r="L1184" i="1" l="1"/>
  <c r="M1184" i="1" s="1"/>
  <c r="N1184" i="1" s="1"/>
  <c r="E1184" i="1"/>
  <c r="F1184" i="1" s="1"/>
  <c r="G1185" i="1" s="1"/>
  <c r="I1185" i="1" s="1"/>
  <c r="G1184" i="1"/>
  <c r="I1184" i="1" s="1"/>
  <c r="A1185" i="1"/>
  <c r="B1177" i="1"/>
  <c r="C1179" i="1"/>
  <c r="Q1178" i="1"/>
  <c r="O1183" i="1"/>
  <c r="J1185" i="1"/>
  <c r="L1185" i="1" l="1"/>
  <c r="M1185" i="1" s="1"/>
  <c r="N1185" i="1" s="1"/>
  <c r="E1185" i="1"/>
  <c r="F1185" i="1" s="1"/>
  <c r="A1186" i="1"/>
  <c r="J1186" i="1"/>
  <c r="B1178" i="1"/>
  <c r="O1184" i="1"/>
  <c r="C1180" i="1"/>
  <c r="Q1179" i="1"/>
  <c r="L1186" i="1" l="1"/>
  <c r="M1186" i="1" s="1"/>
  <c r="N1186" i="1" s="1"/>
  <c r="E1186" i="1"/>
  <c r="F1186" i="1" s="1"/>
  <c r="A1187" i="1"/>
  <c r="G1186" i="1"/>
  <c r="I1186" i="1" s="1"/>
  <c r="B1179" i="1"/>
  <c r="O1185" i="1"/>
  <c r="C1181" i="1"/>
  <c r="Q1180" i="1"/>
  <c r="J1187" i="1"/>
  <c r="L1187" i="1" l="1"/>
  <c r="M1187" i="1" s="1"/>
  <c r="N1187" i="1" s="1"/>
  <c r="E1187" i="1"/>
  <c r="F1187" i="1" s="1"/>
  <c r="G1187" i="1"/>
  <c r="I1187" i="1" s="1"/>
  <c r="A1188" i="1"/>
  <c r="C1182" i="1"/>
  <c r="Q1181" i="1"/>
  <c r="J1188" i="1"/>
  <c r="O1186" i="1"/>
  <c r="B1180" i="1"/>
  <c r="L1188" i="1" l="1"/>
  <c r="M1188" i="1" s="1"/>
  <c r="N1188" i="1" s="1"/>
  <c r="E1188" i="1"/>
  <c r="F1188" i="1" s="1"/>
  <c r="A1189" i="1"/>
  <c r="G1188" i="1"/>
  <c r="I1188" i="1" s="1"/>
  <c r="B1181" i="1"/>
  <c r="O1187" i="1"/>
  <c r="C1183" i="1"/>
  <c r="Q1182" i="1"/>
  <c r="J1189" i="1"/>
  <c r="L1189" i="1" l="1"/>
  <c r="M1189" i="1" s="1"/>
  <c r="N1189" i="1" s="1"/>
  <c r="E1189" i="1"/>
  <c r="F1189" i="1" s="1"/>
  <c r="A1190" i="1"/>
  <c r="G1189" i="1"/>
  <c r="I1189" i="1" s="1"/>
  <c r="J1190" i="1"/>
  <c r="O1188" i="1"/>
  <c r="B1182" i="1"/>
  <c r="C1184" i="1"/>
  <c r="Q1183" i="1"/>
  <c r="L1190" i="1" l="1"/>
  <c r="M1190" i="1" s="1"/>
  <c r="N1190" i="1" s="1"/>
  <c r="E1190" i="1"/>
  <c r="F1190" i="1" s="1"/>
  <c r="G1190" i="1"/>
  <c r="I1190" i="1" s="1"/>
  <c r="A1191" i="1"/>
  <c r="B1183" i="1"/>
  <c r="C1185" i="1"/>
  <c r="Q1184" i="1"/>
  <c r="J1191" i="1"/>
  <c r="O1189" i="1"/>
  <c r="L1191" i="1" l="1"/>
  <c r="M1191" i="1" s="1"/>
  <c r="N1191" i="1" s="1"/>
  <c r="E1191" i="1"/>
  <c r="F1191" i="1" s="1"/>
  <c r="G1192" i="1" s="1"/>
  <c r="I1192" i="1" s="1"/>
  <c r="A1192" i="1"/>
  <c r="G1191" i="1"/>
  <c r="I1191" i="1" s="1"/>
  <c r="J1192" i="1"/>
  <c r="B1184" i="1"/>
  <c r="C1186" i="1"/>
  <c r="Q1185" i="1"/>
  <c r="O1190" i="1"/>
  <c r="L1192" i="1" l="1"/>
  <c r="M1192" i="1" s="1"/>
  <c r="N1192" i="1" s="1"/>
  <c r="E1192" i="1"/>
  <c r="F1192" i="1" s="1"/>
  <c r="A1193" i="1"/>
  <c r="C1187" i="1"/>
  <c r="Q1186" i="1"/>
  <c r="J1193" i="1"/>
  <c r="B1185" i="1"/>
  <c r="O1191" i="1"/>
  <c r="L1193" i="1" l="1"/>
  <c r="M1193" i="1" s="1"/>
  <c r="N1193" i="1" s="1"/>
  <c r="E1193" i="1"/>
  <c r="F1193" i="1" s="1"/>
  <c r="G1194" i="1" s="1"/>
  <c r="I1194" i="1" s="1"/>
  <c r="G1193" i="1"/>
  <c r="I1193" i="1" s="1"/>
  <c r="A1194" i="1"/>
  <c r="J1194" i="1"/>
  <c r="C1188" i="1"/>
  <c r="Q1187" i="1"/>
  <c r="O1192" i="1"/>
  <c r="B1186" i="1"/>
  <c r="L1194" i="1" l="1"/>
  <c r="M1194" i="1" s="1"/>
  <c r="N1194" i="1" s="1"/>
  <c r="E1194" i="1"/>
  <c r="F1194" i="1" s="1"/>
  <c r="A1195" i="1"/>
  <c r="O1193" i="1"/>
  <c r="B1187" i="1"/>
  <c r="J1195" i="1"/>
  <c r="C1189" i="1"/>
  <c r="Q1188" i="1"/>
  <c r="L1195" i="1" l="1"/>
  <c r="M1195" i="1" s="1"/>
  <c r="N1195" i="1" s="1"/>
  <c r="E1195" i="1"/>
  <c r="F1195" i="1" s="1"/>
  <c r="G1196" i="1" s="1"/>
  <c r="I1196" i="1" s="1"/>
  <c r="G1195" i="1"/>
  <c r="I1195" i="1" s="1"/>
  <c r="A1196" i="1"/>
  <c r="O1194" i="1"/>
  <c r="B1188" i="1"/>
  <c r="C1190" i="1"/>
  <c r="Q1189" i="1"/>
  <c r="J1196" i="1"/>
  <c r="L1196" i="1" l="1"/>
  <c r="M1196" i="1" s="1"/>
  <c r="N1196" i="1" s="1"/>
  <c r="E1196" i="1"/>
  <c r="F1196" i="1" s="1"/>
  <c r="A1197" i="1"/>
  <c r="J1197" i="1"/>
  <c r="B1189" i="1"/>
  <c r="O1195" i="1"/>
  <c r="C1191" i="1"/>
  <c r="Q1190" i="1"/>
  <c r="L1197" i="1" l="1"/>
  <c r="M1197" i="1" s="1"/>
  <c r="N1197" i="1" s="1"/>
  <c r="E1197" i="1"/>
  <c r="F1197" i="1" s="1"/>
  <c r="G1198" i="1" s="1"/>
  <c r="I1198" i="1" s="1"/>
  <c r="A1198" i="1"/>
  <c r="G1197" i="1"/>
  <c r="I1197" i="1" s="1"/>
  <c r="B1190" i="1"/>
  <c r="O1196" i="1"/>
  <c r="J1198" i="1"/>
  <c r="C1192" i="1"/>
  <c r="Q1191" i="1"/>
  <c r="L1198" i="1" l="1"/>
  <c r="M1198" i="1" s="1"/>
  <c r="N1198" i="1" s="1"/>
  <c r="E1198" i="1"/>
  <c r="F1198" i="1" s="1"/>
  <c r="A1199" i="1"/>
  <c r="B1191" i="1"/>
  <c r="J1199" i="1"/>
  <c r="O1197" i="1"/>
  <c r="C1193" i="1"/>
  <c r="Q1192" i="1"/>
  <c r="L1199" i="1" l="1"/>
  <c r="M1199" i="1" s="1"/>
  <c r="N1199" i="1" s="1"/>
  <c r="E1199" i="1"/>
  <c r="F1199" i="1" s="1"/>
  <c r="G1200" i="1" s="1"/>
  <c r="I1200" i="1" s="1"/>
  <c r="G1199" i="1"/>
  <c r="I1199" i="1" s="1"/>
  <c r="A1200" i="1"/>
  <c r="B1192" i="1"/>
  <c r="J1200" i="1"/>
  <c r="Q1193" i="1"/>
  <c r="O1198" i="1"/>
  <c r="L1200" i="1" l="1"/>
  <c r="M1200" i="1" s="1"/>
  <c r="N1200" i="1" s="1"/>
  <c r="E1200" i="1"/>
  <c r="F1200" i="1" s="1"/>
  <c r="A1201" i="1"/>
  <c r="O1199" i="1"/>
  <c r="J1201" i="1"/>
  <c r="B1193" i="1"/>
  <c r="L1201" i="1" l="1"/>
  <c r="M1201" i="1" s="1"/>
  <c r="N1201" i="1" s="1"/>
  <c r="E1201" i="1"/>
  <c r="F1201" i="1" s="1"/>
  <c r="G1201" i="1"/>
  <c r="I1201" i="1" s="1"/>
  <c r="A1202" i="1"/>
  <c r="O1200" i="1"/>
  <c r="C1194" i="1"/>
  <c r="J1202" i="1"/>
  <c r="L1202" i="1" l="1"/>
  <c r="M1202" i="1" s="1"/>
  <c r="N1202" i="1" s="1"/>
  <c r="E1202" i="1"/>
  <c r="F1202" i="1" s="1"/>
  <c r="G1202" i="1"/>
  <c r="I1202" i="1" s="1"/>
  <c r="A1203" i="1"/>
  <c r="O1201" i="1"/>
  <c r="C1195" i="1"/>
  <c r="Q1194" i="1"/>
  <c r="J1203" i="1"/>
  <c r="L1203" i="1" l="1"/>
  <c r="M1203" i="1" s="1"/>
  <c r="N1203" i="1" s="1"/>
  <c r="E1203" i="1"/>
  <c r="F1203" i="1" s="1"/>
  <c r="A1204" i="1"/>
  <c r="G1203" i="1"/>
  <c r="I1203" i="1" s="1"/>
  <c r="B1194" i="1"/>
  <c r="O1202" i="1"/>
  <c r="C1196" i="1"/>
  <c r="Q1195" i="1"/>
  <c r="J1204" i="1"/>
  <c r="L1204" i="1" l="1"/>
  <c r="M1204" i="1" s="1"/>
  <c r="N1204" i="1" s="1"/>
  <c r="E1204" i="1"/>
  <c r="F1204" i="1" s="1"/>
  <c r="G1204" i="1"/>
  <c r="I1204" i="1" s="1"/>
  <c r="A1205" i="1"/>
  <c r="B1195" i="1"/>
  <c r="J1205" i="1"/>
  <c r="C1197" i="1"/>
  <c r="Q1196" i="1"/>
  <c r="O1203" i="1"/>
  <c r="L1205" i="1" l="1"/>
  <c r="M1205" i="1" s="1"/>
  <c r="N1205" i="1" s="1"/>
  <c r="E1205" i="1"/>
  <c r="F1205" i="1" s="1"/>
  <c r="A1206" i="1"/>
  <c r="G1205" i="1"/>
  <c r="I1205" i="1" s="1"/>
  <c r="J1206" i="1"/>
  <c r="B1196" i="1"/>
  <c r="O1204" i="1"/>
  <c r="C1198" i="1"/>
  <c r="Q1197" i="1"/>
  <c r="L1206" i="1" l="1"/>
  <c r="M1206" i="1" s="1"/>
  <c r="N1206" i="1" s="1"/>
  <c r="E1206" i="1"/>
  <c r="F1206" i="1" s="1"/>
  <c r="G1206" i="1"/>
  <c r="I1206" i="1" s="1"/>
  <c r="A1207" i="1"/>
  <c r="B1197" i="1"/>
  <c r="C1199" i="1"/>
  <c r="Q1198" i="1"/>
  <c r="J1207" i="1"/>
  <c r="O1205" i="1"/>
  <c r="L1207" i="1" l="1"/>
  <c r="M1207" i="1" s="1"/>
  <c r="N1207" i="1" s="1"/>
  <c r="E1207" i="1"/>
  <c r="F1207" i="1" s="1"/>
  <c r="G1207" i="1"/>
  <c r="I1207" i="1" s="1"/>
  <c r="A1208" i="1"/>
  <c r="O1206" i="1"/>
  <c r="C1200" i="1"/>
  <c r="Q1199" i="1"/>
  <c r="J1208" i="1"/>
  <c r="B1198" i="1"/>
  <c r="L1208" i="1" l="1"/>
  <c r="M1208" i="1" s="1"/>
  <c r="N1208" i="1" s="1"/>
  <c r="E1208" i="1"/>
  <c r="F1208" i="1" s="1"/>
  <c r="G1208" i="1"/>
  <c r="I1208" i="1" s="1"/>
  <c r="A1209" i="1"/>
  <c r="O1207" i="1"/>
  <c r="C1201" i="1"/>
  <c r="Q1200" i="1"/>
  <c r="J1209" i="1"/>
  <c r="B1199" i="1"/>
  <c r="L1209" i="1" l="1"/>
  <c r="M1209" i="1" s="1"/>
  <c r="N1209" i="1" s="1"/>
  <c r="E1209" i="1"/>
  <c r="F1209" i="1" s="1"/>
  <c r="A1210" i="1"/>
  <c r="G1209" i="1"/>
  <c r="I1209" i="1" s="1"/>
  <c r="B1200" i="1"/>
  <c r="O1208" i="1"/>
  <c r="C1202" i="1"/>
  <c r="Q1201" i="1"/>
  <c r="J1210" i="1"/>
  <c r="H1285" i="1"/>
  <c r="H1286" i="1" s="1"/>
  <c r="H1287" i="1" s="1"/>
  <c r="H1288" i="1" s="1"/>
  <c r="H1289" i="1" s="1"/>
  <c r="H1290" i="1" s="1"/>
  <c r="H1291" i="1" s="1"/>
  <c r="H1292" i="1" s="1"/>
  <c r="H1293" i="1" s="1"/>
  <c r="H1294" i="1" s="1"/>
  <c r="H1295" i="1" s="1"/>
  <c r="H1296" i="1" s="1"/>
  <c r="H1297" i="1" s="1"/>
  <c r="H1298" i="1" s="1"/>
  <c r="H1299" i="1" s="1"/>
  <c r="H1300" i="1" s="1"/>
  <c r="H1301" i="1" s="1"/>
  <c r="H1302" i="1" s="1"/>
  <c r="H1303" i="1" s="1"/>
  <c r="H1304" i="1" s="1"/>
  <c r="H1305" i="1" s="1"/>
  <c r="H1306" i="1" s="1"/>
  <c r="H1307" i="1" s="1"/>
  <c r="H1308" i="1" s="1"/>
  <c r="H1309" i="1" s="1"/>
  <c r="H1310" i="1" s="1"/>
  <c r="H1311" i="1" s="1"/>
  <c r="H1312" i="1" s="1"/>
  <c r="H1313" i="1" s="1"/>
  <c r="H1314" i="1" s="1"/>
  <c r="L1210" i="1" l="1"/>
  <c r="M1210" i="1" s="1"/>
  <c r="N1210" i="1" s="1"/>
  <c r="E1210" i="1"/>
  <c r="F1210" i="1" s="1"/>
  <c r="G1210" i="1"/>
  <c r="I1210" i="1" s="1"/>
  <c r="A1211" i="1"/>
  <c r="B1201" i="1"/>
  <c r="J1211" i="1"/>
  <c r="O1209" i="1"/>
  <c r="C1203" i="1"/>
  <c r="Q1202" i="1"/>
  <c r="L1211" i="1" l="1"/>
  <c r="M1211" i="1" s="1"/>
  <c r="N1211" i="1" s="1"/>
  <c r="E1211" i="1"/>
  <c r="F1211" i="1" s="1"/>
  <c r="G1212" i="1" s="1"/>
  <c r="I1212" i="1" s="1"/>
  <c r="G1211" i="1"/>
  <c r="I1211" i="1" s="1"/>
  <c r="A1212" i="1"/>
  <c r="J1212" i="1"/>
  <c r="B1202" i="1"/>
  <c r="O1210" i="1"/>
  <c r="C1204" i="1"/>
  <c r="Q1203" i="1"/>
  <c r="L1212" i="1" l="1"/>
  <c r="M1212" i="1" s="1"/>
  <c r="N1212" i="1" s="1"/>
  <c r="E1212" i="1"/>
  <c r="F1212" i="1" s="1"/>
  <c r="A1213" i="1"/>
  <c r="O1211" i="1"/>
  <c r="B1203" i="1"/>
  <c r="J1213" i="1"/>
  <c r="C1205" i="1"/>
  <c r="Q1204" i="1"/>
  <c r="L1213" i="1" l="1"/>
  <c r="M1213" i="1" s="1"/>
  <c r="N1213" i="1" s="1"/>
  <c r="E1213" i="1"/>
  <c r="F1213" i="1" s="1"/>
  <c r="A1214" i="1"/>
  <c r="G1213" i="1"/>
  <c r="I1213" i="1" s="1"/>
  <c r="B1204" i="1"/>
  <c r="C1206" i="1"/>
  <c r="Q1205" i="1"/>
  <c r="O1212" i="1"/>
  <c r="J1214" i="1"/>
  <c r="L1214" i="1" l="1"/>
  <c r="M1214" i="1" s="1"/>
  <c r="N1214" i="1" s="1"/>
  <c r="E1214" i="1"/>
  <c r="F1214" i="1" s="1"/>
  <c r="G1214" i="1"/>
  <c r="I1214" i="1" s="1"/>
  <c r="A1215" i="1"/>
  <c r="J1215" i="1"/>
  <c r="B1205" i="1"/>
  <c r="C1207" i="1"/>
  <c r="Q1206" i="1"/>
  <c r="O1213" i="1"/>
  <c r="L1215" i="1" l="1"/>
  <c r="M1215" i="1" s="1"/>
  <c r="N1215" i="1" s="1"/>
  <c r="E1215" i="1"/>
  <c r="F1215" i="1" s="1"/>
  <c r="G1215" i="1"/>
  <c r="I1215" i="1" s="1"/>
  <c r="A1216" i="1"/>
  <c r="B1206" i="1"/>
  <c r="C1208" i="1"/>
  <c r="Q1207" i="1"/>
  <c r="J1216" i="1"/>
  <c r="O1214" i="1"/>
  <c r="L1216" i="1" l="1"/>
  <c r="M1216" i="1" s="1"/>
  <c r="N1216" i="1" s="1"/>
  <c r="E1216" i="1"/>
  <c r="F1216" i="1" s="1"/>
  <c r="G1216" i="1"/>
  <c r="I1216" i="1" s="1"/>
  <c r="A1217" i="1"/>
  <c r="B1207" i="1"/>
  <c r="J1217" i="1"/>
  <c r="C1209" i="1"/>
  <c r="Q1208" i="1"/>
  <c r="O1215" i="1"/>
  <c r="L1217" i="1" l="1"/>
  <c r="M1217" i="1" s="1"/>
  <c r="N1217" i="1" s="1"/>
  <c r="E1217" i="1"/>
  <c r="F1217" i="1" s="1"/>
  <c r="G1217" i="1"/>
  <c r="I1217" i="1" s="1"/>
  <c r="A1218" i="1"/>
  <c r="J1218" i="1"/>
  <c r="C1210" i="1"/>
  <c r="Q1209" i="1"/>
  <c r="B1208" i="1"/>
  <c r="O1216" i="1"/>
  <c r="L1218" i="1" l="1"/>
  <c r="M1218" i="1" s="1"/>
  <c r="N1218" i="1" s="1"/>
  <c r="E1218" i="1"/>
  <c r="F1218" i="1" s="1"/>
  <c r="A1219" i="1"/>
  <c r="G1218" i="1"/>
  <c r="I1218" i="1" s="1"/>
  <c r="C1211" i="1"/>
  <c r="Q1210" i="1"/>
  <c r="O1217" i="1"/>
  <c r="B1209" i="1"/>
  <c r="J1219" i="1"/>
  <c r="L1219" i="1" l="1"/>
  <c r="M1219" i="1" s="1"/>
  <c r="N1219" i="1" s="1"/>
  <c r="E1219" i="1"/>
  <c r="F1219" i="1" s="1"/>
  <c r="A1220" i="1"/>
  <c r="G1219" i="1"/>
  <c r="I1219" i="1" s="1"/>
  <c r="J1220" i="1"/>
  <c r="B1210" i="1"/>
  <c r="O1218" i="1"/>
  <c r="C1212" i="1"/>
  <c r="Q1211" i="1"/>
  <c r="L1220" i="1" l="1"/>
  <c r="M1220" i="1" s="1"/>
  <c r="N1220" i="1" s="1"/>
  <c r="E1220" i="1"/>
  <c r="F1220" i="1" s="1"/>
  <c r="A1221" i="1"/>
  <c r="G1220" i="1"/>
  <c r="I1220" i="1" s="1"/>
  <c r="B1211" i="1"/>
  <c r="C1213" i="1"/>
  <c r="Q1212" i="1"/>
  <c r="O1219" i="1"/>
  <c r="J1221" i="1"/>
  <c r="L1221" i="1" l="1"/>
  <c r="M1221" i="1" s="1"/>
  <c r="N1221" i="1" s="1"/>
  <c r="E1221" i="1"/>
  <c r="F1221" i="1" s="1"/>
  <c r="G1221" i="1"/>
  <c r="I1221" i="1" s="1"/>
  <c r="A1222" i="1"/>
  <c r="J1222" i="1"/>
  <c r="B1212" i="1"/>
  <c r="O1220" i="1"/>
  <c r="C1214" i="1"/>
  <c r="Q1213" i="1"/>
  <c r="L1222" i="1" l="1"/>
  <c r="M1222" i="1" s="1"/>
  <c r="N1222" i="1" s="1"/>
  <c r="E1222" i="1"/>
  <c r="F1222" i="1" s="1"/>
  <c r="G1222" i="1"/>
  <c r="I1222" i="1" s="1"/>
  <c r="A1223" i="1"/>
  <c r="J1223" i="1"/>
  <c r="B1213" i="1"/>
  <c r="O1221" i="1"/>
  <c r="C1215" i="1"/>
  <c r="Q1214" i="1"/>
  <c r="L1223" i="1" l="1"/>
  <c r="M1223" i="1" s="1"/>
  <c r="N1223" i="1" s="1"/>
  <c r="E1223" i="1"/>
  <c r="F1223" i="1" s="1"/>
  <c r="G1224" i="1" s="1"/>
  <c r="I1224" i="1" s="1"/>
  <c r="G1223" i="1"/>
  <c r="I1223" i="1" s="1"/>
  <c r="A1224" i="1"/>
  <c r="B1214" i="1"/>
  <c r="C1216" i="1"/>
  <c r="Q1215" i="1"/>
  <c r="O1222" i="1"/>
  <c r="J1224" i="1"/>
  <c r="L1224" i="1" l="1"/>
  <c r="M1224" i="1" s="1"/>
  <c r="N1224" i="1" s="1"/>
  <c r="E1224" i="1"/>
  <c r="F1224" i="1" s="1"/>
  <c r="A1225" i="1"/>
  <c r="J1225" i="1"/>
  <c r="O1223" i="1"/>
  <c r="B1215" i="1"/>
  <c r="C1217" i="1"/>
  <c r="Q1216" i="1"/>
  <c r="L1225" i="1" l="1"/>
  <c r="M1225" i="1" s="1"/>
  <c r="N1225" i="1" s="1"/>
  <c r="E1225" i="1"/>
  <c r="F1225" i="1" s="1"/>
  <c r="G1225" i="1"/>
  <c r="I1225" i="1" s="1"/>
  <c r="A1226" i="1"/>
  <c r="O1224" i="1"/>
  <c r="B1216" i="1"/>
  <c r="C1218" i="1"/>
  <c r="Q1217" i="1"/>
  <c r="J1226" i="1"/>
  <c r="L1226" i="1" l="1"/>
  <c r="M1226" i="1" s="1"/>
  <c r="N1226" i="1" s="1"/>
  <c r="E1226" i="1"/>
  <c r="F1226" i="1" s="1"/>
  <c r="A1227" i="1"/>
  <c r="G1226" i="1"/>
  <c r="I1226" i="1" s="1"/>
  <c r="J1227" i="1"/>
  <c r="C1219" i="1"/>
  <c r="Q1218" i="1"/>
  <c r="O1225" i="1"/>
  <c r="B1217" i="1"/>
  <c r="L1227" i="1" l="1"/>
  <c r="M1227" i="1" s="1"/>
  <c r="N1227" i="1" s="1"/>
  <c r="E1227" i="1"/>
  <c r="F1227" i="1" s="1"/>
  <c r="G1227" i="1"/>
  <c r="I1227" i="1" s="1"/>
  <c r="A1228" i="1"/>
  <c r="C1220" i="1"/>
  <c r="Q1219" i="1"/>
  <c r="J1228" i="1"/>
  <c r="B1218" i="1"/>
  <c r="O1226" i="1"/>
  <c r="L1228" i="1" l="1"/>
  <c r="M1228" i="1" s="1"/>
  <c r="N1228" i="1" s="1"/>
  <c r="E1228" i="1"/>
  <c r="F1228" i="1" s="1"/>
  <c r="G1228" i="1"/>
  <c r="I1228" i="1" s="1"/>
  <c r="A1229" i="1"/>
  <c r="J1229" i="1"/>
  <c r="B1219" i="1"/>
  <c r="O1227" i="1"/>
  <c r="C1221" i="1"/>
  <c r="Q1220" i="1"/>
  <c r="L1229" i="1" l="1"/>
  <c r="M1229" i="1" s="1"/>
  <c r="N1229" i="1" s="1"/>
  <c r="E1229" i="1"/>
  <c r="F1229" i="1" s="1"/>
  <c r="G1229" i="1"/>
  <c r="I1229" i="1" s="1"/>
  <c r="A1230" i="1"/>
  <c r="B1220" i="1"/>
  <c r="C1222" i="1"/>
  <c r="Q1221" i="1"/>
  <c r="J1230" i="1"/>
  <c r="O1228" i="1"/>
  <c r="L1230" i="1" l="1"/>
  <c r="M1230" i="1" s="1"/>
  <c r="N1230" i="1" s="1"/>
  <c r="E1230" i="1"/>
  <c r="F1230" i="1" s="1"/>
  <c r="G1230" i="1"/>
  <c r="I1230" i="1" s="1"/>
  <c r="A1231" i="1"/>
  <c r="B1221" i="1"/>
  <c r="O1229" i="1"/>
  <c r="Q1222" i="1"/>
  <c r="B1222" i="1" s="1"/>
  <c r="J1231" i="1"/>
  <c r="L1231" i="1" l="1"/>
  <c r="M1231" i="1" s="1"/>
  <c r="N1231" i="1" s="1"/>
  <c r="E1231" i="1"/>
  <c r="F1231" i="1" s="1"/>
  <c r="G1232" i="1" s="1"/>
  <c r="I1232" i="1" s="1"/>
  <c r="G1231" i="1"/>
  <c r="I1231" i="1" s="1"/>
  <c r="A1232" i="1"/>
  <c r="J1232" i="1"/>
  <c r="O1230" i="1"/>
  <c r="L1232" i="1" l="1"/>
  <c r="M1232" i="1" s="1"/>
  <c r="N1232" i="1" s="1"/>
  <c r="E1232" i="1"/>
  <c r="F1232" i="1" s="1"/>
  <c r="A1233" i="1"/>
  <c r="O1231" i="1"/>
  <c r="C1223" i="1"/>
  <c r="J1233" i="1"/>
  <c r="L1233" i="1" l="1"/>
  <c r="M1233" i="1" s="1"/>
  <c r="N1233" i="1" s="1"/>
  <c r="E1233" i="1"/>
  <c r="F1233" i="1" s="1"/>
  <c r="G1233" i="1"/>
  <c r="I1233" i="1" s="1"/>
  <c r="A1234" i="1"/>
  <c r="O1232" i="1"/>
  <c r="J1234" i="1"/>
  <c r="C1224" i="1"/>
  <c r="Q1223" i="1"/>
  <c r="L1234" i="1" l="1"/>
  <c r="M1234" i="1" s="1"/>
  <c r="N1234" i="1" s="1"/>
  <c r="E1234" i="1"/>
  <c r="F1234" i="1" s="1"/>
  <c r="G1235" i="1" s="1"/>
  <c r="I1235" i="1" s="1"/>
  <c r="G1234" i="1"/>
  <c r="I1234" i="1" s="1"/>
  <c r="A1235" i="1"/>
  <c r="O1233" i="1"/>
  <c r="B1223" i="1"/>
  <c r="J1235" i="1"/>
  <c r="C1225" i="1"/>
  <c r="Q1224" i="1"/>
  <c r="L1235" i="1" l="1"/>
  <c r="M1235" i="1" s="1"/>
  <c r="N1235" i="1" s="1"/>
  <c r="E1235" i="1"/>
  <c r="F1235" i="1" s="1"/>
  <c r="A1236" i="1"/>
  <c r="B1224" i="1"/>
  <c r="C1226" i="1"/>
  <c r="Q1225" i="1"/>
  <c r="J1236" i="1"/>
  <c r="O1234" i="1"/>
  <c r="L1236" i="1" l="1"/>
  <c r="M1236" i="1" s="1"/>
  <c r="N1236" i="1" s="1"/>
  <c r="E1236" i="1"/>
  <c r="F1236" i="1" s="1"/>
  <c r="A1237" i="1"/>
  <c r="G1236" i="1"/>
  <c r="I1236" i="1" s="1"/>
  <c r="B1225" i="1"/>
  <c r="C1227" i="1"/>
  <c r="Q1226" i="1"/>
  <c r="J1237" i="1"/>
  <c r="O1235" i="1"/>
  <c r="L1237" i="1" l="1"/>
  <c r="M1237" i="1" s="1"/>
  <c r="N1237" i="1" s="1"/>
  <c r="E1237" i="1"/>
  <c r="F1237" i="1" s="1"/>
  <c r="G1237" i="1"/>
  <c r="I1237" i="1" s="1"/>
  <c r="A1238" i="1"/>
  <c r="B1226" i="1"/>
  <c r="O1236" i="1"/>
  <c r="C1228" i="1"/>
  <c r="Q1227" i="1"/>
  <c r="J1238" i="1"/>
  <c r="L1238" i="1" l="1"/>
  <c r="M1238" i="1" s="1"/>
  <c r="N1238" i="1" s="1"/>
  <c r="E1238" i="1"/>
  <c r="F1238" i="1" s="1"/>
  <c r="G1238" i="1"/>
  <c r="I1238" i="1" s="1"/>
  <c r="A1239" i="1"/>
  <c r="H1315" i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H1329" i="1" s="1"/>
  <c r="H1330" i="1" s="1"/>
  <c r="J1239" i="1"/>
  <c r="O1237" i="1"/>
  <c r="C1229" i="1"/>
  <c r="Q1228" i="1"/>
  <c r="B1227" i="1"/>
  <c r="L1239" i="1" l="1"/>
  <c r="M1239" i="1" s="1"/>
  <c r="N1239" i="1" s="1"/>
  <c r="E1239" i="1"/>
  <c r="F1239" i="1" s="1"/>
  <c r="G1239" i="1"/>
  <c r="I1239" i="1" s="1"/>
  <c r="A1240" i="1"/>
  <c r="B1228" i="1"/>
  <c r="O1238" i="1"/>
  <c r="J1240" i="1"/>
  <c r="C1230" i="1"/>
  <c r="Q1229" i="1"/>
  <c r="L1240" i="1" l="1"/>
  <c r="M1240" i="1" s="1"/>
  <c r="N1240" i="1" s="1"/>
  <c r="E1240" i="1"/>
  <c r="F1240" i="1" s="1"/>
  <c r="G1241" i="1" s="1"/>
  <c r="I1241" i="1" s="1"/>
  <c r="A1241" i="1"/>
  <c r="G1240" i="1"/>
  <c r="I1240" i="1" s="1"/>
  <c r="C1231" i="1"/>
  <c r="Q1230" i="1"/>
  <c r="J1241" i="1"/>
  <c r="B1229" i="1"/>
  <c r="O1239" i="1"/>
  <c r="L1241" i="1" l="1"/>
  <c r="M1241" i="1" s="1"/>
  <c r="N1241" i="1" s="1"/>
  <c r="E1241" i="1"/>
  <c r="F1241" i="1" s="1"/>
  <c r="A1242" i="1"/>
  <c r="J1242" i="1"/>
  <c r="B1230" i="1"/>
  <c r="O1240" i="1"/>
  <c r="C1232" i="1"/>
  <c r="Q1231" i="1"/>
  <c r="L1242" i="1" l="1"/>
  <c r="M1242" i="1" s="1"/>
  <c r="N1242" i="1" s="1"/>
  <c r="E1242" i="1"/>
  <c r="F1242" i="1" s="1"/>
  <c r="G1242" i="1"/>
  <c r="I1242" i="1" s="1"/>
  <c r="A1243" i="1"/>
  <c r="C1233" i="1"/>
  <c r="Q1232" i="1"/>
  <c r="O1241" i="1"/>
  <c r="B1231" i="1"/>
  <c r="J1243" i="1"/>
  <c r="L1243" i="1" l="1"/>
  <c r="M1243" i="1" s="1"/>
  <c r="N1243" i="1" s="1"/>
  <c r="E1243" i="1"/>
  <c r="F1243" i="1" s="1"/>
  <c r="A1244" i="1"/>
  <c r="G1243" i="1"/>
  <c r="I1243" i="1" s="1"/>
  <c r="O1242" i="1"/>
  <c r="B1232" i="1"/>
  <c r="J1244" i="1"/>
  <c r="C1234" i="1"/>
  <c r="Q1233" i="1"/>
  <c r="L1244" i="1" l="1"/>
  <c r="M1244" i="1" s="1"/>
  <c r="N1244" i="1" s="1"/>
  <c r="E1244" i="1"/>
  <c r="F1244" i="1" s="1"/>
  <c r="G1244" i="1"/>
  <c r="I1244" i="1" s="1"/>
  <c r="A1245" i="1"/>
  <c r="B1233" i="1"/>
  <c r="C1235" i="1"/>
  <c r="Q1234" i="1"/>
  <c r="J1245" i="1"/>
  <c r="O1243" i="1"/>
  <c r="L1245" i="1" l="1"/>
  <c r="M1245" i="1" s="1"/>
  <c r="N1245" i="1" s="1"/>
  <c r="E1245" i="1"/>
  <c r="F1245" i="1" s="1"/>
  <c r="G1245" i="1"/>
  <c r="I1245" i="1" s="1"/>
  <c r="A1246" i="1"/>
  <c r="B1234" i="1"/>
  <c r="J1246" i="1"/>
  <c r="C1236" i="1"/>
  <c r="Q1235" i="1"/>
  <c r="O1244" i="1"/>
  <c r="L1246" i="1" l="1"/>
  <c r="M1246" i="1" s="1"/>
  <c r="N1246" i="1" s="1"/>
  <c r="E1246" i="1"/>
  <c r="F1246" i="1" s="1"/>
  <c r="G1246" i="1"/>
  <c r="I1246" i="1" s="1"/>
  <c r="A1247" i="1"/>
  <c r="O1245" i="1"/>
  <c r="C1237" i="1"/>
  <c r="Q1236" i="1"/>
  <c r="B1235" i="1"/>
  <c r="J1247" i="1"/>
  <c r="L1247" i="1" l="1"/>
  <c r="M1247" i="1" s="1"/>
  <c r="N1247" i="1" s="1"/>
  <c r="E1247" i="1"/>
  <c r="F1247" i="1" s="1"/>
  <c r="G1247" i="1"/>
  <c r="I1247" i="1" s="1"/>
  <c r="A1248" i="1"/>
  <c r="B1236" i="1"/>
  <c r="J1248" i="1"/>
  <c r="O1246" i="1"/>
  <c r="C1238" i="1"/>
  <c r="Q1237" i="1"/>
  <c r="L1248" i="1" l="1"/>
  <c r="M1248" i="1" s="1"/>
  <c r="N1248" i="1" s="1"/>
  <c r="E1248" i="1"/>
  <c r="F1248" i="1" s="1"/>
  <c r="G1248" i="1"/>
  <c r="I1248" i="1" s="1"/>
  <c r="A1249" i="1"/>
  <c r="J1249" i="1"/>
  <c r="O1247" i="1"/>
  <c r="B1237" i="1"/>
  <c r="C1239" i="1"/>
  <c r="Q1238" i="1"/>
  <c r="L1249" i="1" l="1"/>
  <c r="M1249" i="1" s="1"/>
  <c r="N1249" i="1" s="1"/>
  <c r="E1249" i="1"/>
  <c r="F1249" i="1" s="1"/>
  <c r="G1249" i="1"/>
  <c r="I1249" i="1" s="1"/>
  <c r="A1250" i="1"/>
  <c r="B1238" i="1"/>
  <c r="O1248" i="1"/>
  <c r="C1240" i="1"/>
  <c r="Q1239" i="1"/>
  <c r="J1250" i="1"/>
  <c r="L1250" i="1" l="1"/>
  <c r="M1250" i="1" s="1"/>
  <c r="N1250" i="1" s="1"/>
  <c r="E1250" i="1"/>
  <c r="F1250" i="1" s="1"/>
  <c r="G1250" i="1"/>
  <c r="I1250" i="1" s="1"/>
  <c r="A1251" i="1"/>
  <c r="B1239" i="1"/>
  <c r="O1249" i="1"/>
  <c r="C1241" i="1"/>
  <c r="Q1240" i="1"/>
  <c r="J1251" i="1"/>
  <c r="L1251" i="1" l="1"/>
  <c r="M1251" i="1" s="1"/>
  <c r="N1251" i="1" s="1"/>
  <c r="E1251" i="1"/>
  <c r="F1251" i="1" s="1"/>
  <c r="G1251" i="1"/>
  <c r="I1251" i="1" s="1"/>
  <c r="A1252" i="1"/>
  <c r="J1252" i="1"/>
  <c r="O1250" i="1"/>
  <c r="B1240" i="1"/>
  <c r="C1242" i="1"/>
  <c r="Q1241" i="1"/>
  <c r="L1252" i="1" l="1"/>
  <c r="M1252" i="1" s="1"/>
  <c r="N1252" i="1" s="1"/>
  <c r="E1252" i="1"/>
  <c r="F1252" i="1" s="1"/>
  <c r="G1252" i="1"/>
  <c r="I1252" i="1" s="1"/>
  <c r="A1253" i="1"/>
  <c r="C1243" i="1"/>
  <c r="Q1242" i="1"/>
  <c r="O1251" i="1"/>
  <c r="J1253" i="1"/>
  <c r="B1241" i="1"/>
  <c r="L1253" i="1" l="1"/>
  <c r="M1253" i="1" s="1"/>
  <c r="N1253" i="1" s="1"/>
  <c r="E1253" i="1"/>
  <c r="F1253" i="1" s="1"/>
  <c r="A1254" i="1"/>
  <c r="G1253" i="1"/>
  <c r="I1253" i="1" s="1"/>
  <c r="B1242" i="1"/>
  <c r="J1254" i="1"/>
  <c r="C1244" i="1"/>
  <c r="Q1243" i="1"/>
  <c r="O1252" i="1"/>
  <c r="L1254" i="1" l="1"/>
  <c r="M1254" i="1" s="1"/>
  <c r="N1254" i="1" s="1"/>
  <c r="E1254" i="1"/>
  <c r="F1254" i="1" s="1"/>
  <c r="A1255" i="1"/>
  <c r="G1254" i="1"/>
  <c r="I1254" i="1" s="1"/>
  <c r="B1243" i="1"/>
  <c r="O1253" i="1"/>
  <c r="C1245" i="1"/>
  <c r="Q1244" i="1"/>
  <c r="J1255" i="1"/>
  <c r="L1255" i="1" l="1"/>
  <c r="M1255" i="1" s="1"/>
  <c r="N1255" i="1" s="1"/>
  <c r="E1255" i="1"/>
  <c r="F1255" i="1" s="1"/>
  <c r="G1255" i="1"/>
  <c r="I1255" i="1" s="1"/>
  <c r="A1256" i="1"/>
  <c r="J1256" i="1"/>
  <c r="B1244" i="1"/>
  <c r="O1254" i="1"/>
  <c r="C1246" i="1"/>
  <c r="Q1245" i="1"/>
  <c r="L1256" i="1" l="1"/>
  <c r="M1256" i="1" s="1"/>
  <c r="N1256" i="1" s="1"/>
  <c r="E1256" i="1"/>
  <c r="F1256" i="1" s="1"/>
  <c r="O1255" i="1"/>
  <c r="G1256" i="1"/>
  <c r="I1256" i="1" s="1"/>
  <c r="A1257" i="1"/>
  <c r="B1245" i="1"/>
  <c r="C1247" i="1"/>
  <c r="Q1246" i="1"/>
  <c r="J1257" i="1"/>
  <c r="L1257" i="1" l="1"/>
  <c r="M1257" i="1" s="1"/>
  <c r="N1257" i="1" s="1"/>
  <c r="E1257" i="1"/>
  <c r="F1257" i="1" s="1"/>
  <c r="G1257" i="1"/>
  <c r="I1257" i="1" s="1"/>
  <c r="O1256" i="1"/>
  <c r="A1258" i="1"/>
  <c r="B1246" i="1"/>
  <c r="J1258" i="1"/>
  <c r="C1248" i="1"/>
  <c r="Q1247" i="1"/>
  <c r="L1258" i="1" l="1"/>
  <c r="M1258" i="1" s="1"/>
  <c r="N1258" i="1" s="1"/>
  <c r="E1258" i="1"/>
  <c r="F1258" i="1" s="1"/>
  <c r="O1257" i="1"/>
  <c r="G1258" i="1"/>
  <c r="I1258" i="1" s="1"/>
  <c r="A1259" i="1"/>
  <c r="B1247" i="1"/>
  <c r="C1249" i="1"/>
  <c r="Q1248" i="1"/>
  <c r="J1259" i="1"/>
  <c r="L1259" i="1" l="1"/>
  <c r="M1259" i="1" s="1"/>
  <c r="N1259" i="1" s="1"/>
  <c r="E1259" i="1"/>
  <c r="F1259" i="1" s="1"/>
  <c r="O1258" i="1"/>
  <c r="A1260" i="1"/>
  <c r="G1259" i="1"/>
  <c r="I1259" i="1" s="1"/>
  <c r="B1248" i="1"/>
  <c r="J1260" i="1"/>
  <c r="C1250" i="1"/>
  <c r="Q1249" i="1"/>
  <c r="L1260" i="1" l="1"/>
  <c r="M1260" i="1" s="1"/>
  <c r="N1260" i="1" s="1"/>
  <c r="E1260" i="1"/>
  <c r="F1260" i="1" s="1"/>
  <c r="A1261" i="1"/>
  <c r="G1260" i="1"/>
  <c r="I1260" i="1" s="1"/>
  <c r="O1259" i="1"/>
  <c r="B1249" i="1"/>
  <c r="J1261" i="1"/>
  <c r="C1251" i="1"/>
  <c r="Q1250" i="1"/>
  <c r="L1261" i="1" l="1"/>
  <c r="M1261" i="1" s="1"/>
  <c r="N1261" i="1" s="1"/>
  <c r="E1261" i="1"/>
  <c r="F1261" i="1" s="1"/>
  <c r="O1260" i="1"/>
  <c r="G1261" i="1"/>
  <c r="I1261" i="1" s="1"/>
  <c r="A1262" i="1"/>
  <c r="B1250" i="1"/>
  <c r="C1252" i="1"/>
  <c r="Q1251" i="1"/>
  <c r="J1262" i="1"/>
  <c r="L1262" i="1" l="1"/>
  <c r="M1262" i="1" s="1"/>
  <c r="N1262" i="1" s="1"/>
  <c r="E1262" i="1"/>
  <c r="F1262" i="1" s="1"/>
  <c r="G1263" i="1" s="1"/>
  <c r="I1263" i="1" s="1"/>
  <c r="O1261" i="1"/>
  <c r="A1263" i="1"/>
  <c r="G1262" i="1"/>
  <c r="I1262" i="1" s="1"/>
  <c r="J1263" i="1"/>
  <c r="B1251" i="1"/>
  <c r="C1253" i="1"/>
  <c r="Q1252" i="1"/>
  <c r="L1263" i="1" l="1"/>
  <c r="M1263" i="1" s="1"/>
  <c r="N1263" i="1" s="1"/>
  <c r="O1263" i="1" s="1"/>
  <c r="E1263" i="1"/>
  <c r="F1263" i="1" s="1"/>
  <c r="A1264" i="1"/>
  <c r="O1262" i="1"/>
  <c r="B1252" i="1"/>
  <c r="J1264" i="1"/>
  <c r="Q1253" i="1"/>
  <c r="L1264" i="1" l="1"/>
  <c r="M1264" i="1" s="1"/>
  <c r="N1264" i="1" s="1"/>
  <c r="E1264" i="1"/>
  <c r="F1264" i="1" s="1"/>
  <c r="G1264" i="1"/>
  <c r="I1264" i="1" s="1"/>
  <c r="A1265" i="1"/>
  <c r="J1265" i="1"/>
  <c r="B1253" i="1"/>
  <c r="L1265" i="1" l="1"/>
  <c r="M1265" i="1" s="1"/>
  <c r="N1265" i="1" s="1"/>
  <c r="E1265" i="1"/>
  <c r="F1265" i="1" s="1"/>
  <c r="O1264" i="1"/>
  <c r="A1266" i="1"/>
  <c r="G1265" i="1"/>
  <c r="I1265" i="1" s="1"/>
  <c r="C1254" i="1"/>
  <c r="J1266" i="1"/>
  <c r="L1266" i="1" l="1"/>
  <c r="M1266" i="1" s="1"/>
  <c r="N1266" i="1" s="1"/>
  <c r="E1266" i="1"/>
  <c r="F1266" i="1" s="1"/>
  <c r="O1265" i="1"/>
  <c r="G1266" i="1"/>
  <c r="I1266" i="1" s="1"/>
  <c r="A1267" i="1"/>
  <c r="J1267" i="1"/>
  <c r="C1255" i="1"/>
  <c r="Q1254" i="1"/>
  <c r="L1267" i="1" l="1"/>
  <c r="M1267" i="1" s="1"/>
  <c r="N1267" i="1" s="1"/>
  <c r="E1267" i="1"/>
  <c r="F1267" i="1" s="1"/>
  <c r="O1266" i="1"/>
  <c r="A1268" i="1"/>
  <c r="G1267" i="1"/>
  <c r="I1267" i="1" s="1"/>
  <c r="B1254" i="1"/>
  <c r="C1256" i="1"/>
  <c r="Q1255" i="1"/>
  <c r="B1255" i="1" s="1"/>
  <c r="J1268" i="1"/>
  <c r="L1268" i="1" l="1"/>
  <c r="M1268" i="1" s="1"/>
  <c r="N1268" i="1" s="1"/>
  <c r="E1268" i="1"/>
  <c r="F1268" i="1" s="1"/>
  <c r="O1267" i="1"/>
  <c r="A1269" i="1"/>
  <c r="G1268" i="1"/>
  <c r="I1268" i="1" s="1"/>
  <c r="J1269" i="1"/>
  <c r="C1257" i="1"/>
  <c r="Q1256" i="1"/>
  <c r="L1269" i="1" l="1"/>
  <c r="M1269" i="1" s="1"/>
  <c r="N1269" i="1" s="1"/>
  <c r="E1269" i="1"/>
  <c r="F1269" i="1" s="1"/>
  <c r="O1268" i="1"/>
  <c r="A1270" i="1"/>
  <c r="G1269" i="1"/>
  <c r="I1269" i="1" s="1"/>
  <c r="J1270" i="1"/>
  <c r="B1256" i="1"/>
  <c r="C1258" i="1"/>
  <c r="Q1257" i="1"/>
  <c r="L1270" i="1" l="1"/>
  <c r="M1270" i="1" s="1"/>
  <c r="N1270" i="1" s="1"/>
  <c r="E1270" i="1"/>
  <c r="F1270" i="1" s="1"/>
  <c r="O1269" i="1"/>
  <c r="A1271" i="1"/>
  <c r="G1270" i="1"/>
  <c r="I1270" i="1" s="1"/>
  <c r="B1257" i="1"/>
  <c r="J1271" i="1"/>
  <c r="C1259" i="1"/>
  <c r="Q1258" i="1"/>
  <c r="B1258" i="1" s="1"/>
  <c r="L1271" i="1" l="1"/>
  <c r="M1271" i="1" s="1"/>
  <c r="N1271" i="1" s="1"/>
  <c r="E1271" i="1"/>
  <c r="F1271" i="1" s="1"/>
  <c r="O1270" i="1"/>
  <c r="G1271" i="1"/>
  <c r="I1271" i="1" s="1"/>
  <c r="A1272" i="1"/>
  <c r="C1260" i="1"/>
  <c r="Q1259" i="1"/>
  <c r="J1272" i="1"/>
  <c r="L1272" i="1" l="1"/>
  <c r="M1272" i="1" s="1"/>
  <c r="N1272" i="1" s="1"/>
  <c r="E1272" i="1"/>
  <c r="F1272" i="1" s="1"/>
  <c r="O1271" i="1"/>
  <c r="A1273" i="1"/>
  <c r="G1272" i="1"/>
  <c r="I1272" i="1" s="1"/>
  <c r="J1273" i="1"/>
  <c r="B1259" i="1"/>
  <c r="C1261" i="1"/>
  <c r="Q1260" i="1"/>
  <c r="L1273" i="1" l="1"/>
  <c r="M1273" i="1" s="1"/>
  <c r="N1273" i="1" s="1"/>
  <c r="E1273" i="1"/>
  <c r="F1273" i="1" s="1"/>
  <c r="A1274" i="1"/>
  <c r="G1273" i="1"/>
  <c r="I1273" i="1" s="1"/>
  <c r="O1272" i="1"/>
  <c r="B1260" i="1"/>
  <c r="C1262" i="1"/>
  <c r="Q1261" i="1"/>
  <c r="J1274" i="1"/>
  <c r="L1274" i="1" l="1"/>
  <c r="M1274" i="1" s="1"/>
  <c r="N1274" i="1" s="1"/>
  <c r="E1274" i="1"/>
  <c r="F1274" i="1" s="1"/>
  <c r="O1273" i="1"/>
  <c r="G1274" i="1"/>
  <c r="I1274" i="1" s="1"/>
  <c r="A1275" i="1"/>
  <c r="J1275" i="1"/>
  <c r="C1263" i="1"/>
  <c r="Q1262" i="1"/>
  <c r="B1262" i="1" s="1"/>
  <c r="B1261" i="1"/>
  <c r="L1275" i="1" l="1"/>
  <c r="M1275" i="1" s="1"/>
  <c r="N1275" i="1" s="1"/>
  <c r="E1275" i="1"/>
  <c r="F1275" i="1" s="1"/>
  <c r="G1275" i="1"/>
  <c r="I1275" i="1" s="1"/>
  <c r="A1276" i="1"/>
  <c r="O1274" i="1"/>
  <c r="C1264" i="1"/>
  <c r="Q1263" i="1"/>
  <c r="J1276" i="1"/>
  <c r="L1276" i="1" l="1"/>
  <c r="M1276" i="1" s="1"/>
  <c r="N1276" i="1" s="1"/>
  <c r="E1276" i="1"/>
  <c r="F1276" i="1" s="1"/>
  <c r="O1275" i="1"/>
  <c r="G1276" i="1"/>
  <c r="I1276" i="1" s="1"/>
  <c r="A1277" i="1"/>
  <c r="B1263" i="1"/>
  <c r="J1277" i="1"/>
  <c r="C1265" i="1"/>
  <c r="Q1264" i="1"/>
  <c r="L1277" i="1" l="1"/>
  <c r="M1277" i="1" s="1"/>
  <c r="N1277" i="1" s="1"/>
  <c r="E1277" i="1"/>
  <c r="F1277" i="1" s="1"/>
  <c r="O1276" i="1"/>
  <c r="G1277" i="1"/>
  <c r="I1277" i="1" s="1"/>
  <c r="A1278" i="1"/>
  <c r="C1266" i="1"/>
  <c r="Q1265" i="1"/>
  <c r="J1278" i="1"/>
  <c r="B1264" i="1"/>
  <c r="L1278" i="1" l="1"/>
  <c r="M1278" i="1" s="1"/>
  <c r="N1278" i="1" s="1"/>
  <c r="E1278" i="1"/>
  <c r="F1278" i="1" s="1"/>
  <c r="O1277" i="1"/>
  <c r="G1278" i="1"/>
  <c r="I1278" i="1" s="1"/>
  <c r="A1279" i="1"/>
  <c r="J1279" i="1"/>
  <c r="B1265" i="1"/>
  <c r="C1267" i="1"/>
  <c r="Q1266" i="1"/>
  <c r="L1279" i="1" l="1"/>
  <c r="M1279" i="1" s="1"/>
  <c r="N1279" i="1" s="1"/>
  <c r="E1279" i="1"/>
  <c r="F1279" i="1" s="1"/>
  <c r="G1279" i="1"/>
  <c r="I1279" i="1" s="1"/>
  <c r="O1278" i="1"/>
  <c r="A1280" i="1"/>
  <c r="C1268" i="1"/>
  <c r="Q1267" i="1"/>
  <c r="B1267" i="1" s="1"/>
  <c r="J1280" i="1"/>
  <c r="B1266" i="1"/>
  <c r="L1280" i="1" l="1"/>
  <c r="M1280" i="1" s="1"/>
  <c r="N1280" i="1" s="1"/>
  <c r="E1280" i="1"/>
  <c r="F1280" i="1" s="1"/>
  <c r="O1279" i="1"/>
  <c r="G1280" i="1"/>
  <c r="I1280" i="1" s="1"/>
  <c r="A1281" i="1"/>
  <c r="J1281" i="1"/>
  <c r="C1269" i="1"/>
  <c r="Q1268" i="1"/>
  <c r="L1281" i="1" l="1"/>
  <c r="M1281" i="1" s="1"/>
  <c r="N1281" i="1" s="1"/>
  <c r="E1281" i="1"/>
  <c r="F1281" i="1" s="1"/>
  <c r="A1282" i="1"/>
  <c r="O1280" i="1"/>
  <c r="G1281" i="1"/>
  <c r="I1281" i="1" s="1"/>
  <c r="B1268" i="1"/>
  <c r="J1282" i="1"/>
  <c r="C1270" i="1"/>
  <c r="Q1269" i="1"/>
  <c r="L1282" i="1" l="1"/>
  <c r="M1282" i="1" s="1"/>
  <c r="N1282" i="1" s="1"/>
  <c r="E1282" i="1"/>
  <c r="F1282" i="1" s="1"/>
  <c r="O1281" i="1"/>
  <c r="A1283" i="1"/>
  <c r="G1282" i="1"/>
  <c r="I1282" i="1" s="1"/>
  <c r="C1271" i="1"/>
  <c r="Q1270" i="1"/>
  <c r="B1270" i="1" s="1"/>
  <c r="J1283" i="1"/>
  <c r="B1269" i="1"/>
  <c r="L1283" i="1" l="1"/>
  <c r="M1283" i="1" s="1"/>
  <c r="N1283" i="1" s="1"/>
  <c r="E1283" i="1"/>
  <c r="F1283" i="1" s="1"/>
  <c r="O1282" i="1"/>
  <c r="A1284" i="1"/>
  <c r="G1283" i="1"/>
  <c r="I1283" i="1" s="1"/>
  <c r="J1284" i="1"/>
  <c r="C1272" i="1"/>
  <c r="Q1271" i="1"/>
  <c r="L1284" i="1" l="1"/>
  <c r="M1284" i="1" s="1"/>
  <c r="N1284" i="1" s="1"/>
  <c r="E1284" i="1"/>
  <c r="F1284" i="1" s="1"/>
  <c r="O1283" i="1"/>
  <c r="G1284" i="1"/>
  <c r="I1284" i="1" s="1"/>
  <c r="A1285" i="1"/>
  <c r="J1285" i="1"/>
  <c r="B1271" i="1"/>
  <c r="C1273" i="1"/>
  <c r="Q1272" i="1"/>
  <c r="L1285" i="1" l="1"/>
  <c r="M1285" i="1" s="1"/>
  <c r="N1285" i="1" s="1"/>
  <c r="E1285" i="1"/>
  <c r="F1285" i="1" s="1"/>
  <c r="O1284" i="1"/>
  <c r="A1286" i="1"/>
  <c r="G1285" i="1"/>
  <c r="I1285" i="1" s="1"/>
  <c r="C1274" i="1"/>
  <c r="Q1273" i="1"/>
  <c r="B1273" i="1" s="1"/>
  <c r="B1272" i="1"/>
  <c r="J1286" i="1"/>
  <c r="L1286" i="1" l="1"/>
  <c r="M1286" i="1" s="1"/>
  <c r="N1286" i="1" s="1"/>
  <c r="E1286" i="1"/>
  <c r="F1286" i="1" s="1"/>
  <c r="O1285" i="1"/>
  <c r="A1287" i="1"/>
  <c r="G1286" i="1"/>
  <c r="I1286" i="1" s="1"/>
  <c r="C1275" i="1"/>
  <c r="Q1274" i="1"/>
  <c r="B1274" i="1" s="1"/>
  <c r="J1287" i="1"/>
  <c r="L1287" i="1" l="1"/>
  <c r="M1287" i="1" s="1"/>
  <c r="N1287" i="1" s="1"/>
  <c r="E1287" i="1"/>
  <c r="F1287" i="1" s="1"/>
  <c r="O1286" i="1"/>
  <c r="G1287" i="1"/>
  <c r="I1287" i="1" s="1"/>
  <c r="A1288" i="1"/>
  <c r="J1288" i="1"/>
  <c r="C1276" i="1"/>
  <c r="Q1275" i="1"/>
  <c r="L1288" i="1" l="1"/>
  <c r="M1288" i="1" s="1"/>
  <c r="N1288" i="1" s="1"/>
  <c r="E1288" i="1"/>
  <c r="F1288" i="1" s="1"/>
  <c r="O1287" i="1"/>
  <c r="A1289" i="1"/>
  <c r="G1288" i="1"/>
  <c r="I1288" i="1" s="1"/>
  <c r="B1275" i="1"/>
  <c r="J1289" i="1"/>
  <c r="C1277" i="1"/>
  <c r="Q1276" i="1"/>
  <c r="L1289" i="1" l="1"/>
  <c r="M1289" i="1" s="1"/>
  <c r="N1289" i="1" s="1"/>
  <c r="E1289" i="1"/>
  <c r="F1289" i="1" s="1"/>
  <c r="O1288" i="1"/>
  <c r="A1290" i="1"/>
  <c r="G1289" i="1"/>
  <c r="I1289" i="1" s="1"/>
  <c r="C1278" i="1"/>
  <c r="Q1277" i="1"/>
  <c r="B1276" i="1"/>
  <c r="J1290" i="1"/>
  <c r="L1290" i="1" l="1"/>
  <c r="M1290" i="1" s="1"/>
  <c r="N1290" i="1" s="1"/>
  <c r="E1290" i="1"/>
  <c r="F1290" i="1" s="1"/>
  <c r="O1289" i="1"/>
  <c r="A1291" i="1"/>
  <c r="G1290" i="1"/>
  <c r="I1290" i="1" s="1"/>
  <c r="B1277" i="1"/>
  <c r="J1291" i="1"/>
  <c r="C1279" i="1"/>
  <c r="Q1278" i="1"/>
  <c r="L1291" i="1" l="1"/>
  <c r="M1291" i="1" s="1"/>
  <c r="N1291" i="1" s="1"/>
  <c r="E1291" i="1"/>
  <c r="F1291" i="1" s="1"/>
  <c r="O1290" i="1"/>
  <c r="G1291" i="1"/>
  <c r="I1291" i="1" s="1"/>
  <c r="A1292" i="1"/>
  <c r="J1292" i="1"/>
  <c r="B1278" i="1"/>
  <c r="C1280" i="1"/>
  <c r="Q1279" i="1"/>
  <c r="B1279" i="1" s="1"/>
  <c r="L1292" i="1" l="1"/>
  <c r="M1292" i="1" s="1"/>
  <c r="N1292" i="1" s="1"/>
  <c r="E1292" i="1"/>
  <c r="F1292" i="1" s="1"/>
  <c r="O1291" i="1"/>
  <c r="G1292" i="1"/>
  <c r="I1292" i="1" s="1"/>
  <c r="A1293" i="1"/>
  <c r="C1281" i="1"/>
  <c r="Q1280" i="1"/>
  <c r="J1293" i="1"/>
  <c r="L1293" i="1" l="1"/>
  <c r="M1293" i="1" s="1"/>
  <c r="N1293" i="1" s="1"/>
  <c r="E1293" i="1"/>
  <c r="F1293" i="1" s="1"/>
  <c r="O1292" i="1"/>
  <c r="G1293" i="1"/>
  <c r="I1293" i="1" s="1"/>
  <c r="A1294" i="1"/>
  <c r="B1280" i="1"/>
  <c r="C1282" i="1"/>
  <c r="Q1281" i="1"/>
  <c r="J1294" i="1"/>
  <c r="L1294" i="1" l="1"/>
  <c r="M1294" i="1" s="1"/>
  <c r="N1294" i="1" s="1"/>
  <c r="E1294" i="1"/>
  <c r="F1294" i="1" s="1"/>
  <c r="A1295" i="1"/>
  <c r="O1293" i="1"/>
  <c r="G1294" i="1"/>
  <c r="I1294" i="1" s="1"/>
  <c r="C1283" i="1"/>
  <c r="Q1282" i="1"/>
  <c r="J1295" i="1"/>
  <c r="B1281" i="1"/>
  <c r="L1295" i="1" l="1"/>
  <c r="M1295" i="1" s="1"/>
  <c r="N1295" i="1" s="1"/>
  <c r="E1295" i="1"/>
  <c r="F1295" i="1" s="1"/>
  <c r="O1294" i="1"/>
  <c r="G1295" i="1"/>
  <c r="I1295" i="1" s="1"/>
  <c r="A1296" i="1"/>
  <c r="C1284" i="1"/>
  <c r="Q1283" i="1"/>
  <c r="J1296" i="1"/>
  <c r="B1282" i="1"/>
  <c r="L1296" i="1" l="1"/>
  <c r="M1296" i="1" s="1"/>
  <c r="N1296" i="1" s="1"/>
  <c r="E1296" i="1"/>
  <c r="F1296" i="1" s="1"/>
  <c r="G1296" i="1"/>
  <c r="I1296" i="1" s="1"/>
  <c r="A1297" i="1"/>
  <c r="O1295" i="1"/>
  <c r="Q1284" i="1"/>
  <c r="C1285" i="1" s="1"/>
  <c r="J1297" i="1"/>
  <c r="B1283" i="1"/>
  <c r="L1297" i="1" l="1"/>
  <c r="M1297" i="1" s="1"/>
  <c r="N1297" i="1" s="1"/>
  <c r="E1297" i="1"/>
  <c r="F1297" i="1" s="1"/>
  <c r="O1296" i="1"/>
  <c r="A1298" i="1"/>
  <c r="G1297" i="1"/>
  <c r="I1297" i="1" s="1"/>
  <c r="C1286" i="1"/>
  <c r="Q1285" i="1"/>
  <c r="J1298" i="1"/>
  <c r="B1284" i="1"/>
  <c r="L1298" i="1" l="1"/>
  <c r="M1298" i="1" s="1"/>
  <c r="N1298" i="1" s="1"/>
  <c r="E1298" i="1"/>
  <c r="F1298" i="1" s="1"/>
  <c r="O1297" i="1"/>
  <c r="G1298" i="1"/>
  <c r="I1298" i="1" s="1"/>
  <c r="A1299" i="1"/>
  <c r="J1299" i="1"/>
  <c r="B1285" i="1"/>
  <c r="C1287" i="1"/>
  <c r="Q1286" i="1"/>
  <c r="L1299" i="1" l="1"/>
  <c r="M1299" i="1" s="1"/>
  <c r="N1299" i="1" s="1"/>
  <c r="E1299" i="1"/>
  <c r="F1299" i="1" s="1"/>
  <c r="O1298" i="1"/>
  <c r="A1300" i="1"/>
  <c r="G1299" i="1"/>
  <c r="I1299" i="1" s="1"/>
  <c r="C1288" i="1"/>
  <c r="Q1287" i="1"/>
  <c r="J1300" i="1"/>
  <c r="B1286" i="1"/>
  <c r="L1300" i="1" l="1"/>
  <c r="M1300" i="1" s="1"/>
  <c r="N1300" i="1" s="1"/>
  <c r="E1300" i="1"/>
  <c r="F1300" i="1" s="1"/>
  <c r="O1299" i="1"/>
  <c r="G1300" i="1"/>
  <c r="I1300" i="1" s="1"/>
  <c r="A1301" i="1"/>
  <c r="B1287" i="1"/>
  <c r="J1301" i="1"/>
  <c r="C1289" i="1"/>
  <c r="Q1288" i="1"/>
  <c r="B1288" i="1" s="1"/>
  <c r="L1301" i="1" l="1"/>
  <c r="M1301" i="1" s="1"/>
  <c r="N1301" i="1" s="1"/>
  <c r="E1301" i="1"/>
  <c r="F1301" i="1" s="1"/>
  <c r="G1302" i="1" s="1"/>
  <c r="I1302" i="1" s="1"/>
  <c r="O1300" i="1"/>
  <c r="G1301" i="1"/>
  <c r="I1301" i="1" s="1"/>
  <c r="A1302" i="1"/>
  <c r="J1302" i="1"/>
  <c r="C1290" i="1"/>
  <c r="Q1289" i="1"/>
  <c r="L1302" i="1" l="1"/>
  <c r="M1302" i="1" s="1"/>
  <c r="N1302" i="1" s="1"/>
  <c r="O1302" i="1" s="1"/>
  <c r="E1302" i="1"/>
  <c r="F1302" i="1" s="1"/>
  <c r="O1301" i="1"/>
  <c r="A1303" i="1"/>
  <c r="B1289" i="1"/>
  <c r="J1303" i="1"/>
  <c r="C1291" i="1"/>
  <c r="Q1290" i="1"/>
  <c r="L1303" i="1" l="1"/>
  <c r="M1303" i="1" s="1"/>
  <c r="N1303" i="1" s="1"/>
  <c r="E1303" i="1"/>
  <c r="F1303" i="1" s="1"/>
  <c r="G1303" i="1"/>
  <c r="I1303" i="1" s="1"/>
  <c r="A1304" i="1"/>
  <c r="B1290" i="1"/>
  <c r="J1304" i="1"/>
  <c r="C1292" i="1"/>
  <c r="Q1291" i="1"/>
  <c r="L1304" i="1" l="1"/>
  <c r="M1304" i="1" s="1"/>
  <c r="N1304" i="1" s="1"/>
  <c r="E1304" i="1"/>
  <c r="F1304" i="1" s="1"/>
  <c r="G1304" i="1"/>
  <c r="I1304" i="1" s="1"/>
  <c r="A1305" i="1"/>
  <c r="O1303" i="1"/>
  <c r="B1291" i="1"/>
  <c r="J1305" i="1"/>
  <c r="C1293" i="1"/>
  <c r="Q1292" i="1"/>
  <c r="L1305" i="1" l="1"/>
  <c r="M1305" i="1" s="1"/>
  <c r="N1305" i="1" s="1"/>
  <c r="E1305" i="1"/>
  <c r="F1305" i="1" s="1"/>
  <c r="G1305" i="1"/>
  <c r="I1305" i="1" s="1"/>
  <c r="A1306" i="1"/>
  <c r="C1294" i="1"/>
  <c r="Q1293" i="1"/>
  <c r="O1304" i="1"/>
  <c r="J1306" i="1"/>
  <c r="B1292" i="1"/>
  <c r="L1306" i="1" l="1"/>
  <c r="M1306" i="1" s="1"/>
  <c r="N1306" i="1" s="1"/>
  <c r="E1306" i="1"/>
  <c r="F1306" i="1" s="1"/>
  <c r="G1306" i="1"/>
  <c r="I1306" i="1" s="1"/>
  <c r="A1307" i="1"/>
  <c r="B1293" i="1"/>
  <c r="J1307" i="1"/>
  <c r="O1305" i="1"/>
  <c r="C1295" i="1"/>
  <c r="Q1294" i="1"/>
  <c r="L1307" i="1" l="1"/>
  <c r="M1307" i="1" s="1"/>
  <c r="N1307" i="1" s="1"/>
  <c r="E1307" i="1"/>
  <c r="F1307" i="1" s="1"/>
  <c r="A1308" i="1"/>
  <c r="G1307" i="1"/>
  <c r="I1307" i="1" s="1"/>
  <c r="B1294" i="1"/>
  <c r="O1306" i="1"/>
  <c r="C1296" i="1"/>
  <c r="Q1295" i="1"/>
  <c r="J1308" i="1"/>
  <c r="L1308" i="1" l="1"/>
  <c r="M1308" i="1" s="1"/>
  <c r="N1308" i="1" s="1"/>
  <c r="E1308" i="1"/>
  <c r="F1308" i="1" s="1"/>
  <c r="A1309" i="1"/>
  <c r="G1308" i="1"/>
  <c r="I1308" i="1" s="1"/>
  <c r="C1297" i="1"/>
  <c r="Q1296" i="1"/>
  <c r="O1307" i="1"/>
  <c r="J1309" i="1"/>
  <c r="B1295" i="1"/>
  <c r="L1309" i="1" l="1"/>
  <c r="M1309" i="1" s="1"/>
  <c r="N1309" i="1" s="1"/>
  <c r="E1309" i="1"/>
  <c r="F1309" i="1" s="1"/>
  <c r="G1309" i="1"/>
  <c r="I1309" i="1" s="1"/>
  <c r="A1310" i="1"/>
  <c r="B1296" i="1"/>
  <c r="O1308" i="1"/>
  <c r="J1310" i="1"/>
  <c r="C1298" i="1"/>
  <c r="Q1297" i="1"/>
  <c r="L1310" i="1" l="1"/>
  <c r="M1310" i="1" s="1"/>
  <c r="N1310" i="1" s="1"/>
  <c r="E1310" i="1"/>
  <c r="F1310" i="1" s="1"/>
  <c r="G1310" i="1"/>
  <c r="I1310" i="1" s="1"/>
  <c r="A1311" i="1"/>
  <c r="J1311" i="1"/>
  <c r="B1297" i="1"/>
  <c r="O1309" i="1"/>
  <c r="C1299" i="1"/>
  <c r="Q1298" i="1"/>
  <c r="L1311" i="1" l="1"/>
  <c r="M1311" i="1" s="1"/>
  <c r="N1311" i="1" s="1"/>
  <c r="E1311" i="1"/>
  <c r="F1311" i="1" s="1"/>
  <c r="G1311" i="1"/>
  <c r="I1311" i="1" s="1"/>
  <c r="A1312" i="1"/>
  <c r="B1298" i="1"/>
  <c r="C1300" i="1"/>
  <c r="Q1299" i="1"/>
  <c r="J1312" i="1"/>
  <c r="O1310" i="1"/>
  <c r="L1312" i="1" l="1"/>
  <c r="M1312" i="1" s="1"/>
  <c r="N1312" i="1" s="1"/>
  <c r="E1312" i="1"/>
  <c r="F1312" i="1" s="1"/>
  <c r="A1313" i="1"/>
  <c r="G1312" i="1"/>
  <c r="I1312" i="1" s="1"/>
  <c r="C1301" i="1"/>
  <c r="Q1300" i="1"/>
  <c r="J1313" i="1"/>
  <c r="O1311" i="1"/>
  <c r="B1299" i="1"/>
  <c r="L1313" i="1" l="1"/>
  <c r="M1313" i="1" s="1"/>
  <c r="N1313" i="1" s="1"/>
  <c r="E1313" i="1"/>
  <c r="F1313" i="1" s="1"/>
  <c r="A1314" i="1"/>
  <c r="G1313" i="1"/>
  <c r="I1313" i="1" s="1"/>
  <c r="O1312" i="1"/>
  <c r="C1302" i="1"/>
  <c r="Q1301" i="1"/>
  <c r="J1314" i="1"/>
  <c r="B1300" i="1"/>
  <c r="L1314" i="1" l="1"/>
  <c r="M1314" i="1" s="1"/>
  <c r="N1314" i="1" s="1"/>
  <c r="E1314" i="1"/>
  <c r="F1314" i="1" s="1"/>
  <c r="A1315" i="1"/>
  <c r="G1314" i="1"/>
  <c r="I1314" i="1" s="1"/>
  <c r="B1301" i="1"/>
  <c r="O1313" i="1"/>
  <c r="J1315" i="1"/>
  <c r="C1303" i="1"/>
  <c r="Q1302" i="1"/>
  <c r="L1315" i="1" l="1"/>
  <c r="M1315" i="1" s="1"/>
  <c r="N1315" i="1" s="1"/>
  <c r="E1315" i="1"/>
  <c r="F1315" i="1" s="1"/>
  <c r="A1316" i="1"/>
  <c r="G1315" i="1"/>
  <c r="I1315" i="1" s="1"/>
  <c r="O1314" i="1"/>
  <c r="B1302" i="1"/>
  <c r="J1316" i="1"/>
  <c r="C1304" i="1"/>
  <c r="Q1303" i="1"/>
  <c r="L1316" i="1" l="1"/>
  <c r="M1316" i="1" s="1"/>
  <c r="N1316" i="1" s="1"/>
  <c r="E1316" i="1"/>
  <c r="F1316" i="1" s="1"/>
  <c r="G1317" i="1" s="1"/>
  <c r="I1317" i="1" s="1"/>
  <c r="A1317" i="1"/>
  <c r="G1316" i="1"/>
  <c r="I1316" i="1" s="1"/>
  <c r="B1303" i="1"/>
  <c r="O1315" i="1"/>
  <c r="J1317" i="1"/>
  <c r="C1305" i="1"/>
  <c r="Q1304" i="1"/>
  <c r="L1317" i="1" l="1"/>
  <c r="M1317" i="1" s="1"/>
  <c r="N1317" i="1" s="1"/>
  <c r="E1317" i="1"/>
  <c r="F1317" i="1" s="1"/>
  <c r="A1318" i="1"/>
  <c r="B1304" i="1"/>
  <c r="C1306" i="1"/>
  <c r="Q1305" i="1"/>
  <c r="J1318" i="1"/>
  <c r="O1316" i="1"/>
  <c r="L1318" i="1" l="1"/>
  <c r="M1318" i="1" s="1"/>
  <c r="N1318" i="1" s="1"/>
  <c r="E1318" i="1"/>
  <c r="F1318" i="1" s="1"/>
  <c r="G1318" i="1"/>
  <c r="I1318" i="1" s="1"/>
  <c r="A1319" i="1"/>
  <c r="B1305" i="1"/>
  <c r="O1317" i="1"/>
  <c r="J1319" i="1"/>
  <c r="C1307" i="1"/>
  <c r="Q1306" i="1"/>
  <c r="L1319" i="1" l="1"/>
  <c r="M1319" i="1" s="1"/>
  <c r="N1319" i="1" s="1"/>
  <c r="E1319" i="1"/>
  <c r="F1319" i="1" s="1"/>
  <c r="A1320" i="1"/>
  <c r="G1319" i="1"/>
  <c r="I1319" i="1" s="1"/>
  <c r="B1306" i="1"/>
  <c r="O1318" i="1"/>
  <c r="C1308" i="1"/>
  <c r="Q1307" i="1"/>
  <c r="J1320" i="1"/>
  <c r="L1320" i="1" l="1"/>
  <c r="M1320" i="1" s="1"/>
  <c r="N1320" i="1" s="1"/>
  <c r="E1320" i="1"/>
  <c r="F1320" i="1" s="1"/>
  <c r="G1320" i="1"/>
  <c r="I1320" i="1" s="1"/>
  <c r="A1321" i="1"/>
  <c r="B1307" i="1"/>
  <c r="C1309" i="1"/>
  <c r="Q1308" i="1"/>
  <c r="J1321" i="1"/>
  <c r="O1319" i="1"/>
  <c r="L1321" i="1" l="1"/>
  <c r="M1321" i="1" s="1"/>
  <c r="N1321" i="1" s="1"/>
  <c r="E1321" i="1"/>
  <c r="F1321" i="1" s="1"/>
  <c r="G1321" i="1"/>
  <c r="I1321" i="1" s="1"/>
  <c r="A1322" i="1"/>
  <c r="B1308" i="1"/>
  <c r="O1320" i="1"/>
  <c r="C1310" i="1"/>
  <c r="Q1309" i="1"/>
  <c r="J1322" i="1"/>
  <c r="L1322" i="1" l="1"/>
  <c r="M1322" i="1" s="1"/>
  <c r="N1322" i="1" s="1"/>
  <c r="E1322" i="1"/>
  <c r="F1322" i="1" s="1"/>
  <c r="A1323" i="1"/>
  <c r="G1322" i="1"/>
  <c r="I1322" i="1" s="1"/>
  <c r="C1311" i="1"/>
  <c r="Q1310" i="1"/>
  <c r="J1323" i="1"/>
  <c r="O1321" i="1"/>
  <c r="B1309" i="1"/>
  <c r="L1323" i="1" l="1"/>
  <c r="M1323" i="1" s="1"/>
  <c r="N1323" i="1" s="1"/>
  <c r="E1323" i="1"/>
  <c r="F1323" i="1" s="1"/>
  <c r="G1323" i="1"/>
  <c r="I1323" i="1" s="1"/>
  <c r="A1324" i="1"/>
  <c r="B1310" i="1"/>
  <c r="O1322" i="1"/>
  <c r="C1312" i="1"/>
  <c r="Q1311" i="1"/>
  <c r="J1324" i="1"/>
  <c r="L1324" i="1" l="1"/>
  <c r="M1324" i="1" s="1"/>
  <c r="N1324" i="1" s="1"/>
  <c r="E1324" i="1"/>
  <c r="F1324" i="1" s="1"/>
  <c r="G1324" i="1"/>
  <c r="I1324" i="1" s="1"/>
  <c r="A1325" i="1"/>
  <c r="J1325" i="1"/>
  <c r="B1311" i="1"/>
  <c r="O1323" i="1"/>
  <c r="C1313" i="1"/>
  <c r="Q1312" i="1"/>
  <c r="L1325" i="1" l="1"/>
  <c r="M1325" i="1" s="1"/>
  <c r="N1325" i="1" s="1"/>
  <c r="E1325" i="1"/>
  <c r="F1325" i="1" s="1"/>
  <c r="A1326" i="1"/>
  <c r="G1325" i="1"/>
  <c r="I1325" i="1" s="1"/>
  <c r="B1312" i="1"/>
  <c r="C1314" i="1"/>
  <c r="Q1313" i="1"/>
  <c r="J1326" i="1"/>
  <c r="O1324" i="1"/>
  <c r="L1326" i="1" l="1"/>
  <c r="M1326" i="1" s="1"/>
  <c r="N1326" i="1" s="1"/>
  <c r="E1326" i="1"/>
  <c r="F1326" i="1" s="1"/>
  <c r="G1326" i="1"/>
  <c r="I1326" i="1" s="1"/>
  <c r="A1327" i="1"/>
  <c r="J1327" i="1"/>
  <c r="B1313" i="1"/>
  <c r="O1325" i="1"/>
  <c r="Q1314" i="1"/>
  <c r="L1327" i="1" l="1"/>
  <c r="M1327" i="1" s="1"/>
  <c r="N1327" i="1" s="1"/>
  <c r="E1327" i="1"/>
  <c r="F1327" i="1" s="1"/>
  <c r="G1327" i="1"/>
  <c r="I1327" i="1" s="1"/>
  <c r="A1328" i="1"/>
  <c r="J1328" i="1"/>
  <c r="B1314" i="1"/>
  <c r="O1326" i="1"/>
  <c r="L1328" i="1" l="1"/>
  <c r="M1328" i="1" s="1"/>
  <c r="N1328" i="1" s="1"/>
  <c r="E1328" i="1"/>
  <c r="F1328" i="1" s="1"/>
  <c r="G1328" i="1"/>
  <c r="I1328" i="1" s="1"/>
  <c r="A1329" i="1"/>
  <c r="C1315" i="1"/>
  <c r="O1327" i="1"/>
  <c r="J1329" i="1"/>
  <c r="L1329" i="1" l="1"/>
  <c r="M1329" i="1" s="1"/>
  <c r="N1329" i="1" s="1"/>
  <c r="E1329" i="1"/>
  <c r="F1329" i="1" s="1"/>
  <c r="G1330" i="1" s="1"/>
  <c r="G1329" i="1"/>
  <c r="I1329" i="1" s="1"/>
  <c r="A1330" i="1"/>
  <c r="O1328" i="1"/>
  <c r="C1316" i="1"/>
  <c r="Q1315" i="1"/>
  <c r="J1330" i="1"/>
  <c r="L1330" i="1" l="1"/>
  <c r="M1330" i="1" s="1"/>
  <c r="N1330" i="1" s="1"/>
  <c r="E1330" i="1"/>
  <c r="F1330" i="1" s="1"/>
  <c r="H1331" i="1"/>
  <c r="H1332" i="1" s="1"/>
  <c r="H1333" i="1" s="1"/>
  <c r="H1334" i="1" s="1"/>
  <c r="H1335" i="1" s="1"/>
  <c r="H1336" i="1" s="1"/>
  <c r="H1337" i="1" s="1"/>
  <c r="H1338" i="1" s="1"/>
  <c r="H1339" i="1" s="1"/>
  <c r="H1340" i="1" s="1"/>
  <c r="H1341" i="1" s="1"/>
  <c r="H1342" i="1" s="1"/>
  <c r="H1343" i="1" s="1"/>
  <c r="H1344" i="1" s="1"/>
  <c r="H1345" i="1" s="1"/>
  <c r="H1346" i="1" s="1"/>
  <c r="H1347" i="1" s="1"/>
  <c r="H1348" i="1" s="1"/>
  <c r="H1349" i="1" s="1"/>
  <c r="H1350" i="1" s="1"/>
  <c r="I1330" i="1"/>
  <c r="K1331" i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A1331" i="1"/>
  <c r="B1315" i="1"/>
  <c r="O1329" i="1"/>
  <c r="J1331" i="1"/>
  <c r="C1317" i="1"/>
  <c r="Q1316" i="1"/>
  <c r="L1331" i="1" l="1"/>
  <c r="M1331" i="1" s="1"/>
  <c r="N1331" i="1" s="1"/>
  <c r="E1331" i="1"/>
  <c r="F1331" i="1" s="1"/>
  <c r="A1332" i="1"/>
  <c r="G1331" i="1"/>
  <c r="I1331" i="1" s="1"/>
  <c r="C1318" i="1"/>
  <c r="Q1317" i="1"/>
  <c r="J1332" i="1"/>
  <c r="O1330" i="1"/>
  <c r="B1316" i="1"/>
  <c r="L1332" i="1" l="1"/>
  <c r="M1332" i="1" s="1"/>
  <c r="N1332" i="1" s="1"/>
  <c r="E1332" i="1"/>
  <c r="F1332" i="1" s="1"/>
  <c r="G1332" i="1"/>
  <c r="I1332" i="1" s="1"/>
  <c r="A1333" i="1"/>
  <c r="B1317" i="1"/>
  <c r="O1331" i="1"/>
  <c r="J1333" i="1"/>
  <c r="C1319" i="1"/>
  <c r="Q1318" i="1"/>
  <c r="L1333" i="1" l="1"/>
  <c r="M1333" i="1" s="1"/>
  <c r="N1333" i="1" s="1"/>
  <c r="E1333" i="1"/>
  <c r="F1333" i="1" s="1"/>
  <c r="A1334" i="1"/>
  <c r="G1333" i="1"/>
  <c r="I1333" i="1" s="1"/>
  <c r="B1318" i="1"/>
  <c r="C1320" i="1"/>
  <c r="Q1319" i="1"/>
  <c r="O1332" i="1"/>
  <c r="J1334" i="1"/>
  <c r="L1334" i="1" l="1"/>
  <c r="M1334" i="1" s="1"/>
  <c r="N1334" i="1" s="1"/>
  <c r="E1334" i="1"/>
  <c r="F1334" i="1" s="1"/>
  <c r="G1334" i="1"/>
  <c r="I1334" i="1" s="1"/>
  <c r="A1335" i="1"/>
  <c r="B1319" i="1"/>
  <c r="O1333" i="1"/>
  <c r="C1321" i="1"/>
  <c r="Q1320" i="1"/>
  <c r="J1335" i="1"/>
  <c r="L1335" i="1" l="1"/>
  <c r="M1335" i="1" s="1"/>
  <c r="N1335" i="1" s="1"/>
  <c r="E1335" i="1"/>
  <c r="F1335" i="1" s="1"/>
  <c r="G1335" i="1"/>
  <c r="I1335" i="1" s="1"/>
  <c r="A1336" i="1"/>
  <c r="J1336" i="1"/>
  <c r="C1322" i="1"/>
  <c r="Q1321" i="1"/>
  <c r="O1334" i="1"/>
  <c r="B1320" i="1"/>
  <c r="L1336" i="1" l="1"/>
  <c r="M1336" i="1" s="1"/>
  <c r="N1336" i="1" s="1"/>
  <c r="E1336" i="1"/>
  <c r="F1336" i="1" s="1"/>
  <c r="G1336" i="1"/>
  <c r="I1336" i="1" s="1"/>
  <c r="A1337" i="1"/>
  <c r="B1321" i="1"/>
  <c r="O1335" i="1"/>
  <c r="C1323" i="1"/>
  <c r="Q1322" i="1"/>
  <c r="J1337" i="1"/>
  <c r="L1337" i="1" l="1"/>
  <c r="M1337" i="1" s="1"/>
  <c r="N1337" i="1" s="1"/>
  <c r="E1337" i="1"/>
  <c r="F1337" i="1" s="1"/>
  <c r="G1337" i="1"/>
  <c r="I1337" i="1" s="1"/>
  <c r="A1338" i="1"/>
  <c r="O1336" i="1"/>
  <c r="J1338" i="1"/>
  <c r="B1322" i="1"/>
  <c r="C1324" i="1"/>
  <c r="Q1323" i="1"/>
  <c r="L1338" i="1" l="1"/>
  <c r="M1338" i="1" s="1"/>
  <c r="N1338" i="1" s="1"/>
  <c r="E1338" i="1"/>
  <c r="F1338" i="1" s="1"/>
  <c r="G1338" i="1"/>
  <c r="I1338" i="1" s="1"/>
  <c r="A1339" i="1"/>
  <c r="J1339" i="1"/>
  <c r="C1325" i="1"/>
  <c r="Q1324" i="1"/>
  <c r="B1323" i="1"/>
  <c r="O1337" i="1"/>
  <c r="L1339" i="1" l="1"/>
  <c r="M1339" i="1" s="1"/>
  <c r="N1339" i="1" s="1"/>
  <c r="E1339" i="1"/>
  <c r="F1339" i="1" s="1"/>
  <c r="G1339" i="1"/>
  <c r="I1339" i="1" s="1"/>
  <c r="A1340" i="1"/>
  <c r="B1324" i="1"/>
  <c r="J1340" i="1"/>
  <c r="O1338" i="1"/>
  <c r="C1326" i="1"/>
  <c r="Q1325" i="1"/>
  <c r="L1340" i="1" l="1"/>
  <c r="M1340" i="1" s="1"/>
  <c r="N1340" i="1" s="1"/>
  <c r="E1340" i="1"/>
  <c r="F1340" i="1" s="1"/>
  <c r="G1340" i="1"/>
  <c r="I1340" i="1" s="1"/>
  <c r="A1341" i="1"/>
  <c r="B1325" i="1"/>
  <c r="O1339" i="1"/>
  <c r="C1327" i="1"/>
  <c r="Q1326" i="1"/>
  <c r="J1341" i="1"/>
  <c r="L1341" i="1" l="1"/>
  <c r="M1341" i="1" s="1"/>
  <c r="N1341" i="1" s="1"/>
  <c r="E1341" i="1"/>
  <c r="F1341" i="1" s="1"/>
  <c r="G1341" i="1"/>
  <c r="I1341" i="1" s="1"/>
  <c r="A1342" i="1"/>
  <c r="J1342" i="1"/>
  <c r="C1328" i="1"/>
  <c r="Q1327" i="1"/>
  <c r="O1340" i="1"/>
  <c r="B1326" i="1"/>
  <c r="L1342" i="1" l="1"/>
  <c r="M1342" i="1" s="1"/>
  <c r="N1342" i="1" s="1"/>
  <c r="E1342" i="1"/>
  <c r="F1342" i="1" s="1"/>
  <c r="G1343" i="1" s="1"/>
  <c r="I1343" i="1" s="1"/>
  <c r="G1342" i="1"/>
  <c r="I1342" i="1" s="1"/>
  <c r="A1343" i="1"/>
  <c r="C1329" i="1"/>
  <c r="Q1328" i="1"/>
  <c r="O1341" i="1"/>
  <c r="J1343" i="1"/>
  <c r="B1327" i="1"/>
  <c r="L1343" i="1" l="1"/>
  <c r="M1343" i="1" s="1"/>
  <c r="N1343" i="1" s="1"/>
  <c r="E1343" i="1"/>
  <c r="F1343" i="1" s="1"/>
  <c r="A1344" i="1"/>
  <c r="J1344" i="1"/>
  <c r="O1342" i="1"/>
  <c r="B1328" i="1"/>
  <c r="C1330" i="1"/>
  <c r="Q1329" i="1"/>
  <c r="L1344" i="1" l="1"/>
  <c r="M1344" i="1" s="1"/>
  <c r="N1344" i="1" s="1"/>
  <c r="E1344" i="1"/>
  <c r="F1344" i="1" s="1"/>
  <c r="G1344" i="1"/>
  <c r="I1344" i="1" s="1"/>
  <c r="A1345" i="1"/>
  <c r="Q1330" i="1"/>
  <c r="S1330" i="1" s="1"/>
  <c r="O1343" i="1"/>
  <c r="J1345" i="1"/>
  <c r="B1329" i="1"/>
  <c r="L1345" i="1" l="1"/>
  <c r="M1345" i="1" s="1"/>
  <c r="N1345" i="1" s="1"/>
  <c r="E1345" i="1"/>
  <c r="F1345" i="1" s="1"/>
  <c r="G1346" i="1" s="1"/>
  <c r="I1346" i="1" s="1"/>
  <c r="G1345" i="1"/>
  <c r="I1345" i="1" s="1"/>
  <c r="A1346" i="1"/>
  <c r="B1330" i="1"/>
  <c r="O1344" i="1"/>
  <c r="J1346" i="1"/>
  <c r="L1346" i="1" l="1"/>
  <c r="M1346" i="1" s="1"/>
  <c r="N1346" i="1" s="1"/>
  <c r="E1346" i="1"/>
  <c r="F1346" i="1" s="1"/>
  <c r="A1347" i="1"/>
  <c r="J1347" i="1"/>
  <c r="O1345" i="1"/>
  <c r="C1331" i="1"/>
  <c r="L1347" i="1" l="1"/>
  <c r="M1347" i="1" s="1"/>
  <c r="N1347" i="1" s="1"/>
  <c r="E1347" i="1"/>
  <c r="F1347" i="1" s="1"/>
  <c r="G1347" i="1"/>
  <c r="I1347" i="1" s="1"/>
  <c r="A1348" i="1"/>
  <c r="C1332" i="1"/>
  <c r="Q1331" i="1"/>
  <c r="O1346" i="1"/>
  <c r="J1348" i="1"/>
  <c r="L1348" i="1" l="1"/>
  <c r="M1348" i="1" s="1"/>
  <c r="N1348" i="1" s="1"/>
  <c r="E1348" i="1"/>
  <c r="F1348" i="1" s="1"/>
  <c r="G1348" i="1"/>
  <c r="I1348" i="1" s="1"/>
  <c r="A1349" i="1"/>
  <c r="J1349" i="1"/>
  <c r="C1333" i="1"/>
  <c r="Q1332" i="1"/>
  <c r="O1347" i="1"/>
  <c r="B1331" i="1"/>
  <c r="L1349" i="1" l="1"/>
  <c r="M1349" i="1" s="1"/>
  <c r="N1349" i="1" s="1"/>
  <c r="E1349" i="1"/>
  <c r="F1349" i="1" s="1"/>
  <c r="A1350" i="1"/>
  <c r="G1349" i="1"/>
  <c r="I1349" i="1" s="1"/>
  <c r="B1332" i="1"/>
  <c r="O1348" i="1"/>
  <c r="J1350" i="1"/>
  <c r="C1334" i="1"/>
  <c r="Q1333" i="1"/>
  <c r="L1350" i="1" l="1"/>
  <c r="M1350" i="1" s="1"/>
  <c r="N1350" i="1" s="1"/>
  <c r="E1350" i="1"/>
  <c r="F1350" i="1" s="1"/>
  <c r="G1350" i="1"/>
  <c r="K1351" i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A1351" i="1"/>
  <c r="B1333" i="1"/>
  <c r="J1351" i="1"/>
  <c r="C1335" i="1"/>
  <c r="Q1334" i="1"/>
  <c r="O1349" i="1"/>
  <c r="L1351" i="1" l="1"/>
  <c r="M1351" i="1" s="1"/>
  <c r="N1351" i="1" s="1"/>
  <c r="E1351" i="1"/>
  <c r="F1351" i="1" s="1"/>
  <c r="G1351" i="1"/>
  <c r="H1351" i="1"/>
  <c r="H1352" i="1" s="1"/>
  <c r="H1353" i="1" s="1"/>
  <c r="H1354" i="1" s="1"/>
  <c r="H1355" i="1" s="1"/>
  <c r="H1356" i="1" s="1"/>
  <c r="H1357" i="1" s="1"/>
  <c r="H1358" i="1" s="1"/>
  <c r="H1359" i="1" s="1"/>
  <c r="H1360" i="1" s="1"/>
  <c r="H1361" i="1" s="1"/>
  <c r="H1362" i="1" s="1"/>
  <c r="H1363" i="1" s="1"/>
  <c r="I1350" i="1"/>
  <c r="O1350" i="1" s="1"/>
  <c r="A1352" i="1"/>
  <c r="C1336" i="1"/>
  <c r="Q1335" i="1"/>
  <c r="J1352" i="1"/>
  <c r="B1334" i="1"/>
  <c r="I1351" i="1" l="1"/>
  <c r="O1351" i="1" s="1"/>
  <c r="L1352" i="1"/>
  <c r="M1352" i="1" s="1"/>
  <c r="N1352" i="1" s="1"/>
  <c r="E1352" i="1"/>
  <c r="F1352" i="1" s="1"/>
  <c r="G1352" i="1"/>
  <c r="I1352" i="1" s="1"/>
  <c r="A1353" i="1"/>
  <c r="B1335" i="1"/>
  <c r="C1337" i="1"/>
  <c r="Q1336" i="1"/>
  <c r="J1353" i="1"/>
  <c r="L1353" i="1" l="1"/>
  <c r="M1353" i="1" s="1"/>
  <c r="N1353" i="1" s="1"/>
  <c r="E1353" i="1"/>
  <c r="F1353" i="1" s="1"/>
  <c r="A1354" i="1"/>
  <c r="G1353" i="1"/>
  <c r="I1353" i="1" s="1"/>
  <c r="B1336" i="1"/>
  <c r="O1352" i="1"/>
  <c r="J1354" i="1"/>
  <c r="C1338" i="1"/>
  <c r="Q1337" i="1"/>
  <c r="L1354" i="1" l="1"/>
  <c r="M1354" i="1" s="1"/>
  <c r="N1354" i="1" s="1"/>
  <c r="E1354" i="1"/>
  <c r="F1354" i="1" s="1"/>
  <c r="G1354" i="1"/>
  <c r="I1354" i="1" s="1"/>
  <c r="A1355" i="1"/>
  <c r="B1337" i="1"/>
  <c r="J1355" i="1"/>
  <c r="C1339" i="1"/>
  <c r="Q1338" i="1"/>
  <c r="O1353" i="1"/>
  <c r="L1355" i="1" l="1"/>
  <c r="M1355" i="1" s="1"/>
  <c r="N1355" i="1" s="1"/>
  <c r="E1355" i="1"/>
  <c r="F1355" i="1" s="1"/>
  <c r="G1356" i="1" s="1"/>
  <c r="I1356" i="1" s="1"/>
  <c r="G1355" i="1"/>
  <c r="I1355" i="1" s="1"/>
  <c r="A1356" i="1"/>
  <c r="B1338" i="1"/>
  <c r="J1356" i="1"/>
  <c r="O1354" i="1"/>
  <c r="C1340" i="1"/>
  <c r="Q1339" i="1"/>
  <c r="L1356" i="1" l="1"/>
  <c r="M1356" i="1" s="1"/>
  <c r="N1356" i="1" s="1"/>
  <c r="E1356" i="1"/>
  <c r="F1356" i="1" s="1"/>
  <c r="A1357" i="1"/>
  <c r="C1341" i="1"/>
  <c r="Q1340" i="1"/>
  <c r="O1355" i="1"/>
  <c r="B1339" i="1"/>
  <c r="J1357" i="1"/>
  <c r="L1357" i="1" l="1"/>
  <c r="M1357" i="1" s="1"/>
  <c r="N1357" i="1" s="1"/>
  <c r="E1357" i="1"/>
  <c r="F1357" i="1" s="1"/>
  <c r="A1358" i="1"/>
  <c r="G1357" i="1"/>
  <c r="I1357" i="1" s="1"/>
  <c r="B1340" i="1"/>
  <c r="J1358" i="1"/>
  <c r="O1356" i="1"/>
  <c r="C1342" i="1"/>
  <c r="Q1341" i="1"/>
  <c r="L1358" i="1" l="1"/>
  <c r="M1358" i="1" s="1"/>
  <c r="N1358" i="1" s="1"/>
  <c r="E1358" i="1"/>
  <c r="F1358" i="1" s="1"/>
  <c r="A1359" i="1"/>
  <c r="G1358" i="1"/>
  <c r="I1358" i="1" s="1"/>
  <c r="B1341" i="1"/>
  <c r="C1343" i="1"/>
  <c r="Q1342" i="1"/>
  <c r="J1359" i="1"/>
  <c r="O1357" i="1"/>
  <c r="L1359" i="1" l="1"/>
  <c r="M1359" i="1" s="1"/>
  <c r="N1359" i="1" s="1"/>
  <c r="E1359" i="1"/>
  <c r="F1359" i="1" s="1"/>
  <c r="A1360" i="1"/>
  <c r="G1359" i="1"/>
  <c r="I1359" i="1" s="1"/>
  <c r="B1342" i="1"/>
  <c r="O1358" i="1"/>
  <c r="J1360" i="1"/>
  <c r="C1344" i="1"/>
  <c r="Q1343" i="1"/>
  <c r="L1360" i="1" l="1"/>
  <c r="M1360" i="1" s="1"/>
  <c r="N1360" i="1" s="1"/>
  <c r="E1360" i="1"/>
  <c r="F1360" i="1" s="1"/>
  <c r="G1360" i="1"/>
  <c r="I1360" i="1" s="1"/>
  <c r="A1361" i="1"/>
  <c r="B1343" i="1"/>
  <c r="C1345" i="1"/>
  <c r="Q1344" i="1"/>
  <c r="J1361" i="1"/>
  <c r="O1359" i="1"/>
  <c r="L1361" i="1" l="1"/>
  <c r="M1361" i="1" s="1"/>
  <c r="N1361" i="1" s="1"/>
  <c r="E1361" i="1"/>
  <c r="F1361" i="1" s="1"/>
  <c r="G1361" i="1"/>
  <c r="I1361" i="1" s="1"/>
  <c r="A1362" i="1"/>
  <c r="B1344" i="1"/>
  <c r="J1362" i="1"/>
  <c r="O1360" i="1"/>
  <c r="C1346" i="1"/>
  <c r="Q1345" i="1"/>
  <c r="L1362" i="1" l="1"/>
  <c r="M1362" i="1" s="1"/>
  <c r="N1362" i="1" s="1"/>
  <c r="E1362" i="1"/>
  <c r="F1362" i="1" s="1"/>
  <c r="G1363" i="1" s="1"/>
  <c r="A1363" i="1"/>
  <c r="G1362" i="1"/>
  <c r="I1362" i="1" s="1"/>
  <c r="O1361" i="1"/>
  <c r="B1345" i="1"/>
  <c r="J1363" i="1"/>
  <c r="C1347" i="1"/>
  <c r="Q1346" i="1"/>
  <c r="L1363" i="1" l="1"/>
  <c r="M1363" i="1" s="1"/>
  <c r="N1363" i="1" s="1"/>
  <c r="E1363" i="1"/>
  <c r="F1363" i="1" s="1"/>
  <c r="H1364" i="1"/>
  <c r="H1365" i="1" s="1"/>
  <c r="H1366" i="1" s="1"/>
  <c r="H1367" i="1" s="1"/>
  <c r="H1368" i="1" s="1"/>
  <c r="H1369" i="1" s="1"/>
  <c r="H1370" i="1" s="1"/>
  <c r="H1371" i="1" s="1"/>
  <c r="H1372" i="1" s="1"/>
  <c r="H1373" i="1" s="1"/>
  <c r="H1374" i="1" s="1"/>
  <c r="H1375" i="1" s="1"/>
  <c r="H1376" i="1" s="1"/>
  <c r="I1363" i="1"/>
  <c r="K1364" i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A1364" i="1"/>
  <c r="E1364" i="1" s="1"/>
  <c r="C1348" i="1"/>
  <c r="Q1347" i="1"/>
  <c r="O1362" i="1"/>
  <c r="B1346" i="1"/>
  <c r="J1364" i="1"/>
  <c r="L1364" i="1" l="1"/>
  <c r="M1364" i="1" s="1"/>
  <c r="N1364" i="1" s="1"/>
  <c r="G1364" i="1"/>
  <c r="I1364" i="1" s="1"/>
  <c r="F1364" i="1"/>
  <c r="A1365" i="1"/>
  <c r="B1347" i="1"/>
  <c r="O1363" i="1"/>
  <c r="C1349" i="1"/>
  <c r="Q1348" i="1"/>
  <c r="J1365" i="1"/>
  <c r="L1365" i="1" l="1"/>
  <c r="M1365" i="1" s="1"/>
  <c r="N1365" i="1" s="1"/>
  <c r="E1365" i="1"/>
  <c r="F1365" i="1" s="1"/>
  <c r="A1366" i="1"/>
  <c r="G1365" i="1"/>
  <c r="I1365" i="1" s="1"/>
  <c r="B1348" i="1"/>
  <c r="O1364" i="1"/>
  <c r="J1366" i="1"/>
  <c r="C1350" i="1"/>
  <c r="Q1349" i="1"/>
  <c r="L1366" i="1" l="1"/>
  <c r="M1366" i="1" s="1"/>
  <c r="N1366" i="1" s="1"/>
  <c r="E1366" i="1"/>
  <c r="F1366" i="1" s="1"/>
  <c r="G1367" i="1" s="1"/>
  <c r="I1367" i="1" s="1"/>
  <c r="G1366" i="1"/>
  <c r="I1366" i="1" s="1"/>
  <c r="A1367" i="1"/>
  <c r="B1349" i="1"/>
  <c r="J1367" i="1"/>
  <c r="O1365" i="1"/>
  <c r="Q1350" i="1"/>
  <c r="L1367" i="1" l="1"/>
  <c r="M1367" i="1" s="1"/>
  <c r="N1367" i="1" s="1"/>
  <c r="E1367" i="1"/>
  <c r="F1367" i="1" s="1"/>
  <c r="A1368" i="1"/>
  <c r="B1350" i="1"/>
  <c r="S1350" i="1"/>
  <c r="J1368" i="1"/>
  <c r="O1366" i="1"/>
  <c r="L1368" i="1" l="1"/>
  <c r="M1368" i="1" s="1"/>
  <c r="N1368" i="1" s="1"/>
  <c r="E1368" i="1"/>
  <c r="F1368" i="1" s="1"/>
  <c r="A1369" i="1"/>
  <c r="G1368" i="1"/>
  <c r="I1368" i="1" s="1"/>
  <c r="C1351" i="1"/>
  <c r="O1367" i="1"/>
  <c r="J1369" i="1"/>
  <c r="L1369" i="1" l="1"/>
  <c r="M1369" i="1" s="1"/>
  <c r="N1369" i="1" s="1"/>
  <c r="E1369" i="1"/>
  <c r="F1369" i="1" s="1"/>
  <c r="A1370" i="1"/>
  <c r="G1369" i="1"/>
  <c r="I1369" i="1" s="1"/>
  <c r="C1352" i="1"/>
  <c r="Q1351" i="1"/>
  <c r="J1370" i="1"/>
  <c r="O1368" i="1"/>
  <c r="L1370" i="1" l="1"/>
  <c r="M1370" i="1" s="1"/>
  <c r="N1370" i="1" s="1"/>
  <c r="E1370" i="1"/>
  <c r="F1370" i="1" s="1"/>
  <c r="G1370" i="1"/>
  <c r="I1370" i="1" s="1"/>
  <c r="A1371" i="1"/>
  <c r="C1353" i="1"/>
  <c r="Q1352" i="1"/>
  <c r="J1371" i="1"/>
  <c r="O1369" i="1"/>
  <c r="B1351" i="1"/>
  <c r="L1371" i="1" l="1"/>
  <c r="M1371" i="1" s="1"/>
  <c r="N1371" i="1" s="1"/>
  <c r="E1371" i="1"/>
  <c r="F1371" i="1" s="1"/>
  <c r="G1372" i="1" s="1"/>
  <c r="I1372" i="1" s="1"/>
  <c r="G1371" i="1"/>
  <c r="I1371" i="1" s="1"/>
  <c r="A1372" i="1"/>
  <c r="J1372" i="1"/>
  <c r="B1352" i="1"/>
  <c r="C1354" i="1"/>
  <c r="Q1353" i="1"/>
  <c r="O1370" i="1"/>
  <c r="L1372" i="1" l="1"/>
  <c r="M1372" i="1" s="1"/>
  <c r="N1372" i="1" s="1"/>
  <c r="E1372" i="1"/>
  <c r="F1372" i="1" s="1"/>
  <c r="A1373" i="1"/>
  <c r="B1353" i="1"/>
  <c r="O1371" i="1"/>
  <c r="C1355" i="1"/>
  <c r="Q1354" i="1"/>
  <c r="J1373" i="1"/>
  <c r="L1373" i="1" l="1"/>
  <c r="M1373" i="1" s="1"/>
  <c r="N1373" i="1" s="1"/>
  <c r="E1373" i="1"/>
  <c r="F1373" i="1" s="1"/>
  <c r="G1373" i="1"/>
  <c r="I1373" i="1" s="1"/>
  <c r="A1374" i="1"/>
  <c r="B1354" i="1"/>
  <c r="O1372" i="1"/>
  <c r="C1356" i="1"/>
  <c r="Q1355" i="1"/>
  <c r="J1374" i="1"/>
  <c r="L1374" i="1" l="1"/>
  <c r="M1374" i="1" s="1"/>
  <c r="N1374" i="1" s="1"/>
  <c r="E1374" i="1"/>
  <c r="F1374" i="1" s="1"/>
  <c r="G1375" i="1" s="1"/>
  <c r="I1375" i="1" s="1"/>
  <c r="G1374" i="1"/>
  <c r="I1374" i="1" s="1"/>
  <c r="A1375" i="1"/>
  <c r="B1355" i="1"/>
  <c r="O1373" i="1"/>
  <c r="J1375" i="1"/>
  <c r="C1357" i="1"/>
  <c r="Q1356" i="1"/>
  <c r="L1375" i="1" l="1"/>
  <c r="M1375" i="1" s="1"/>
  <c r="N1375" i="1" s="1"/>
  <c r="E1375" i="1"/>
  <c r="F1375" i="1" s="1"/>
  <c r="A1376" i="1"/>
  <c r="O1374" i="1"/>
  <c r="J1376" i="1"/>
  <c r="B1356" i="1"/>
  <c r="C1358" i="1"/>
  <c r="Q1357" i="1"/>
  <c r="L1376" i="1" l="1"/>
  <c r="M1376" i="1" s="1"/>
  <c r="N1376" i="1" s="1"/>
  <c r="E1376" i="1"/>
  <c r="F1376" i="1" s="1"/>
  <c r="G1377" i="1" s="1"/>
  <c r="K1377" i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A1377" i="1"/>
  <c r="E1377" i="1" s="1"/>
  <c r="G1376" i="1"/>
  <c r="B1357" i="1"/>
  <c r="J1377" i="1"/>
  <c r="C1359" i="1"/>
  <c r="Q1358" i="1"/>
  <c r="O1375" i="1"/>
  <c r="L1377" i="1" l="1"/>
  <c r="M1377" i="1" s="1"/>
  <c r="N1377" i="1" s="1"/>
  <c r="I1376" i="1"/>
  <c r="O1376" i="1" s="1"/>
  <c r="H1377" i="1"/>
  <c r="H1378" i="1" s="1"/>
  <c r="H1379" i="1" s="1"/>
  <c r="H1380" i="1" s="1"/>
  <c r="H1381" i="1" s="1"/>
  <c r="H1382" i="1" s="1"/>
  <c r="H1383" i="1" s="1"/>
  <c r="H1384" i="1" s="1"/>
  <c r="H1385" i="1" s="1"/>
  <c r="H1386" i="1" s="1"/>
  <c r="H1387" i="1" s="1"/>
  <c r="H1388" i="1" s="1"/>
  <c r="H1389" i="1" s="1"/>
  <c r="H1390" i="1" s="1"/>
  <c r="H1391" i="1" s="1"/>
  <c r="A1378" i="1"/>
  <c r="F1377" i="1"/>
  <c r="C1360" i="1"/>
  <c r="Q1359" i="1"/>
  <c r="J1378" i="1"/>
  <c r="B1358" i="1"/>
  <c r="L1378" i="1" l="1"/>
  <c r="M1378" i="1" s="1"/>
  <c r="N1378" i="1" s="1"/>
  <c r="E1378" i="1"/>
  <c r="F1378" i="1" s="1"/>
  <c r="G1379" i="1" s="1"/>
  <c r="I1379" i="1" s="1"/>
  <c r="I1377" i="1"/>
  <c r="O1377" i="1" s="1"/>
  <c r="G1378" i="1"/>
  <c r="I1378" i="1" s="1"/>
  <c r="A1379" i="1"/>
  <c r="J1379" i="1"/>
  <c r="C1361" i="1"/>
  <c r="Q1360" i="1"/>
  <c r="B1359" i="1"/>
  <c r="L1379" i="1" l="1"/>
  <c r="M1379" i="1" s="1"/>
  <c r="N1379" i="1" s="1"/>
  <c r="E1379" i="1"/>
  <c r="F1379" i="1" s="1"/>
  <c r="A1380" i="1"/>
  <c r="B1360" i="1"/>
  <c r="C1362" i="1"/>
  <c r="Q1361" i="1"/>
  <c r="J1380" i="1"/>
  <c r="O1378" i="1"/>
  <c r="L1380" i="1" l="1"/>
  <c r="M1380" i="1" s="1"/>
  <c r="N1380" i="1" s="1"/>
  <c r="E1380" i="1"/>
  <c r="F1380" i="1" s="1"/>
  <c r="G1381" i="1" s="1"/>
  <c r="I1381" i="1" s="1"/>
  <c r="A1381" i="1"/>
  <c r="G1380" i="1"/>
  <c r="I1380" i="1" s="1"/>
  <c r="B1361" i="1"/>
  <c r="C1363" i="1"/>
  <c r="Q1362" i="1"/>
  <c r="O1379" i="1"/>
  <c r="J1381" i="1"/>
  <c r="L1381" i="1" l="1"/>
  <c r="M1381" i="1" s="1"/>
  <c r="N1381" i="1" s="1"/>
  <c r="E1381" i="1"/>
  <c r="F1381" i="1" s="1"/>
  <c r="A1382" i="1"/>
  <c r="J1382" i="1"/>
  <c r="O1380" i="1"/>
  <c r="B1362" i="1"/>
  <c r="Q1363" i="1"/>
  <c r="S1363" i="1" s="1"/>
  <c r="L1382" i="1" l="1"/>
  <c r="M1382" i="1" s="1"/>
  <c r="N1382" i="1" s="1"/>
  <c r="E1382" i="1"/>
  <c r="F1382" i="1" s="1"/>
  <c r="G1383" i="1" s="1"/>
  <c r="I1383" i="1" s="1"/>
  <c r="A1383" i="1"/>
  <c r="G1382" i="1"/>
  <c r="I1382" i="1" s="1"/>
  <c r="O1381" i="1"/>
  <c r="B1363" i="1"/>
  <c r="J1383" i="1"/>
  <c r="L1383" i="1" l="1"/>
  <c r="M1383" i="1" s="1"/>
  <c r="N1383" i="1" s="1"/>
  <c r="E1383" i="1"/>
  <c r="F1383" i="1" s="1"/>
  <c r="A1384" i="1"/>
  <c r="C1364" i="1"/>
  <c r="O1382" i="1"/>
  <c r="J1384" i="1"/>
  <c r="L1384" i="1" l="1"/>
  <c r="M1384" i="1" s="1"/>
  <c r="N1384" i="1" s="1"/>
  <c r="E1384" i="1"/>
  <c r="F1384" i="1" s="1"/>
  <c r="G1384" i="1"/>
  <c r="I1384" i="1" s="1"/>
  <c r="A1385" i="1"/>
  <c r="O1383" i="1"/>
  <c r="C1365" i="1"/>
  <c r="Q1364" i="1"/>
  <c r="J1385" i="1"/>
  <c r="L1385" i="1" l="1"/>
  <c r="M1385" i="1" s="1"/>
  <c r="N1385" i="1" s="1"/>
  <c r="E1385" i="1"/>
  <c r="F1385" i="1" s="1"/>
  <c r="G1385" i="1"/>
  <c r="I1385" i="1" s="1"/>
  <c r="A1386" i="1"/>
  <c r="O1384" i="1"/>
  <c r="C1366" i="1"/>
  <c r="Q1365" i="1"/>
  <c r="J1386" i="1"/>
  <c r="B1364" i="1"/>
  <c r="L1386" i="1" l="1"/>
  <c r="M1386" i="1" s="1"/>
  <c r="N1386" i="1" s="1"/>
  <c r="E1386" i="1"/>
  <c r="F1386" i="1" s="1"/>
  <c r="G1386" i="1"/>
  <c r="I1386" i="1" s="1"/>
  <c r="A1387" i="1"/>
  <c r="B1365" i="1"/>
  <c r="J1387" i="1"/>
  <c r="C1367" i="1"/>
  <c r="Q1366" i="1"/>
  <c r="O1385" i="1"/>
  <c r="L1387" i="1" l="1"/>
  <c r="M1387" i="1" s="1"/>
  <c r="N1387" i="1" s="1"/>
  <c r="E1387" i="1"/>
  <c r="F1387" i="1" s="1"/>
  <c r="G1387" i="1"/>
  <c r="I1387" i="1" s="1"/>
  <c r="A1388" i="1"/>
  <c r="B1366" i="1"/>
  <c r="C1368" i="1"/>
  <c r="Q1367" i="1"/>
  <c r="J1388" i="1"/>
  <c r="O1386" i="1"/>
  <c r="L1388" i="1" l="1"/>
  <c r="M1388" i="1" s="1"/>
  <c r="N1388" i="1" s="1"/>
  <c r="E1388" i="1"/>
  <c r="F1388" i="1" s="1"/>
  <c r="G1388" i="1"/>
  <c r="I1388" i="1" s="1"/>
  <c r="A1389" i="1"/>
  <c r="J1389" i="1"/>
  <c r="B1367" i="1"/>
  <c r="O1387" i="1"/>
  <c r="C1369" i="1"/>
  <c r="Q1368" i="1"/>
  <c r="L1389" i="1" l="1"/>
  <c r="M1389" i="1" s="1"/>
  <c r="N1389" i="1" s="1"/>
  <c r="E1389" i="1"/>
  <c r="F1389" i="1" s="1"/>
  <c r="G1390" i="1" s="1"/>
  <c r="I1390" i="1" s="1"/>
  <c r="A1390" i="1"/>
  <c r="G1389" i="1"/>
  <c r="I1389" i="1" s="1"/>
  <c r="O1388" i="1"/>
  <c r="J1390" i="1"/>
  <c r="B1368" i="1"/>
  <c r="C1370" i="1"/>
  <c r="Q1369" i="1"/>
  <c r="L1390" i="1" l="1"/>
  <c r="M1390" i="1" s="1"/>
  <c r="N1390" i="1" s="1"/>
  <c r="E1390" i="1"/>
  <c r="F1390" i="1" s="1"/>
  <c r="G1391" i="1" s="1"/>
  <c r="A1391" i="1"/>
  <c r="O1389" i="1"/>
  <c r="C1371" i="1"/>
  <c r="Q1370" i="1"/>
  <c r="B1369" i="1"/>
  <c r="J1391" i="1"/>
  <c r="L1391" i="1" l="1"/>
  <c r="M1391" i="1" s="1"/>
  <c r="N1391" i="1" s="1"/>
  <c r="E1391" i="1"/>
  <c r="F1391" i="1" s="1"/>
  <c r="G1392" i="1" s="1"/>
  <c r="I1391" i="1"/>
  <c r="H1392" i="1"/>
  <c r="H1393" i="1" s="1"/>
  <c r="H1394" i="1" s="1"/>
  <c r="H1395" i="1" s="1"/>
  <c r="H1396" i="1" s="1"/>
  <c r="H1397" i="1" s="1"/>
  <c r="H1398" i="1" s="1"/>
  <c r="H1399" i="1" s="1"/>
  <c r="H1400" i="1" s="1"/>
  <c r="H1401" i="1" s="1"/>
  <c r="H1402" i="1" s="1"/>
  <c r="H1403" i="1" s="1"/>
  <c r="H1404" i="1" s="1"/>
  <c r="H1405" i="1" s="1"/>
  <c r="H1406" i="1" s="1"/>
  <c r="H1407" i="1" s="1"/>
  <c r="K1392" i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A1392" i="1"/>
  <c r="J1392" i="1"/>
  <c r="C1372" i="1"/>
  <c r="Q1371" i="1"/>
  <c r="O1390" i="1"/>
  <c r="B1370" i="1"/>
  <c r="I1392" i="1" l="1"/>
  <c r="L1392" i="1"/>
  <c r="M1392" i="1" s="1"/>
  <c r="N1392" i="1" s="1"/>
  <c r="E1392" i="1"/>
  <c r="F1392" i="1" s="1"/>
  <c r="G1393" i="1" s="1"/>
  <c r="I1393" i="1" s="1"/>
  <c r="A1393" i="1"/>
  <c r="C1373" i="1"/>
  <c r="Q1372" i="1"/>
  <c r="O1391" i="1"/>
  <c r="B1371" i="1"/>
  <c r="J1393" i="1"/>
  <c r="L1393" i="1" l="1"/>
  <c r="M1393" i="1" s="1"/>
  <c r="N1393" i="1" s="1"/>
  <c r="E1393" i="1"/>
  <c r="F1393" i="1" s="1"/>
  <c r="G1394" i="1" s="1"/>
  <c r="I1394" i="1" s="1"/>
  <c r="A1394" i="1"/>
  <c r="J1394" i="1"/>
  <c r="B1372" i="1"/>
  <c r="O1392" i="1"/>
  <c r="C1374" i="1"/>
  <c r="Q1373" i="1"/>
  <c r="L1394" i="1" l="1"/>
  <c r="M1394" i="1" s="1"/>
  <c r="N1394" i="1" s="1"/>
  <c r="E1394" i="1"/>
  <c r="F1394" i="1" s="1"/>
  <c r="G1395" i="1" s="1"/>
  <c r="I1395" i="1" s="1"/>
  <c r="A1395" i="1"/>
  <c r="O1393" i="1"/>
  <c r="C1375" i="1"/>
  <c r="Q1374" i="1"/>
  <c r="B1373" i="1"/>
  <c r="J1395" i="1"/>
  <c r="L1395" i="1" l="1"/>
  <c r="M1395" i="1" s="1"/>
  <c r="N1395" i="1" s="1"/>
  <c r="E1395" i="1"/>
  <c r="F1395" i="1" s="1"/>
  <c r="G1396" i="1" s="1"/>
  <c r="I1396" i="1" s="1"/>
  <c r="A1396" i="1"/>
  <c r="J1396" i="1"/>
  <c r="Q1375" i="1"/>
  <c r="O1394" i="1"/>
  <c r="B1374" i="1"/>
  <c r="L1396" i="1" l="1"/>
  <c r="M1396" i="1" s="1"/>
  <c r="N1396" i="1" s="1"/>
  <c r="E1396" i="1"/>
  <c r="F1396" i="1" s="1"/>
  <c r="G1397" i="1" s="1"/>
  <c r="I1397" i="1" s="1"/>
  <c r="A1397" i="1"/>
  <c r="O1395" i="1"/>
  <c r="B1375" i="1"/>
  <c r="J1397" i="1"/>
  <c r="L1397" i="1" l="1"/>
  <c r="M1397" i="1" s="1"/>
  <c r="N1397" i="1" s="1"/>
  <c r="E1397" i="1"/>
  <c r="F1397" i="1" s="1"/>
  <c r="G1398" i="1" s="1"/>
  <c r="I1398" i="1" s="1"/>
  <c r="A1398" i="1"/>
  <c r="J1398" i="1"/>
  <c r="C1376" i="1"/>
  <c r="O1396" i="1"/>
  <c r="L1398" i="1" l="1"/>
  <c r="M1398" i="1" s="1"/>
  <c r="N1398" i="1" s="1"/>
  <c r="E1398" i="1"/>
  <c r="F1398" i="1" s="1"/>
  <c r="G1399" i="1" s="1"/>
  <c r="I1399" i="1" s="1"/>
  <c r="A1399" i="1"/>
  <c r="O1397" i="1"/>
  <c r="Q1376" i="1"/>
  <c r="J1399" i="1"/>
  <c r="L1399" i="1" l="1"/>
  <c r="M1399" i="1" s="1"/>
  <c r="N1399" i="1" s="1"/>
  <c r="E1399" i="1"/>
  <c r="F1399" i="1" s="1"/>
  <c r="G1400" i="1" s="1"/>
  <c r="I1400" i="1" s="1"/>
  <c r="A1400" i="1"/>
  <c r="S1376" i="1"/>
  <c r="O1398" i="1"/>
  <c r="J1400" i="1"/>
  <c r="B1376" i="1"/>
  <c r="L1400" i="1" l="1"/>
  <c r="M1400" i="1" s="1"/>
  <c r="N1400" i="1" s="1"/>
  <c r="E1400" i="1"/>
  <c r="F1400" i="1" s="1"/>
  <c r="G1401" i="1" s="1"/>
  <c r="I1401" i="1" s="1"/>
  <c r="A1401" i="1"/>
  <c r="C1377" i="1"/>
  <c r="O1399" i="1"/>
  <c r="J1401" i="1"/>
  <c r="L1401" i="1" l="1"/>
  <c r="M1401" i="1" s="1"/>
  <c r="N1401" i="1" s="1"/>
  <c r="E1401" i="1"/>
  <c r="F1401" i="1" s="1"/>
  <c r="G1402" i="1" s="1"/>
  <c r="I1402" i="1" s="1"/>
  <c r="A1402" i="1"/>
  <c r="C1378" i="1"/>
  <c r="Q1377" i="1"/>
  <c r="O1400" i="1"/>
  <c r="J1402" i="1"/>
  <c r="L1402" i="1" l="1"/>
  <c r="M1402" i="1" s="1"/>
  <c r="N1402" i="1" s="1"/>
  <c r="E1402" i="1"/>
  <c r="F1402" i="1" s="1"/>
  <c r="G1403" i="1" s="1"/>
  <c r="I1403" i="1" s="1"/>
  <c r="A1403" i="1"/>
  <c r="B1377" i="1"/>
  <c r="C1379" i="1"/>
  <c r="Q1378" i="1"/>
  <c r="O1401" i="1"/>
  <c r="J1403" i="1"/>
  <c r="L1403" i="1" l="1"/>
  <c r="M1403" i="1" s="1"/>
  <c r="N1403" i="1" s="1"/>
  <c r="E1403" i="1"/>
  <c r="F1403" i="1" s="1"/>
  <c r="G1404" i="1" s="1"/>
  <c r="I1404" i="1" s="1"/>
  <c r="A1404" i="1"/>
  <c r="B1378" i="1"/>
  <c r="C1380" i="1"/>
  <c r="Q1379" i="1"/>
  <c r="O1402" i="1"/>
  <c r="J1404" i="1"/>
  <c r="L1404" i="1" l="1"/>
  <c r="M1404" i="1" s="1"/>
  <c r="N1404" i="1" s="1"/>
  <c r="E1404" i="1"/>
  <c r="F1404" i="1" s="1"/>
  <c r="G1405" i="1" s="1"/>
  <c r="I1405" i="1" s="1"/>
  <c r="A1405" i="1"/>
  <c r="Q1380" i="1"/>
  <c r="C1381" i="1"/>
  <c r="B1379" i="1"/>
  <c r="O1403" i="1"/>
  <c r="J1405" i="1"/>
  <c r="L1405" i="1" l="1"/>
  <c r="M1405" i="1" s="1"/>
  <c r="N1405" i="1" s="1"/>
  <c r="E1405" i="1"/>
  <c r="F1405" i="1" s="1"/>
  <c r="G1406" i="1" s="1"/>
  <c r="I1406" i="1" s="1"/>
  <c r="A1406" i="1"/>
  <c r="C1382" i="1"/>
  <c r="Q1381" i="1"/>
  <c r="B1380" i="1"/>
  <c r="O1404" i="1"/>
  <c r="J1406" i="1"/>
  <c r="L1406" i="1" l="1"/>
  <c r="M1406" i="1" s="1"/>
  <c r="N1406" i="1" s="1"/>
  <c r="E1406" i="1"/>
  <c r="F1406" i="1" s="1"/>
  <c r="G1407" i="1" s="1"/>
  <c r="A1407" i="1"/>
  <c r="B1381" i="1"/>
  <c r="C1383" i="1"/>
  <c r="Q1382" i="1"/>
  <c r="J1407" i="1"/>
  <c r="O1405" i="1"/>
  <c r="L1407" i="1" l="1"/>
  <c r="M1407" i="1" s="1"/>
  <c r="N1407" i="1" s="1"/>
  <c r="E1407" i="1"/>
  <c r="F1407" i="1" s="1"/>
  <c r="G1408" i="1" s="1"/>
  <c r="H1408" i="1"/>
  <c r="H1409" i="1" s="1"/>
  <c r="H1410" i="1" s="1"/>
  <c r="H1411" i="1" s="1"/>
  <c r="H1412" i="1" s="1"/>
  <c r="H1413" i="1" s="1"/>
  <c r="H1414" i="1" s="1"/>
  <c r="H1415" i="1" s="1"/>
  <c r="H1416" i="1" s="1"/>
  <c r="H1417" i="1" s="1"/>
  <c r="H1418" i="1" s="1"/>
  <c r="H1419" i="1" s="1"/>
  <c r="H1420" i="1" s="1"/>
  <c r="I1407" i="1"/>
  <c r="K1408" i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A1408" i="1"/>
  <c r="Q1383" i="1"/>
  <c r="C1384" i="1"/>
  <c r="B1382" i="1"/>
  <c r="O1406" i="1"/>
  <c r="J1408" i="1"/>
  <c r="I1408" i="1" l="1"/>
  <c r="L1408" i="1"/>
  <c r="M1408" i="1" s="1"/>
  <c r="N1408" i="1" s="1"/>
  <c r="E1408" i="1"/>
  <c r="F1408" i="1" s="1"/>
  <c r="G1409" i="1" s="1"/>
  <c r="I1409" i="1" s="1"/>
  <c r="A1409" i="1"/>
  <c r="C1385" i="1"/>
  <c r="Q1384" i="1"/>
  <c r="B1383" i="1"/>
  <c r="O1407" i="1"/>
  <c r="J1409" i="1"/>
  <c r="L1409" i="1" l="1"/>
  <c r="M1409" i="1" s="1"/>
  <c r="N1409" i="1" s="1"/>
  <c r="E1409" i="1"/>
  <c r="F1409" i="1" s="1"/>
  <c r="G1410" i="1" s="1"/>
  <c r="I1410" i="1" s="1"/>
  <c r="A1410" i="1"/>
  <c r="B1384" i="1"/>
  <c r="Q1385" i="1"/>
  <c r="C1386" i="1"/>
  <c r="J1410" i="1"/>
  <c r="O1408" i="1"/>
  <c r="L1410" i="1" l="1"/>
  <c r="M1410" i="1" s="1"/>
  <c r="N1410" i="1" s="1"/>
  <c r="E1410" i="1"/>
  <c r="F1410" i="1" s="1"/>
  <c r="G1411" i="1" s="1"/>
  <c r="I1411" i="1" s="1"/>
  <c r="A1411" i="1"/>
  <c r="B1385" i="1"/>
  <c r="C1387" i="1"/>
  <c r="Q1386" i="1"/>
  <c r="O1409" i="1"/>
  <c r="J1411" i="1"/>
  <c r="L1411" i="1" l="1"/>
  <c r="M1411" i="1" s="1"/>
  <c r="N1411" i="1" s="1"/>
  <c r="E1411" i="1"/>
  <c r="F1411" i="1" s="1"/>
  <c r="G1412" i="1" s="1"/>
  <c r="I1412" i="1" s="1"/>
  <c r="A1412" i="1"/>
  <c r="B1386" i="1"/>
  <c r="Q1387" i="1"/>
  <c r="C1388" i="1"/>
  <c r="J1412" i="1"/>
  <c r="O1410" i="1"/>
  <c r="L1412" i="1" l="1"/>
  <c r="M1412" i="1" s="1"/>
  <c r="N1412" i="1" s="1"/>
  <c r="E1412" i="1"/>
  <c r="F1412" i="1" s="1"/>
  <c r="G1413" i="1" s="1"/>
  <c r="I1413" i="1" s="1"/>
  <c r="A1413" i="1"/>
  <c r="B1387" i="1"/>
  <c r="C1389" i="1"/>
  <c r="Q1388" i="1"/>
  <c r="O1411" i="1"/>
  <c r="J1413" i="1"/>
  <c r="L1413" i="1" l="1"/>
  <c r="M1413" i="1" s="1"/>
  <c r="N1413" i="1" s="1"/>
  <c r="E1413" i="1"/>
  <c r="F1413" i="1" s="1"/>
  <c r="G1414" i="1" s="1"/>
  <c r="I1414" i="1" s="1"/>
  <c r="A1414" i="1"/>
  <c r="C1390" i="1"/>
  <c r="Q1389" i="1"/>
  <c r="B1388" i="1"/>
  <c r="O1412" i="1"/>
  <c r="J1414" i="1"/>
  <c r="L1414" i="1" l="1"/>
  <c r="M1414" i="1" s="1"/>
  <c r="N1414" i="1" s="1"/>
  <c r="E1414" i="1"/>
  <c r="F1414" i="1" s="1"/>
  <c r="G1415" i="1" s="1"/>
  <c r="I1415" i="1" s="1"/>
  <c r="A1415" i="1"/>
  <c r="B1389" i="1"/>
  <c r="C1391" i="1"/>
  <c r="Q1390" i="1"/>
  <c r="O1413" i="1"/>
  <c r="J1415" i="1"/>
  <c r="L1415" i="1" l="1"/>
  <c r="M1415" i="1" s="1"/>
  <c r="N1415" i="1" s="1"/>
  <c r="E1415" i="1"/>
  <c r="F1415" i="1" s="1"/>
  <c r="G1416" i="1" s="1"/>
  <c r="I1416" i="1" s="1"/>
  <c r="A1416" i="1"/>
  <c r="B1390" i="1"/>
  <c r="Q1391" i="1"/>
  <c r="S1391" i="1" s="1"/>
  <c r="J1416" i="1"/>
  <c r="O1414" i="1"/>
  <c r="L1416" i="1" l="1"/>
  <c r="M1416" i="1" s="1"/>
  <c r="N1416" i="1" s="1"/>
  <c r="E1416" i="1"/>
  <c r="F1416" i="1" s="1"/>
  <c r="G1417" i="1" s="1"/>
  <c r="I1417" i="1" s="1"/>
  <c r="A1417" i="1"/>
  <c r="C1392" i="1"/>
  <c r="C1393" i="1" s="1"/>
  <c r="B1391" i="1"/>
  <c r="J1417" i="1"/>
  <c r="O1415" i="1"/>
  <c r="L1417" i="1" l="1"/>
  <c r="M1417" i="1" s="1"/>
  <c r="N1417" i="1" s="1"/>
  <c r="E1417" i="1"/>
  <c r="F1417" i="1" s="1"/>
  <c r="G1418" i="1" s="1"/>
  <c r="I1418" i="1" s="1"/>
  <c r="A1418" i="1"/>
  <c r="Q1392" i="1"/>
  <c r="C1394" i="1"/>
  <c r="Q1393" i="1"/>
  <c r="J1418" i="1"/>
  <c r="O1416" i="1"/>
  <c r="L1418" i="1" l="1"/>
  <c r="M1418" i="1" s="1"/>
  <c r="N1418" i="1" s="1"/>
  <c r="E1418" i="1"/>
  <c r="F1418" i="1" s="1"/>
  <c r="G1419" i="1" s="1"/>
  <c r="I1419" i="1" s="1"/>
  <c r="A1419" i="1"/>
  <c r="B1392" i="1"/>
  <c r="B1393" i="1"/>
  <c r="C1395" i="1"/>
  <c r="Q1394" i="1"/>
  <c r="J1419" i="1"/>
  <c r="O1417" i="1"/>
  <c r="L1419" i="1" l="1"/>
  <c r="M1419" i="1" s="1"/>
  <c r="N1419" i="1" s="1"/>
  <c r="E1419" i="1"/>
  <c r="F1419" i="1" s="1"/>
  <c r="G1420" i="1" s="1"/>
  <c r="A1420" i="1"/>
  <c r="B1394" i="1"/>
  <c r="Q1395" i="1"/>
  <c r="C1396" i="1"/>
  <c r="O1418" i="1"/>
  <c r="J1420" i="1"/>
  <c r="L1420" i="1" l="1"/>
  <c r="M1420" i="1" s="1"/>
  <c r="N1420" i="1" s="1"/>
  <c r="E1420" i="1"/>
  <c r="F1420" i="1" s="1"/>
  <c r="G1421" i="1" s="1"/>
  <c r="I1420" i="1"/>
  <c r="H1421" i="1"/>
  <c r="H1422" i="1" s="1"/>
  <c r="H1423" i="1" s="1"/>
  <c r="H1424" i="1" s="1"/>
  <c r="H1425" i="1" s="1"/>
  <c r="H1426" i="1" s="1"/>
  <c r="H1427" i="1" s="1"/>
  <c r="H1428" i="1" s="1"/>
  <c r="H1429" i="1" s="1"/>
  <c r="H1430" i="1" s="1"/>
  <c r="H1431" i="1" s="1"/>
  <c r="H1432" i="1" s="1"/>
  <c r="H1433" i="1" s="1"/>
  <c r="H1434" i="1" s="1"/>
  <c r="H1435" i="1" s="1"/>
  <c r="H1436" i="1" s="1"/>
  <c r="H1437" i="1" s="1"/>
  <c r="H1438" i="1" s="1"/>
  <c r="K1421" i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A1421" i="1"/>
  <c r="B1395" i="1"/>
  <c r="C1397" i="1"/>
  <c r="Q1396" i="1"/>
  <c r="J1421" i="1"/>
  <c r="O1419" i="1"/>
  <c r="I1421" i="1" l="1"/>
  <c r="L1421" i="1"/>
  <c r="M1421" i="1" s="1"/>
  <c r="N1421" i="1" s="1"/>
  <c r="E1421" i="1"/>
  <c r="F1421" i="1" s="1"/>
  <c r="G1422" i="1" s="1"/>
  <c r="I1422" i="1" s="1"/>
  <c r="A1422" i="1"/>
  <c r="Q1397" i="1"/>
  <c r="C1398" i="1"/>
  <c r="B1396" i="1"/>
  <c r="O1420" i="1"/>
  <c r="J1422" i="1"/>
  <c r="L1422" i="1" l="1"/>
  <c r="M1422" i="1" s="1"/>
  <c r="N1422" i="1" s="1"/>
  <c r="E1422" i="1"/>
  <c r="F1422" i="1" s="1"/>
  <c r="G1423" i="1" s="1"/>
  <c r="I1423" i="1" s="1"/>
  <c r="A1423" i="1"/>
  <c r="C1399" i="1"/>
  <c r="Q1398" i="1"/>
  <c r="B1397" i="1"/>
  <c r="J1423" i="1"/>
  <c r="O1421" i="1"/>
  <c r="L1423" i="1" l="1"/>
  <c r="M1423" i="1" s="1"/>
  <c r="N1423" i="1" s="1"/>
  <c r="E1423" i="1"/>
  <c r="F1423" i="1" s="1"/>
  <c r="G1424" i="1" s="1"/>
  <c r="I1424" i="1" s="1"/>
  <c r="A1424" i="1"/>
  <c r="B1398" i="1"/>
  <c r="C1400" i="1"/>
  <c r="Q1399" i="1"/>
  <c r="J1424" i="1"/>
  <c r="O1422" i="1"/>
  <c r="L1424" i="1" l="1"/>
  <c r="M1424" i="1" s="1"/>
  <c r="N1424" i="1" s="1"/>
  <c r="E1424" i="1"/>
  <c r="F1424" i="1" s="1"/>
  <c r="G1425" i="1" s="1"/>
  <c r="I1425" i="1" s="1"/>
  <c r="A1425" i="1"/>
  <c r="B1399" i="1"/>
  <c r="C1401" i="1"/>
  <c r="Q1400" i="1"/>
  <c r="J1425" i="1"/>
  <c r="O1423" i="1"/>
  <c r="L1425" i="1" l="1"/>
  <c r="M1425" i="1" s="1"/>
  <c r="N1425" i="1" s="1"/>
  <c r="E1425" i="1"/>
  <c r="F1425" i="1" s="1"/>
  <c r="G1426" i="1" s="1"/>
  <c r="I1426" i="1" s="1"/>
  <c r="A1426" i="1"/>
  <c r="B1400" i="1"/>
  <c r="C1402" i="1"/>
  <c r="Q1401" i="1"/>
  <c r="O1424" i="1"/>
  <c r="J1426" i="1"/>
  <c r="L1426" i="1" l="1"/>
  <c r="M1426" i="1" s="1"/>
  <c r="N1426" i="1" s="1"/>
  <c r="E1426" i="1"/>
  <c r="F1426" i="1" s="1"/>
  <c r="G1427" i="1" s="1"/>
  <c r="I1427" i="1" s="1"/>
  <c r="A1427" i="1"/>
  <c r="B1401" i="1"/>
  <c r="Q1402" i="1"/>
  <c r="C1403" i="1"/>
  <c r="J1427" i="1"/>
  <c r="O1425" i="1"/>
  <c r="L1427" i="1" l="1"/>
  <c r="M1427" i="1" s="1"/>
  <c r="N1427" i="1" s="1"/>
  <c r="E1427" i="1"/>
  <c r="F1427" i="1" s="1"/>
  <c r="G1428" i="1" s="1"/>
  <c r="I1428" i="1" s="1"/>
  <c r="A1428" i="1"/>
  <c r="C1404" i="1"/>
  <c r="Q1403" i="1"/>
  <c r="B1402" i="1"/>
  <c r="J1428" i="1"/>
  <c r="O1426" i="1"/>
  <c r="L1428" i="1" l="1"/>
  <c r="M1428" i="1" s="1"/>
  <c r="N1428" i="1" s="1"/>
  <c r="E1428" i="1"/>
  <c r="F1428" i="1" s="1"/>
  <c r="G1429" i="1" s="1"/>
  <c r="I1429" i="1" s="1"/>
  <c r="A1429" i="1"/>
  <c r="B1403" i="1"/>
  <c r="Q1404" i="1"/>
  <c r="C1405" i="1"/>
  <c r="J1429" i="1"/>
  <c r="O1427" i="1"/>
  <c r="L1429" i="1" l="1"/>
  <c r="M1429" i="1" s="1"/>
  <c r="N1429" i="1" s="1"/>
  <c r="E1429" i="1"/>
  <c r="F1429" i="1" s="1"/>
  <c r="G1430" i="1" s="1"/>
  <c r="I1430" i="1" s="1"/>
  <c r="A1430" i="1"/>
  <c r="C1406" i="1"/>
  <c r="Q1405" i="1"/>
  <c r="B1404" i="1"/>
  <c r="J1430" i="1"/>
  <c r="O1428" i="1"/>
  <c r="L1430" i="1" l="1"/>
  <c r="M1430" i="1" s="1"/>
  <c r="N1430" i="1" s="1"/>
  <c r="E1430" i="1"/>
  <c r="F1430" i="1" s="1"/>
  <c r="G1431" i="1" s="1"/>
  <c r="I1431" i="1" s="1"/>
  <c r="A1431" i="1"/>
  <c r="B1405" i="1"/>
  <c r="Q1406" i="1"/>
  <c r="C1407" i="1"/>
  <c r="Q1407" i="1" s="1"/>
  <c r="J1431" i="1"/>
  <c r="O1429" i="1"/>
  <c r="L1431" i="1" l="1"/>
  <c r="M1431" i="1" s="1"/>
  <c r="N1431" i="1" s="1"/>
  <c r="E1431" i="1"/>
  <c r="F1431" i="1" s="1"/>
  <c r="G1432" i="1" s="1"/>
  <c r="I1432" i="1" s="1"/>
  <c r="A1432" i="1"/>
  <c r="B1407" i="1"/>
  <c r="S1407" i="1"/>
  <c r="C1408" i="1" s="1"/>
  <c r="B1406" i="1"/>
  <c r="O1430" i="1"/>
  <c r="J1432" i="1"/>
  <c r="L1432" i="1" l="1"/>
  <c r="M1432" i="1" s="1"/>
  <c r="N1432" i="1" s="1"/>
  <c r="E1432" i="1"/>
  <c r="F1432" i="1" s="1"/>
  <c r="G1433" i="1" s="1"/>
  <c r="I1433" i="1" s="1"/>
  <c r="A1433" i="1"/>
  <c r="J1433" i="1"/>
  <c r="O1431" i="1"/>
  <c r="C1409" i="1"/>
  <c r="Q1408" i="1"/>
  <c r="L1433" i="1" l="1"/>
  <c r="M1433" i="1" s="1"/>
  <c r="N1433" i="1" s="1"/>
  <c r="E1433" i="1"/>
  <c r="F1433" i="1" s="1"/>
  <c r="G1434" i="1" s="1"/>
  <c r="I1434" i="1" s="1"/>
  <c r="A1434" i="1"/>
  <c r="C1410" i="1"/>
  <c r="Q1409" i="1"/>
  <c r="O1432" i="1"/>
  <c r="B1408" i="1"/>
  <c r="J1434" i="1"/>
  <c r="L1434" i="1" l="1"/>
  <c r="M1434" i="1" s="1"/>
  <c r="N1434" i="1" s="1"/>
  <c r="E1434" i="1"/>
  <c r="F1434" i="1" s="1"/>
  <c r="G1435" i="1" s="1"/>
  <c r="I1435" i="1" s="1"/>
  <c r="A1435" i="1"/>
  <c r="J1435" i="1"/>
  <c r="O1433" i="1"/>
  <c r="B1409" i="1"/>
  <c r="C1411" i="1"/>
  <c r="Q1410" i="1"/>
  <c r="L1435" i="1" l="1"/>
  <c r="M1435" i="1" s="1"/>
  <c r="N1435" i="1" s="1"/>
  <c r="E1435" i="1"/>
  <c r="F1435" i="1" s="1"/>
  <c r="G1436" i="1" s="1"/>
  <c r="I1436" i="1" s="1"/>
  <c r="A1436" i="1"/>
  <c r="B1410" i="1"/>
  <c r="O1434" i="1"/>
  <c r="C1412" i="1"/>
  <c r="Q1411" i="1"/>
  <c r="J1436" i="1"/>
  <c r="L1436" i="1" l="1"/>
  <c r="M1436" i="1" s="1"/>
  <c r="N1436" i="1" s="1"/>
  <c r="E1436" i="1"/>
  <c r="F1436" i="1" s="1"/>
  <c r="G1437" i="1" s="1"/>
  <c r="I1437" i="1" s="1"/>
  <c r="A1437" i="1"/>
  <c r="B1411" i="1"/>
  <c r="J1437" i="1"/>
  <c r="C1413" i="1"/>
  <c r="Q1412" i="1"/>
  <c r="O1435" i="1"/>
  <c r="L1437" i="1" l="1"/>
  <c r="M1437" i="1" s="1"/>
  <c r="N1437" i="1" s="1"/>
  <c r="E1437" i="1"/>
  <c r="F1437" i="1" s="1"/>
  <c r="G1438" i="1" s="1"/>
  <c r="A1438" i="1"/>
  <c r="C1414" i="1"/>
  <c r="Q1413" i="1"/>
  <c r="O1436" i="1"/>
  <c r="B1412" i="1"/>
  <c r="J1438" i="1"/>
  <c r="L1438" i="1" l="1"/>
  <c r="M1438" i="1" s="1"/>
  <c r="N1438" i="1" s="1"/>
  <c r="E1438" i="1"/>
  <c r="F1438" i="1" s="1"/>
  <c r="G1439" i="1" s="1"/>
  <c r="K1439" i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A1439" i="1"/>
  <c r="E1439" i="1" s="1"/>
  <c r="H1439" i="1"/>
  <c r="H1440" i="1" s="1"/>
  <c r="H1441" i="1" s="1"/>
  <c r="H1442" i="1" s="1"/>
  <c r="H1443" i="1" s="1"/>
  <c r="H1444" i="1" s="1"/>
  <c r="H1445" i="1" s="1"/>
  <c r="H1446" i="1" s="1"/>
  <c r="H1447" i="1" s="1"/>
  <c r="H1448" i="1" s="1"/>
  <c r="H1449" i="1" s="1"/>
  <c r="I1438" i="1"/>
  <c r="B1413" i="1"/>
  <c r="J1439" i="1"/>
  <c r="O1437" i="1"/>
  <c r="C1415" i="1"/>
  <c r="Q1414" i="1"/>
  <c r="I1439" i="1" l="1"/>
  <c r="L1439" i="1"/>
  <c r="M1439" i="1" s="1"/>
  <c r="N1439" i="1" s="1"/>
  <c r="A1440" i="1"/>
  <c r="F1439" i="1"/>
  <c r="G1440" i="1" s="1"/>
  <c r="I1440" i="1" s="1"/>
  <c r="O1438" i="1"/>
  <c r="B1414" i="1"/>
  <c r="C1416" i="1"/>
  <c r="Q1415" i="1"/>
  <c r="J1440" i="1"/>
  <c r="L1440" i="1" l="1"/>
  <c r="M1440" i="1" s="1"/>
  <c r="N1440" i="1" s="1"/>
  <c r="E1440" i="1"/>
  <c r="F1440" i="1" s="1"/>
  <c r="G1441" i="1" s="1"/>
  <c r="I1441" i="1" s="1"/>
  <c r="A1441" i="1"/>
  <c r="B1415" i="1"/>
  <c r="J1441" i="1"/>
  <c r="C1417" i="1"/>
  <c r="Q1416" i="1"/>
  <c r="O1439" i="1"/>
  <c r="L1441" i="1" l="1"/>
  <c r="M1441" i="1" s="1"/>
  <c r="N1441" i="1" s="1"/>
  <c r="E1441" i="1"/>
  <c r="F1441" i="1" s="1"/>
  <c r="G1442" i="1" s="1"/>
  <c r="I1442" i="1" s="1"/>
  <c r="A1442" i="1"/>
  <c r="C1418" i="1"/>
  <c r="Q1417" i="1"/>
  <c r="O1440" i="1"/>
  <c r="B1416" i="1"/>
  <c r="J1442" i="1"/>
  <c r="L1442" i="1" l="1"/>
  <c r="M1442" i="1" s="1"/>
  <c r="N1442" i="1" s="1"/>
  <c r="E1442" i="1"/>
  <c r="F1442" i="1" s="1"/>
  <c r="G1443" i="1" s="1"/>
  <c r="I1443" i="1" s="1"/>
  <c r="A1443" i="1"/>
  <c r="B1417" i="1"/>
  <c r="C1419" i="1"/>
  <c r="Q1418" i="1"/>
  <c r="J1443" i="1"/>
  <c r="O1441" i="1"/>
  <c r="L1443" i="1" l="1"/>
  <c r="M1443" i="1" s="1"/>
  <c r="N1443" i="1" s="1"/>
  <c r="E1443" i="1"/>
  <c r="F1443" i="1" s="1"/>
  <c r="G1444" i="1" s="1"/>
  <c r="I1444" i="1" s="1"/>
  <c r="A1444" i="1"/>
  <c r="B1418" i="1"/>
  <c r="C1420" i="1"/>
  <c r="Q1419" i="1"/>
  <c r="O1442" i="1"/>
  <c r="J1444" i="1"/>
  <c r="L1444" i="1" l="1"/>
  <c r="M1444" i="1" s="1"/>
  <c r="N1444" i="1" s="1"/>
  <c r="E1444" i="1"/>
  <c r="F1444" i="1" s="1"/>
  <c r="G1445" i="1" s="1"/>
  <c r="I1445" i="1" s="1"/>
  <c r="A1445" i="1"/>
  <c r="O1443" i="1"/>
  <c r="B1419" i="1"/>
  <c r="J1445" i="1"/>
  <c r="Q1420" i="1"/>
  <c r="L1445" i="1" l="1"/>
  <c r="M1445" i="1" s="1"/>
  <c r="N1445" i="1" s="1"/>
  <c r="E1445" i="1"/>
  <c r="F1445" i="1" s="1"/>
  <c r="G1446" i="1" s="1"/>
  <c r="I1446" i="1" s="1"/>
  <c r="A1446" i="1"/>
  <c r="S1420" i="1"/>
  <c r="B1420" i="1"/>
  <c r="J1446" i="1"/>
  <c r="O1444" i="1"/>
  <c r="L1446" i="1" l="1"/>
  <c r="M1446" i="1" s="1"/>
  <c r="N1446" i="1" s="1"/>
  <c r="E1446" i="1"/>
  <c r="F1446" i="1" s="1"/>
  <c r="G1447" i="1" s="1"/>
  <c r="I1447" i="1" s="1"/>
  <c r="A1447" i="1"/>
  <c r="C1421" i="1"/>
  <c r="J1447" i="1"/>
  <c r="O1445" i="1"/>
  <c r="L1447" i="1" l="1"/>
  <c r="M1447" i="1" s="1"/>
  <c r="N1447" i="1" s="1"/>
  <c r="E1447" i="1"/>
  <c r="F1447" i="1" s="1"/>
  <c r="G1448" i="1" s="1"/>
  <c r="I1448" i="1" s="1"/>
  <c r="A1448" i="1"/>
  <c r="C1422" i="1"/>
  <c r="Q1421" i="1"/>
  <c r="J1448" i="1"/>
  <c r="O1446" i="1"/>
  <c r="L1448" i="1" l="1"/>
  <c r="M1448" i="1" s="1"/>
  <c r="N1448" i="1" s="1"/>
  <c r="E1448" i="1"/>
  <c r="F1448" i="1" s="1"/>
  <c r="G1449" i="1" s="1"/>
  <c r="A1449" i="1"/>
  <c r="B1421" i="1"/>
  <c r="Q1422" i="1"/>
  <c r="C1423" i="1"/>
  <c r="J1449" i="1"/>
  <c r="O1447" i="1"/>
  <c r="L1449" i="1" l="1"/>
  <c r="M1449" i="1" s="1"/>
  <c r="N1449" i="1" s="1"/>
  <c r="E1449" i="1"/>
  <c r="F1449" i="1" s="1"/>
  <c r="G1450" i="1" s="1"/>
  <c r="K1450" i="1"/>
  <c r="K1451" i="1" s="1"/>
  <c r="K1452" i="1" s="1"/>
  <c r="A1450" i="1"/>
  <c r="I1449" i="1"/>
  <c r="H1450" i="1"/>
  <c r="H1451" i="1" s="1"/>
  <c r="H1452" i="1" s="1"/>
  <c r="Q1423" i="1"/>
  <c r="C1424" i="1"/>
  <c r="B1422" i="1"/>
  <c r="J1450" i="1"/>
  <c r="O1448" i="1"/>
  <c r="I1450" i="1" l="1"/>
  <c r="L1450" i="1"/>
  <c r="M1450" i="1" s="1"/>
  <c r="N1450" i="1" s="1"/>
  <c r="E1450" i="1"/>
  <c r="F1450" i="1" s="1"/>
  <c r="G1451" i="1" s="1"/>
  <c r="I1451" i="1" s="1"/>
  <c r="A1451" i="1"/>
  <c r="C1425" i="1"/>
  <c r="Q1424" i="1"/>
  <c r="B1423" i="1"/>
  <c r="J1451" i="1"/>
  <c r="O1449" i="1"/>
  <c r="L1451" i="1" l="1"/>
  <c r="M1451" i="1" s="1"/>
  <c r="N1451" i="1" s="1"/>
  <c r="E1451" i="1"/>
  <c r="F1451" i="1" s="1"/>
  <c r="G1452" i="1" s="1"/>
  <c r="A1452" i="1"/>
  <c r="B1424" i="1"/>
  <c r="C1426" i="1"/>
  <c r="Q1425" i="1"/>
  <c r="J1452" i="1"/>
  <c r="O1450" i="1"/>
  <c r="L1452" i="1" l="1"/>
  <c r="M1452" i="1" s="1"/>
  <c r="N1452" i="1" s="1"/>
  <c r="E1452" i="1"/>
  <c r="F1452" i="1" s="1"/>
  <c r="G1453" i="1" s="1"/>
  <c r="K1453" i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A1453" i="1"/>
  <c r="I1452" i="1"/>
  <c r="H1453" i="1"/>
  <c r="H1454" i="1" s="1"/>
  <c r="H1455" i="1" s="1"/>
  <c r="H1456" i="1" s="1"/>
  <c r="H1457" i="1" s="1"/>
  <c r="H1458" i="1" s="1"/>
  <c r="H1459" i="1" s="1"/>
  <c r="H1460" i="1" s="1"/>
  <c r="H1461" i="1" s="1"/>
  <c r="H1462" i="1" s="1"/>
  <c r="H1463" i="1" s="1"/>
  <c r="H1464" i="1" s="1"/>
  <c r="H1465" i="1" s="1"/>
  <c r="H1466" i="1" s="1"/>
  <c r="H1467" i="1" s="1"/>
  <c r="H1468" i="1" s="1"/>
  <c r="B1425" i="1"/>
  <c r="C1427" i="1"/>
  <c r="Q1426" i="1"/>
  <c r="J1453" i="1"/>
  <c r="O1451" i="1"/>
  <c r="I1453" i="1" l="1"/>
  <c r="L1453" i="1"/>
  <c r="M1453" i="1" s="1"/>
  <c r="N1453" i="1" s="1"/>
  <c r="E1453" i="1"/>
  <c r="F1453" i="1" s="1"/>
  <c r="G1454" i="1" s="1"/>
  <c r="I1454" i="1" s="1"/>
  <c r="A1454" i="1"/>
  <c r="B1426" i="1"/>
  <c r="Q1427" i="1"/>
  <c r="C1428" i="1"/>
  <c r="J1454" i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O1452" i="1"/>
  <c r="L1454" i="1" l="1"/>
  <c r="M1454" i="1" s="1"/>
  <c r="N1454" i="1" s="1"/>
  <c r="E1454" i="1"/>
  <c r="F1454" i="1" s="1"/>
  <c r="G1455" i="1" s="1"/>
  <c r="I1455" i="1" s="1"/>
  <c r="J1914" i="1"/>
  <c r="A1455" i="1"/>
  <c r="C1429" i="1"/>
  <c r="Q1428" i="1"/>
  <c r="B1427" i="1"/>
  <c r="O1453" i="1"/>
  <c r="L1455" i="1" l="1"/>
  <c r="M1455" i="1" s="1"/>
  <c r="N1455" i="1" s="1"/>
  <c r="O1455" i="1" s="1"/>
  <c r="E1455" i="1"/>
  <c r="F1455" i="1" s="1"/>
  <c r="G1456" i="1" s="1"/>
  <c r="I1456" i="1" s="1"/>
  <c r="J1915" i="1"/>
  <c r="A1456" i="1"/>
  <c r="B1428" i="1"/>
  <c r="C1430" i="1"/>
  <c r="Q1429" i="1"/>
  <c r="O1454" i="1"/>
  <c r="L1456" i="1" l="1"/>
  <c r="M1456" i="1" s="1"/>
  <c r="N1456" i="1" s="1"/>
  <c r="O1456" i="1" s="1"/>
  <c r="E1456" i="1"/>
  <c r="F1456" i="1" s="1"/>
  <c r="G1457" i="1" s="1"/>
  <c r="I1457" i="1" s="1"/>
  <c r="J1916" i="1"/>
  <c r="A1457" i="1"/>
  <c r="B1429" i="1"/>
  <c r="Q1430" i="1"/>
  <c r="C1431" i="1"/>
  <c r="L1457" i="1" l="1"/>
  <c r="M1457" i="1" s="1"/>
  <c r="N1457" i="1" s="1"/>
  <c r="O1457" i="1" s="1"/>
  <c r="E1457" i="1"/>
  <c r="F1457" i="1" s="1"/>
  <c r="G1458" i="1" s="1"/>
  <c r="I1458" i="1" s="1"/>
  <c r="J1917" i="1"/>
  <c r="A1458" i="1"/>
  <c r="Q1431" i="1"/>
  <c r="C1432" i="1"/>
  <c r="B1430" i="1"/>
  <c r="L1458" i="1" l="1"/>
  <c r="M1458" i="1" s="1"/>
  <c r="N1458" i="1" s="1"/>
  <c r="O1458" i="1" s="1"/>
  <c r="E1458" i="1"/>
  <c r="F1458" i="1" s="1"/>
  <c r="G1459" i="1" s="1"/>
  <c r="I1459" i="1" s="1"/>
  <c r="J1918" i="1"/>
  <c r="A1459" i="1"/>
  <c r="C1433" i="1"/>
  <c r="Q1432" i="1"/>
  <c r="B1431" i="1"/>
  <c r="L1459" i="1" l="1"/>
  <c r="M1459" i="1" s="1"/>
  <c r="N1459" i="1" s="1"/>
  <c r="O1459" i="1" s="1"/>
  <c r="E1459" i="1"/>
  <c r="F1459" i="1" s="1"/>
  <c r="G1460" i="1" s="1"/>
  <c r="I1460" i="1" s="1"/>
  <c r="J1919" i="1"/>
  <c r="A1460" i="1"/>
  <c r="B1432" i="1"/>
  <c r="C1434" i="1"/>
  <c r="Q1433" i="1"/>
  <c r="L1460" i="1" l="1"/>
  <c r="M1460" i="1" s="1"/>
  <c r="N1460" i="1" s="1"/>
  <c r="O1460" i="1" s="1"/>
  <c r="E1460" i="1"/>
  <c r="F1460" i="1" s="1"/>
  <c r="G1461" i="1" s="1"/>
  <c r="I1461" i="1" s="1"/>
  <c r="J1920" i="1"/>
  <c r="A1461" i="1"/>
  <c r="B1433" i="1"/>
  <c r="C1435" i="1"/>
  <c r="Q1434" i="1"/>
  <c r="L1461" i="1" l="1"/>
  <c r="M1461" i="1" s="1"/>
  <c r="N1461" i="1" s="1"/>
  <c r="O1461" i="1" s="1"/>
  <c r="E1461" i="1"/>
  <c r="F1461" i="1" s="1"/>
  <c r="G1462" i="1" s="1"/>
  <c r="I1462" i="1" s="1"/>
  <c r="J1921" i="1"/>
  <c r="A1462" i="1"/>
  <c r="B1434" i="1"/>
  <c r="Q1435" i="1"/>
  <c r="C1436" i="1"/>
  <c r="L1462" i="1" l="1"/>
  <c r="M1462" i="1" s="1"/>
  <c r="N1462" i="1" s="1"/>
  <c r="O1462" i="1" s="1"/>
  <c r="E1462" i="1"/>
  <c r="F1462" i="1" s="1"/>
  <c r="G1463" i="1" s="1"/>
  <c r="I1463" i="1" s="1"/>
  <c r="J1922" i="1"/>
  <c r="A1463" i="1"/>
  <c r="Q1436" i="1"/>
  <c r="C1437" i="1"/>
  <c r="B1435" i="1"/>
  <c r="L1463" i="1" l="1"/>
  <c r="M1463" i="1" s="1"/>
  <c r="N1463" i="1" s="1"/>
  <c r="O1463" i="1" s="1"/>
  <c r="E1463" i="1"/>
  <c r="F1463" i="1" s="1"/>
  <c r="G1464" i="1" s="1"/>
  <c r="I1464" i="1" s="1"/>
  <c r="J1923" i="1"/>
  <c r="A1464" i="1"/>
  <c r="Q1437" i="1"/>
  <c r="C1438" i="1"/>
  <c r="Q1438" i="1" s="1"/>
  <c r="S1438" i="1" s="1"/>
  <c r="B1436" i="1"/>
  <c r="L1464" i="1" l="1"/>
  <c r="M1464" i="1" s="1"/>
  <c r="N1464" i="1" s="1"/>
  <c r="O1464" i="1" s="1"/>
  <c r="E1464" i="1"/>
  <c r="F1464" i="1" s="1"/>
  <c r="G1465" i="1" s="1"/>
  <c r="I1465" i="1" s="1"/>
  <c r="J1924" i="1"/>
  <c r="A1465" i="1"/>
  <c r="B1438" i="1"/>
  <c r="B1437" i="1"/>
  <c r="C1439" i="1"/>
  <c r="L1465" i="1" l="1"/>
  <c r="M1465" i="1" s="1"/>
  <c r="N1465" i="1" s="1"/>
  <c r="O1465" i="1" s="1"/>
  <c r="E1465" i="1"/>
  <c r="F1465" i="1" s="1"/>
  <c r="G1466" i="1" s="1"/>
  <c r="I1466" i="1" s="1"/>
  <c r="J1925" i="1"/>
  <c r="A1466" i="1"/>
  <c r="C1440" i="1"/>
  <c r="Q1439" i="1"/>
  <c r="L1466" i="1" l="1"/>
  <c r="M1466" i="1" s="1"/>
  <c r="N1466" i="1" s="1"/>
  <c r="O1466" i="1" s="1"/>
  <c r="E1466" i="1"/>
  <c r="F1466" i="1" s="1"/>
  <c r="G1467" i="1" s="1"/>
  <c r="I1467" i="1" s="1"/>
  <c r="J1926" i="1"/>
  <c r="A1467" i="1"/>
  <c r="B1439" i="1"/>
  <c r="C1441" i="1"/>
  <c r="Q1440" i="1"/>
  <c r="L1467" i="1" l="1"/>
  <c r="M1467" i="1" s="1"/>
  <c r="N1467" i="1" s="1"/>
  <c r="O1467" i="1" s="1"/>
  <c r="E1467" i="1"/>
  <c r="F1467" i="1" s="1"/>
  <c r="G1468" i="1" s="1"/>
  <c r="J1927" i="1"/>
  <c r="A1468" i="1"/>
  <c r="B1440" i="1"/>
  <c r="C1442" i="1"/>
  <c r="Q1441" i="1"/>
  <c r="L1468" i="1" l="1"/>
  <c r="M1468" i="1" s="1"/>
  <c r="N1468" i="1" s="1"/>
  <c r="E1468" i="1"/>
  <c r="F1468" i="1" s="1"/>
  <c r="G1469" i="1" s="1"/>
  <c r="J1928" i="1"/>
  <c r="H1469" i="1"/>
  <c r="H1470" i="1" s="1"/>
  <c r="H1471" i="1" s="1"/>
  <c r="H1472" i="1" s="1"/>
  <c r="H1473" i="1" s="1"/>
  <c r="I1468" i="1"/>
  <c r="A1469" i="1"/>
  <c r="E1469" i="1" s="1"/>
  <c r="K1469" i="1"/>
  <c r="K1470" i="1" s="1"/>
  <c r="K1471" i="1" s="1"/>
  <c r="K1472" i="1" s="1"/>
  <c r="K1473" i="1" s="1"/>
  <c r="B1441" i="1"/>
  <c r="C1443" i="1"/>
  <c r="Q1442" i="1"/>
  <c r="I1469" i="1" l="1"/>
  <c r="L1469" i="1"/>
  <c r="M1469" i="1" s="1"/>
  <c r="N1469" i="1" s="1"/>
  <c r="J1929" i="1"/>
  <c r="A1470" i="1"/>
  <c r="F1469" i="1"/>
  <c r="G1470" i="1" s="1"/>
  <c r="I1470" i="1" s="1"/>
  <c r="O1468" i="1"/>
  <c r="B1442" i="1"/>
  <c r="C1444" i="1"/>
  <c r="Q1443" i="1"/>
  <c r="O1469" i="1" l="1"/>
  <c r="L1470" i="1"/>
  <c r="M1470" i="1" s="1"/>
  <c r="N1470" i="1" s="1"/>
  <c r="O1470" i="1" s="1"/>
  <c r="E1470" i="1"/>
  <c r="F1470" i="1" s="1"/>
  <c r="G1471" i="1" s="1"/>
  <c r="I1471" i="1" s="1"/>
  <c r="J1930" i="1"/>
  <c r="A1471" i="1"/>
  <c r="B1443" i="1"/>
  <c r="C1445" i="1"/>
  <c r="Q1444" i="1"/>
  <c r="L1471" i="1" l="1"/>
  <c r="M1471" i="1" s="1"/>
  <c r="N1471" i="1" s="1"/>
  <c r="O1471" i="1" s="1"/>
  <c r="E1471" i="1"/>
  <c r="F1471" i="1" s="1"/>
  <c r="G1472" i="1" s="1"/>
  <c r="I1472" i="1" s="1"/>
  <c r="J1931" i="1"/>
  <c r="A1472" i="1"/>
  <c r="B1444" i="1"/>
  <c r="C1446" i="1"/>
  <c r="Q1445" i="1"/>
  <c r="L1472" i="1" l="1"/>
  <c r="M1472" i="1" s="1"/>
  <c r="N1472" i="1" s="1"/>
  <c r="O1472" i="1" s="1"/>
  <c r="E1472" i="1"/>
  <c r="F1472" i="1" s="1"/>
  <c r="G1473" i="1" s="1"/>
  <c r="J1932" i="1"/>
  <c r="A1473" i="1"/>
  <c r="B1445" i="1"/>
  <c r="C1447" i="1"/>
  <c r="Q1446" i="1"/>
  <c r="L1473" i="1" l="1"/>
  <c r="M1473" i="1" s="1"/>
  <c r="N1473" i="1" s="1"/>
  <c r="E1473" i="1"/>
  <c r="F1473" i="1" s="1"/>
  <c r="G1474" i="1" s="1"/>
  <c r="J1933" i="1"/>
  <c r="I1473" i="1"/>
  <c r="H1474" i="1"/>
  <c r="A1474" i="1"/>
  <c r="E1474" i="1" s="1"/>
  <c r="K1474" i="1"/>
  <c r="B1446" i="1"/>
  <c r="C1448" i="1"/>
  <c r="Q1447" i="1"/>
  <c r="I1474" i="1" l="1"/>
  <c r="L1474" i="1"/>
  <c r="M1474" i="1" s="1"/>
  <c r="N1474" i="1" s="1"/>
  <c r="J1934" i="1"/>
  <c r="F1474" i="1"/>
  <c r="G1475" i="1" s="1"/>
  <c r="A1475" i="1"/>
  <c r="E1475" i="1" s="1"/>
  <c r="K1475" i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H1475" i="1"/>
  <c r="H1476" i="1" s="1"/>
  <c r="H1477" i="1" s="1"/>
  <c r="H1478" i="1" s="1"/>
  <c r="H1479" i="1" s="1"/>
  <c r="H1480" i="1" s="1"/>
  <c r="H1481" i="1" s="1"/>
  <c r="H1482" i="1" s="1"/>
  <c r="H1483" i="1" s="1"/>
  <c r="H1484" i="1" s="1"/>
  <c r="H1485" i="1" s="1"/>
  <c r="H1486" i="1" s="1"/>
  <c r="H1487" i="1" s="1"/>
  <c r="H1488" i="1" s="1"/>
  <c r="H1489" i="1" s="1"/>
  <c r="H1490" i="1" s="1"/>
  <c r="H1491" i="1" s="1"/>
  <c r="H1492" i="1" s="1"/>
  <c r="H1493" i="1" s="1"/>
  <c r="H1494" i="1" s="1"/>
  <c r="H1495" i="1" s="1"/>
  <c r="H1496" i="1" s="1"/>
  <c r="H1497" i="1" s="1"/>
  <c r="H1498" i="1" s="1"/>
  <c r="O1473" i="1"/>
  <c r="B1447" i="1"/>
  <c r="C1449" i="1"/>
  <c r="Q1448" i="1"/>
  <c r="O1474" i="1" l="1"/>
  <c r="I1475" i="1"/>
  <c r="L1475" i="1"/>
  <c r="M1475" i="1" s="1"/>
  <c r="N1475" i="1" s="1"/>
  <c r="J1935" i="1"/>
  <c r="F1475" i="1"/>
  <c r="G1476" i="1" s="1"/>
  <c r="I1476" i="1" s="1"/>
  <c r="A1476" i="1"/>
  <c r="B1448" i="1"/>
  <c r="Q1449" i="1"/>
  <c r="O1475" i="1" l="1"/>
  <c r="L1476" i="1"/>
  <c r="M1476" i="1" s="1"/>
  <c r="N1476" i="1" s="1"/>
  <c r="O1476" i="1" s="1"/>
  <c r="E1476" i="1"/>
  <c r="F1476" i="1" s="1"/>
  <c r="G1477" i="1" s="1"/>
  <c r="I1477" i="1" s="1"/>
  <c r="J1936" i="1"/>
  <c r="A1477" i="1"/>
  <c r="S1449" i="1"/>
  <c r="B1449" i="1"/>
  <c r="L1477" i="1" l="1"/>
  <c r="M1477" i="1" s="1"/>
  <c r="N1477" i="1" s="1"/>
  <c r="O1477" i="1" s="1"/>
  <c r="E1477" i="1"/>
  <c r="F1477" i="1" s="1"/>
  <c r="G1478" i="1" s="1"/>
  <c r="I1478" i="1" s="1"/>
  <c r="J1937" i="1"/>
  <c r="A1478" i="1"/>
  <c r="C1450" i="1"/>
  <c r="L1478" i="1" l="1"/>
  <c r="M1478" i="1" s="1"/>
  <c r="N1478" i="1" s="1"/>
  <c r="O1478" i="1" s="1"/>
  <c r="E1478" i="1"/>
  <c r="F1478" i="1" s="1"/>
  <c r="G1479" i="1" s="1"/>
  <c r="I1479" i="1" s="1"/>
  <c r="J1938" i="1"/>
  <c r="A1479" i="1"/>
  <c r="C1451" i="1"/>
  <c r="Q1450" i="1"/>
  <c r="L1479" i="1" l="1"/>
  <c r="M1479" i="1" s="1"/>
  <c r="N1479" i="1" s="1"/>
  <c r="O1479" i="1" s="1"/>
  <c r="E1479" i="1"/>
  <c r="F1479" i="1" s="1"/>
  <c r="G1480" i="1" s="1"/>
  <c r="I1480" i="1" s="1"/>
  <c r="J1939" i="1"/>
  <c r="A1480" i="1"/>
  <c r="B1450" i="1"/>
  <c r="Q1451" i="1"/>
  <c r="C1452" i="1"/>
  <c r="Q1452" i="1" s="1"/>
  <c r="S1452" i="1" s="1"/>
  <c r="L1480" i="1" l="1"/>
  <c r="M1480" i="1" s="1"/>
  <c r="N1480" i="1" s="1"/>
  <c r="O1480" i="1" s="1"/>
  <c r="E1480" i="1"/>
  <c r="F1480" i="1" s="1"/>
  <c r="G1481" i="1" s="1"/>
  <c r="I1481" i="1" s="1"/>
  <c r="J1940" i="1"/>
  <c r="A1481" i="1"/>
  <c r="B1452" i="1"/>
  <c r="B1451" i="1"/>
  <c r="C1453" i="1"/>
  <c r="L1481" i="1" l="1"/>
  <c r="M1481" i="1" s="1"/>
  <c r="N1481" i="1" s="1"/>
  <c r="O1481" i="1" s="1"/>
  <c r="E1481" i="1"/>
  <c r="F1481" i="1" s="1"/>
  <c r="G1482" i="1" s="1"/>
  <c r="I1482" i="1" s="1"/>
  <c r="J1941" i="1"/>
  <c r="A1482" i="1"/>
  <c r="Q1453" i="1"/>
  <c r="C1454" i="1"/>
  <c r="L1482" i="1" l="1"/>
  <c r="M1482" i="1" s="1"/>
  <c r="N1482" i="1" s="1"/>
  <c r="O1482" i="1" s="1"/>
  <c r="E1482" i="1"/>
  <c r="F1482" i="1" s="1"/>
  <c r="G1483" i="1" s="1"/>
  <c r="I1483" i="1" s="1"/>
  <c r="J1942" i="1"/>
  <c r="A1483" i="1"/>
  <c r="B1453" i="1"/>
  <c r="C1455" i="1"/>
  <c r="Q1454" i="1"/>
  <c r="L1483" i="1" l="1"/>
  <c r="M1483" i="1" s="1"/>
  <c r="N1483" i="1" s="1"/>
  <c r="O1483" i="1" s="1"/>
  <c r="E1483" i="1"/>
  <c r="F1483" i="1" s="1"/>
  <c r="G1484" i="1" s="1"/>
  <c r="I1484" i="1" s="1"/>
  <c r="J1943" i="1"/>
  <c r="A1484" i="1"/>
  <c r="B1454" i="1"/>
  <c r="C1456" i="1"/>
  <c r="Q1455" i="1"/>
  <c r="B1455" i="1" s="1"/>
  <c r="L1484" i="1" l="1"/>
  <c r="M1484" i="1" s="1"/>
  <c r="N1484" i="1" s="1"/>
  <c r="O1484" i="1" s="1"/>
  <c r="E1484" i="1"/>
  <c r="F1484" i="1" s="1"/>
  <c r="G1485" i="1" s="1"/>
  <c r="I1485" i="1" s="1"/>
  <c r="J1944" i="1"/>
  <c r="A1485" i="1"/>
  <c r="Q1456" i="1"/>
  <c r="B1456" i="1" s="1"/>
  <c r="C1457" i="1"/>
  <c r="L1485" i="1" l="1"/>
  <c r="M1485" i="1" s="1"/>
  <c r="N1485" i="1" s="1"/>
  <c r="O1485" i="1" s="1"/>
  <c r="E1485" i="1"/>
  <c r="F1485" i="1" s="1"/>
  <c r="G1486" i="1" s="1"/>
  <c r="I1486" i="1" s="1"/>
  <c r="J1945" i="1"/>
  <c r="A1486" i="1"/>
  <c r="C1458" i="1"/>
  <c r="Q1457" i="1"/>
  <c r="B1457" i="1" s="1"/>
  <c r="L1486" i="1" l="1"/>
  <c r="M1486" i="1" s="1"/>
  <c r="N1486" i="1" s="1"/>
  <c r="O1486" i="1" s="1"/>
  <c r="E1486" i="1"/>
  <c r="F1486" i="1" s="1"/>
  <c r="G1487" i="1" s="1"/>
  <c r="I1487" i="1" s="1"/>
  <c r="J1946" i="1"/>
  <c r="A1487" i="1"/>
  <c r="Q1458" i="1"/>
  <c r="B1458" i="1" s="1"/>
  <c r="C1459" i="1"/>
  <c r="L1487" i="1" l="1"/>
  <c r="M1487" i="1" s="1"/>
  <c r="N1487" i="1" s="1"/>
  <c r="O1487" i="1" s="1"/>
  <c r="E1487" i="1"/>
  <c r="F1487" i="1" s="1"/>
  <c r="G1488" i="1" s="1"/>
  <c r="I1488" i="1" s="1"/>
  <c r="J1947" i="1"/>
  <c r="A1488" i="1"/>
  <c r="C1460" i="1"/>
  <c r="Q1459" i="1"/>
  <c r="B1459" i="1" s="1"/>
  <c r="L1488" i="1" l="1"/>
  <c r="M1488" i="1" s="1"/>
  <c r="N1488" i="1" s="1"/>
  <c r="O1488" i="1" s="1"/>
  <c r="E1488" i="1"/>
  <c r="F1488" i="1" s="1"/>
  <c r="G1489" i="1" s="1"/>
  <c r="I1489" i="1" s="1"/>
  <c r="J1948" i="1"/>
  <c r="A1489" i="1"/>
  <c r="C1461" i="1"/>
  <c r="Q1460" i="1"/>
  <c r="B1460" i="1" s="1"/>
  <c r="L1489" i="1" l="1"/>
  <c r="M1489" i="1" s="1"/>
  <c r="N1489" i="1" s="1"/>
  <c r="O1489" i="1" s="1"/>
  <c r="E1489" i="1"/>
  <c r="F1489" i="1" s="1"/>
  <c r="G1490" i="1" s="1"/>
  <c r="I1490" i="1" s="1"/>
  <c r="J1949" i="1"/>
  <c r="A1490" i="1"/>
  <c r="C1462" i="1"/>
  <c r="Q1461" i="1"/>
  <c r="B1461" i="1" s="1"/>
  <c r="L1490" i="1" l="1"/>
  <c r="M1490" i="1" s="1"/>
  <c r="N1490" i="1" s="1"/>
  <c r="O1490" i="1" s="1"/>
  <c r="E1490" i="1"/>
  <c r="F1490" i="1" s="1"/>
  <c r="G1491" i="1" s="1"/>
  <c r="I1491" i="1" s="1"/>
  <c r="J1950" i="1"/>
  <c r="A1491" i="1"/>
  <c r="C1463" i="1"/>
  <c r="Q1462" i="1"/>
  <c r="B1462" i="1" s="1"/>
  <c r="L1491" i="1" l="1"/>
  <c r="M1491" i="1" s="1"/>
  <c r="N1491" i="1" s="1"/>
  <c r="O1491" i="1" s="1"/>
  <c r="E1491" i="1"/>
  <c r="F1491" i="1" s="1"/>
  <c r="G1492" i="1" s="1"/>
  <c r="I1492" i="1" s="1"/>
  <c r="J1951" i="1"/>
  <c r="A1492" i="1"/>
  <c r="C1464" i="1"/>
  <c r="Q1463" i="1"/>
  <c r="B1463" i="1" s="1"/>
  <c r="L1492" i="1" l="1"/>
  <c r="M1492" i="1" s="1"/>
  <c r="N1492" i="1" s="1"/>
  <c r="O1492" i="1" s="1"/>
  <c r="E1492" i="1"/>
  <c r="F1492" i="1" s="1"/>
  <c r="G1493" i="1" s="1"/>
  <c r="I1493" i="1" s="1"/>
  <c r="J1952" i="1"/>
  <c r="A1493" i="1"/>
  <c r="C1465" i="1"/>
  <c r="Q1464" i="1"/>
  <c r="B1464" i="1" s="1"/>
  <c r="L1493" i="1" l="1"/>
  <c r="M1493" i="1" s="1"/>
  <c r="N1493" i="1" s="1"/>
  <c r="O1493" i="1" s="1"/>
  <c r="E1493" i="1"/>
  <c r="F1493" i="1" s="1"/>
  <c r="G1494" i="1" s="1"/>
  <c r="I1494" i="1" s="1"/>
  <c r="J1953" i="1"/>
  <c r="A1494" i="1"/>
  <c r="C1466" i="1"/>
  <c r="Q1465" i="1"/>
  <c r="B1465" i="1" s="1"/>
  <c r="L1494" i="1" l="1"/>
  <c r="M1494" i="1" s="1"/>
  <c r="N1494" i="1" s="1"/>
  <c r="O1494" i="1" s="1"/>
  <c r="E1494" i="1"/>
  <c r="F1494" i="1" s="1"/>
  <c r="G1495" i="1" s="1"/>
  <c r="I1495" i="1" s="1"/>
  <c r="J1954" i="1"/>
  <c r="A1495" i="1"/>
  <c r="C1467" i="1"/>
  <c r="Q1466" i="1"/>
  <c r="B1466" i="1" s="1"/>
  <c r="L1495" i="1" l="1"/>
  <c r="M1495" i="1" s="1"/>
  <c r="N1495" i="1" s="1"/>
  <c r="O1495" i="1" s="1"/>
  <c r="E1495" i="1"/>
  <c r="F1495" i="1" s="1"/>
  <c r="G1496" i="1" s="1"/>
  <c r="I1496" i="1" s="1"/>
  <c r="J1955" i="1"/>
  <c r="A1496" i="1"/>
  <c r="C1468" i="1"/>
  <c r="Q1467" i="1"/>
  <c r="B1467" i="1" s="1"/>
  <c r="L1496" i="1" l="1"/>
  <c r="M1496" i="1" s="1"/>
  <c r="N1496" i="1" s="1"/>
  <c r="O1496" i="1" s="1"/>
  <c r="E1496" i="1"/>
  <c r="F1496" i="1" s="1"/>
  <c r="G1497" i="1" s="1"/>
  <c r="I1497" i="1" s="1"/>
  <c r="J1956" i="1"/>
  <c r="A1497" i="1"/>
  <c r="Q1468" i="1"/>
  <c r="L1497" i="1" l="1"/>
  <c r="M1497" i="1" s="1"/>
  <c r="N1497" i="1" s="1"/>
  <c r="O1497" i="1" s="1"/>
  <c r="E1497" i="1"/>
  <c r="F1497" i="1" s="1"/>
  <c r="G1498" i="1" s="1"/>
  <c r="J1957" i="1"/>
  <c r="A1498" i="1"/>
  <c r="B1468" i="1"/>
  <c r="S1468" i="1"/>
  <c r="C1469" i="1" s="1"/>
  <c r="C1470" i="1" s="1"/>
  <c r="L1498" i="1" l="1"/>
  <c r="M1498" i="1" s="1"/>
  <c r="N1498" i="1" s="1"/>
  <c r="E1498" i="1"/>
  <c r="F1498" i="1" s="1"/>
  <c r="G1499" i="1" s="1"/>
  <c r="J1958" i="1"/>
  <c r="I1498" i="1"/>
  <c r="H1499" i="1"/>
  <c r="H1500" i="1" s="1"/>
  <c r="H1501" i="1" s="1"/>
  <c r="H1502" i="1" s="1"/>
  <c r="H1503" i="1" s="1"/>
  <c r="H1504" i="1" s="1"/>
  <c r="H1505" i="1" s="1"/>
  <c r="H1506" i="1" s="1"/>
  <c r="H1507" i="1" s="1"/>
  <c r="H1508" i="1" s="1"/>
  <c r="H1509" i="1" s="1"/>
  <c r="H1510" i="1" s="1"/>
  <c r="H1511" i="1" s="1"/>
  <c r="H1512" i="1" s="1"/>
  <c r="H1513" i="1" s="1"/>
  <c r="H1514" i="1" s="1"/>
  <c r="H1515" i="1" s="1"/>
  <c r="H1516" i="1" s="1"/>
  <c r="H1517" i="1" s="1"/>
  <c r="A1499" i="1"/>
  <c r="E1499" i="1" s="1"/>
  <c r="K1499" i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Q1469" i="1"/>
  <c r="B1469" i="1" s="1"/>
  <c r="C1471" i="1"/>
  <c r="Q1470" i="1"/>
  <c r="B1470" i="1" s="1"/>
  <c r="I1499" i="1" l="1"/>
  <c r="L1499" i="1"/>
  <c r="M1499" i="1" s="1"/>
  <c r="N1499" i="1" s="1"/>
  <c r="J1959" i="1"/>
  <c r="F1499" i="1"/>
  <c r="G1500" i="1" s="1"/>
  <c r="I1500" i="1" s="1"/>
  <c r="A1500" i="1"/>
  <c r="O1498" i="1"/>
  <c r="C1472" i="1"/>
  <c r="Q1471" i="1"/>
  <c r="B1471" i="1" s="1"/>
  <c r="O1499" i="1" l="1"/>
  <c r="L1500" i="1"/>
  <c r="M1500" i="1" s="1"/>
  <c r="N1500" i="1" s="1"/>
  <c r="O1500" i="1" s="1"/>
  <c r="E1500" i="1"/>
  <c r="F1500" i="1" s="1"/>
  <c r="G1501" i="1" s="1"/>
  <c r="I1501" i="1" s="1"/>
  <c r="J1960" i="1"/>
  <c r="A1501" i="1"/>
  <c r="C1473" i="1"/>
  <c r="Q1472" i="1"/>
  <c r="B1472" i="1" s="1"/>
  <c r="L1501" i="1" l="1"/>
  <c r="M1501" i="1" s="1"/>
  <c r="N1501" i="1" s="1"/>
  <c r="O1501" i="1" s="1"/>
  <c r="E1501" i="1"/>
  <c r="F1501" i="1" s="1"/>
  <c r="G1502" i="1" s="1"/>
  <c r="I1502" i="1" s="1"/>
  <c r="J1961" i="1"/>
  <c r="A1502" i="1"/>
  <c r="Q1473" i="1"/>
  <c r="L1502" i="1" l="1"/>
  <c r="M1502" i="1" s="1"/>
  <c r="N1502" i="1" s="1"/>
  <c r="O1502" i="1" s="1"/>
  <c r="E1502" i="1"/>
  <c r="F1502" i="1" s="1"/>
  <c r="G1503" i="1" s="1"/>
  <c r="I1503" i="1" s="1"/>
  <c r="J1962" i="1"/>
  <c r="A1503" i="1"/>
  <c r="B1473" i="1"/>
  <c r="S1473" i="1"/>
  <c r="C1474" i="1" s="1"/>
  <c r="Q1474" i="1" s="1"/>
  <c r="L1503" i="1" l="1"/>
  <c r="M1503" i="1" s="1"/>
  <c r="N1503" i="1" s="1"/>
  <c r="O1503" i="1" s="1"/>
  <c r="E1503" i="1"/>
  <c r="F1503" i="1" s="1"/>
  <c r="G1504" i="1" s="1"/>
  <c r="I1504" i="1" s="1"/>
  <c r="J1963" i="1"/>
  <c r="A1504" i="1"/>
  <c r="B1474" i="1"/>
  <c r="S1474" i="1"/>
  <c r="C1475" i="1" s="1"/>
  <c r="L1504" i="1" l="1"/>
  <c r="M1504" i="1" s="1"/>
  <c r="N1504" i="1" s="1"/>
  <c r="O1504" i="1" s="1"/>
  <c r="E1504" i="1"/>
  <c r="F1504" i="1" s="1"/>
  <c r="G1505" i="1" s="1"/>
  <c r="I1505" i="1" s="1"/>
  <c r="J1964" i="1"/>
  <c r="A1505" i="1"/>
  <c r="C1476" i="1"/>
  <c r="Q1476" i="1" s="1"/>
  <c r="B1476" i="1" s="1"/>
  <c r="Q1475" i="1"/>
  <c r="B1475" i="1" s="1"/>
  <c r="L1505" i="1" l="1"/>
  <c r="M1505" i="1" s="1"/>
  <c r="N1505" i="1" s="1"/>
  <c r="O1505" i="1" s="1"/>
  <c r="E1505" i="1"/>
  <c r="F1505" i="1" s="1"/>
  <c r="G1506" i="1" s="1"/>
  <c r="I1506" i="1" s="1"/>
  <c r="J1965" i="1"/>
  <c r="A1506" i="1"/>
  <c r="C1477" i="1"/>
  <c r="C1478" i="1" s="1"/>
  <c r="L1506" i="1" l="1"/>
  <c r="M1506" i="1" s="1"/>
  <c r="N1506" i="1" s="1"/>
  <c r="O1506" i="1" s="1"/>
  <c r="E1506" i="1"/>
  <c r="F1506" i="1" s="1"/>
  <c r="G1507" i="1" s="1"/>
  <c r="I1507" i="1" s="1"/>
  <c r="J1966" i="1"/>
  <c r="A1507" i="1"/>
  <c r="Q1477" i="1"/>
  <c r="B1477" i="1" s="1"/>
  <c r="C1479" i="1"/>
  <c r="Q1478" i="1"/>
  <c r="B1478" i="1" s="1"/>
  <c r="L1507" i="1" l="1"/>
  <c r="M1507" i="1" s="1"/>
  <c r="N1507" i="1" s="1"/>
  <c r="O1507" i="1" s="1"/>
  <c r="E1507" i="1"/>
  <c r="F1507" i="1" s="1"/>
  <c r="G1508" i="1" s="1"/>
  <c r="I1508" i="1" s="1"/>
  <c r="J1967" i="1"/>
  <c r="A1508" i="1"/>
  <c r="C1480" i="1"/>
  <c r="Q1479" i="1"/>
  <c r="B1479" i="1" s="1"/>
  <c r="L1508" i="1" l="1"/>
  <c r="M1508" i="1" s="1"/>
  <c r="N1508" i="1" s="1"/>
  <c r="O1508" i="1" s="1"/>
  <c r="E1508" i="1"/>
  <c r="F1508" i="1" s="1"/>
  <c r="G1509" i="1" s="1"/>
  <c r="I1509" i="1" s="1"/>
  <c r="J1968" i="1"/>
  <c r="A1509" i="1"/>
  <c r="C1481" i="1"/>
  <c r="Q1480" i="1"/>
  <c r="B1480" i="1" s="1"/>
  <c r="L1509" i="1" l="1"/>
  <c r="M1509" i="1" s="1"/>
  <c r="N1509" i="1" s="1"/>
  <c r="O1509" i="1" s="1"/>
  <c r="E1509" i="1"/>
  <c r="F1509" i="1" s="1"/>
  <c r="G1510" i="1" s="1"/>
  <c r="I1510" i="1" s="1"/>
  <c r="J1969" i="1"/>
  <c r="A1510" i="1"/>
  <c r="C1482" i="1"/>
  <c r="Q1481" i="1"/>
  <c r="B1481" i="1" s="1"/>
  <c r="L1510" i="1" l="1"/>
  <c r="M1510" i="1" s="1"/>
  <c r="N1510" i="1" s="1"/>
  <c r="O1510" i="1" s="1"/>
  <c r="E1510" i="1"/>
  <c r="F1510" i="1" s="1"/>
  <c r="G1511" i="1" s="1"/>
  <c r="I1511" i="1" s="1"/>
  <c r="J1970" i="1"/>
  <c r="A1511" i="1"/>
  <c r="C1483" i="1"/>
  <c r="Q1482" i="1"/>
  <c r="B1482" i="1" s="1"/>
  <c r="L1511" i="1" l="1"/>
  <c r="M1511" i="1" s="1"/>
  <c r="N1511" i="1" s="1"/>
  <c r="O1511" i="1" s="1"/>
  <c r="E1511" i="1"/>
  <c r="F1511" i="1" s="1"/>
  <c r="G1512" i="1" s="1"/>
  <c r="I1512" i="1" s="1"/>
  <c r="J1971" i="1"/>
  <c r="A1512" i="1"/>
  <c r="C1484" i="1"/>
  <c r="Q1483" i="1"/>
  <c r="B1483" i="1" s="1"/>
  <c r="L1512" i="1" l="1"/>
  <c r="M1512" i="1" s="1"/>
  <c r="N1512" i="1" s="1"/>
  <c r="O1512" i="1" s="1"/>
  <c r="E1512" i="1"/>
  <c r="F1512" i="1" s="1"/>
  <c r="G1513" i="1" s="1"/>
  <c r="I1513" i="1" s="1"/>
  <c r="J1972" i="1"/>
  <c r="A1513" i="1"/>
  <c r="C1485" i="1"/>
  <c r="Q1484" i="1"/>
  <c r="B1484" i="1" s="1"/>
  <c r="L1513" i="1" l="1"/>
  <c r="M1513" i="1" s="1"/>
  <c r="N1513" i="1" s="1"/>
  <c r="O1513" i="1" s="1"/>
  <c r="E1513" i="1"/>
  <c r="F1513" i="1" s="1"/>
  <c r="G1514" i="1" s="1"/>
  <c r="I1514" i="1" s="1"/>
  <c r="J1973" i="1"/>
  <c r="A1514" i="1"/>
  <c r="C1486" i="1"/>
  <c r="Q1485" i="1"/>
  <c r="B1485" i="1" s="1"/>
  <c r="L1514" i="1" l="1"/>
  <c r="M1514" i="1" s="1"/>
  <c r="N1514" i="1" s="1"/>
  <c r="O1514" i="1" s="1"/>
  <c r="E1514" i="1"/>
  <c r="F1514" i="1" s="1"/>
  <c r="G1515" i="1" s="1"/>
  <c r="I1515" i="1" s="1"/>
  <c r="J1974" i="1"/>
  <c r="A1515" i="1"/>
  <c r="C1487" i="1"/>
  <c r="Q1486" i="1"/>
  <c r="B1486" i="1" s="1"/>
  <c r="L1515" i="1" l="1"/>
  <c r="M1515" i="1" s="1"/>
  <c r="N1515" i="1" s="1"/>
  <c r="O1515" i="1" s="1"/>
  <c r="E1515" i="1"/>
  <c r="F1515" i="1" s="1"/>
  <c r="G1516" i="1" s="1"/>
  <c r="I1516" i="1" s="1"/>
  <c r="J1975" i="1"/>
  <c r="A1516" i="1"/>
  <c r="C1488" i="1"/>
  <c r="Q1487" i="1"/>
  <c r="B1487" i="1" s="1"/>
  <c r="L1516" i="1" l="1"/>
  <c r="M1516" i="1" s="1"/>
  <c r="N1516" i="1" s="1"/>
  <c r="O1516" i="1" s="1"/>
  <c r="E1516" i="1"/>
  <c r="F1516" i="1" s="1"/>
  <c r="G1517" i="1" s="1"/>
  <c r="J1976" i="1"/>
  <c r="A1517" i="1"/>
  <c r="C1489" i="1"/>
  <c r="Q1488" i="1"/>
  <c r="B1488" i="1" s="1"/>
  <c r="L1517" i="1" l="1"/>
  <c r="M1517" i="1" s="1"/>
  <c r="N1517" i="1" s="1"/>
  <c r="E1517" i="1"/>
  <c r="F1517" i="1" s="1"/>
  <c r="G1518" i="1" s="1"/>
  <c r="J1977" i="1"/>
  <c r="H1518" i="1"/>
  <c r="H1519" i="1" s="1"/>
  <c r="H1520" i="1" s="1"/>
  <c r="H1521" i="1" s="1"/>
  <c r="H1522" i="1" s="1"/>
  <c r="H1523" i="1" s="1"/>
  <c r="H1524" i="1" s="1"/>
  <c r="H1525" i="1" s="1"/>
  <c r="H1526" i="1" s="1"/>
  <c r="I1517" i="1"/>
  <c r="A1518" i="1"/>
  <c r="E1518" i="1" s="1"/>
  <c r="K1518" i="1"/>
  <c r="K1519" i="1" s="1"/>
  <c r="K1520" i="1" s="1"/>
  <c r="K1521" i="1" s="1"/>
  <c r="K1522" i="1" s="1"/>
  <c r="K1523" i="1" s="1"/>
  <c r="K1524" i="1" s="1"/>
  <c r="K1525" i="1" s="1"/>
  <c r="K1526" i="1" s="1"/>
  <c r="C1490" i="1"/>
  <c r="Q1489" i="1"/>
  <c r="B1489" i="1" s="1"/>
  <c r="I1518" i="1" l="1"/>
  <c r="L1518" i="1"/>
  <c r="M1518" i="1" s="1"/>
  <c r="N1518" i="1" s="1"/>
  <c r="J1978" i="1"/>
  <c r="A1519" i="1"/>
  <c r="F1518" i="1"/>
  <c r="G1519" i="1" s="1"/>
  <c r="I1519" i="1" s="1"/>
  <c r="O1517" i="1"/>
  <c r="C1491" i="1"/>
  <c r="Q1490" i="1"/>
  <c r="B1490" i="1" s="1"/>
  <c r="L1519" i="1" l="1"/>
  <c r="M1519" i="1" s="1"/>
  <c r="N1519" i="1" s="1"/>
  <c r="O1519" i="1" s="1"/>
  <c r="E1519" i="1"/>
  <c r="F1519" i="1" s="1"/>
  <c r="G1520" i="1" s="1"/>
  <c r="I1520" i="1" s="1"/>
  <c r="O1518" i="1"/>
  <c r="J1979" i="1"/>
  <c r="A1520" i="1"/>
  <c r="C1492" i="1"/>
  <c r="Q1491" i="1"/>
  <c r="B1491" i="1" s="1"/>
  <c r="L1520" i="1" l="1"/>
  <c r="M1520" i="1" s="1"/>
  <c r="N1520" i="1" s="1"/>
  <c r="O1520" i="1" s="1"/>
  <c r="E1520" i="1"/>
  <c r="F1520" i="1" s="1"/>
  <c r="G1521" i="1" s="1"/>
  <c r="I1521" i="1" s="1"/>
  <c r="J1980" i="1"/>
  <c r="A1521" i="1"/>
  <c r="C1493" i="1"/>
  <c r="Q1492" i="1"/>
  <c r="B1492" i="1" s="1"/>
  <c r="L1521" i="1" l="1"/>
  <c r="M1521" i="1" s="1"/>
  <c r="N1521" i="1" s="1"/>
  <c r="O1521" i="1" s="1"/>
  <c r="E1521" i="1"/>
  <c r="F1521" i="1" s="1"/>
  <c r="G1522" i="1" s="1"/>
  <c r="I1522" i="1" s="1"/>
  <c r="J1981" i="1"/>
  <c r="A1522" i="1"/>
  <c r="C1494" i="1"/>
  <c r="Q1493" i="1"/>
  <c r="B1493" i="1" s="1"/>
  <c r="L1522" i="1" l="1"/>
  <c r="M1522" i="1" s="1"/>
  <c r="N1522" i="1" s="1"/>
  <c r="O1522" i="1" s="1"/>
  <c r="E1522" i="1"/>
  <c r="F1522" i="1" s="1"/>
  <c r="G1523" i="1" s="1"/>
  <c r="I1523" i="1" s="1"/>
  <c r="J1982" i="1"/>
  <c r="A1523" i="1"/>
  <c r="C1495" i="1"/>
  <c r="Q1494" i="1"/>
  <c r="B1494" i="1" s="1"/>
  <c r="L1523" i="1" l="1"/>
  <c r="M1523" i="1" s="1"/>
  <c r="N1523" i="1" s="1"/>
  <c r="O1523" i="1" s="1"/>
  <c r="E1523" i="1"/>
  <c r="F1523" i="1" s="1"/>
  <c r="G1524" i="1" s="1"/>
  <c r="I1524" i="1" s="1"/>
  <c r="J1983" i="1"/>
  <c r="A1524" i="1"/>
  <c r="C1496" i="1"/>
  <c r="Q1495" i="1"/>
  <c r="B1495" i="1" s="1"/>
  <c r="L1524" i="1" l="1"/>
  <c r="M1524" i="1" s="1"/>
  <c r="N1524" i="1" s="1"/>
  <c r="O1524" i="1" s="1"/>
  <c r="E1524" i="1"/>
  <c r="F1524" i="1" s="1"/>
  <c r="G1525" i="1" s="1"/>
  <c r="I1525" i="1" s="1"/>
  <c r="J1984" i="1"/>
  <c r="A1525" i="1"/>
  <c r="C1497" i="1"/>
  <c r="Q1496" i="1"/>
  <c r="B1496" i="1" s="1"/>
  <c r="L1525" i="1" l="1"/>
  <c r="M1525" i="1" s="1"/>
  <c r="N1525" i="1" s="1"/>
  <c r="O1525" i="1" s="1"/>
  <c r="E1525" i="1"/>
  <c r="F1525" i="1" s="1"/>
  <c r="G1526" i="1" s="1"/>
  <c r="J1985" i="1"/>
  <c r="A1526" i="1"/>
  <c r="C1498" i="1"/>
  <c r="Q1497" i="1"/>
  <c r="B1497" i="1" s="1"/>
  <c r="L1526" i="1" l="1"/>
  <c r="M1526" i="1" s="1"/>
  <c r="N1526" i="1" s="1"/>
  <c r="E1526" i="1"/>
  <c r="F1526" i="1" s="1"/>
  <c r="G1527" i="1" s="1"/>
  <c r="J1986" i="1"/>
  <c r="A1527" i="1"/>
  <c r="E1527" i="1" s="1"/>
  <c r="K1527" i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H1527" i="1"/>
  <c r="H1528" i="1" s="1"/>
  <c r="H1529" i="1" s="1"/>
  <c r="H1530" i="1" s="1"/>
  <c r="H1531" i="1" s="1"/>
  <c r="H1532" i="1" s="1"/>
  <c r="H1533" i="1" s="1"/>
  <c r="H1534" i="1" s="1"/>
  <c r="H1535" i="1" s="1"/>
  <c r="H1536" i="1" s="1"/>
  <c r="H1537" i="1" s="1"/>
  <c r="H1538" i="1" s="1"/>
  <c r="H1539" i="1" s="1"/>
  <c r="H1540" i="1" s="1"/>
  <c r="H1541" i="1" s="1"/>
  <c r="H1542" i="1" s="1"/>
  <c r="H1543" i="1" s="1"/>
  <c r="I1526" i="1"/>
  <c r="Q1498" i="1"/>
  <c r="I1527" i="1" l="1"/>
  <c r="L1527" i="1"/>
  <c r="M1527" i="1" s="1"/>
  <c r="N1527" i="1" s="1"/>
  <c r="J1987" i="1"/>
  <c r="O1526" i="1"/>
  <c r="F1527" i="1"/>
  <c r="G1528" i="1" s="1"/>
  <c r="I1528" i="1" s="1"/>
  <c r="A1528" i="1"/>
  <c r="B1498" i="1"/>
  <c r="S1498" i="1"/>
  <c r="C1499" i="1" s="1"/>
  <c r="C1500" i="1" s="1"/>
  <c r="O1527" i="1" l="1"/>
  <c r="L1528" i="1"/>
  <c r="M1528" i="1" s="1"/>
  <c r="N1528" i="1" s="1"/>
  <c r="O1528" i="1" s="1"/>
  <c r="E1528" i="1"/>
  <c r="F1528" i="1" s="1"/>
  <c r="G1529" i="1" s="1"/>
  <c r="I1529" i="1" s="1"/>
  <c r="J1988" i="1"/>
  <c r="A1529" i="1"/>
  <c r="Q1499" i="1"/>
  <c r="B1499" i="1" s="1"/>
  <c r="C1501" i="1"/>
  <c r="Q1500" i="1"/>
  <c r="B1500" i="1" s="1"/>
  <c r="L1529" i="1" l="1"/>
  <c r="M1529" i="1" s="1"/>
  <c r="N1529" i="1" s="1"/>
  <c r="O1529" i="1" s="1"/>
  <c r="E1529" i="1"/>
  <c r="F1529" i="1" s="1"/>
  <c r="G1530" i="1" s="1"/>
  <c r="I1530" i="1" s="1"/>
  <c r="J1989" i="1"/>
  <c r="A1530" i="1"/>
  <c r="C1502" i="1"/>
  <c r="Q1501" i="1"/>
  <c r="B1501" i="1" s="1"/>
  <c r="L1530" i="1" l="1"/>
  <c r="M1530" i="1" s="1"/>
  <c r="N1530" i="1" s="1"/>
  <c r="O1530" i="1" s="1"/>
  <c r="E1530" i="1"/>
  <c r="F1530" i="1" s="1"/>
  <c r="G1531" i="1" s="1"/>
  <c r="I1531" i="1" s="1"/>
  <c r="J1990" i="1"/>
  <c r="A1531" i="1"/>
  <c r="C1503" i="1"/>
  <c r="Q1502" i="1"/>
  <c r="B1502" i="1" s="1"/>
  <c r="L1531" i="1" l="1"/>
  <c r="M1531" i="1" s="1"/>
  <c r="N1531" i="1" s="1"/>
  <c r="O1531" i="1" s="1"/>
  <c r="E1531" i="1"/>
  <c r="F1531" i="1" s="1"/>
  <c r="G1532" i="1" s="1"/>
  <c r="I1532" i="1" s="1"/>
  <c r="J1991" i="1"/>
  <c r="A1532" i="1"/>
  <c r="C1504" i="1"/>
  <c r="Q1503" i="1"/>
  <c r="B1503" i="1" s="1"/>
  <c r="L1532" i="1" l="1"/>
  <c r="M1532" i="1" s="1"/>
  <c r="N1532" i="1" s="1"/>
  <c r="O1532" i="1" s="1"/>
  <c r="E1532" i="1"/>
  <c r="F1532" i="1" s="1"/>
  <c r="G1533" i="1" s="1"/>
  <c r="I1533" i="1" s="1"/>
  <c r="J1992" i="1"/>
  <c r="A1533" i="1"/>
  <c r="C1505" i="1"/>
  <c r="Q1504" i="1"/>
  <c r="B1504" i="1" s="1"/>
  <c r="L1533" i="1" l="1"/>
  <c r="M1533" i="1" s="1"/>
  <c r="N1533" i="1" s="1"/>
  <c r="O1533" i="1" s="1"/>
  <c r="E1533" i="1"/>
  <c r="F1533" i="1" s="1"/>
  <c r="G1534" i="1" s="1"/>
  <c r="I1534" i="1" s="1"/>
  <c r="J1993" i="1"/>
  <c r="A1534" i="1"/>
  <c r="C1506" i="1"/>
  <c r="Q1505" i="1"/>
  <c r="B1505" i="1" s="1"/>
  <c r="L1534" i="1" l="1"/>
  <c r="M1534" i="1" s="1"/>
  <c r="N1534" i="1" s="1"/>
  <c r="O1534" i="1" s="1"/>
  <c r="E1534" i="1"/>
  <c r="F1534" i="1" s="1"/>
  <c r="G1535" i="1" s="1"/>
  <c r="I1535" i="1" s="1"/>
  <c r="J1994" i="1"/>
  <c r="A1535" i="1"/>
  <c r="C1507" i="1"/>
  <c r="Q1506" i="1"/>
  <c r="B1506" i="1" s="1"/>
  <c r="L1535" i="1" l="1"/>
  <c r="M1535" i="1" s="1"/>
  <c r="N1535" i="1" s="1"/>
  <c r="O1535" i="1" s="1"/>
  <c r="E1535" i="1"/>
  <c r="F1535" i="1" s="1"/>
  <c r="G1536" i="1" s="1"/>
  <c r="I1536" i="1" s="1"/>
  <c r="J1995" i="1"/>
  <c r="A1536" i="1"/>
  <c r="C1508" i="1"/>
  <c r="Q1507" i="1"/>
  <c r="B1507" i="1" s="1"/>
  <c r="L1536" i="1" l="1"/>
  <c r="M1536" i="1" s="1"/>
  <c r="N1536" i="1" s="1"/>
  <c r="O1536" i="1" s="1"/>
  <c r="E1536" i="1"/>
  <c r="F1536" i="1" s="1"/>
  <c r="G1537" i="1" s="1"/>
  <c r="I1537" i="1" s="1"/>
  <c r="J1996" i="1"/>
  <c r="A1537" i="1"/>
  <c r="C1509" i="1"/>
  <c r="Q1508" i="1"/>
  <c r="B1508" i="1" s="1"/>
  <c r="L1537" i="1" l="1"/>
  <c r="M1537" i="1" s="1"/>
  <c r="N1537" i="1" s="1"/>
  <c r="O1537" i="1" s="1"/>
  <c r="E1537" i="1"/>
  <c r="F1537" i="1" s="1"/>
  <c r="G1538" i="1" s="1"/>
  <c r="I1538" i="1" s="1"/>
  <c r="J1997" i="1"/>
  <c r="A1538" i="1"/>
  <c r="C1510" i="1"/>
  <c r="Q1509" i="1"/>
  <c r="B1509" i="1" s="1"/>
  <c r="L1538" i="1" l="1"/>
  <c r="M1538" i="1" s="1"/>
  <c r="N1538" i="1" s="1"/>
  <c r="O1538" i="1" s="1"/>
  <c r="E1538" i="1"/>
  <c r="F1538" i="1" s="1"/>
  <c r="G1539" i="1" s="1"/>
  <c r="I1539" i="1" s="1"/>
  <c r="J1998" i="1"/>
  <c r="A1539" i="1"/>
  <c r="C1511" i="1"/>
  <c r="Q1510" i="1"/>
  <c r="B1510" i="1" s="1"/>
  <c r="L1539" i="1" l="1"/>
  <c r="M1539" i="1" s="1"/>
  <c r="N1539" i="1" s="1"/>
  <c r="O1539" i="1" s="1"/>
  <c r="E1539" i="1"/>
  <c r="F1539" i="1" s="1"/>
  <c r="G1540" i="1" s="1"/>
  <c r="I1540" i="1" s="1"/>
  <c r="J1999" i="1"/>
  <c r="A1540" i="1"/>
  <c r="C1512" i="1"/>
  <c r="Q1511" i="1"/>
  <c r="B1511" i="1" s="1"/>
  <c r="L1540" i="1" l="1"/>
  <c r="M1540" i="1" s="1"/>
  <c r="N1540" i="1" s="1"/>
  <c r="O1540" i="1" s="1"/>
  <c r="E1540" i="1"/>
  <c r="F1540" i="1" s="1"/>
  <c r="G1541" i="1" s="1"/>
  <c r="I1541" i="1" s="1"/>
  <c r="J2000" i="1"/>
  <c r="A1541" i="1"/>
  <c r="C1513" i="1"/>
  <c r="Q1512" i="1"/>
  <c r="B1512" i="1" s="1"/>
  <c r="L1541" i="1" l="1"/>
  <c r="M1541" i="1" s="1"/>
  <c r="N1541" i="1" s="1"/>
  <c r="O1541" i="1" s="1"/>
  <c r="E1541" i="1"/>
  <c r="F1541" i="1" s="1"/>
  <c r="G1542" i="1" s="1"/>
  <c r="I1542" i="1" s="1"/>
  <c r="J2001" i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A1542" i="1"/>
  <c r="C1514" i="1"/>
  <c r="Q1513" i="1"/>
  <c r="B1513" i="1" s="1"/>
  <c r="L1542" i="1" l="1"/>
  <c r="M1542" i="1" s="1"/>
  <c r="N1542" i="1" s="1"/>
  <c r="O1542" i="1" s="1"/>
  <c r="E1542" i="1"/>
  <c r="F1542" i="1" s="1"/>
  <c r="G1543" i="1" s="1"/>
  <c r="J2219" i="1"/>
  <c r="A1543" i="1"/>
  <c r="C1515" i="1"/>
  <c r="Q1514" i="1"/>
  <c r="B1514" i="1" s="1"/>
  <c r="L1543" i="1" l="1"/>
  <c r="M1543" i="1" s="1"/>
  <c r="N1543" i="1" s="1"/>
  <c r="E1543" i="1"/>
  <c r="F1543" i="1" s="1"/>
  <c r="G1544" i="1" s="1"/>
  <c r="J2220" i="1"/>
  <c r="H1544" i="1"/>
  <c r="H1545" i="1" s="1"/>
  <c r="H1546" i="1" s="1"/>
  <c r="H1547" i="1" s="1"/>
  <c r="H1548" i="1" s="1"/>
  <c r="H1549" i="1" s="1"/>
  <c r="H1550" i="1" s="1"/>
  <c r="H1551" i="1" s="1"/>
  <c r="H1552" i="1" s="1"/>
  <c r="I1543" i="1"/>
  <c r="A1544" i="1"/>
  <c r="E1544" i="1" s="1"/>
  <c r="K1544" i="1"/>
  <c r="K1545" i="1" s="1"/>
  <c r="K1546" i="1" s="1"/>
  <c r="K1547" i="1" s="1"/>
  <c r="K1548" i="1" s="1"/>
  <c r="K1549" i="1" s="1"/>
  <c r="K1550" i="1" s="1"/>
  <c r="K1551" i="1" s="1"/>
  <c r="K1552" i="1" s="1"/>
  <c r="C1516" i="1"/>
  <c r="Q1515" i="1"/>
  <c r="B1515" i="1" s="1"/>
  <c r="I1544" i="1" l="1"/>
  <c r="J2221" i="1"/>
  <c r="L1544" i="1"/>
  <c r="M1544" i="1" s="1"/>
  <c r="N1544" i="1" s="1"/>
  <c r="A1545" i="1"/>
  <c r="F1544" i="1"/>
  <c r="G1545" i="1" s="1"/>
  <c r="I1545" i="1" s="1"/>
  <c r="O1543" i="1"/>
  <c r="C1517" i="1"/>
  <c r="Q1516" i="1"/>
  <c r="B1516" i="1" s="1"/>
  <c r="O1544" i="1" l="1"/>
  <c r="L1545" i="1"/>
  <c r="M1545" i="1" s="1"/>
  <c r="N1545" i="1" s="1"/>
  <c r="O1545" i="1" s="1"/>
  <c r="E1545" i="1"/>
  <c r="F1545" i="1" s="1"/>
  <c r="G1546" i="1" s="1"/>
  <c r="I1546" i="1" s="1"/>
  <c r="J2222" i="1"/>
  <c r="A1546" i="1"/>
  <c r="Q1517" i="1"/>
  <c r="L1546" i="1" l="1"/>
  <c r="M1546" i="1" s="1"/>
  <c r="N1546" i="1" s="1"/>
  <c r="O1546" i="1" s="1"/>
  <c r="E1546" i="1"/>
  <c r="F1546" i="1" s="1"/>
  <c r="G1547" i="1" s="1"/>
  <c r="I1547" i="1" s="1"/>
  <c r="J2223" i="1"/>
  <c r="A1547" i="1"/>
  <c r="B1517" i="1"/>
  <c r="S1517" i="1"/>
  <c r="C1518" i="1" s="1"/>
  <c r="C1519" i="1" s="1"/>
  <c r="L1547" i="1" l="1"/>
  <c r="M1547" i="1" s="1"/>
  <c r="N1547" i="1" s="1"/>
  <c r="O1547" i="1" s="1"/>
  <c r="E1547" i="1"/>
  <c r="F1547" i="1" s="1"/>
  <c r="G1548" i="1" s="1"/>
  <c r="I1548" i="1" s="1"/>
  <c r="J2224" i="1"/>
  <c r="A1548" i="1"/>
  <c r="Q1518" i="1"/>
  <c r="B1518" i="1" s="1"/>
  <c r="C1520" i="1"/>
  <c r="Q1519" i="1"/>
  <c r="B1519" i="1" s="1"/>
  <c r="J2225" i="1" l="1"/>
  <c r="L1548" i="1"/>
  <c r="M1548" i="1" s="1"/>
  <c r="N1548" i="1" s="1"/>
  <c r="O1548" i="1" s="1"/>
  <c r="E1548" i="1"/>
  <c r="F1548" i="1" s="1"/>
  <c r="G1549" i="1" s="1"/>
  <c r="I1549" i="1" s="1"/>
  <c r="A1549" i="1"/>
  <c r="C1521" i="1"/>
  <c r="Q1520" i="1"/>
  <c r="B1520" i="1" s="1"/>
  <c r="L1549" i="1" l="1"/>
  <c r="M1549" i="1" s="1"/>
  <c r="N1549" i="1" s="1"/>
  <c r="O1549" i="1" s="1"/>
  <c r="E1549" i="1"/>
  <c r="F1549" i="1" s="1"/>
  <c r="G1550" i="1" s="1"/>
  <c r="I1550" i="1" s="1"/>
  <c r="J2226" i="1"/>
  <c r="A1550" i="1"/>
  <c r="C1522" i="1"/>
  <c r="Q1521" i="1"/>
  <c r="B1521" i="1" s="1"/>
  <c r="L1550" i="1" l="1"/>
  <c r="M1550" i="1" s="1"/>
  <c r="N1550" i="1" s="1"/>
  <c r="O1550" i="1" s="1"/>
  <c r="E1550" i="1"/>
  <c r="F1550" i="1" s="1"/>
  <c r="G1551" i="1" s="1"/>
  <c r="I1551" i="1" s="1"/>
  <c r="J2227" i="1"/>
  <c r="A1551" i="1"/>
  <c r="C1523" i="1"/>
  <c r="Q1522" i="1"/>
  <c r="B1522" i="1" s="1"/>
  <c r="L1551" i="1" l="1"/>
  <c r="M1551" i="1" s="1"/>
  <c r="N1551" i="1" s="1"/>
  <c r="O1551" i="1" s="1"/>
  <c r="E1551" i="1"/>
  <c r="F1551" i="1" s="1"/>
  <c r="G1552" i="1" s="1"/>
  <c r="J2228" i="1"/>
  <c r="A1552" i="1"/>
  <c r="C1524" i="1"/>
  <c r="Q1523" i="1"/>
  <c r="B1523" i="1" s="1"/>
  <c r="L1552" i="1" l="1"/>
  <c r="M1552" i="1" s="1"/>
  <c r="N1552" i="1" s="1"/>
  <c r="E1552" i="1"/>
  <c r="F1552" i="1" s="1"/>
  <c r="G1553" i="1" s="1"/>
  <c r="J2229" i="1"/>
  <c r="H1553" i="1"/>
  <c r="H1554" i="1" s="1"/>
  <c r="H1555" i="1" s="1"/>
  <c r="H1556" i="1" s="1"/>
  <c r="H1557" i="1" s="1"/>
  <c r="I1552" i="1"/>
  <c r="A1553" i="1"/>
  <c r="E1553" i="1" s="1"/>
  <c r="K1553" i="1"/>
  <c r="K1554" i="1" s="1"/>
  <c r="K1555" i="1" s="1"/>
  <c r="K1556" i="1" s="1"/>
  <c r="K1557" i="1" s="1"/>
  <c r="C1525" i="1"/>
  <c r="Q1524" i="1"/>
  <c r="B1524" i="1" s="1"/>
  <c r="I1553" i="1" l="1"/>
  <c r="J2230" i="1"/>
  <c r="L1553" i="1"/>
  <c r="M1553" i="1" s="1"/>
  <c r="N1553" i="1" s="1"/>
  <c r="A1554" i="1"/>
  <c r="F1553" i="1"/>
  <c r="G1554" i="1" s="1"/>
  <c r="I1554" i="1" s="1"/>
  <c r="O1552" i="1"/>
  <c r="C1526" i="1"/>
  <c r="Q1525" i="1"/>
  <c r="B1525" i="1" s="1"/>
  <c r="O1553" i="1" l="1"/>
  <c r="L1554" i="1"/>
  <c r="M1554" i="1" s="1"/>
  <c r="N1554" i="1" s="1"/>
  <c r="O1554" i="1" s="1"/>
  <c r="E1554" i="1"/>
  <c r="F1554" i="1" s="1"/>
  <c r="G1555" i="1" s="1"/>
  <c r="I1555" i="1" s="1"/>
  <c r="J2231" i="1"/>
  <c r="A1555" i="1"/>
  <c r="Q1526" i="1"/>
  <c r="L1555" i="1" l="1"/>
  <c r="M1555" i="1" s="1"/>
  <c r="N1555" i="1" s="1"/>
  <c r="O1555" i="1" s="1"/>
  <c r="E1555" i="1"/>
  <c r="F1555" i="1" s="1"/>
  <c r="G1556" i="1" s="1"/>
  <c r="I1556" i="1" s="1"/>
  <c r="J2232" i="1"/>
  <c r="A1556" i="1"/>
  <c r="B1526" i="1"/>
  <c r="S1526" i="1"/>
  <c r="C1527" i="1" s="1"/>
  <c r="C1528" i="1" s="1"/>
  <c r="L1556" i="1" l="1"/>
  <c r="M1556" i="1" s="1"/>
  <c r="N1556" i="1" s="1"/>
  <c r="O1556" i="1" s="1"/>
  <c r="E1556" i="1"/>
  <c r="F1556" i="1" s="1"/>
  <c r="G1557" i="1" s="1"/>
  <c r="J2233" i="1"/>
  <c r="A1557" i="1"/>
  <c r="Q1527" i="1"/>
  <c r="B1527" i="1" s="1"/>
  <c r="C1529" i="1"/>
  <c r="Q1528" i="1"/>
  <c r="B1528" i="1" s="1"/>
  <c r="L1557" i="1" l="1"/>
  <c r="M1557" i="1" s="1"/>
  <c r="N1557" i="1" s="1"/>
  <c r="E1557" i="1"/>
  <c r="F1557" i="1" s="1"/>
  <c r="G1558" i="1" s="1"/>
  <c r="J2234" i="1"/>
  <c r="H1558" i="1"/>
  <c r="H1559" i="1" s="1"/>
  <c r="H1560" i="1" s="1"/>
  <c r="H1561" i="1" s="1"/>
  <c r="H1562" i="1" s="1"/>
  <c r="H1563" i="1" s="1"/>
  <c r="H1564" i="1" s="1"/>
  <c r="I1557" i="1"/>
  <c r="A1558" i="1"/>
  <c r="E1558" i="1" s="1"/>
  <c r="K1558" i="1"/>
  <c r="K1559" i="1" s="1"/>
  <c r="K1560" i="1" s="1"/>
  <c r="K1561" i="1" s="1"/>
  <c r="K1562" i="1" s="1"/>
  <c r="K1563" i="1" s="1"/>
  <c r="K1564" i="1" s="1"/>
  <c r="C1530" i="1"/>
  <c r="Q1529" i="1"/>
  <c r="B1529" i="1" s="1"/>
  <c r="I1558" i="1" l="1"/>
  <c r="J2235" i="1"/>
  <c r="L1558" i="1"/>
  <c r="M1558" i="1" s="1"/>
  <c r="N1558" i="1" s="1"/>
  <c r="A1559" i="1"/>
  <c r="F1558" i="1"/>
  <c r="G1559" i="1" s="1"/>
  <c r="I1559" i="1" s="1"/>
  <c r="O1557" i="1"/>
  <c r="C1531" i="1"/>
  <c r="Q1530" i="1"/>
  <c r="B1530" i="1" s="1"/>
  <c r="O1558" i="1" l="1"/>
  <c r="L1559" i="1"/>
  <c r="M1559" i="1" s="1"/>
  <c r="N1559" i="1" s="1"/>
  <c r="O1559" i="1" s="1"/>
  <c r="E1559" i="1"/>
  <c r="F1559" i="1" s="1"/>
  <c r="G1560" i="1" s="1"/>
  <c r="I1560" i="1" s="1"/>
  <c r="J2236" i="1"/>
  <c r="A1560" i="1"/>
  <c r="C1532" i="1"/>
  <c r="Q1531" i="1"/>
  <c r="B1531" i="1" s="1"/>
  <c r="L1560" i="1" l="1"/>
  <c r="M1560" i="1" s="1"/>
  <c r="N1560" i="1" s="1"/>
  <c r="O1560" i="1" s="1"/>
  <c r="E1560" i="1"/>
  <c r="F1560" i="1" s="1"/>
  <c r="G1561" i="1" s="1"/>
  <c r="I1561" i="1" s="1"/>
  <c r="J2237" i="1"/>
  <c r="A1561" i="1"/>
  <c r="C1533" i="1"/>
  <c r="Q1532" i="1"/>
  <c r="B1532" i="1" s="1"/>
  <c r="L1561" i="1" l="1"/>
  <c r="M1561" i="1" s="1"/>
  <c r="N1561" i="1" s="1"/>
  <c r="O1561" i="1" s="1"/>
  <c r="E1561" i="1"/>
  <c r="F1561" i="1" s="1"/>
  <c r="G1562" i="1" s="1"/>
  <c r="I1562" i="1" s="1"/>
  <c r="J2238" i="1"/>
  <c r="A1562" i="1"/>
  <c r="C1534" i="1"/>
  <c r="Q1533" i="1"/>
  <c r="B1533" i="1" s="1"/>
  <c r="L1562" i="1" l="1"/>
  <c r="M1562" i="1" s="1"/>
  <c r="N1562" i="1" s="1"/>
  <c r="O1562" i="1" s="1"/>
  <c r="E1562" i="1"/>
  <c r="F1562" i="1" s="1"/>
  <c r="G1563" i="1" s="1"/>
  <c r="I1563" i="1" s="1"/>
  <c r="J2239" i="1"/>
  <c r="A1563" i="1"/>
  <c r="C1535" i="1"/>
  <c r="Q1534" i="1"/>
  <c r="B1534" i="1" s="1"/>
  <c r="L1563" i="1" l="1"/>
  <c r="M1563" i="1" s="1"/>
  <c r="N1563" i="1" s="1"/>
  <c r="O1563" i="1" s="1"/>
  <c r="E1563" i="1"/>
  <c r="F1563" i="1" s="1"/>
  <c r="G1564" i="1" s="1"/>
  <c r="J2240" i="1"/>
  <c r="A1564" i="1"/>
  <c r="C1536" i="1"/>
  <c r="Q1535" i="1"/>
  <c r="B1535" i="1" s="1"/>
  <c r="J2241" i="1" l="1"/>
  <c r="L1564" i="1"/>
  <c r="M1564" i="1" s="1"/>
  <c r="N1564" i="1" s="1"/>
  <c r="E1564" i="1"/>
  <c r="F1564" i="1" s="1"/>
  <c r="G1565" i="1" s="1"/>
  <c r="H1565" i="1"/>
  <c r="H1566" i="1" s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H1577" i="1" s="1"/>
  <c r="H1578" i="1" s="1"/>
  <c r="I1564" i="1"/>
  <c r="A1565" i="1"/>
  <c r="E1565" i="1" s="1"/>
  <c r="K1565" i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C1537" i="1"/>
  <c r="Q1536" i="1"/>
  <c r="B1536" i="1" s="1"/>
  <c r="I1565" i="1" l="1"/>
  <c r="J2242" i="1"/>
  <c r="L1565" i="1"/>
  <c r="M1565" i="1" s="1"/>
  <c r="N1565" i="1" s="1"/>
  <c r="F1565" i="1"/>
  <c r="G1566" i="1" s="1"/>
  <c r="I1566" i="1" s="1"/>
  <c r="A1566" i="1"/>
  <c r="O1564" i="1"/>
  <c r="C1538" i="1"/>
  <c r="Q1537" i="1"/>
  <c r="B1537" i="1" s="1"/>
  <c r="O1565" i="1" l="1"/>
  <c r="L1566" i="1"/>
  <c r="M1566" i="1" s="1"/>
  <c r="N1566" i="1" s="1"/>
  <c r="O1566" i="1" s="1"/>
  <c r="E1566" i="1"/>
  <c r="F1566" i="1" s="1"/>
  <c r="G1567" i="1" s="1"/>
  <c r="I1567" i="1" s="1"/>
  <c r="J2243" i="1"/>
  <c r="A1567" i="1"/>
  <c r="C1539" i="1"/>
  <c r="Q1538" i="1"/>
  <c r="B1538" i="1" s="1"/>
  <c r="J2244" i="1" l="1"/>
  <c r="L1567" i="1"/>
  <c r="M1567" i="1" s="1"/>
  <c r="N1567" i="1" s="1"/>
  <c r="O1567" i="1" s="1"/>
  <c r="E1567" i="1"/>
  <c r="F1567" i="1" s="1"/>
  <c r="G1568" i="1" s="1"/>
  <c r="I1568" i="1" s="1"/>
  <c r="A1568" i="1"/>
  <c r="C1540" i="1"/>
  <c r="Q1539" i="1"/>
  <c r="B1539" i="1" s="1"/>
  <c r="L1568" i="1" l="1"/>
  <c r="M1568" i="1" s="1"/>
  <c r="N1568" i="1" s="1"/>
  <c r="O1568" i="1" s="1"/>
  <c r="E1568" i="1"/>
  <c r="F1568" i="1" s="1"/>
  <c r="G1569" i="1" s="1"/>
  <c r="I1569" i="1" s="1"/>
  <c r="J2245" i="1"/>
  <c r="A1569" i="1"/>
  <c r="C1541" i="1"/>
  <c r="Q1540" i="1"/>
  <c r="B1540" i="1" s="1"/>
  <c r="L1569" i="1" l="1"/>
  <c r="M1569" i="1" s="1"/>
  <c r="N1569" i="1" s="1"/>
  <c r="O1569" i="1" s="1"/>
  <c r="E1569" i="1"/>
  <c r="F1569" i="1" s="1"/>
  <c r="G1570" i="1" s="1"/>
  <c r="I1570" i="1" s="1"/>
  <c r="J2246" i="1"/>
  <c r="A1570" i="1"/>
  <c r="C1542" i="1"/>
  <c r="Q1541" i="1"/>
  <c r="B1541" i="1" s="1"/>
  <c r="L1570" i="1" l="1"/>
  <c r="M1570" i="1" s="1"/>
  <c r="N1570" i="1" s="1"/>
  <c r="O1570" i="1" s="1"/>
  <c r="E1570" i="1"/>
  <c r="F1570" i="1" s="1"/>
  <c r="G1571" i="1" s="1"/>
  <c r="I1571" i="1" s="1"/>
  <c r="J2247" i="1"/>
  <c r="A1571" i="1"/>
  <c r="C1543" i="1"/>
  <c r="Q1542" i="1"/>
  <c r="B1542" i="1" s="1"/>
  <c r="L1571" i="1" l="1"/>
  <c r="M1571" i="1" s="1"/>
  <c r="N1571" i="1" s="1"/>
  <c r="O1571" i="1" s="1"/>
  <c r="E1571" i="1"/>
  <c r="F1571" i="1" s="1"/>
  <c r="G1572" i="1" s="1"/>
  <c r="I1572" i="1" s="1"/>
  <c r="J2248" i="1"/>
  <c r="A1572" i="1"/>
  <c r="Q1543" i="1"/>
  <c r="L1572" i="1" l="1"/>
  <c r="M1572" i="1" s="1"/>
  <c r="N1572" i="1" s="1"/>
  <c r="O1572" i="1" s="1"/>
  <c r="E1572" i="1"/>
  <c r="F1572" i="1" s="1"/>
  <c r="G1573" i="1" s="1"/>
  <c r="I1573" i="1" s="1"/>
  <c r="J2249" i="1"/>
  <c r="A1573" i="1"/>
  <c r="B1543" i="1"/>
  <c r="S1543" i="1"/>
  <c r="C1544" i="1" s="1"/>
  <c r="C1545" i="1" s="1"/>
  <c r="L1573" i="1" l="1"/>
  <c r="M1573" i="1" s="1"/>
  <c r="N1573" i="1" s="1"/>
  <c r="O1573" i="1" s="1"/>
  <c r="E1573" i="1"/>
  <c r="F1573" i="1" s="1"/>
  <c r="G1574" i="1" s="1"/>
  <c r="I1574" i="1" s="1"/>
  <c r="J2250" i="1"/>
  <c r="A1574" i="1"/>
  <c r="Q1544" i="1"/>
  <c r="B1544" i="1" s="1"/>
  <c r="C1546" i="1"/>
  <c r="Q1545" i="1"/>
  <c r="B1545" i="1" s="1"/>
  <c r="L1574" i="1" l="1"/>
  <c r="M1574" i="1" s="1"/>
  <c r="N1574" i="1" s="1"/>
  <c r="O1574" i="1" s="1"/>
  <c r="E1574" i="1"/>
  <c r="F1574" i="1" s="1"/>
  <c r="G1575" i="1" s="1"/>
  <c r="I1575" i="1" s="1"/>
  <c r="J2251" i="1"/>
  <c r="A1575" i="1"/>
  <c r="C1547" i="1"/>
  <c r="Q1546" i="1"/>
  <c r="B1546" i="1" s="1"/>
  <c r="J2252" i="1" l="1"/>
  <c r="L1575" i="1"/>
  <c r="M1575" i="1" s="1"/>
  <c r="N1575" i="1" s="1"/>
  <c r="O1575" i="1" s="1"/>
  <c r="E1575" i="1"/>
  <c r="F1575" i="1" s="1"/>
  <c r="G1576" i="1" s="1"/>
  <c r="I1576" i="1" s="1"/>
  <c r="A1576" i="1"/>
  <c r="C1548" i="1"/>
  <c r="Q1547" i="1"/>
  <c r="B1547" i="1" s="1"/>
  <c r="L1576" i="1" l="1"/>
  <c r="M1576" i="1" s="1"/>
  <c r="N1576" i="1" s="1"/>
  <c r="O1576" i="1" s="1"/>
  <c r="E1576" i="1"/>
  <c r="F1576" i="1" s="1"/>
  <c r="G1577" i="1" s="1"/>
  <c r="I1577" i="1" s="1"/>
  <c r="J2253" i="1"/>
  <c r="A1577" i="1"/>
  <c r="C1549" i="1"/>
  <c r="Q1548" i="1"/>
  <c r="B1548" i="1" s="1"/>
  <c r="L1577" i="1" l="1"/>
  <c r="M1577" i="1" s="1"/>
  <c r="N1577" i="1" s="1"/>
  <c r="O1577" i="1" s="1"/>
  <c r="E1577" i="1"/>
  <c r="F1577" i="1" s="1"/>
  <c r="G1578" i="1" s="1"/>
  <c r="J2254" i="1"/>
  <c r="A1578" i="1"/>
  <c r="C1550" i="1"/>
  <c r="Q1549" i="1"/>
  <c r="B1549" i="1" s="1"/>
  <c r="L1578" i="1" l="1"/>
  <c r="M1578" i="1" s="1"/>
  <c r="N1578" i="1" s="1"/>
  <c r="E1578" i="1"/>
  <c r="F1578" i="1" s="1"/>
  <c r="G1579" i="1" s="1"/>
  <c r="J2255" i="1"/>
  <c r="A1579" i="1"/>
  <c r="E1579" i="1" s="1"/>
  <c r="K1579" i="1"/>
  <c r="K1580" i="1" s="1"/>
  <c r="I1578" i="1"/>
  <c r="H1579" i="1"/>
  <c r="H1580" i="1" s="1"/>
  <c r="C1551" i="1"/>
  <c r="Q1550" i="1"/>
  <c r="B1550" i="1" s="1"/>
  <c r="I1579" i="1" l="1"/>
  <c r="J2256" i="1"/>
  <c r="L1579" i="1"/>
  <c r="M1579" i="1" s="1"/>
  <c r="N1579" i="1" s="1"/>
  <c r="O1578" i="1"/>
  <c r="F1579" i="1"/>
  <c r="G1580" i="1" s="1"/>
  <c r="A1580" i="1"/>
  <c r="C1552" i="1"/>
  <c r="Q1551" i="1"/>
  <c r="B1551" i="1" s="1"/>
  <c r="O1579" i="1" l="1"/>
  <c r="L1580" i="1"/>
  <c r="M1580" i="1" s="1"/>
  <c r="N1580" i="1" s="1"/>
  <c r="E1580" i="1"/>
  <c r="F1580" i="1" s="1"/>
  <c r="G1581" i="1" s="1"/>
  <c r="J2257" i="1"/>
  <c r="A1581" i="1"/>
  <c r="E1581" i="1" s="1"/>
  <c r="K1581" i="1"/>
  <c r="K1582" i="1" s="1"/>
  <c r="K1583" i="1" s="1"/>
  <c r="K1584" i="1" s="1"/>
  <c r="K1585" i="1" s="1"/>
  <c r="K1586" i="1" s="1"/>
  <c r="K1587" i="1" s="1"/>
  <c r="I1580" i="1"/>
  <c r="H1581" i="1"/>
  <c r="H1582" i="1" s="1"/>
  <c r="H1583" i="1" s="1"/>
  <c r="H1584" i="1" s="1"/>
  <c r="H1585" i="1" s="1"/>
  <c r="H1586" i="1" s="1"/>
  <c r="H1587" i="1" s="1"/>
  <c r="Q1552" i="1"/>
  <c r="J2258" i="1" l="1"/>
  <c r="L1581" i="1"/>
  <c r="M1581" i="1" s="1"/>
  <c r="N1581" i="1" s="1"/>
  <c r="I1581" i="1"/>
  <c r="O1580" i="1"/>
  <c r="A1582" i="1"/>
  <c r="F1581" i="1"/>
  <c r="G1582" i="1" s="1"/>
  <c r="I1582" i="1" s="1"/>
  <c r="B1552" i="1"/>
  <c r="S1552" i="1"/>
  <c r="C1553" i="1" s="1"/>
  <c r="C1554" i="1" s="1"/>
  <c r="L1582" i="1" l="1"/>
  <c r="M1582" i="1" s="1"/>
  <c r="N1582" i="1" s="1"/>
  <c r="O1582" i="1" s="1"/>
  <c r="E1582" i="1"/>
  <c r="F1582" i="1" s="1"/>
  <c r="G1583" i="1" s="1"/>
  <c r="I1583" i="1" s="1"/>
  <c r="J2259" i="1"/>
  <c r="O1581" i="1"/>
  <c r="A1583" i="1"/>
  <c r="Q1553" i="1"/>
  <c r="B1553" i="1" s="1"/>
  <c r="C1555" i="1"/>
  <c r="Q1554" i="1"/>
  <c r="B1554" i="1" s="1"/>
  <c r="L1583" i="1" l="1"/>
  <c r="M1583" i="1" s="1"/>
  <c r="N1583" i="1" s="1"/>
  <c r="O1583" i="1" s="1"/>
  <c r="E1583" i="1"/>
  <c r="F1583" i="1" s="1"/>
  <c r="G1584" i="1" s="1"/>
  <c r="I1584" i="1" s="1"/>
  <c r="J2260" i="1"/>
  <c r="A1584" i="1"/>
  <c r="C1556" i="1"/>
  <c r="Q1555" i="1"/>
  <c r="B1555" i="1" s="1"/>
  <c r="L1584" i="1" l="1"/>
  <c r="M1584" i="1" s="1"/>
  <c r="N1584" i="1" s="1"/>
  <c r="O1584" i="1" s="1"/>
  <c r="E1584" i="1"/>
  <c r="F1584" i="1" s="1"/>
  <c r="G1585" i="1" s="1"/>
  <c r="I1585" i="1" s="1"/>
  <c r="J2261" i="1"/>
  <c r="A1585" i="1"/>
  <c r="C1557" i="1"/>
  <c r="Q1556" i="1"/>
  <c r="B1556" i="1" s="1"/>
  <c r="L1585" i="1" l="1"/>
  <c r="M1585" i="1" s="1"/>
  <c r="N1585" i="1" s="1"/>
  <c r="O1585" i="1" s="1"/>
  <c r="E1585" i="1"/>
  <c r="F1585" i="1" s="1"/>
  <c r="G1586" i="1" s="1"/>
  <c r="I1586" i="1" s="1"/>
  <c r="J2262" i="1"/>
  <c r="A1586" i="1"/>
  <c r="Q1557" i="1"/>
  <c r="L1586" i="1" l="1"/>
  <c r="M1586" i="1" s="1"/>
  <c r="N1586" i="1" s="1"/>
  <c r="O1586" i="1" s="1"/>
  <c r="E1586" i="1"/>
  <c r="F1586" i="1" s="1"/>
  <c r="G1587" i="1" s="1"/>
  <c r="J2263" i="1"/>
  <c r="A1587" i="1"/>
  <c r="B1557" i="1"/>
  <c r="S1557" i="1"/>
  <c r="C1558" i="1" s="1"/>
  <c r="C1559" i="1" s="1"/>
  <c r="L1587" i="1" l="1"/>
  <c r="M1587" i="1" s="1"/>
  <c r="N1587" i="1" s="1"/>
  <c r="E1587" i="1"/>
  <c r="F1587" i="1" s="1"/>
  <c r="G1588" i="1" s="1"/>
  <c r="J2264" i="1"/>
  <c r="A1588" i="1"/>
  <c r="E1588" i="1" s="1"/>
  <c r="K1588" i="1"/>
  <c r="K1589" i="1" s="1"/>
  <c r="K1590" i="1" s="1"/>
  <c r="K1591" i="1" s="1"/>
  <c r="K1592" i="1" s="1"/>
  <c r="H1588" i="1"/>
  <c r="H1589" i="1" s="1"/>
  <c r="H1590" i="1" s="1"/>
  <c r="H1591" i="1" s="1"/>
  <c r="H1592" i="1" s="1"/>
  <c r="I1587" i="1"/>
  <c r="Q1558" i="1"/>
  <c r="B1558" i="1" s="1"/>
  <c r="C1560" i="1"/>
  <c r="Q1559" i="1"/>
  <c r="B1559" i="1" s="1"/>
  <c r="I1588" i="1" l="1"/>
  <c r="J2265" i="1"/>
  <c r="L1588" i="1"/>
  <c r="M1588" i="1" s="1"/>
  <c r="N1588" i="1" s="1"/>
  <c r="O1587" i="1"/>
  <c r="A1589" i="1"/>
  <c r="F1588" i="1"/>
  <c r="G1589" i="1" s="1"/>
  <c r="I1589" i="1" s="1"/>
  <c r="C1561" i="1"/>
  <c r="Q1560" i="1"/>
  <c r="B1560" i="1" s="1"/>
  <c r="O1588" i="1" l="1"/>
  <c r="L1589" i="1"/>
  <c r="M1589" i="1" s="1"/>
  <c r="N1589" i="1" s="1"/>
  <c r="O1589" i="1" s="1"/>
  <c r="E1589" i="1"/>
  <c r="F1589" i="1" s="1"/>
  <c r="G1590" i="1" s="1"/>
  <c r="I1590" i="1" s="1"/>
  <c r="J2266" i="1"/>
  <c r="A1590" i="1"/>
  <c r="C1562" i="1"/>
  <c r="Q1561" i="1"/>
  <c r="B1561" i="1" s="1"/>
  <c r="L1590" i="1" l="1"/>
  <c r="M1590" i="1" s="1"/>
  <c r="N1590" i="1" s="1"/>
  <c r="O1590" i="1" s="1"/>
  <c r="E1590" i="1"/>
  <c r="F1590" i="1" s="1"/>
  <c r="G1591" i="1" s="1"/>
  <c r="I1591" i="1" s="1"/>
  <c r="J2267" i="1"/>
  <c r="A1591" i="1"/>
  <c r="C1563" i="1"/>
  <c r="Q1562" i="1"/>
  <c r="B1562" i="1" s="1"/>
  <c r="L1591" i="1" l="1"/>
  <c r="M1591" i="1" s="1"/>
  <c r="N1591" i="1" s="1"/>
  <c r="O1591" i="1" s="1"/>
  <c r="E1591" i="1"/>
  <c r="F1591" i="1" s="1"/>
  <c r="G1592" i="1" s="1"/>
  <c r="J2268" i="1"/>
  <c r="A1592" i="1"/>
  <c r="C1564" i="1"/>
  <c r="Q1563" i="1"/>
  <c r="B1563" i="1" s="1"/>
  <c r="L1592" i="1" l="1"/>
  <c r="M1592" i="1" s="1"/>
  <c r="N1592" i="1" s="1"/>
  <c r="E1592" i="1"/>
  <c r="F1592" i="1" s="1"/>
  <c r="G1593" i="1" s="1"/>
  <c r="J2269" i="1"/>
  <c r="H1593" i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I1592" i="1"/>
  <c r="A1593" i="1"/>
  <c r="E1593" i="1" s="1"/>
  <c r="K1593" i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Q1564" i="1"/>
  <c r="I1593" i="1" l="1"/>
  <c r="J2270" i="1"/>
  <c r="L1593" i="1"/>
  <c r="M1593" i="1" s="1"/>
  <c r="N1593" i="1" s="1"/>
  <c r="A1594" i="1"/>
  <c r="F1593" i="1"/>
  <c r="G1594" i="1" s="1"/>
  <c r="I1594" i="1" s="1"/>
  <c r="O1592" i="1"/>
  <c r="B1564" i="1"/>
  <c r="S1564" i="1"/>
  <c r="C1565" i="1" s="1"/>
  <c r="C1566" i="1" s="1"/>
  <c r="O1593" i="1" l="1"/>
  <c r="L1594" i="1"/>
  <c r="M1594" i="1" s="1"/>
  <c r="N1594" i="1" s="1"/>
  <c r="O1594" i="1" s="1"/>
  <c r="E1594" i="1"/>
  <c r="F1594" i="1" s="1"/>
  <c r="G1595" i="1" s="1"/>
  <c r="I1595" i="1" s="1"/>
  <c r="J2271" i="1"/>
  <c r="A1595" i="1"/>
  <c r="Q1565" i="1"/>
  <c r="B1565" i="1" s="1"/>
  <c r="C1567" i="1"/>
  <c r="Q1566" i="1"/>
  <c r="B1566" i="1" s="1"/>
  <c r="L1595" i="1" l="1"/>
  <c r="M1595" i="1" s="1"/>
  <c r="N1595" i="1" s="1"/>
  <c r="O1595" i="1" s="1"/>
  <c r="E1595" i="1"/>
  <c r="F1595" i="1" s="1"/>
  <c r="G1596" i="1" s="1"/>
  <c r="I1596" i="1" s="1"/>
  <c r="J2272" i="1"/>
  <c r="A1596" i="1"/>
  <c r="C1568" i="1"/>
  <c r="Q1567" i="1"/>
  <c r="B1567" i="1" s="1"/>
  <c r="L1596" i="1" l="1"/>
  <c r="M1596" i="1" s="1"/>
  <c r="N1596" i="1" s="1"/>
  <c r="O1596" i="1" s="1"/>
  <c r="E1596" i="1"/>
  <c r="F1596" i="1" s="1"/>
  <c r="G1597" i="1" s="1"/>
  <c r="I1597" i="1" s="1"/>
  <c r="J2273" i="1"/>
  <c r="A1597" i="1"/>
  <c r="C1569" i="1"/>
  <c r="Q1568" i="1"/>
  <c r="B1568" i="1" s="1"/>
  <c r="L1597" i="1" l="1"/>
  <c r="M1597" i="1" s="1"/>
  <c r="N1597" i="1" s="1"/>
  <c r="O1597" i="1" s="1"/>
  <c r="E1597" i="1"/>
  <c r="F1597" i="1" s="1"/>
  <c r="G1598" i="1" s="1"/>
  <c r="I1598" i="1" s="1"/>
  <c r="J2274" i="1"/>
  <c r="A1598" i="1"/>
  <c r="C1570" i="1"/>
  <c r="Q1569" i="1"/>
  <c r="B1569" i="1" s="1"/>
  <c r="L1598" i="1" l="1"/>
  <c r="M1598" i="1" s="1"/>
  <c r="N1598" i="1" s="1"/>
  <c r="O1598" i="1" s="1"/>
  <c r="E1598" i="1"/>
  <c r="F1598" i="1" s="1"/>
  <c r="G1599" i="1" s="1"/>
  <c r="I1599" i="1" s="1"/>
  <c r="J2275" i="1"/>
  <c r="A1599" i="1"/>
  <c r="C1571" i="1"/>
  <c r="Q1570" i="1"/>
  <c r="B1570" i="1" s="1"/>
  <c r="L1599" i="1" l="1"/>
  <c r="M1599" i="1" s="1"/>
  <c r="N1599" i="1" s="1"/>
  <c r="O1599" i="1" s="1"/>
  <c r="E1599" i="1"/>
  <c r="F1599" i="1" s="1"/>
  <c r="G1600" i="1" s="1"/>
  <c r="I1600" i="1" s="1"/>
  <c r="J2276" i="1"/>
  <c r="A1600" i="1"/>
  <c r="C1572" i="1"/>
  <c r="Q1571" i="1"/>
  <c r="B1571" i="1" s="1"/>
  <c r="J2277" i="1" l="1"/>
  <c r="L1600" i="1"/>
  <c r="M1600" i="1" s="1"/>
  <c r="N1600" i="1" s="1"/>
  <c r="O1600" i="1" s="1"/>
  <c r="E1600" i="1"/>
  <c r="F1600" i="1" s="1"/>
  <c r="G1601" i="1" s="1"/>
  <c r="I1601" i="1" s="1"/>
  <c r="A1601" i="1"/>
  <c r="C1573" i="1"/>
  <c r="Q1572" i="1"/>
  <c r="B1572" i="1" s="1"/>
  <c r="L1601" i="1" l="1"/>
  <c r="M1601" i="1" s="1"/>
  <c r="N1601" i="1" s="1"/>
  <c r="O1601" i="1" s="1"/>
  <c r="E1601" i="1"/>
  <c r="F1601" i="1" s="1"/>
  <c r="G1602" i="1" s="1"/>
  <c r="I1602" i="1" s="1"/>
  <c r="J2278" i="1"/>
  <c r="A1602" i="1"/>
  <c r="C1574" i="1"/>
  <c r="Q1573" i="1"/>
  <c r="B1573" i="1" s="1"/>
  <c r="L1602" i="1" l="1"/>
  <c r="M1602" i="1" s="1"/>
  <c r="N1602" i="1" s="1"/>
  <c r="O1602" i="1" s="1"/>
  <c r="E1602" i="1"/>
  <c r="F1602" i="1" s="1"/>
  <c r="G1603" i="1" s="1"/>
  <c r="I1603" i="1" s="1"/>
  <c r="J2279" i="1"/>
  <c r="A1603" i="1"/>
  <c r="C1575" i="1"/>
  <c r="Q1574" i="1"/>
  <c r="B1574" i="1" s="1"/>
  <c r="L1603" i="1" l="1"/>
  <c r="M1603" i="1" s="1"/>
  <c r="N1603" i="1" s="1"/>
  <c r="O1603" i="1" s="1"/>
  <c r="E1603" i="1"/>
  <c r="F1603" i="1" s="1"/>
  <c r="G1604" i="1" s="1"/>
  <c r="I1604" i="1" s="1"/>
  <c r="J2280" i="1"/>
  <c r="A1604" i="1"/>
  <c r="C1576" i="1"/>
  <c r="Q1575" i="1"/>
  <c r="B1575" i="1" s="1"/>
  <c r="J2281" i="1" l="1"/>
  <c r="L1604" i="1"/>
  <c r="M1604" i="1" s="1"/>
  <c r="N1604" i="1" s="1"/>
  <c r="O1604" i="1" s="1"/>
  <c r="E1604" i="1"/>
  <c r="F1604" i="1" s="1"/>
  <c r="G1605" i="1" s="1"/>
  <c r="I1605" i="1" s="1"/>
  <c r="A1605" i="1"/>
  <c r="C1577" i="1"/>
  <c r="Q1576" i="1"/>
  <c r="B1576" i="1" s="1"/>
  <c r="J2282" i="1" l="1"/>
  <c r="L1605" i="1"/>
  <c r="M1605" i="1" s="1"/>
  <c r="N1605" i="1" s="1"/>
  <c r="O1605" i="1" s="1"/>
  <c r="E1605" i="1"/>
  <c r="F1605" i="1" s="1"/>
  <c r="G1606" i="1" s="1"/>
  <c r="A1606" i="1"/>
  <c r="C1578" i="1"/>
  <c r="Q1577" i="1"/>
  <c r="B1577" i="1" s="1"/>
  <c r="L1606" i="1" l="1"/>
  <c r="M1606" i="1" s="1"/>
  <c r="N1606" i="1" s="1"/>
  <c r="E1606" i="1"/>
  <c r="F1606" i="1" s="1"/>
  <c r="G1607" i="1" s="1"/>
  <c r="J2283" i="1"/>
  <c r="H1607" i="1"/>
  <c r="H1608" i="1" s="1"/>
  <c r="H1609" i="1" s="1"/>
  <c r="H1610" i="1" s="1"/>
  <c r="H1611" i="1" s="1"/>
  <c r="H1612" i="1" s="1"/>
  <c r="H1613" i="1" s="1"/>
  <c r="H1614" i="1" s="1"/>
  <c r="H1615" i="1" s="1"/>
  <c r="H1616" i="1" s="1"/>
  <c r="H1617" i="1" s="1"/>
  <c r="H1618" i="1" s="1"/>
  <c r="H1619" i="1" s="1"/>
  <c r="H1620" i="1" s="1"/>
  <c r="I1606" i="1"/>
  <c r="A1607" i="1"/>
  <c r="E1607" i="1" s="1"/>
  <c r="K1607" i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Q1578" i="1"/>
  <c r="I1607" i="1" l="1"/>
  <c r="J2284" i="1"/>
  <c r="L1607" i="1"/>
  <c r="M1607" i="1" s="1"/>
  <c r="N1607" i="1" s="1"/>
  <c r="F1607" i="1"/>
  <c r="G1608" i="1" s="1"/>
  <c r="I1608" i="1" s="1"/>
  <c r="A1608" i="1"/>
  <c r="O1606" i="1"/>
  <c r="B1578" i="1"/>
  <c r="S1578" i="1"/>
  <c r="C1579" i="1" s="1"/>
  <c r="C1580" i="1" s="1"/>
  <c r="O1607" i="1" l="1"/>
  <c r="L1608" i="1"/>
  <c r="M1608" i="1" s="1"/>
  <c r="N1608" i="1" s="1"/>
  <c r="O1608" i="1" s="1"/>
  <c r="E1608" i="1"/>
  <c r="F1608" i="1" s="1"/>
  <c r="G1609" i="1" s="1"/>
  <c r="I1609" i="1" s="1"/>
  <c r="J2285" i="1"/>
  <c r="A1609" i="1"/>
  <c r="Q1579" i="1"/>
  <c r="B1579" i="1" s="1"/>
  <c r="Q1580" i="1"/>
  <c r="L1609" i="1" l="1"/>
  <c r="M1609" i="1" s="1"/>
  <c r="N1609" i="1" s="1"/>
  <c r="O1609" i="1" s="1"/>
  <c r="E1609" i="1"/>
  <c r="F1609" i="1" s="1"/>
  <c r="G1610" i="1" s="1"/>
  <c r="I1610" i="1" s="1"/>
  <c r="J2286" i="1"/>
  <c r="A1610" i="1"/>
  <c r="B1580" i="1"/>
  <c r="S1580" i="1"/>
  <c r="C1581" i="1" s="1"/>
  <c r="C1582" i="1" s="1"/>
  <c r="L1610" i="1" l="1"/>
  <c r="M1610" i="1" s="1"/>
  <c r="N1610" i="1" s="1"/>
  <c r="O1610" i="1" s="1"/>
  <c r="E1610" i="1"/>
  <c r="F1610" i="1" s="1"/>
  <c r="G1611" i="1" s="1"/>
  <c r="I1611" i="1" s="1"/>
  <c r="J2287" i="1"/>
  <c r="A1611" i="1"/>
  <c r="Q1581" i="1"/>
  <c r="B1581" i="1" s="1"/>
  <c r="C1583" i="1"/>
  <c r="Q1582" i="1"/>
  <c r="B1582" i="1" s="1"/>
  <c r="L1611" i="1" l="1"/>
  <c r="M1611" i="1" s="1"/>
  <c r="N1611" i="1" s="1"/>
  <c r="O1611" i="1" s="1"/>
  <c r="E1611" i="1"/>
  <c r="F1611" i="1" s="1"/>
  <c r="G1612" i="1" s="1"/>
  <c r="I1612" i="1" s="1"/>
  <c r="J2288" i="1"/>
  <c r="A1612" i="1"/>
  <c r="C1584" i="1"/>
  <c r="Q1583" i="1"/>
  <c r="B1583" i="1" s="1"/>
  <c r="J2289" i="1" l="1"/>
  <c r="L1612" i="1"/>
  <c r="M1612" i="1" s="1"/>
  <c r="N1612" i="1" s="1"/>
  <c r="O1612" i="1" s="1"/>
  <c r="E1612" i="1"/>
  <c r="F1612" i="1" s="1"/>
  <c r="G1613" i="1" s="1"/>
  <c r="I1613" i="1" s="1"/>
  <c r="A1613" i="1"/>
  <c r="C1585" i="1"/>
  <c r="Q1584" i="1"/>
  <c r="B1584" i="1" s="1"/>
  <c r="L1613" i="1" l="1"/>
  <c r="M1613" i="1" s="1"/>
  <c r="N1613" i="1" s="1"/>
  <c r="O1613" i="1" s="1"/>
  <c r="E1613" i="1"/>
  <c r="F1613" i="1" s="1"/>
  <c r="G1614" i="1" s="1"/>
  <c r="I1614" i="1" s="1"/>
  <c r="J2290" i="1"/>
  <c r="A1614" i="1"/>
  <c r="C1586" i="1"/>
  <c r="Q1585" i="1"/>
  <c r="B1585" i="1" s="1"/>
  <c r="J2291" i="1" l="1"/>
  <c r="L1614" i="1"/>
  <c r="M1614" i="1" s="1"/>
  <c r="N1614" i="1" s="1"/>
  <c r="O1614" i="1" s="1"/>
  <c r="E1614" i="1"/>
  <c r="F1614" i="1" s="1"/>
  <c r="G1615" i="1" s="1"/>
  <c r="I1615" i="1" s="1"/>
  <c r="A1615" i="1"/>
  <c r="C1587" i="1"/>
  <c r="Q1586" i="1"/>
  <c r="B1586" i="1" s="1"/>
  <c r="L1615" i="1" l="1"/>
  <c r="M1615" i="1" s="1"/>
  <c r="N1615" i="1" s="1"/>
  <c r="O1615" i="1" s="1"/>
  <c r="E1615" i="1"/>
  <c r="F1615" i="1" s="1"/>
  <c r="G1616" i="1" s="1"/>
  <c r="I1616" i="1" s="1"/>
  <c r="J2292" i="1"/>
  <c r="A1616" i="1"/>
  <c r="Q1587" i="1"/>
  <c r="L1616" i="1" l="1"/>
  <c r="M1616" i="1" s="1"/>
  <c r="N1616" i="1" s="1"/>
  <c r="O1616" i="1" s="1"/>
  <c r="E1616" i="1"/>
  <c r="F1616" i="1" s="1"/>
  <c r="G1617" i="1" s="1"/>
  <c r="I1617" i="1" s="1"/>
  <c r="J2293" i="1"/>
  <c r="A1617" i="1"/>
  <c r="B1587" i="1"/>
  <c r="S1587" i="1"/>
  <c r="C1588" i="1" s="1"/>
  <c r="C1589" i="1" s="1"/>
  <c r="L1617" i="1" l="1"/>
  <c r="M1617" i="1" s="1"/>
  <c r="N1617" i="1" s="1"/>
  <c r="O1617" i="1" s="1"/>
  <c r="E1617" i="1"/>
  <c r="F1617" i="1" s="1"/>
  <c r="G1618" i="1" s="1"/>
  <c r="I1618" i="1" s="1"/>
  <c r="J2294" i="1"/>
  <c r="A1618" i="1"/>
  <c r="Q1588" i="1"/>
  <c r="B1588" i="1" s="1"/>
  <c r="C1590" i="1"/>
  <c r="Q1589" i="1"/>
  <c r="B1589" i="1" s="1"/>
  <c r="L1618" i="1" l="1"/>
  <c r="M1618" i="1" s="1"/>
  <c r="N1618" i="1" s="1"/>
  <c r="O1618" i="1" s="1"/>
  <c r="E1618" i="1"/>
  <c r="F1618" i="1" s="1"/>
  <c r="G1619" i="1" s="1"/>
  <c r="I1619" i="1" s="1"/>
  <c r="J2295" i="1"/>
  <c r="A1619" i="1"/>
  <c r="C1591" i="1"/>
  <c r="Q1590" i="1"/>
  <c r="B1590" i="1" s="1"/>
  <c r="L1619" i="1" l="1"/>
  <c r="M1619" i="1" s="1"/>
  <c r="N1619" i="1" s="1"/>
  <c r="O1619" i="1" s="1"/>
  <c r="E1619" i="1"/>
  <c r="F1619" i="1" s="1"/>
  <c r="G1620" i="1" s="1"/>
  <c r="J2296" i="1"/>
  <c r="A1620" i="1"/>
  <c r="C1592" i="1"/>
  <c r="Q1591" i="1"/>
  <c r="B1591" i="1" s="1"/>
  <c r="L1620" i="1" l="1"/>
  <c r="M1620" i="1" s="1"/>
  <c r="N1620" i="1" s="1"/>
  <c r="E1620" i="1"/>
  <c r="F1620" i="1" s="1"/>
  <c r="G1621" i="1" s="1"/>
  <c r="J2297" i="1"/>
  <c r="A1621" i="1"/>
  <c r="E1621" i="1" s="1"/>
  <c r="K1621" i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I1620" i="1"/>
  <c r="H1621" i="1"/>
  <c r="H1622" i="1" s="1"/>
  <c r="H1623" i="1" s="1"/>
  <c r="H1624" i="1" s="1"/>
  <c r="H1625" i="1" s="1"/>
  <c r="H1626" i="1" s="1"/>
  <c r="H1627" i="1" s="1"/>
  <c r="H1628" i="1" s="1"/>
  <c r="H1629" i="1" s="1"/>
  <c r="H1630" i="1" s="1"/>
  <c r="H1631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H1643" i="1" s="1"/>
  <c r="H1644" i="1" s="1"/>
  <c r="H1645" i="1" s="1"/>
  <c r="H1646" i="1" s="1"/>
  <c r="H1647" i="1" s="1"/>
  <c r="H1648" i="1" s="1"/>
  <c r="H1649" i="1" s="1"/>
  <c r="H1650" i="1" s="1"/>
  <c r="H1651" i="1" s="1"/>
  <c r="Q1592" i="1"/>
  <c r="I1621" i="1" l="1"/>
  <c r="J2298" i="1"/>
  <c r="L1621" i="1"/>
  <c r="M1621" i="1" s="1"/>
  <c r="N1621" i="1" s="1"/>
  <c r="O1620" i="1"/>
  <c r="A1622" i="1"/>
  <c r="F1621" i="1"/>
  <c r="G1622" i="1" s="1"/>
  <c r="I1622" i="1" s="1"/>
  <c r="B1592" i="1"/>
  <c r="S1592" i="1"/>
  <c r="C1593" i="1" s="1"/>
  <c r="C1594" i="1" s="1"/>
  <c r="O1621" i="1" l="1"/>
  <c r="L1622" i="1"/>
  <c r="M1622" i="1" s="1"/>
  <c r="N1622" i="1" s="1"/>
  <c r="O1622" i="1" s="1"/>
  <c r="E1622" i="1"/>
  <c r="F1622" i="1" s="1"/>
  <c r="G1623" i="1" s="1"/>
  <c r="I1623" i="1" s="1"/>
  <c r="J2299" i="1"/>
  <c r="A1623" i="1"/>
  <c r="Q1593" i="1"/>
  <c r="B1593" i="1" s="1"/>
  <c r="C1595" i="1"/>
  <c r="Q1594" i="1"/>
  <c r="B1594" i="1" s="1"/>
  <c r="L1623" i="1" l="1"/>
  <c r="M1623" i="1" s="1"/>
  <c r="N1623" i="1" s="1"/>
  <c r="O1623" i="1" s="1"/>
  <c r="E1623" i="1"/>
  <c r="F1623" i="1" s="1"/>
  <c r="G1624" i="1" s="1"/>
  <c r="I1624" i="1" s="1"/>
  <c r="J2300" i="1"/>
  <c r="A1624" i="1"/>
  <c r="C1596" i="1"/>
  <c r="Q1595" i="1"/>
  <c r="B1595" i="1" s="1"/>
  <c r="L1624" i="1" l="1"/>
  <c r="M1624" i="1" s="1"/>
  <c r="N1624" i="1" s="1"/>
  <c r="O1624" i="1" s="1"/>
  <c r="E1624" i="1"/>
  <c r="F1624" i="1" s="1"/>
  <c r="G1625" i="1" s="1"/>
  <c r="I1625" i="1" s="1"/>
  <c r="J2301" i="1"/>
  <c r="A1625" i="1"/>
  <c r="C1597" i="1"/>
  <c r="Q1596" i="1"/>
  <c r="B1596" i="1" s="1"/>
  <c r="L1625" i="1" l="1"/>
  <c r="M1625" i="1" s="1"/>
  <c r="N1625" i="1" s="1"/>
  <c r="O1625" i="1" s="1"/>
  <c r="E1625" i="1"/>
  <c r="F1625" i="1" s="1"/>
  <c r="G1626" i="1" s="1"/>
  <c r="I1626" i="1" s="1"/>
  <c r="J2302" i="1"/>
  <c r="A1626" i="1"/>
  <c r="C1598" i="1"/>
  <c r="Q1597" i="1"/>
  <c r="B1597" i="1" s="1"/>
  <c r="L1626" i="1" l="1"/>
  <c r="M1626" i="1" s="1"/>
  <c r="N1626" i="1" s="1"/>
  <c r="O1626" i="1" s="1"/>
  <c r="E1626" i="1"/>
  <c r="F1626" i="1" s="1"/>
  <c r="G1627" i="1" s="1"/>
  <c r="I1627" i="1" s="1"/>
  <c r="J2303" i="1"/>
  <c r="A1627" i="1"/>
  <c r="C1599" i="1"/>
  <c r="Q1598" i="1"/>
  <c r="B1598" i="1" s="1"/>
  <c r="J2304" i="1" l="1"/>
  <c r="L1627" i="1"/>
  <c r="M1627" i="1" s="1"/>
  <c r="N1627" i="1" s="1"/>
  <c r="O1627" i="1" s="1"/>
  <c r="E1627" i="1"/>
  <c r="F1627" i="1" s="1"/>
  <c r="G1628" i="1" s="1"/>
  <c r="I1628" i="1" s="1"/>
  <c r="A1628" i="1"/>
  <c r="C1600" i="1"/>
  <c r="Q1599" i="1"/>
  <c r="B1599" i="1" s="1"/>
  <c r="L1628" i="1" l="1"/>
  <c r="M1628" i="1" s="1"/>
  <c r="N1628" i="1" s="1"/>
  <c r="O1628" i="1" s="1"/>
  <c r="E1628" i="1"/>
  <c r="F1628" i="1" s="1"/>
  <c r="G1629" i="1" s="1"/>
  <c r="I1629" i="1" s="1"/>
  <c r="J2305" i="1"/>
  <c r="A1629" i="1"/>
  <c r="C1601" i="1"/>
  <c r="Q1600" i="1"/>
  <c r="B1600" i="1" s="1"/>
  <c r="L1629" i="1" l="1"/>
  <c r="M1629" i="1" s="1"/>
  <c r="N1629" i="1" s="1"/>
  <c r="O1629" i="1" s="1"/>
  <c r="E1629" i="1"/>
  <c r="F1629" i="1" s="1"/>
  <c r="G1630" i="1" s="1"/>
  <c r="I1630" i="1" s="1"/>
  <c r="J2306" i="1"/>
  <c r="A1630" i="1"/>
  <c r="C1602" i="1"/>
  <c r="Q1601" i="1"/>
  <c r="B1601" i="1" s="1"/>
  <c r="L1630" i="1" l="1"/>
  <c r="M1630" i="1" s="1"/>
  <c r="N1630" i="1" s="1"/>
  <c r="O1630" i="1" s="1"/>
  <c r="E1630" i="1"/>
  <c r="F1630" i="1" s="1"/>
  <c r="G1631" i="1" s="1"/>
  <c r="I1631" i="1" s="1"/>
  <c r="J2307" i="1"/>
  <c r="A1631" i="1"/>
  <c r="C1603" i="1"/>
  <c r="Q1602" i="1"/>
  <c r="B1602" i="1" s="1"/>
  <c r="L1631" i="1" l="1"/>
  <c r="M1631" i="1" s="1"/>
  <c r="N1631" i="1" s="1"/>
  <c r="O1631" i="1" s="1"/>
  <c r="E1631" i="1"/>
  <c r="F1631" i="1" s="1"/>
  <c r="G1632" i="1" s="1"/>
  <c r="I1632" i="1" s="1"/>
  <c r="J2308" i="1"/>
  <c r="A1632" i="1"/>
  <c r="C1604" i="1"/>
  <c r="Q1603" i="1"/>
  <c r="B1603" i="1" s="1"/>
  <c r="L1632" i="1" l="1"/>
  <c r="M1632" i="1" s="1"/>
  <c r="N1632" i="1" s="1"/>
  <c r="O1632" i="1" s="1"/>
  <c r="E1632" i="1"/>
  <c r="F1632" i="1" s="1"/>
  <c r="G1633" i="1" s="1"/>
  <c r="I1633" i="1" s="1"/>
  <c r="J2309" i="1"/>
  <c r="A1633" i="1"/>
  <c r="C1605" i="1"/>
  <c r="Q1604" i="1"/>
  <c r="B1604" i="1" s="1"/>
  <c r="L1633" i="1" l="1"/>
  <c r="M1633" i="1" s="1"/>
  <c r="N1633" i="1" s="1"/>
  <c r="O1633" i="1" s="1"/>
  <c r="E1633" i="1"/>
  <c r="F1633" i="1" s="1"/>
  <c r="G1634" i="1" s="1"/>
  <c r="I1634" i="1" s="1"/>
  <c r="J2310" i="1"/>
  <c r="A1634" i="1"/>
  <c r="C1606" i="1"/>
  <c r="Q1605" i="1"/>
  <c r="B1605" i="1" s="1"/>
  <c r="J2311" i="1" l="1"/>
  <c r="L1634" i="1"/>
  <c r="M1634" i="1" s="1"/>
  <c r="N1634" i="1" s="1"/>
  <c r="O1634" i="1" s="1"/>
  <c r="E1634" i="1"/>
  <c r="F1634" i="1" s="1"/>
  <c r="G1635" i="1" s="1"/>
  <c r="I1635" i="1" s="1"/>
  <c r="A1635" i="1"/>
  <c r="Q1606" i="1"/>
  <c r="L1635" i="1" l="1"/>
  <c r="M1635" i="1" s="1"/>
  <c r="N1635" i="1" s="1"/>
  <c r="O1635" i="1" s="1"/>
  <c r="E1635" i="1"/>
  <c r="F1635" i="1" s="1"/>
  <c r="G1636" i="1" s="1"/>
  <c r="I1636" i="1" s="1"/>
  <c r="J2312" i="1"/>
  <c r="A1636" i="1"/>
  <c r="B1606" i="1"/>
  <c r="S1606" i="1"/>
  <c r="C1607" i="1" s="1"/>
  <c r="C1608" i="1" s="1"/>
  <c r="J2313" i="1" l="1"/>
  <c r="L1636" i="1"/>
  <c r="M1636" i="1" s="1"/>
  <c r="N1636" i="1" s="1"/>
  <c r="O1636" i="1" s="1"/>
  <c r="E1636" i="1"/>
  <c r="F1636" i="1" s="1"/>
  <c r="G1637" i="1" s="1"/>
  <c r="I1637" i="1" s="1"/>
  <c r="A1637" i="1"/>
  <c r="Q1607" i="1"/>
  <c r="B1607" i="1" s="1"/>
  <c r="C1609" i="1"/>
  <c r="Q1608" i="1"/>
  <c r="B1608" i="1" s="1"/>
  <c r="L1637" i="1" l="1"/>
  <c r="M1637" i="1" s="1"/>
  <c r="N1637" i="1" s="1"/>
  <c r="O1637" i="1" s="1"/>
  <c r="E1637" i="1"/>
  <c r="F1637" i="1" s="1"/>
  <c r="G1638" i="1" s="1"/>
  <c r="I1638" i="1" s="1"/>
  <c r="J2314" i="1"/>
  <c r="A1638" i="1"/>
  <c r="C1610" i="1"/>
  <c r="Q1609" i="1"/>
  <c r="B1609" i="1" s="1"/>
  <c r="J2315" i="1" l="1"/>
  <c r="L1638" i="1"/>
  <c r="M1638" i="1" s="1"/>
  <c r="N1638" i="1" s="1"/>
  <c r="O1638" i="1" s="1"/>
  <c r="E1638" i="1"/>
  <c r="F1638" i="1" s="1"/>
  <c r="G1639" i="1" s="1"/>
  <c r="I1639" i="1" s="1"/>
  <c r="A1639" i="1"/>
  <c r="C1611" i="1"/>
  <c r="Q1610" i="1"/>
  <c r="B1610" i="1" s="1"/>
  <c r="J2316" i="1" l="1"/>
  <c r="L1639" i="1"/>
  <c r="M1639" i="1" s="1"/>
  <c r="N1639" i="1" s="1"/>
  <c r="O1639" i="1" s="1"/>
  <c r="E1639" i="1"/>
  <c r="F1639" i="1" s="1"/>
  <c r="G1640" i="1" s="1"/>
  <c r="I1640" i="1" s="1"/>
  <c r="A1640" i="1"/>
  <c r="C1612" i="1"/>
  <c r="Q1611" i="1"/>
  <c r="B1611" i="1" s="1"/>
  <c r="L1640" i="1" l="1"/>
  <c r="M1640" i="1" s="1"/>
  <c r="N1640" i="1" s="1"/>
  <c r="O1640" i="1" s="1"/>
  <c r="E1640" i="1"/>
  <c r="F1640" i="1" s="1"/>
  <c r="G1641" i="1" s="1"/>
  <c r="I1641" i="1" s="1"/>
  <c r="J2317" i="1"/>
  <c r="A1641" i="1"/>
  <c r="C1613" i="1"/>
  <c r="Q1612" i="1"/>
  <c r="B1612" i="1" s="1"/>
  <c r="L1641" i="1" l="1"/>
  <c r="M1641" i="1" s="1"/>
  <c r="N1641" i="1" s="1"/>
  <c r="O1641" i="1" s="1"/>
  <c r="E1641" i="1"/>
  <c r="F1641" i="1" s="1"/>
  <c r="G1642" i="1" s="1"/>
  <c r="I1642" i="1" s="1"/>
  <c r="J2318" i="1"/>
  <c r="A1642" i="1"/>
  <c r="C1614" i="1"/>
  <c r="Q1613" i="1"/>
  <c r="B1613" i="1" s="1"/>
  <c r="L1642" i="1" l="1"/>
  <c r="M1642" i="1" s="1"/>
  <c r="N1642" i="1" s="1"/>
  <c r="O1642" i="1" s="1"/>
  <c r="E1642" i="1"/>
  <c r="F1642" i="1" s="1"/>
  <c r="G1643" i="1" s="1"/>
  <c r="I1643" i="1" s="1"/>
  <c r="J2319" i="1"/>
  <c r="A1643" i="1"/>
  <c r="C1615" i="1"/>
  <c r="Q1614" i="1"/>
  <c r="B1614" i="1" s="1"/>
  <c r="L1643" i="1" l="1"/>
  <c r="M1643" i="1" s="1"/>
  <c r="N1643" i="1" s="1"/>
  <c r="O1643" i="1" s="1"/>
  <c r="E1643" i="1"/>
  <c r="F1643" i="1" s="1"/>
  <c r="G1644" i="1" s="1"/>
  <c r="I1644" i="1" s="1"/>
  <c r="J2320" i="1"/>
  <c r="A1644" i="1"/>
  <c r="C1616" i="1"/>
  <c r="Q1615" i="1"/>
  <c r="B1615" i="1" s="1"/>
  <c r="L1644" i="1" l="1"/>
  <c r="M1644" i="1" s="1"/>
  <c r="N1644" i="1" s="1"/>
  <c r="O1644" i="1" s="1"/>
  <c r="E1644" i="1"/>
  <c r="F1644" i="1" s="1"/>
  <c r="G1645" i="1" s="1"/>
  <c r="I1645" i="1" s="1"/>
  <c r="J2321" i="1"/>
  <c r="A1645" i="1"/>
  <c r="C1617" i="1"/>
  <c r="Q1616" i="1"/>
  <c r="B1616" i="1" s="1"/>
  <c r="J2322" i="1" l="1"/>
  <c r="L1645" i="1"/>
  <c r="M1645" i="1" s="1"/>
  <c r="N1645" i="1" s="1"/>
  <c r="O1645" i="1" s="1"/>
  <c r="E1645" i="1"/>
  <c r="F1645" i="1" s="1"/>
  <c r="G1646" i="1" s="1"/>
  <c r="I1646" i="1" s="1"/>
  <c r="A1646" i="1"/>
  <c r="C1618" i="1"/>
  <c r="Q1617" i="1"/>
  <c r="B1617" i="1" s="1"/>
  <c r="J2323" i="1" l="1"/>
  <c r="L1646" i="1"/>
  <c r="M1646" i="1" s="1"/>
  <c r="N1646" i="1" s="1"/>
  <c r="O1646" i="1" s="1"/>
  <c r="E1646" i="1"/>
  <c r="F1646" i="1" s="1"/>
  <c r="G1647" i="1" s="1"/>
  <c r="I1647" i="1" s="1"/>
  <c r="A1647" i="1"/>
  <c r="C1619" i="1"/>
  <c r="Q1618" i="1"/>
  <c r="B1618" i="1" s="1"/>
  <c r="J2324" i="1" l="1"/>
  <c r="L1647" i="1"/>
  <c r="M1647" i="1" s="1"/>
  <c r="N1647" i="1" s="1"/>
  <c r="O1647" i="1" s="1"/>
  <c r="E1647" i="1"/>
  <c r="F1647" i="1" s="1"/>
  <c r="G1648" i="1" s="1"/>
  <c r="I1648" i="1" s="1"/>
  <c r="A1648" i="1"/>
  <c r="C1620" i="1"/>
  <c r="Q1619" i="1"/>
  <c r="B1619" i="1" s="1"/>
  <c r="L1648" i="1" l="1"/>
  <c r="M1648" i="1" s="1"/>
  <c r="N1648" i="1" s="1"/>
  <c r="O1648" i="1" s="1"/>
  <c r="E1648" i="1"/>
  <c r="F1648" i="1" s="1"/>
  <c r="G1649" i="1" s="1"/>
  <c r="I1649" i="1" s="1"/>
  <c r="J2325" i="1"/>
  <c r="A1649" i="1"/>
  <c r="Q1620" i="1"/>
  <c r="L1649" i="1" l="1"/>
  <c r="M1649" i="1" s="1"/>
  <c r="N1649" i="1" s="1"/>
  <c r="O1649" i="1" s="1"/>
  <c r="E1649" i="1"/>
  <c r="F1649" i="1" s="1"/>
  <c r="G1650" i="1" s="1"/>
  <c r="I1650" i="1" s="1"/>
  <c r="J2326" i="1"/>
  <c r="A1650" i="1"/>
  <c r="B1620" i="1"/>
  <c r="S1620" i="1"/>
  <c r="C1621" i="1" s="1"/>
  <c r="C1622" i="1" s="1"/>
  <c r="L1650" i="1" l="1"/>
  <c r="M1650" i="1" s="1"/>
  <c r="N1650" i="1" s="1"/>
  <c r="O1650" i="1" s="1"/>
  <c r="E1650" i="1"/>
  <c r="F1650" i="1" s="1"/>
  <c r="G1651" i="1" s="1"/>
  <c r="J2327" i="1"/>
  <c r="A1651" i="1"/>
  <c r="Q1621" i="1"/>
  <c r="B1621" i="1" s="1"/>
  <c r="C1623" i="1"/>
  <c r="Q1622" i="1"/>
  <c r="B1622" i="1" s="1"/>
  <c r="J2328" i="1" l="1"/>
  <c r="L1651" i="1"/>
  <c r="M1651" i="1" s="1"/>
  <c r="N1651" i="1" s="1"/>
  <c r="E1651" i="1"/>
  <c r="F1651" i="1" s="1"/>
  <c r="G1652" i="1" s="1"/>
  <c r="I1651" i="1"/>
  <c r="H1652" i="1"/>
  <c r="H1653" i="1" s="1"/>
  <c r="H1654" i="1" s="1"/>
  <c r="H1655" i="1" s="1"/>
  <c r="H1656" i="1" s="1"/>
  <c r="H1657" i="1" s="1"/>
  <c r="H1658" i="1" s="1"/>
  <c r="H1659" i="1" s="1"/>
  <c r="H1660" i="1" s="1"/>
  <c r="H1661" i="1" s="1"/>
  <c r="H1662" i="1" s="1"/>
  <c r="H1663" i="1" s="1"/>
  <c r="H1664" i="1" s="1"/>
  <c r="H1665" i="1" s="1"/>
  <c r="H1666" i="1" s="1"/>
  <c r="H1667" i="1" s="1"/>
  <c r="H1668" i="1" s="1"/>
  <c r="H1669" i="1" s="1"/>
  <c r="H1670" i="1" s="1"/>
  <c r="H1671" i="1" s="1"/>
  <c r="H1672" i="1" s="1"/>
  <c r="H1673" i="1" s="1"/>
  <c r="H1674" i="1" s="1"/>
  <c r="H1675" i="1" s="1"/>
  <c r="H1676" i="1" s="1"/>
  <c r="H1677" i="1" s="1"/>
  <c r="H1678" i="1" s="1"/>
  <c r="H1679" i="1" s="1"/>
  <c r="H1680" i="1" s="1"/>
  <c r="H1681" i="1" s="1"/>
  <c r="H1682" i="1" s="1"/>
  <c r="H1683" i="1" s="1"/>
  <c r="H1684" i="1" s="1"/>
  <c r="H1685" i="1" s="1"/>
  <c r="H1686" i="1" s="1"/>
  <c r="H1687" i="1" s="1"/>
  <c r="H1688" i="1" s="1"/>
  <c r="H1689" i="1" s="1"/>
  <c r="H1690" i="1" s="1"/>
  <c r="H1691" i="1" s="1"/>
  <c r="H1692" i="1" s="1"/>
  <c r="H1693" i="1" s="1"/>
  <c r="H1694" i="1" s="1"/>
  <c r="H1695" i="1" s="1"/>
  <c r="H1696" i="1" s="1"/>
  <c r="H1697" i="1" s="1"/>
  <c r="H1698" i="1" s="1"/>
  <c r="H1699" i="1" s="1"/>
  <c r="H1700" i="1" s="1"/>
  <c r="A1652" i="1"/>
  <c r="E1652" i="1" s="1"/>
  <c r="K1652" i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C1624" i="1"/>
  <c r="Q1623" i="1"/>
  <c r="B1623" i="1" s="1"/>
  <c r="I1652" i="1" l="1"/>
  <c r="J2329" i="1"/>
  <c r="L1652" i="1"/>
  <c r="M1652" i="1" s="1"/>
  <c r="N1652" i="1" s="1"/>
  <c r="F1652" i="1"/>
  <c r="G1653" i="1" s="1"/>
  <c r="I1653" i="1" s="1"/>
  <c r="A1653" i="1"/>
  <c r="O1651" i="1"/>
  <c r="C1625" i="1"/>
  <c r="Q1624" i="1"/>
  <c r="B1624" i="1" s="1"/>
  <c r="O1652" i="1" l="1"/>
  <c r="L1653" i="1"/>
  <c r="M1653" i="1" s="1"/>
  <c r="N1653" i="1" s="1"/>
  <c r="O1653" i="1" s="1"/>
  <c r="E1653" i="1"/>
  <c r="F1653" i="1" s="1"/>
  <c r="G1654" i="1" s="1"/>
  <c r="I1654" i="1" s="1"/>
  <c r="J2330" i="1"/>
  <c r="A1654" i="1"/>
  <c r="C1626" i="1"/>
  <c r="Q1625" i="1"/>
  <c r="B1625" i="1" s="1"/>
  <c r="J2331" i="1" l="1"/>
  <c r="L1654" i="1"/>
  <c r="M1654" i="1" s="1"/>
  <c r="N1654" i="1" s="1"/>
  <c r="O1654" i="1" s="1"/>
  <c r="E1654" i="1"/>
  <c r="F1654" i="1" s="1"/>
  <c r="G1655" i="1" s="1"/>
  <c r="I1655" i="1" s="1"/>
  <c r="A1655" i="1"/>
  <c r="C1627" i="1"/>
  <c r="Q1626" i="1"/>
  <c r="B1626" i="1" s="1"/>
  <c r="L1655" i="1" l="1"/>
  <c r="M1655" i="1" s="1"/>
  <c r="N1655" i="1" s="1"/>
  <c r="O1655" i="1" s="1"/>
  <c r="E1655" i="1"/>
  <c r="F1655" i="1" s="1"/>
  <c r="G1656" i="1" s="1"/>
  <c r="I1656" i="1" s="1"/>
  <c r="J2332" i="1"/>
  <c r="A1656" i="1"/>
  <c r="C1628" i="1"/>
  <c r="Q1627" i="1"/>
  <c r="B1627" i="1" s="1"/>
  <c r="L1656" i="1" l="1"/>
  <c r="M1656" i="1" s="1"/>
  <c r="N1656" i="1" s="1"/>
  <c r="O1656" i="1" s="1"/>
  <c r="E1656" i="1"/>
  <c r="F1656" i="1" s="1"/>
  <c r="G1657" i="1" s="1"/>
  <c r="I1657" i="1" s="1"/>
  <c r="J2333" i="1"/>
  <c r="A1657" i="1"/>
  <c r="C1629" i="1"/>
  <c r="Q1628" i="1"/>
  <c r="B1628" i="1" s="1"/>
  <c r="L1657" i="1" l="1"/>
  <c r="M1657" i="1" s="1"/>
  <c r="N1657" i="1" s="1"/>
  <c r="O1657" i="1" s="1"/>
  <c r="E1657" i="1"/>
  <c r="F1657" i="1" s="1"/>
  <c r="G1658" i="1" s="1"/>
  <c r="I1658" i="1" s="1"/>
  <c r="J2334" i="1"/>
  <c r="A1658" i="1"/>
  <c r="C1630" i="1"/>
  <c r="Q1629" i="1"/>
  <c r="B1629" i="1" s="1"/>
  <c r="L1658" i="1" l="1"/>
  <c r="M1658" i="1" s="1"/>
  <c r="N1658" i="1" s="1"/>
  <c r="O1658" i="1" s="1"/>
  <c r="E1658" i="1"/>
  <c r="F1658" i="1" s="1"/>
  <c r="G1659" i="1" s="1"/>
  <c r="I1659" i="1" s="1"/>
  <c r="J2335" i="1"/>
  <c r="A1659" i="1"/>
  <c r="C1631" i="1"/>
  <c r="Q1630" i="1"/>
  <c r="B1630" i="1" s="1"/>
  <c r="L1659" i="1" l="1"/>
  <c r="M1659" i="1" s="1"/>
  <c r="N1659" i="1" s="1"/>
  <c r="O1659" i="1" s="1"/>
  <c r="E1659" i="1"/>
  <c r="F1659" i="1" s="1"/>
  <c r="G1660" i="1" s="1"/>
  <c r="I1660" i="1" s="1"/>
  <c r="J2336" i="1"/>
  <c r="A1660" i="1"/>
  <c r="C1632" i="1"/>
  <c r="Q1631" i="1"/>
  <c r="B1631" i="1" s="1"/>
  <c r="L1660" i="1" l="1"/>
  <c r="M1660" i="1" s="1"/>
  <c r="N1660" i="1" s="1"/>
  <c r="O1660" i="1" s="1"/>
  <c r="E1660" i="1"/>
  <c r="F1660" i="1" s="1"/>
  <c r="G1661" i="1" s="1"/>
  <c r="I1661" i="1" s="1"/>
  <c r="J2337" i="1"/>
  <c r="A1661" i="1"/>
  <c r="C1633" i="1"/>
  <c r="Q1632" i="1"/>
  <c r="B1632" i="1" s="1"/>
  <c r="L1661" i="1" l="1"/>
  <c r="M1661" i="1" s="1"/>
  <c r="N1661" i="1" s="1"/>
  <c r="O1661" i="1" s="1"/>
  <c r="E1661" i="1"/>
  <c r="F1661" i="1" s="1"/>
  <c r="G1662" i="1" s="1"/>
  <c r="I1662" i="1" s="1"/>
  <c r="J2338" i="1"/>
  <c r="A1662" i="1"/>
  <c r="C1634" i="1"/>
  <c r="Q1633" i="1"/>
  <c r="B1633" i="1" s="1"/>
  <c r="J2339" i="1" l="1"/>
  <c r="L1662" i="1"/>
  <c r="M1662" i="1" s="1"/>
  <c r="N1662" i="1" s="1"/>
  <c r="O1662" i="1" s="1"/>
  <c r="E1662" i="1"/>
  <c r="F1662" i="1" s="1"/>
  <c r="G1663" i="1" s="1"/>
  <c r="I1663" i="1" s="1"/>
  <c r="A1663" i="1"/>
  <c r="C1635" i="1"/>
  <c r="Q1634" i="1"/>
  <c r="B1634" i="1" s="1"/>
  <c r="L1663" i="1" l="1"/>
  <c r="M1663" i="1" s="1"/>
  <c r="N1663" i="1" s="1"/>
  <c r="O1663" i="1" s="1"/>
  <c r="E1663" i="1"/>
  <c r="F1663" i="1" s="1"/>
  <c r="G1664" i="1" s="1"/>
  <c r="I1664" i="1" s="1"/>
  <c r="J2340" i="1"/>
  <c r="A1664" i="1"/>
  <c r="C1636" i="1"/>
  <c r="Q1635" i="1"/>
  <c r="B1635" i="1" s="1"/>
  <c r="L1664" i="1" l="1"/>
  <c r="M1664" i="1" s="1"/>
  <c r="N1664" i="1" s="1"/>
  <c r="O1664" i="1" s="1"/>
  <c r="E1664" i="1"/>
  <c r="F1664" i="1" s="1"/>
  <c r="G1665" i="1" s="1"/>
  <c r="I1665" i="1" s="1"/>
  <c r="J2341" i="1"/>
  <c r="A1665" i="1"/>
  <c r="C1637" i="1"/>
  <c r="Q1636" i="1"/>
  <c r="B1636" i="1" s="1"/>
  <c r="L1665" i="1" l="1"/>
  <c r="M1665" i="1" s="1"/>
  <c r="N1665" i="1" s="1"/>
  <c r="O1665" i="1" s="1"/>
  <c r="E1665" i="1"/>
  <c r="F1665" i="1" s="1"/>
  <c r="G1666" i="1" s="1"/>
  <c r="I1666" i="1" s="1"/>
  <c r="J2342" i="1"/>
  <c r="A1666" i="1"/>
  <c r="C1638" i="1"/>
  <c r="Q1637" i="1"/>
  <c r="B1637" i="1" s="1"/>
  <c r="L1666" i="1" l="1"/>
  <c r="M1666" i="1" s="1"/>
  <c r="N1666" i="1" s="1"/>
  <c r="O1666" i="1" s="1"/>
  <c r="E1666" i="1"/>
  <c r="F1666" i="1" s="1"/>
  <c r="G1667" i="1" s="1"/>
  <c r="I1667" i="1" s="1"/>
  <c r="J2343" i="1"/>
  <c r="A1667" i="1"/>
  <c r="C1639" i="1"/>
  <c r="Q1638" i="1"/>
  <c r="B1638" i="1" s="1"/>
  <c r="L1667" i="1" l="1"/>
  <c r="M1667" i="1" s="1"/>
  <c r="N1667" i="1" s="1"/>
  <c r="O1667" i="1" s="1"/>
  <c r="E1667" i="1"/>
  <c r="F1667" i="1" s="1"/>
  <c r="G1668" i="1" s="1"/>
  <c r="I1668" i="1" s="1"/>
  <c r="J2344" i="1"/>
  <c r="A1668" i="1"/>
  <c r="C1640" i="1"/>
  <c r="Q1639" i="1"/>
  <c r="B1639" i="1" s="1"/>
  <c r="J2345" i="1" l="1"/>
  <c r="L1668" i="1"/>
  <c r="M1668" i="1" s="1"/>
  <c r="N1668" i="1" s="1"/>
  <c r="O1668" i="1" s="1"/>
  <c r="E1668" i="1"/>
  <c r="F1668" i="1" s="1"/>
  <c r="G1669" i="1" s="1"/>
  <c r="I1669" i="1" s="1"/>
  <c r="A1669" i="1"/>
  <c r="C1641" i="1"/>
  <c r="Q1640" i="1"/>
  <c r="B1640" i="1" s="1"/>
  <c r="L1669" i="1" l="1"/>
  <c r="M1669" i="1" s="1"/>
  <c r="N1669" i="1" s="1"/>
  <c r="O1669" i="1" s="1"/>
  <c r="E1669" i="1"/>
  <c r="F1669" i="1" s="1"/>
  <c r="G1670" i="1" s="1"/>
  <c r="I1670" i="1" s="1"/>
  <c r="J2346" i="1"/>
  <c r="A1670" i="1"/>
  <c r="C1642" i="1"/>
  <c r="Q1641" i="1"/>
  <c r="B1641" i="1" s="1"/>
  <c r="L1670" i="1" l="1"/>
  <c r="M1670" i="1" s="1"/>
  <c r="N1670" i="1" s="1"/>
  <c r="O1670" i="1" s="1"/>
  <c r="E1670" i="1"/>
  <c r="F1670" i="1" s="1"/>
  <c r="G1671" i="1" s="1"/>
  <c r="I1671" i="1" s="1"/>
  <c r="J2347" i="1"/>
  <c r="A1671" i="1"/>
  <c r="C1643" i="1"/>
  <c r="Q1642" i="1"/>
  <c r="B1642" i="1" s="1"/>
  <c r="L1671" i="1" l="1"/>
  <c r="M1671" i="1" s="1"/>
  <c r="N1671" i="1" s="1"/>
  <c r="O1671" i="1" s="1"/>
  <c r="E1671" i="1"/>
  <c r="F1671" i="1" s="1"/>
  <c r="G1672" i="1" s="1"/>
  <c r="I1672" i="1" s="1"/>
  <c r="J2348" i="1"/>
  <c r="A1672" i="1"/>
  <c r="C1644" i="1"/>
  <c r="Q1643" i="1"/>
  <c r="B1643" i="1" s="1"/>
  <c r="L1672" i="1" l="1"/>
  <c r="M1672" i="1" s="1"/>
  <c r="N1672" i="1" s="1"/>
  <c r="O1672" i="1" s="1"/>
  <c r="E1672" i="1"/>
  <c r="F1672" i="1" s="1"/>
  <c r="G1673" i="1" s="1"/>
  <c r="I1673" i="1" s="1"/>
  <c r="J2349" i="1"/>
  <c r="A1673" i="1"/>
  <c r="C1645" i="1"/>
  <c r="Q1644" i="1"/>
  <c r="B1644" i="1" s="1"/>
  <c r="L1673" i="1" l="1"/>
  <c r="M1673" i="1" s="1"/>
  <c r="N1673" i="1" s="1"/>
  <c r="O1673" i="1" s="1"/>
  <c r="E1673" i="1"/>
  <c r="F1673" i="1" s="1"/>
  <c r="G1674" i="1" s="1"/>
  <c r="I1674" i="1" s="1"/>
  <c r="J2350" i="1"/>
  <c r="A1674" i="1"/>
  <c r="C1646" i="1"/>
  <c r="Q1645" i="1"/>
  <c r="B1645" i="1" s="1"/>
  <c r="L1674" i="1" l="1"/>
  <c r="M1674" i="1" s="1"/>
  <c r="N1674" i="1" s="1"/>
  <c r="O1674" i="1" s="1"/>
  <c r="E1674" i="1"/>
  <c r="F1674" i="1" s="1"/>
  <c r="G1675" i="1" s="1"/>
  <c r="I1675" i="1" s="1"/>
  <c r="J2351" i="1"/>
  <c r="A1675" i="1"/>
  <c r="C1647" i="1"/>
  <c r="Q1646" i="1"/>
  <c r="B1646" i="1" s="1"/>
  <c r="L1675" i="1" l="1"/>
  <c r="M1675" i="1" s="1"/>
  <c r="N1675" i="1" s="1"/>
  <c r="O1675" i="1" s="1"/>
  <c r="E1675" i="1"/>
  <c r="F1675" i="1" s="1"/>
  <c r="G1676" i="1" s="1"/>
  <c r="I1676" i="1" s="1"/>
  <c r="J2352" i="1"/>
  <c r="A1676" i="1"/>
  <c r="C1648" i="1"/>
  <c r="Q1647" i="1"/>
  <c r="B1647" i="1" s="1"/>
  <c r="L1676" i="1" l="1"/>
  <c r="M1676" i="1" s="1"/>
  <c r="N1676" i="1" s="1"/>
  <c r="O1676" i="1" s="1"/>
  <c r="E1676" i="1"/>
  <c r="F1676" i="1" s="1"/>
  <c r="G1677" i="1" s="1"/>
  <c r="I1677" i="1" s="1"/>
  <c r="J2353" i="1"/>
  <c r="A1677" i="1"/>
  <c r="C1649" i="1"/>
  <c r="Q1648" i="1"/>
  <c r="B1648" i="1" s="1"/>
  <c r="L1677" i="1" l="1"/>
  <c r="M1677" i="1" s="1"/>
  <c r="N1677" i="1" s="1"/>
  <c r="O1677" i="1" s="1"/>
  <c r="E1677" i="1"/>
  <c r="F1677" i="1" s="1"/>
  <c r="G1678" i="1" s="1"/>
  <c r="I1678" i="1" s="1"/>
  <c r="J2354" i="1"/>
  <c r="A1678" i="1"/>
  <c r="C1650" i="1"/>
  <c r="Q1649" i="1"/>
  <c r="B1649" i="1" s="1"/>
  <c r="L1678" i="1" l="1"/>
  <c r="M1678" i="1" s="1"/>
  <c r="N1678" i="1" s="1"/>
  <c r="O1678" i="1" s="1"/>
  <c r="E1678" i="1"/>
  <c r="F1678" i="1" s="1"/>
  <c r="G1679" i="1" s="1"/>
  <c r="I1679" i="1" s="1"/>
  <c r="J2355" i="1"/>
  <c r="A1679" i="1"/>
  <c r="C1651" i="1"/>
  <c r="Q1650" i="1"/>
  <c r="B1650" i="1" s="1"/>
  <c r="L1679" i="1" l="1"/>
  <c r="M1679" i="1" s="1"/>
  <c r="N1679" i="1" s="1"/>
  <c r="O1679" i="1" s="1"/>
  <c r="E1679" i="1"/>
  <c r="F1679" i="1" s="1"/>
  <c r="G1680" i="1" s="1"/>
  <c r="I1680" i="1" s="1"/>
  <c r="J2356" i="1"/>
  <c r="A1680" i="1"/>
  <c r="Q1651" i="1"/>
  <c r="L1680" i="1" l="1"/>
  <c r="M1680" i="1" s="1"/>
  <c r="N1680" i="1" s="1"/>
  <c r="O1680" i="1" s="1"/>
  <c r="E1680" i="1"/>
  <c r="F1680" i="1" s="1"/>
  <c r="G1681" i="1" s="1"/>
  <c r="I1681" i="1" s="1"/>
  <c r="J2357" i="1"/>
  <c r="A1681" i="1"/>
  <c r="B1651" i="1"/>
  <c r="S1651" i="1"/>
  <c r="C1652" i="1" s="1"/>
  <c r="C1653" i="1" s="1"/>
  <c r="L1681" i="1" l="1"/>
  <c r="M1681" i="1" s="1"/>
  <c r="N1681" i="1" s="1"/>
  <c r="O1681" i="1" s="1"/>
  <c r="E1681" i="1"/>
  <c r="F1681" i="1" s="1"/>
  <c r="G1682" i="1" s="1"/>
  <c r="I1682" i="1" s="1"/>
  <c r="J2358" i="1"/>
  <c r="A1682" i="1"/>
  <c r="Q1652" i="1"/>
  <c r="B1652" i="1" s="1"/>
  <c r="C1654" i="1"/>
  <c r="Q1653" i="1"/>
  <c r="B1653" i="1" s="1"/>
  <c r="J2359" i="1" l="1"/>
  <c r="L1682" i="1"/>
  <c r="M1682" i="1" s="1"/>
  <c r="N1682" i="1" s="1"/>
  <c r="O1682" i="1" s="1"/>
  <c r="E1682" i="1"/>
  <c r="F1682" i="1" s="1"/>
  <c r="G1683" i="1" s="1"/>
  <c r="I1683" i="1" s="1"/>
  <c r="A1683" i="1"/>
  <c r="C1655" i="1"/>
  <c r="Q1654" i="1"/>
  <c r="B1654" i="1" s="1"/>
  <c r="L1683" i="1" l="1"/>
  <c r="M1683" i="1" s="1"/>
  <c r="N1683" i="1" s="1"/>
  <c r="O1683" i="1" s="1"/>
  <c r="E1683" i="1"/>
  <c r="F1683" i="1" s="1"/>
  <c r="G1684" i="1" s="1"/>
  <c r="I1684" i="1" s="1"/>
  <c r="J2360" i="1"/>
  <c r="A1684" i="1"/>
  <c r="C1656" i="1"/>
  <c r="Q1655" i="1"/>
  <c r="B1655" i="1" s="1"/>
  <c r="L1684" i="1" l="1"/>
  <c r="M1684" i="1" s="1"/>
  <c r="N1684" i="1" s="1"/>
  <c r="O1684" i="1" s="1"/>
  <c r="E1684" i="1"/>
  <c r="F1684" i="1" s="1"/>
  <c r="G1685" i="1" s="1"/>
  <c r="I1685" i="1" s="1"/>
  <c r="J2361" i="1"/>
  <c r="A1685" i="1"/>
  <c r="C1657" i="1"/>
  <c r="Q1656" i="1"/>
  <c r="B1656" i="1" s="1"/>
  <c r="L1685" i="1" l="1"/>
  <c r="M1685" i="1" s="1"/>
  <c r="N1685" i="1" s="1"/>
  <c r="O1685" i="1" s="1"/>
  <c r="E1685" i="1"/>
  <c r="F1685" i="1" s="1"/>
  <c r="G1686" i="1" s="1"/>
  <c r="I1686" i="1" s="1"/>
  <c r="J2362" i="1"/>
  <c r="A1686" i="1"/>
  <c r="C1658" i="1"/>
  <c r="Q1657" i="1"/>
  <c r="B1657" i="1" s="1"/>
  <c r="J2363" i="1" l="1"/>
  <c r="L1686" i="1"/>
  <c r="M1686" i="1" s="1"/>
  <c r="N1686" i="1" s="1"/>
  <c r="O1686" i="1" s="1"/>
  <c r="E1686" i="1"/>
  <c r="F1686" i="1" s="1"/>
  <c r="G1687" i="1" s="1"/>
  <c r="I1687" i="1" s="1"/>
  <c r="A1687" i="1"/>
  <c r="C1659" i="1"/>
  <c r="Q1658" i="1"/>
  <c r="B1658" i="1" s="1"/>
  <c r="L1687" i="1" l="1"/>
  <c r="M1687" i="1" s="1"/>
  <c r="N1687" i="1" s="1"/>
  <c r="O1687" i="1" s="1"/>
  <c r="E1687" i="1"/>
  <c r="F1687" i="1" s="1"/>
  <c r="G1688" i="1" s="1"/>
  <c r="I1688" i="1" s="1"/>
  <c r="J2364" i="1"/>
  <c r="A1688" i="1"/>
  <c r="C1660" i="1"/>
  <c r="Q1659" i="1"/>
  <c r="B1659" i="1" s="1"/>
  <c r="L1688" i="1" l="1"/>
  <c r="M1688" i="1" s="1"/>
  <c r="N1688" i="1" s="1"/>
  <c r="O1688" i="1" s="1"/>
  <c r="E1688" i="1"/>
  <c r="F1688" i="1" s="1"/>
  <c r="G1689" i="1" s="1"/>
  <c r="I1689" i="1" s="1"/>
  <c r="J2365" i="1"/>
  <c r="A1689" i="1"/>
  <c r="C1661" i="1"/>
  <c r="Q1660" i="1"/>
  <c r="B1660" i="1" s="1"/>
  <c r="L1689" i="1" l="1"/>
  <c r="M1689" i="1" s="1"/>
  <c r="N1689" i="1" s="1"/>
  <c r="O1689" i="1" s="1"/>
  <c r="E1689" i="1"/>
  <c r="F1689" i="1" s="1"/>
  <c r="G1690" i="1" s="1"/>
  <c r="I1690" i="1" s="1"/>
  <c r="J2366" i="1"/>
  <c r="A1690" i="1"/>
  <c r="C1662" i="1"/>
  <c r="Q1661" i="1"/>
  <c r="B1661" i="1" s="1"/>
  <c r="L1690" i="1" l="1"/>
  <c r="M1690" i="1" s="1"/>
  <c r="N1690" i="1" s="1"/>
  <c r="O1690" i="1" s="1"/>
  <c r="E1690" i="1"/>
  <c r="F1690" i="1" s="1"/>
  <c r="G1691" i="1" s="1"/>
  <c r="I1691" i="1" s="1"/>
  <c r="J2367" i="1"/>
  <c r="A1691" i="1"/>
  <c r="C1663" i="1"/>
  <c r="Q1662" i="1"/>
  <c r="B1662" i="1" s="1"/>
  <c r="L1691" i="1" l="1"/>
  <c r="M1691" i="1" s="1"/>
  <c r="N1691" i="1" s="1"/>
  <c r="O1691" i="1" s="1"/>
  <c r="E1691" i="1"/>
  <c r="F1691" i="1" s="1"/>
  <c r="G1692" i="1" s="1"/>
  <c r="I1692" i="1" s="1"/>
  <c r="J2368" i="1"/>
  <c r="A1692" i="1"/>
  <c r="C1664" i="1"/>
  <c r="Q1663" i="1"/>
  <c r="B1663" i="1" s="1"/>
  <c r="L1692" i="1" l="1"/>
  <c r="M1692" i="1" s="1"/>
  <c r="N1692" i="1" s="1"/>
  <c r="O1692" i="1" s="1"/>
  <c r="E1692" i="1"/>
  <c r="F1692" i="1" s="1"/>
  <c r="G1693" i="1" s="1"/>
  <c r="I1693" i="1" s="1"/>
  <c r="J2369" i="1"/>
  <c r="A1693" i="1"/>
  <c r="C1665" i="1"/>
  <c r="Q1664" i="1"/>
  <c r="B1664" i="1" s="1"/>
  <c r="L1693" i="1" l="1"/>
  <c r="M1693" i="1" s="1"/>
  <c r="N1693" i="1" s="1"/>
  <c r="O1693" i="1" s="1"/>
  <c r="E1693" i="1"/>
  <c r="F1693" i="1" s="1"/>
  <c r="G1694" i="1" s="1"/>
  <c r="I1694" i="1" s="1"/>
  <c r="J2370" i="1"/>
  <c r="A1694" i="1"/>
  <c r="C1666" i="1"/>
  <c r="Q1665" i="1"/>
  <c r="B1665" i="1" s="1"/>
  <c r="L1694" i="1" l="1"/>
  <c r="M1694" i="1" s="1"/>
  <c r="N1694" i="1" s="1"/>
  <c r="O1694" i="1" s="1"/>
  <c r="E1694" i="1"/>
  <c r="F1694" i="1" s="1"/>
  <c r="G1695" i="1" s="1"/>
  <c r="I1695" i="1" s="1"/>
  <c r="J2371" i="1"/>
  <c r="A1695" i="1"/>
  <c r="C1667" i="1"/>
  <c r="Q1666" i="1"/>
  <c r="B1666" i="1" s="1"/>
  <c r="L1695" i="1" l="1"/>
  <c r="M1695" i="1" s="1"/>
  <c r="N1695" i="1" s="1"/>
  <c r="O1695" i="1" s="1"/>
  <c r="E1695" i="1"/>
  <c r="F1695" i="1" s="1"/>
  <c r="G1696" i="1" s="1"/>
  <c r="I1696" i="1" s="1"/>
  <c r="J2372" i="1"/>
  <c r="A1696" i="1"/>
  <c r="C1668" i="1"/>
  <c r="Q1667" i="1"/>
  <c r="B1667" i="1" s="1"/>
  <c r="L1696" i="1" l="1"/>
  <c r="M1696" i="1" s="1"/>
  <c r="N1696" i="1" s="1"/>
  <c r="O1696" i="1" s="1"/>
  <c r="E1696" i="1"/>
  <c r="F1696" i="1" s="1"/>
  <c r="G1697" i="1" s="1"/>
  <c r="I1697" i="1" s="1"/>
  <c r="J2373" i="1"/>
  <c r="A1697" i="1"/>
  <c r="C1669" i="1"/>
  <c r="Q1668" i="1"/>
  <c r="B1668" i="1" s="1"/>
  <c r="L1697" i="1" l="1"/>
  <c r="M1697" i="1" s="1"/>
  <c r="N1697" i="1" s="1"/>
  <c r="O1697" i="1" s="1"/>
  <c r="E1697" i="1"/>
  <c r="F1697" i="1" s="1"/>
  <c r="G1698" i="1" s="1"/>
  <c r="I1698" i="1" s="1"/>
  <c r="J2374" i="1"/>
  <c r="A1698" i="1"/>
  <c r="C1670" i="1"/>
  <c r="Q1669" i="1"/>
  <c r="B1669" i="1" s="1"/>
  <c r="L1698" i="1" l="1"/>
  <c r="M1698" i="1" s="1"/>
  <c r="N1698" i="1" s="1"/>
  <c r="O1698" i="1" s="1"/>
  <c r="E1698" i="1"/>
  <c r="F1698" i="1" s="1"/>
  <c r="G1699" i="1" s="1"/>
  <c r="I1699" i="1" s="1"/>
  <c r="J2375" i="1"/>
  <c r="A1699" i="1"/>
  <c r="C1671" i="1"/>
  <c r="Q1670" i="1"/>
  <c r="B1670" i="1" s="1"/>
  <c r="L1699" i="1" l="1"/>
  <c r="M1699" i="1" s="1"/>
  <c r="N1699" i="1" s="1"/>
  <c r="O1699" i="1" s="1"/>
  <c r="E1699" i="1"/>
  <c r="F1699" i="1" s="1"/>
  <c r="G1700" i="1" s="1"/>
  <c r="J2376" i="1"/>
  <c r="A1700" i="1"/>
  <c r="C1672" i="1"/>
  <c r="Q1671" i="1"/>
  <c r="B1671" i="1" s="1"/>
  <c r="L1700" i="1" l="1"/>
  <c r="M1700" i="1" s="1"/>
  <c r="N1700" i="1" s="1"/>
  <c r="E1700" i="1"/>
  <c r="F1700" i="1" s="1"/>
  <c r="G1701" i="1" s="1"/>
  <c r="J2377" i="1"/>
  <c r="A1701" i="1"/>
  <c r="E1701" i="1" s="1"/>
  <c r="K1701" i="1"/>
  <c r="K1702" i="1" s="1"/>
  <c r="K1703" i="1" s="1"/>
  <c r="K1704" i="1" s="1"/>
  <c r="K1705" i="1" s="1"/>
  <c r="K1706" i="1" s="1"/>
  <c r="I1700" i="1"/>
  <c r="H1701" i="1"/>
  <c r="H1702" i="1" s="1"/>
  <c r="H1703" i="1" s="1"/>
  <c r="H1704" i="1" s="1"/>
  <c r="H1705" i="1" s="1"/>
  <c r="H1706" i="1" s="1"/>
  <c r="C1673" i="1"/>
  <c r="Q1672" i="1"/>
  <c r="B1672" i="1" s="1"/>
  <c r="I1701" i="1" l="1"/>
  <c r="J2378" i="1"/>
  <c r="L1701" i="1"/>
  <c r="M1701" i="1" s="1"/>
  <c r="N1701" i="1" s="1"/>
  <c r="O1700" i="1"/>
  <c r="F1701" i="1"/>
  <c r="G1702" i="1" s="1"/>
  <c r="I1702" i="1" s="1"/>
  <c r="A1702" i="1"/>
  <c r="C1674" i="1"/>
  <c r="Q1673" i="1"/>
  <c r="B1673" i="1" s="1"/>
  <c r="O1701" i="1" l="1"/>
  <c r="L1702" i="1"/>
  <c r="M1702" i="1" s="1"/>
  <c r="N1702" i="1" s="1"/>
  <c r="O1702" i="1" s="1"/>
  <c r="E1702" i="1"/>
  <c r="F1702" i="1" s="1"/>
  <c r="G1703" i="1" s="1"/>
  <c r="I1703" i="1" s="1"/>
  <c r="J2379" i="1"/>
  <c r="A1703" i="1"/>
  <c r="C1675" i="1"/>
  <c r="Q1674" i="1"/>
  <c r="B1674" i="1" s="1"/>
  <c r="L1703" i="1" l="1"/>
  <c r="M1703" i="1" s="1"/>
  <c r="N1703" i="1" s="1"/>
  <c r="O1703" i="1" s="1"/>
  <c r="E1703" i="1"/>
  <c r="F1703" i="1" s="1"/>
  <c r="G1704" i="1" s="1"/>
  <c r="I1704" i="1" s="1"/>
  <c r="J2380" i="1"/>
  <c r="A1704" i="1"/>
  <c r="C1676" i="1"/>
  <c r="Q1675" i="1"/>
  <c r="B1675" i="1" s="1"/>
  <c r="L1704" i="1" l="1"/>
  <c r="M1704" i="1" s="1"/>
  <c r="N1704" i="1" s="1"/>
  <c r="O1704" i="1" s="1"/>
  <c r="E1704" i="1"/>
  <c r="F1704" i="1" s="1"/>
  <c r="G1705" i="1" s="1"/>
  <c r="I1705" i="1" s="1"/>
  <c r="J2381" i="1"/>
  <c r="A1705" i="1"/>
  <c r="C1677" i="1"/>
  <c r="Q1676" i="1"/>
  <c r="B1676" i="1" s="1"/>
  <c r="L1705" i="1" l="1"/>
  <c r="M1705" i="1" s="1"/>
  <c r="N1705" i="1" s="1"/>
  <c r="O1705" i="1" s="1"/>
  <c r="E1705" i="1"/>
  <c r="F1705" i="1" s="1"/>
  <c r="G1706" i="1" s="1"/>
  <c r="J2382" i="1"/>
  <c r="A1706" i="1"/>
  <c r="C1678" i="1"/>
  <c r="Q1677" i="1"/>
  <c r="B1677" i="1" s="1"/>
  <c r="L1706" i="1" l="1"/>
  <c r="M1706" i="1" s="1"/>
  <c r="N1706" i="1" s="1"/>
  <c r="E1706" i="1"/>
  <c r="F1706" i="1" s="1"/>
  <c r="G1707" i="1" s="1"/>
  <c r="J2383" i="1"/>
  <c r="H1707" i="1"/>
  <c r="H1708" i="1" s="1"/>
  <c r="H1709" i="1" s="1"/>
  <c r="H1710" i="1" s="1"/>
  <c r="H1711" i="1" s="1"/>
  <c r="H1712" i="1" s="1"/>
  <c r="H1713" i="1" s="1"/>
  <c r="H1714" i="1" s="1"/>
  <c r="H1715" i="1" s="1"/>
  <c r="H1716" i="1" s="1"/>
  <c r="H1717" i="1" s="1"/>
  <c r="H1718" i="1" s="1"/>
  <c r="I1706" i="1"/>
  <c r="A1707" i="1"/>
  <c r="E1707" i="1" s="1"/>
  <c r="K1707" i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C1679" i="1"/>
  <c r="Q1678" i="1"/>
  <c r="B1678" i="1" s="1"/>
  <c r="I1707" i="1" l="1"/>
  <c r="J2384" i="1"/>
  <c r="L1707" i="1"/>
  <c r="M1707" i="1" s="1"/>
  <c r="N1707" i="1" s="1"/>
  <c r="F1707" i="1"/>
  <c r="G1708" i="1" s="1"/>
  <c r="I1708" i="1" s="1"/>
  <c r="A1708" i="1"/>
  <c r="O1706" i="1"/>
  <c r="C1680" i="1"/>
  <c r="Q1679" i="1"/>
  <c r="O1707" i="1" l="1"/>
  <c r="L1708" i="1"/>
  <c r="M1708" i="1" s="1"/>
  <c r="N1708" i="1" s="1"/>
  <c r="O1708" i="1" s="1"/>
  <c r="E1708" i="1"/>
  <c r="F1708" i="1" s="1"/>
  <c r="G1709" i="1" s="1"/>
  <c r="I1709" i="1" s="1"/>
  <c r="J2385" i="1"/>
  <c r="A1709" i="1"/>
  <c r="B1679" i="1"/>
  <c r="Q1680" i="1"/>
  <c r="C1681" i="1"/>
  <c r="L1709" i="1" l="1"/>
  <c r="M1709" i="1" s="1"/>
  <c r="N1709" i="1" s="1"/>
  <c r="O1709" i="1" s="1"/>
  <c r="E1709" i="1"/>
  <c r="F1709" i="1" s="1"/>
  <c r="G1710" i="1" s="1"/>
  <c r="I1710" i="1" s="1"/>
  <c r="J2386" i="1"/>
  <c r="A1710" i="1"/>
  <c r="B1680" i="1"/>
  <c r="Q1681" i="1"/>
  <c r="C1682" i="1"/>
  <c r="L1710" i="1" l="1"/>
  <c r="M1710" i="1" s="1"/>
  <c r="N1710" i="1" s="1"/>
  <c r="O1710" i="1" s="1"/>
  <c r="E1710" i="1"/>
  <c r="F1710" i="1" s="1"/>
  <c r="G1711" i="1" s="1"/>
  <c r="I1711" i="1" s="1"/>
  <c r="J2387" i="1"/>
  <c r="A1711" i="1"/>
  <c r="B1681" i="1"/>
  <c r="C1683" i="1"/>
  <c r="Q1682" i="1"/>
  <c r="J2388" i="1" l="1"/>
  <c r="L1711" i="1"/>
  <c r="M1711" i="1" s="1"/>
  <c r="N1711" i="1" s="1"/>
  <c r="O1711" i="1" s="1"/>
  <c r="E1711" i="1"/>
  <c r="F1711" i="1" s="1"/>
  <c r="G1712" i="1" s="1"/>
  <c r="I1712" i="1" s="1"/>
  <c r="A1712" i="1"/>
  <c r="B1682" i="1"/>
  <c r="Q1683" i="1"/>
  <c r="C1684" i="1"/>
  <c r="L1712" i="1" l="1"/>
  <c r="M1712" i="1" s="1"/>
  <c r="N1712" i="1" s="1"/>
  <c r="O1712" i="1" s="1"/>
  <c r="E1712" i="1"/>
  <c r="F1712" i="1" s="1"/>
  <c r="G1713" i="1" s="1"/>
  <c r="I1713" i="1" s="1"/>
  <c r="J2389" i="1"/>
  <c r="A1713" i="1"/>
  <c r="B1683" i="1"/>
  <c r="Q1684" i="1"/>
  <c r="C1685" i="1"/>
  <c r="L1713" i="1" l="1"/>
  <c r="M1713" i="1" s="1"/>
  <c r="N1713" i="1" s="1"/>
  <c r="O1713" i="1" s="1"/>
  <c r="E1713" i="1"/>
  <c r="F1713" i="1" s="1"/>
  <c r="G1714" i="1" s="1"/>
  <c r="I1714" i="1" s="1"/>
  <c r="J2390" i="1"/>
  <c r="A1714" i="1"/>
  <c r="B1684" i="1"/>
  <c r="C1686" i="1"/>
  <c r="Q1685" i="1"/>
  <c r="L1714" i="1" l="1"/>
  <c r="M1714" i="1" s="1"/>
  <c r="N1714" i="1" s="1"/>
  <c r="O1714" i="1" s="1"/>
  <c r="E1714" i="1"/>
  <c r="F1714" i="1" s="1"/>
  <c r="G1715" i="1" s="1"/>
  <c r="I1715" i="1" s="1"/>
  <c r="J2391" i="1"/>
  <c r="A1715" i="1"/>
  <c r="B1685" i="1"/>
  <c r="Q1686" i="1"/>
  <c r="C1687" i="1"/>
  <c r="L1715" i="1" l="1"/>
  <c r="M1715" i="1" s="1"/>
  <c r="N1715" i="1" s="1"/>
  <c r="O1715" i="1" s="1"/>
  <c r="E1715" i="1"/>
  <c r="F1715" i="1" s="1"/>
  <c r="G1716" i="1" s="1"/>
  <c r="I1716" i="1" s="1"/>
  <c r="J2392" i="1"/>
  <c r="A1716" i="1"/>
  <c r="B1686" i="1"/>
  <c r="Q1687" i="1"/>
  <c r="C1688" i="1"/>
  <c r="J2393" i="1" l="1"/>
  <c r="L1716" i="1"/>
  <c r="M1716" i="1" s="1"/>
  <c r="N1716" i="1" s="1"/>
  <c r="O1716" i="1" s="1"/>
  <c r="E1716" i="1"/>
  <c r="F1716" i="1" s="1"/>
  <c r="G1717" i="1" s="1"/>
  <c r="I1717" i="1" s="1"/>
  <c r="A1717" i="1"/>
  <c r="B1687" i="1"/>
  <c r="C1689" i="1"/>
  <c r="Q1688" i="1"/>
  <c r="L1717" i="1" l="1"/>
  <c r="M1717" i="1" s="1"/>
  <c r="N1717" i="1" s="1"/>
  <c r="O1717" i="1" s="1"/>
  <c r="E1717" i="1"/>
  <c r="F1717" i="1" s="1"/>
  <c r="G1718" i="1" s="1"/>
  <c r="J2394" i="1"/>
  <c r="A1718" i="1"/>
  <c r="B1688" i="1"/>
  <c r="Q1689" i="1"/>
  <c r="C1690" i="1"/>
  <c r="L1718" i="1" l="1"/>
  <c r="M1718" i="1" s="1"/>
  <c r="N1718" i="1" s="1"/>
  <c r="E1718" i="1"/>
  <c r="F1718" i="1" s="1"/>
  <c r="G1719" i="1" s="1"/>
  <c r="J2395" i="1"/>
  <c r="H1719" i="1"/>
  <c r="H1720" i="1" s="1"/>
  <c r="H1721" i="1" s="1"/>
  <c r="H1722" i="1" s="1"/>
  <c r="H1723" i="1" s="1"/>
  <c r="H1724" i="1" s="1"/>
  <c r="H1725" i="1" s="1"/>
  <c r="H1726" i="1" s="1"/>
  <c r="H1727" i="1" s="1"/>
  <c r="H1728" i="1" s="1"/>
  <c r="H1729" i="1" s="1"/>
  <c r="H1730" i="1" s="1"/>
  <c r="H1731" i="1" s="1"/>
  <c r="H1732" i="1" s="1"/>
  <c r="H1733" i="1" s="1"/>
  <c r="H1734" i="1" s="1"/>
  <c r="H1735" i="1" s="1"/>
  <c r="H1736" i="1" s="1"/>
  <c r="H1737" i="1" s="1"/>
  <c r="H1738" i="1" s="1"/>
  <c r="H1739" i="1" s="1"/>
  <c r="H1740" i="1" s="1"/>
  <c r="H1741" i="1" s="1"/>
  <c r="H1742" i="1" s="1"/>
  <c r="H1743" i="1" s="1"/>
  <c r="H1744" i="1" s="1"/>
  <c r="H1745" i="1" s="1"/>
  <c r="H1746" i="1" s="1"/>
  <c r="I1718" i="1"/>
  <c r="A1719" i="1"/>
  <c r="E1719" i="1" s="1"/>
  <c r="K1719" i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B1689" i="1"/>
  <c r="C1691" i="1"/>
  <c r="Q1690" i="1"/>
  <c r="I1719" i="1" l="1"/>
  <c r="J2396" i="1"/>
  <c r="L1719" i="1"/>
  <c r="M1719" i="1" s="1"/>
  <c r="N1719" i="1" s="1"/>
  <c r="A1720" i="1"/>
  <c r="F1719" i="1"/>
  <c r="G1720" i="1" s="1"/>
  <c r="I1720" i="1" s="1"/>
  <c r="O1718" i="1"/>
  <c r="B1690" i="1"/>
  <c r="C1692" i="1"/>
  <c r="Q1691" i="1"/>
  <c r="O1719" i="1" l="1"/>
  <c r="L1720" i="1"/>
  <c r="M1720" i="1" s="1"/>
  <c r="N1720" i="1" s="1"/>
  <c r="O1720" i="1" s="1"/>
  <c r="E1720" i="1"/>
  <c r="F1720" i="1" s="1"/>
  <c r="G1721" i="1" s="1"/>
  <c r="I1721" i="1" s="1"/>
  <c r="J2397" i="1"/>
  <c r="A1721" i="1"/>
  <c r="B1691" i="1"/>
  <c r="Q1692" i="1"/>
  <c r="C1693" i="1"/>
  <c r="L1721" i="1" l="1"/>
  <c r="M1721" i="1" s="1"/>
  <c r="N1721" i="1" s="1"/>
  <c r="O1721" i="1" s="1"/>
  <c r="E1721" i="1"/>
  <c r="F1721" i="1" s="1"/>
  <c r="G1722" i="1" s="1"/>
  <c r="I1722" i="1" s="1"/>
  <c r="J2398" i="1"/>
  <c r="A1722" i="1"/>
  <c r="B1692" i="1"/>
  <c r="C1694" i="1"/>
  <c r="Q1693" i="1"/>
  <c r="L1722" i="1" l="1"/>
  <c r="M1722" i="1" s="1"/>
  <c r="N1722" i="1" s="1"/>
  <c r="O1722" i="1" s="1"/>
  <c r="E1722" i="1"/>
  <c r="F1722" i="1" s="1"/>
  <c r="G1723" i="1" s="1"/>
  <c r="I1723" i="1" s="1"/>
  <c r="J2399" i="1"/>
  <c r="A1723" i="1"/>
  <c r="B1693" i="1"/>
  <c r="C1695" i="1"/>
  <c r="Q1694" i="1"/>
  <c r="L1723" i="1" l="1"/>
  <c r="M1723" i="1" s="1"/>
  <c r="N1723" i="1" s="1"/>
  <c r="O1723" i="1" s="1"/>
  <c r="E1723" i="1"/>
  <c r="F1723" i="1" s="1"/>
  <c r="G1724" i="1" s="1"/>
  <c r="I1724" i="1" s="1"/>
  <c r="J2400" i="1"/>
  <c r="A1724" i="1"/>
  <c r="B1694" i="1"/>
  <c r="Q1695" i="1"/>
  <c r="C1696" i="1"/>
  <c r="L1724" i="1" l="1"/>
  <c r="M1724" i="1" s="1"/>
  <c r="N1724" i="1" s="1"/>
  <c r="O1724" i="1" s="1"/>
  <c r="E1724" i="1"/>
  <c r="F1724" i="1" s="1"/>
  <c r="G1725" i="1" s="1"/>
  <c r="I1725" i="1" s="1"/>
  <c r="J2401" i="1"/>
  <c r="A1725" i="1"/>
  <c r="B1695" i="1"/>
  <c r="Q1696" i="1"/>
  <c r="C1697" i="1"/>
  <c r="L1725" i="1" l="1"/>
  <c r="M1725" i="1" s="1"/>
  <c r="N1725" i="1" s="1"/>
  <c r="O1725" i="1" s="1"/>
  <c r="E1725" i="1"/>
  <c r="F1725" i="1" s="1"/>
  <c r="G1726" i="1" s="1"/>
  <c r="I1726" i="1" s="1"/>
  <c r="J2402" i="1"/>
  <c r="A1726" i="1"/>
  <c r="B1696" i="1"/>
  <c r="C1698" i="1"/>
  <c r="Q1697" i="1"/>
  <c r="J2403" i="1" l="1"/>
  <c r="L1726" i="1"/>
  <c r="M1726" i="1" s="1"/>
  <c r="N1726" i="1" s="1"/>
  <c r="O1726" i="1" s="1"/>
  <c r="E1726" i="1"/>
  <c r="F1726" i="1" s="1"/>
  <c r="G1727" i="1" s="1"/>
  <c r="I1727" i="1" s="1"/>
  <c r="A1727" i="1"/>
  <c r="B1697" i="1"/>
  <c r="Q1698" i="1"/>
  <c r="C1699" i="1"/>
  <c r="L1727" i="1" l="1"/>
  <c r="M1727" i="1" s="1"/>
  <c r="N1727" i="1" s="1"/>
  <c r="O1727" i="1" s="1"/>
  <c r="E1727" i="1"/>
  <c r="F1727" i="1" s="1"/>
  <c r="G1728" i="1" s="1"/>
  <c r="I1728" i="1" s="1"/>
  <c r="J2404" i="1"/>
  <c r="A1728" i="1"/>
  <c r="B1698" i="1"/>
  <c r="Q1699" i="1"/>
  <c r="C1700" i="1"/>
  <c r="J2405" i="1" l="1"/>
  <c r="L1728" i="1"/>
  <c r="M1728" i="1" s="1"/>
  <c r="N1728" i="1" s="1"/>
  <c r="O1728" i="1" s="1"/>
  <c r="E1728" i="1"/>
  <c r="F1728" i="1" s="1"/>
  <c r="G1729" i="1" s="1"/>
  <c r="I1729" i="1" s="1"/>
  <c r="A1729" i="1"/>
  <c r="B1699" i="1"/>
  <c r="Q1700" i="1"/>
  <c r="L1729" i="1" l="1"/>
  <c r="M1729" i="1" s="1"/>
  <c r="N1729" i="1" s="1"/>
  <c r="O1729" i="1" s="1"/>
  <c r="E1729" i="1"/>
  <c r="F1729" i="1" s="1"/>
  <c r="G1730" i="1" s="1"/>
  <c r="I1730" i="1" s="1"/>
  <c r="J2406" i="1"/>
  <c r="A1730" i="1"/>
  <c r="S1700" i="1"/>
  <c r="B1700" i="1"/>
  <c r="J2407" i="1" l="1"/>
  <c r="L1730" i="1"/>
  <c r="M1730" i="1" s="1"/>
  <c r="N1730" i="1" s="1"/>
  <c r="O1730" i="1" s="1"/>
  <c r="E1730" i="1"/>
  <c r="F1730" i="1" s="1"/>
  <c r="G1731" i="1" s="1"/>
  <c r="I1731" i="1" s="1"/>
  <c r="A1731" i="1"/>
  <c r="C1701" i="1"/>
  <c r="C1702" i="1" s="1"/>
  <c r="C1703" i="1" s="1"/>
  <c r="L1731" i="1" l="1"/>
  <c r="M1731" i="1" s="1"/>
  <c r="N1731" i="1" s="1"/>
  <c r="O1731" i="1" s="1"/>
  <c r="E1731" i="1"/>
  <c r="F1731" i="1" s="1"/>
  <c r="G1732" i="1" s="1"/>
  <c r="I1732" i="1" s="1"/>
  <c r="J2408" i="1"/>
  <c r="A1732" i="1"/>
  <c r="Q1701" i="1"/>
  <c r="Q1702" i="1"/>
  <c r="B1702" i="1" s="1"/>
  <c r="C1704" i="1"/>
  <c r="Q1703" i="1"/>
  <c r="L1732" i="1" l="1"/>
  <c r="M1732" i="1" s="1"/>
  <c r="N1732" i="1" s="1"/>
  <c r="O1732" i="1" s="1"/>
  <c r="E1732" i="1"/>
  <c r="F1732" i="1" s="1"/>
  <c r="G1733" i="1" s="1"/>
  <c r="I1733" i="1" s="1"/>
  <c r="J2409" i="1"/>
  <c r="A1733" i="1"/>
  <c r="B1701" i="1"/>
  <c r="B1703" i="1"/>
  <c r="C1705" i="1"/>
  <c r="Q1704" i="1"/>
  <c r="L1733" i="1" l="1"/>
  <c r="M1733" i="1" s="1"/>
  <c r="N1733" i="1" s="1"/>
  <c r="O1733" i="1" s="1"/>
  <c r="E1733" i="1"/>
  <c r="F1733" i="1" s="1"/>
  <c r="G1734" i="1" s="1"/>
  <c r="I1734" i="1" s="1"/>
  <c r="J2410" i="1"/>
  <c r="A1734" i="1"/>
  <c r="B1704" i="1"/>
  <c r="C1706" i="1"/>
  <c r="Q1705" i="1"/>
  <c r="L1734" i="1" l="1"/>
  <c r="M1734" i="1" s="1"/>
  <c r="N1734" i="1" s="1"/>
  <c r="O1734" i="1" s="1"/>
  <c r="E1734" i="1"/>
  <c r="F1734" i="1" s="1"/>
  <c r="G1735" i="1" s="1"/>
  <c r="I1735" i="1" s="1"/>
  <c r="J2411" i="1"/>
  <c r="A1735" i="1"/>
  <c r="B1705" i="1"/>
  <c r="Q1706" i="1"/>
  <c r="L1735" i="1" l="1"/>
  <c r="M1735" i="1" s="1"/>
  <c r="N1735" i="1" s="1"/>
  <c r="O1735" i="1" s="1"/>
  <c r="E1735" i="1"/>
  <c r="F1735" i="1" s="1"/>
  <c r="G1736" i="1" s="1"/>
  <c r="I1736" i="1" s="1"/>
  <c r="J2412" i="1"/>
  <c r="A1736" i="1"/>
  <c r="B1706" i="1"/>
  <c r="S1706" i="1"/>
  <c r="L1736" i="1" l="1"/>
  <c r="M1736" i="1" s="1"/>
  <c r="N1736" i="1" s="1"/>
  <c r="O1736" i="1" s="1"/>
  <c r="E1736" i="1"/>
  <c r="F1736" i="1" s="1"/>
  <c r="G1737" i="1" s="1"/>
  <c r="I1737" i="1" s="1"/>
  <c r="J2413" i="1"/>
  <c r="A1737" i="1"/>
  <c r="C1707" i="1"/>
  <c r="L1737" i="1" l="1"/>
  <c r="M1737" i="1" s="1"/>
  <c r="N1737" i="1" s="1"/>
  <c r="O1737" i="1" s="1"/>
  <c r="E1737" i="1"/>
  <c r="F1737" i="1" s="1"/>
  <c r="G1738" i="1" s="1"/>
  <c r="I1738" i="1" s="1"/>
  <c r="J2414" i="1"/>
  <c r="A1738" i="1"/>
  <c r="C1708" i="1"/>
  <c r="Q1707" i="1"/>
  <c r="L1738" i="1" l="1"/>
  <c r="M1738" i="1" s="1"/>
  <c r="N1738" i="1" s="1"/>
  <c r="O1738" i="1" s="1"/>
  <c r="E1738" i="1"/>
  <c r="F1738" i="1" s="1"/>
  <c r="G1739" i="1" s="1"/>
  <c r="I1739" i="1" s="1"/>
  <c r="J2415" i="1"/>
  <c r="A1739" i="1"/>
  <c r="B1707" i="1"/>
  <c r="Q1708" i="1"/>
  <c r="C1709" i="1"/>
  <c r="L1739" i="1" l="1"/>
  <c r="M1739" i="1" s="1"/>
  <c r="N1739" i="1" s="1"/>
  <c r="O1739" i="1" s="1"/>
  <c r="E1739" i="1"/>
  <c r="F1739" i="1" s="1"/>
  <c r="G1740" i="1" s="1"/>
  <c r="I1740" i="1" s="1"/>
  <c r="J2416" i="1"/>
  <c r="A1740" i="1"/>
  <c r="B1708" i="1"/>
  <c r="Q1709" i="1"/>
  <c r="C1710" i="1"/>
  <c r="L1740" i="1" l="1"/>
  <c r="M1740" i="1" s="1"/>
  <c r="N1740" i="1" s="1"/>
  <c r="O1740" i="1" s="1"/>
  <c r="E1740" i="1"/>
  <c r="F1740" i="1" s="1"/>
  <c r="G1741" i="1" s="1"/>
  <c r="I1741" i="1" s="1"/>
  <c r="J2417" i="1"/>
  <c r="A1741" i="1"/>
  <c r="B1709" i="1"/>
  <c r="C1711" i="1"/>
  <c r="Q1710" i="1"/>
  <c r="L1741" i="1" l="1"/>
  <c r="M1741" i="1" s="1"/>
  <c r="N1741" i="1" s="1"/>
  <c r="O1741" i="1" s="1"/>
  <c r="E1741" i="1"/>
  <c r="F1741" i="1" s="1"/>
  <c r="G1742" i="1" s="1"/>
  <c r="I1742" i="1" s="1"/>
  <c r="J2418" i="1"/>
  <c r="A1742" i="1"/>
  <c r="B1710" i="1"/>
  <c r="C1712" i="1"/>
  <c r="Q1711" i="1"/>
  <c r="J2419" i="1" l="1"/>
  <c r="L1742" i="1"/>
  <c r="M1742" i="1" s="1"/>
  <c r="N1742" i="1" s="1"/>
  <c r="O1742" i="1" s="1"/>
  <c r="E1742" i="1"/>
  <c r="F1742" i="1" s="1"/>
  <c r="G1743" i="1" s="1"/>
  <c r="I1743" i="1" s="1"/>
  <c r="A1743" i="1"/>
  <c r="B1711" i="1"/>
  <c r="C1713" i="1"/>
  <c r="Q1712" i="1"/>
  <c r="L1743" i="1" l="1"/>
  <c r="M1743" i="1" s="1"/>
  <c r="N1743" i="1" s="1"/>
  <c r="O1743" i="1" s="1"/>
  <c r="E1743" i="1"/>
  <c r="F1743" i="1" s="1"/>
  <c r="G1744" i="1" s="1"/>
  <c r="I1744" i="1" s="1"/>
  <c r="J2420" i="1"/>
  <c r="A1744" i="1"/>
  <c r="B1712" i="1"/>
  <c r="Q1713" i="1"/>
  <c r="C1714" i="1"/>
  <c r="L1744" i="1" l="1"/>
  <c r="M1744" i="1" s="1"/>
  <c r="N1744" i="1" s="1"/>
  <c r="O1744" i="1" s="1"/>
  <c r="E1744" i="1"/>
  <c r="F1744" i="1" s="1"/>
  <c r="G1745" i="1" s="1"/>
  <c r="I1745" i="1" s="1"/>
  <c r="J2421" i="1"/>
  <c r="A1745" i="1"/>
  <c r="B1713" i="1"/>
  <c r="Q1714" i="1"/>
  <c r="C1715" i="1"/>
  <c r="L1745" i="1" l="1"/>
  <c r="M1745" i="1" s="1"/>
  <c r="N1745" i="1" s="1"/>
  <c r="O1745" i="1" s="1"/>
  <c r="E1745" i="1"/>
  <c r="F1745" i="1" s="1"/>
  <c r="G1746" i="1" s="1"/>
  <c r="J2422" i="1"/>
  <c r="A1746" i="1"/>
  <c r="B1714" i="1"/>
  <c r="C1716" i="1"/>
  <c r="Q1715" i="1"/>
  <c r="L1746" i="1" l="1"/>
  <c r="M1746" i="1" s="1"/>
  <c r="N1746" i="1" s="1"/>
  <c r="E1746" i="1"/>
  <c r="F1746" i="1" s="1"/>
  <c r="G1747" i="1" s="1"/>
  <c r="J2423" i="1"/>
  <c r="A1747" i="1"/>
  <c r="E1747" i="1" s="1"/>
  <c r="K1747" i="1"/>
  <c r="K1748" i="1" s="1"/>
  <c r="K1749" i="1" s="1"/>
  <c r="K1750" i="1" s="1"/>
  <c r="K1751" i="1" s="1"/>
  <c r="K1752" i="1" s="1"/>
  <c r="K1753" i="1" s="1"/>
  <c r="K1754" i="1" s="1"/>
  <c r="K1755" i="1" s="1"/>
  <c r="H1747" i="1"/>
  <c r="H1748" i="1" s="1"/>
  <c r="H1749" i="1" s="1"/>
  <c r="H1750" i="1" s="1"/>
  <c r="H1751" i="1" s="1"/>
  <c r="H1752" i="1" s="1"/>
  <c r="H1753" i="1" s="1"/>
  <c r="H1754" i="1" s="1"/>
  <c r="H1755" i="1" s="1"/>
  <c r="I1746" i="1"/>
  <c r="B1715" i="1"/>
  <c r="C1717" i="1"/>
  <c r="Q1716" i="1"/>
  <c r="I1747" i="1" l="1"/>
  <c r="J2424" i="1"/>
  <c r="L1747" i="1"/>
  <c r="M1747" i="1" s="1"/>
  <c r="N1747" i="1" s="1"/>
  <c r="O1746" i="1"/>
  <c r="A1748" i="1"/>
  <c r="F1747" i="1"/>
  <c r="G1748" i="1" s="1"/>
  <c r="I1748" i="1" s="1"/>
  <c r="B1716" i="1"/>
  <c r="Q1717" i="1"/>
  <c r="C1718" i="1"/>
  <c r="O1747" i="1" l="1"/>
  <c r="L1748" i="1"/>
  <c r="M1748" i="1" s="1"/>
  <c r="N1748" i="1" s="1"/>
  <c r="O1748" i="1" s="1"/>
  <c r="E1748" i="1"/>
  <c r="F1748" i="1" s="1"/>
  <c r="G1749" i="1" s="1"/>
  <c r="I1749" i="1" s="1"/>
  <c r="J2425" i="1"/>
  <c r="A1749" i="1"/>
  <c r="B1717" i="1"/>
  <c r="Q1718" i="1"/>
  <c r="S1718" i="1" s="1"/>
  <c r="C1719" i="1" s="1"/>
  <c r="L1749" i="1" l="1"/>
  <c r="M1749" i="1" s="1"/>
  <c r="N1749" i="1" s="1"/>
  <c r="O1749" i="1" s="1"/>
  <c r="E1749" i="1"/>
  <c r="F1749" i="1" s="1"/>
  <c r="G1750" i="1" s="1"/>
  <c r="I1750" i="1" s="1"/>
  <c r="J2426" i="1"/>
  <c r="A1750" i="1"/>
  <c r="B1718" i="1"/>
  <c r="C1720" i="1"/>
  <c r="Q1719" i="1"/>
  <c r="L1750" i="1" l="1"/>
  <c r="M1750" i="1" s="1"/>
  <c r="N1750" i="1" s="1"/>
  <c r="O1750" i="1" s="1"/>
  <c r="E1750" i="1"/>
  <c r="F1750" i="1" s="1"/>
  <c r="G1751" i="1" s="1"/>
  <c r="I1751" i="1" s="1"/>
  <c r="J2427" i="1"/>
  <c r="A1751" i="1"/>
  <c r="B1719" i="1"/>
  <c r="C1721" i="1"/>
  <c r="Q1720" i="1"/>
  <c r="L1751" i="1" l="1"/>
  <c r="M1751" i="1" s="1"/>
  <c r="N1751" i="1" s="1"/>
  <c r="O1751" i="1" s="1"/>
  <c r="E1751" i="1"/>
  <c r="F1751" i="1" s="1"/>
  <c r="G1752" i="1" s="1"/>
  <c r="I1752" i="1" s="1"/>
  <c r="J2428" i="1"/>
  <c r="A1752" i="1"/>
  <c r="B1720" i="1"/>
  <c r="Q1721" i="1"/>
  <c r="C1722" i="1"/>
  <c r="L1752" i="1" l="1"/>
  <c r="M1752" i="1" s="1"/>
  <c r="N1752" i="1" s="1"/>
  <c r="O1752" i="1" s="1"/>
  <c r="E1752" i="1"/>
  <c r="F1752" i="1" s="1"/>
  <c r="G1753" i="1" s="1"/>
  <c r="I1753" i="1" s="1"/>
  <c r="J2429" i="1"/>
  <c r="A1753" i="1"/>
  <c r="B1721" i="1"/>
  <c r="Q1722" i="1"/>
  <c r="C1723" i="1"/>
  <c r="L1753" i="1" l="1"/>
  <c r="M1753" i="1" s="1"/>
  <c r="N1753" i="1" s="1"/>
  <c r="O1753" i="1" s="1"/>
  <c r="E1753" i="1"/>
  <c r="F1753" i="1" s="1"/>
  <c r="G1754" i="1" s="1"/>
  <c r="I1754" i="1" s="1"/>
  <c r="J2430" i="1"/>
  <c r="A1754" i="1"/>
  <c r="B1722" i="1"/>
  <c r="C1724" i="1"/>
  <c r="Q1723" i="1"/>
  <c r="L1754" i="1" l="1"/>
  <c r="M1754" i="1" s="1"/>
  <c r="N1754" i="1" s="1"/>
  <c r="O1754" i="1" s="1"/>
  <c r="E1754" i="1"/>
  <c r="F1754" i="1" s="1"/>
  <c r="G1755" i="1" s="1"/>
  <c r="J2431" i="1"/>
  <c r="A1755" i="1"/>
  <c r="B1723" i="1"/>
  <c r="C1725" i="1"/>
  <c r="Q1724" i="1"/>
  <c r="L1755" i="1" l="1"/>
  <c r="M1755" i="1" s="1"/>
  <c r="N1755" i="1" s="1"/>
  <c r="E1755" i="1"/>
  <c r="F1755" i="1" s="1"/>
  <c r="G1756" i="1" s="1"/>
  <c r="J2432" i="1"/>
  <c r="H1756" i="1"/>
  <c r="H1757" i="1" s="1"/>
  <c r="H1758" i="1" s="1"/>
  <c r="H1759" i="1" s="1"/>
  <c r="H1760" i="1" s="1"/>
  <c r="H1761" i="1" s="1"/>
  <c r="H1762" i="1" s="1"/>
  <c r="H1763" i="1" s="1"/>
  <c r="H1764" i="1" s="1"/>
  <c r="H1765" i="1" s="1"/>
  <c r="H1766" i="1" s="1"/>
  <c r="H1767" i="1" s="1"/>
  <c r="H1768" i="1" s="1"/>
  <c r="H1769" i="1" s="1"/>
  <c r="I1755" i="1"/>
  <c r="A1756" i="1"/>
  <c r="E1756" i="1" s="1"/>
  <c r="K1756" i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B1724" i="1"/>
  <c r="Q1725" i="1"/>
  <c r="C1726" i="1"/>
  <c r="I1756" i="1" l="1"/>
  <c r="J2433" i="1"/>
  <c r="L1756" i="1"/>
  <c r="M1756" i="1" s="1"/>
  <c r="N1756" i="1" s="1"/>
  <c r="A1757" i="1"/>
  <c r="F1756" i="1"/>
  <c r="G1757" i="1" s="1"/>
  <c r="I1757" i="1" s="1"/>
  <c r="O1755" i="1"/>
  <c r="B1725" i="1"/>
  <c r="C1727" i="1"/>
  <c r="Q1726" i="1"/>
  <c r="O1756" i="1" l="1"/>
  <c r="L1757" i="1"/>
  <c r="M1757" i="1" s="1"/>
  <c r="N1757" i="1" s="1"/>
  <c r="O1757" i="1" s="1"/>
  <c r="E1757" i="1"/>
  <c r="F1757" i="1" s="1"/>
  <c r="G1758" i="1" s="1"/>
  <c r="I1758" i="1" s="1"/>
  <c r="J2434" i="1"/>
  <c r="A1758" i="1"/>
  <c r="B1726" i="1"/>
  <c r="Q1727" i="1"/>
  <c r="C1728" i="1"/>
  <c r="L1758" i="1" l="1"/>
  <c r="M1758" i="1" s="1"/>
  <c r="N1758" i="1" s="1"/>
  <c r="O1758" i="1" s="1"/>
  <c r="E1758" i="1"/>
  <c r="F1758" i="1" s="1"/>
  <c r="G1759" i="1" s="1"/>
  <c r="I1759" i="1" s="1"/>
  <c r="J2435" i="1"/>
  <c r="A1759" i="1"/>
  <c r="B1727" i="1"/>
  <c r="C1729" i="1"/>
  <c r="Q1728" i="1"/>
  <c r="L1759" i="1" l="1"/>
  <c r="M1759" i="1" s="1"/>
  <c r="N1759" i="1" s="1"/>
  <c r="O1759" i="1" s="1"/>
  <c r="E1759" i="1"/>
  <c r="F1759" i="1" s="1"/>
  <c r="G1760" i="1" s="1"/>
  <c r="I1760" i="1" s="1"/>
  <c r="J2436" i="1"/>
  <c r="A1760" i="1"/>
  <c r="B1728" i="1"/>
  <c r="C1730" i="1"/>
  <c r="Q1729" i="1"/>
  <c r="L1760" i="1" l="1"/>
  <c r="M1760" i="1" s="1"/>
  <c r="N1760" i="1" s="1"/>
  <c r="O1760" i="1" s="1"/>
  <c r="E1760" i="1"/>
  <c r="F1760" i="1" s="1"/>
  <c r="G1761" i="1" s="1"/>
  <c r="I1761" i="1" s="1"/>
  <c r="J2437" i="1"/>
  <c r="A1761" i="1"/>
  <c r="B1729" i="1"/>
  <c r="C1731" i="1"/>
  <c r="Q1730" i="1"/>
  <c r="L1761" i="1" l="1"/>
  <c r="M1761" i="1" s="1"/>
  <c r="N1761" i="1" s="1"/>
  <c r="O1761" i="1" s="1"/>
  <c r="E1761" i="1"/>
  <c r="F1761" i="1" s="1"/>
  <c r="G1762" i="1" s="1"/>
  <c r="I1762" i="1" s="1"/>
  <c r="J2438" i="1"/>
  <c r="A1762" i="1"/>
  <c r="B1730" i="1"/>
  <c r="Q1731" i="1"/>
  <c r="C1732" i="1"/>
  <c r="L1762" i="1" l="1"/>
  <c r="M1762" i="1" s="1"/>
  <c r="N1762" i="1" s="1"/>
  <c r="O1762" i="1" s="1"/>
  <c r="E1762" i="1"/>
  <c r="F1762" i="1" s="1"/>
  <c r="G1763" i="1" s="1"/>
  <c r="I1763" i="1" s="1"/>
  <c r="J2439" i="1"/>
  <c r="A1763" i="1"/>
  <c r="B1731" i="1"/>
  <c r="C1733" i="1"/>
  <c r="Q1732" i="1"/>
  <c r="L1763" i="1" l="1"/>
  <c r="M1763" i="1" s="1"/>
  <c r="N1763" i="1" s="1"/>
  <c r="O1763" i="1" s="1"/>
  <c r="E1763" i="1"/>
  <c r="F1763" i="1" s="1"/>
  <c r="G1764" i="1" s="1"/>
  <c r="I1764" i="1" s="1"/>
  <c r="J2440" i="1"/>
  <c r="A1764" i="1"/>
  <c r="B1732" i="1"/>
  <c r="C1734" i="1"/>
  <c r="Q1733" i="1"/>
  <c r="L1764" i="1" l="1"/>
  <c r="M1764" i="1" s="1"/>
  <c r="N1764" i="1" s="1"/>
  <c r="O1764" i="1" s="1"/>
  <c r="E1764" i="1"/>
  <c r="F1764" i="1" s="1"/>
  <c r="G1765" i="1" s="1"/>
  <c r="I1765" i="1" s="1"/>
  <c r="J2441" i="1"/>
  <c r="A1765" i="1"/>
  <c r="B1733" i="1"/>
  <c r="Q1734" i="1"/>
  <c r="C1735" i="1"/>
  <c r="L1765" i="1" l="1"/>
  <c r="M1765" i="1" s="1"/>
  <c r="N1765" i="1" s="1"/>
  <c r="O1765" i="1" s="1"/>
  <c r="E1765" i="1"/>
  <c r="F1765" i="1" s="1"/>
  <c r="G1766" i="1" s="1"/>
  <c r="I1766" i="1" s="1"/>
  <c r="J2442" i="1"/>
  <c r="A1766" i="1"/>
  <c r="B1734" i="1"/>
  <c r="Q1735" i="1"/>
  <c r="C1736" i="1"/>
  <c r="L1766" i="1" l="1"/>
  <c r="M1766" i="1" s="1"/>
  <c r="N1766" i="1" s="1"/>
  <c r="O1766" i="1" s="1"/>
  <c r="E1766" i="1"/>
  <c r="F1766" i="1" s="1"/>
  <c r="G1767" i="1" s="1"/>
  <c r="I1767" i="1" s="1"/>
  <c r="J2443" i="1"/>
  <c r="A1767" i="1"/>
  <c r="B1735" i="1"/>
  <c r="Q1736" i="1"/>
  <c r="C1737" i="1"/>
  <c r="J2444" i="1" l="1"/>
  <c r="L1767" i="1"/>
  <c r="M1767" i="1" s="1"/>
  <c r="N1767" i="1" s="1"/>
  <c r="O1767" i="1" s="1"/>
  <c r="E1767" i="1"/>
  <c r="F1767" i="1" s="1"/>
  <c r="G1768" i="1" s="1"/>
  <c r="I1768" i="1" s="1"/>
  <c r="A1768" i="1"/>
  <c r="B1736" i="1"/>
  <c r="Q1737" i="1"/>
  <c r="C1738" i="1"/>
  <c r="L1768" i="1" l="1"/>
  <c r="M1768" i="1" s="1"/>
  <c r="N1768" i="1" s="1"/>
  <c r="O1768" i="1" s="1"/>
  <c r="E1768" i="1"/>
  <c r="F1768" i="1" s="1"/>
  <c r="G1769" i="1" s="1"/>
  <c r="J2445" i="1"/>
  <c r="A1769" i="1"/>
  <c r="B1737" i="1"/>
  <c r="Q1738" i="1"/>
  <c r="C1739" i="1"/>
  <c r="J2446" i="1" l="1"/>
  <c r="L1769" i="1"/>
  <c r="M1769" i="1" s="1"/>
  <c r="N1769" i="1" s="1"/>
  <c r="E1769" i="1"/>
  <c r="F1769" i="1" s="1"/>
  <c r="G1770" i="1" s="1"/>
  <c r="H1770" i="1"/>
  <c r="H1771" i="1" s="1"/>
  <c r="H1772" i="1" s="1"/>
  <c r="H1773" i="1" s="1"/>
  <c r="H1774" i="1" s="1"/>
  <c r="H1775" i="1" s="1"/>
  <c r="H1776" i="1" s="1"/>
  <c r="H1777" i="1" s="1"/>
  <c r="I1769" i="1"/>
  <c r="A1770" i="1"/>
  <c r="E1770" i="1" s="1"/>
  <c r="K1770" i="1"/>
  <c r="K1771" i="1" s="1"/>
  <c r="K1772" i="1" s="1"/>
  <c r="K1773" i="1" s="1"/>
  <c r="K1774" i="1" s="1"/>
  <c r="K1775" i="1" s="1"/>
  <c r="K1776" i="1" s="1"/>
  <c r="K1777" i="1" s="1"/>
  <c r="B1738" i="1"/>
  <c r="Q1739" i="1"/>
  <c r="C1740" i="1"/>
  <c r="I1770" i="1" l="1"/>
  <c r="J2447" i="1"/>
  <c r="L1770" i="1"/>
  <c r="M1770" i="1" s="1"/>
  <c r="N1770" i="1" s="1"/>
  <c r="A1771" i="1"/>
  <c r="F1770" i="1"/>
  <c r="G1771" i="1" s="1"/>
  <c r="I1771" i="1" s="1"/>
  <c r="O1769" i="1"/>
  <c r="B1739" i="1"/>
  <c r="C1741" i="1"/>
  <c r="Q1740" i="1"/>
  <c r="O1770" i="1" l="1"/>
  <c r="J2448" i="1"/>
  <c r="L1771" i="1"/>
  <c r="M1771" i="1" s="1"/>
  <c r="N1771" i="1" s="1"/>
  <c r="O1771" i="1" s="1"/>
  <c r="E1771" i="1"/>
  <c r="F1771" i="1" s="1"/>
  <c r="G1772" i="1" s="1"/>
  <c r="I1772" i="1" s="1"/>
  <c r="A1772" i="1"/>
  <c r="B1740" i="1"/>
  <c r="C1742" i="1"/>
  <c r="Q1741" i="1"/>
  <c r="L1772" i="1" l="1"/>
  <c r="M1772" i="1" s="1"/>
  <c r="N1772" i="1" s="1"/>
  <c r="O1772" i="1" s="1"/>
  <c r="E1772" i="1"/>
  <c r="F1772" i="1" s="1"/>
  <c r="G1773" i="1" s="1"/>
  <c r="I1773" i="1" s="1"/>
  <c r="J2449" i="1"/>
  <c r="A1773" i="1"/>
  <c r="B1741" i="1"/>
  <c r="Q1742" i="1"/>
  <c r="C1743" i="1"/>
  <c r="L1773" i="1" l="1"/>
  <c r="M1773" i="1" s="1"/>
  <c r="N1773" i="1" s="1"/>
  <c r="O1773" i="1" s="1"/>
  <c r="E1773" i="1"/>
  <c r="F1773" i="1" s="1"/>
  <c r="G1774" i="1" s="1"/>
  <c r="I1774" i="1" s="1"/>
  <c r="J2450" i="1"/>
  <c r="A1774" i="1"/>
  <c r="B1742" i="1"/>
  <c r="Q1743" i="1"/>
  <c r="C1744" i="1"/>
  <c r="L1774" i="1" l="1"/>
  <c r="M1774" i="1" s="1"/>
  <c r="N1774" i="1" s="1"/>
  <c r="O1774" i="1" s="1"/>
  <c r="E1774" i="1"/>
  <c r="F1774" i="1" s="1"/>
  <c r="G1775" i="1" s="1"/>
  <c r="I1775" i="1" s="1"/>
  <c r="J2451" i="1"/>
  <c r="A1775" i="1"/>
  <c r="B1743" i="1"/>
  <c r="C1745" i="1"/>
  <c r="Q1744" i="1"/>
  <c r="L1775" i="1" l="1"/>
  <c r="M1775" i="1" s="1"/>
  <c r="N1775" i="1" s="1"/>
  <c r="O1775" i="1" s="1"/>
  <c r="E1775" i="1"/>
  <c r="F1775" i="1" s="1"/>
  <c r="G1776" i="1" s="1"/>
  <c r="I1776" i="1" s="1"/>
  <c r="J2452" i="1"/>
  <c r="A1776" i="1"/>
  <c r="B1744" i="1"/>
  <c r="C1746" i="1"/>
  <c r="Q1745" i="1"/>
  <c r="L1776" i="1" l="1"/>
  <c r="M1776" i="1" s="1"/>
  <c r="N1776" i="1" s="1"/>
  <c r="O1776" i="1" s="1"/>
  <c r="E1776" i="1"/>
  <c r="F1776" i="1" s="1"/>
  <c r="G1777" i="1" s="1"/>
  <c r="J2453" i="1"/>
  <c r="A1777" i="1"/>
  <c r="B1745" i="1"/>
  <c r="Q1746" i="1"/>
  <c r="S1746" i="1" s="1"/>
  <c r="C1747" i="1" s="1"/>
  <c r="L1777" i="1" l="1"/>
  <c r="M1777" i="1" s="1"/>
  <c r="N1777" i="1" s="1"/>
  <c r="E1777" i="1"/>
  <c r="F1777" i="1" s="1"/>
  <c r="G1778" i="1" s="1"/>
  <c r="J2454" i="1"/>
  <c r="A1778" i="1"/>
  <c r="E1778" i="1" s="1"/>
  <c r="K1778" i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I1777" i="1"/>
  <c r="H1778" i="1"/>
  <c r="H1779" i="1" s="1"/>
  <c r="H1780" i="1" s="1"/>
  <c r="H1781" i="1" s="1"/>
  <c r="H1782" i="1" s="1"/>
  <c r="H1783" i="1" s="1"/>
  <c r="H1784" i="1" s="1"/>
  <c r="H1785" i="1" s="1"/>
  <c r="H1786" i="1" s="1"/>
  <c r="H1787" i="1" s="1"/>
  <c r="H1788" i="1" s="1"/>
  <c r="H1789" i="1" s="1"/>
  <c r="H1790" i="1" s="1"/>
  <c r="H1791" i="1" s="1"/>
  <c r="H1792" i="1" s="1"/>
  <c r="H1793" i="1" s="1"/>
  <c r="H1794" i="1" s="1"/>
  <c r="H1795" i="1" s="1"/>
  <c r="H1796" i="1" s="1"/>
  <c r="H1797" i="1" s="1"/>
  <c r="H1798" i="1" s="1"/>
  <c r="H1799" i="1" s="1"/>
  <c r="H1800" i="1" s="1"/>
  <c r="H1801" i="1" s="1"/>
  <c r="H1802" i="1" s="1"/>
  <c r="H1803" i="1" s="1"/>
  <c r="H1804" i="1" s="1"/>
  <c r="B1746" i="1"/>
  <c r="C1748" i="1"/>
  <c r="Q1747" i="1"/>
  <c r="I1778" i="1" l="1"/>
  <c r="J2455" i="1"/>
  <c r="L1778" i="1"/>
  <c r="M1778" i="1" s="1"/>
  <c r="N1778" i="1" s="1"/>
  <c r="O1777" i="1"/>
  <c r="A1779" i="1"/>
  <c r="F1778" i="1"/>
  <c r="G1779" i="1" s="1"/>
  <c r="I1779" i="1" s="1"/>
  <c r="B1747" i="1"/>
  <c r="C1749" i="1"/>
  <c r="Q1748" i="1"/>
  <c r="O1778" i="1" l="1"/>
  <c r="J2456" i="1"/>
  <c r="L1779" i="1"/>
  <c r="M1779" i="1" s="1"/>
  <c r="N1779" i="1" s="1"/>
  <c r="O1779" i="1" s="1"/>
  <c r="E1779" i="1"/>
  <c r="F1779" i="1" s="1"/>
  <c r="G1780" i="1" s="1"/>
  <c r="I1780" i="1" s="1"/>
  <c r="A1780" i="1"/>
  <c r="B1748" i="1"/>
  <c r="Q1749" i="1"/>
  <c r="C1750" i="1"/>
  <c r="J2457" i="1" l="1"/>
  <c r="L1780" i="1"/>
  <c r="M1780" i="1" s="1"/>
  <c r="N1780" i="1" s="1"/>
  <c r="O1780" i="1" s="1"/>
  <c r="E1780" i="1"/>
  <c r="F1780" i="1" s="1"/>
  <c r="G1781" i="1" s="1"/>
  <c r="I1781" i="1" s="1"/>
  <c r="A1781" i="1"/>
  <c r="B1749" i="1"/>
  <c r="Q1750" i="1"/>
  <c r="C1751" i="1"/>
  <c r="J2458" i="1" l="1"/>
  <c r="L1781" i="1"/>
  <c r="M1781" i="1" s="1"/>
  <c r="N1781" i="1" s="1"/>
  <c r="O1781" i="1" s="1"/>
  <c r="E1781" i="1"/>
  <c r="F1781" i="1" s="1"/>
  <c r="G1782" i="1" s="1"/>
  <c r="I1782" i="1" s="1"/>
  <c r="A1782" i="1"/>
  <c r="B1750" i="1"/>
  <c r="C1752" i="1"/>
  <c r="Q1751" i="1"/>
  <c r="J2459" i="1" l="1"/>
  <c r="L1782" i="1"/>
  <c r="M1782" i="1" s="1"/>
  <c r="N1782" i="1" s="1"/>
  <c r="O1782" i="1" s="1"/>
  <c r="E1782" i="1"/>
  <c r="F1782" i="1" s="1"/>
  <c r="G1783" i="1" s="1"/>
  <c r="I1783" i="1" s="1"/>
  <c r="A1783" i="1"/>
  <c r="B1751" i="1"/>
  <c r="C1753" i="1"/>
  <c r="Q1752" i="1"/>
  <c r="J2460" i="1" l="1"/>
  <c r="L1783" i="1"/>
  <c r="M1783" i="1" s="1"/>
  <c r="N1783" i="1" s="1"/>
  <c r="O1783" i="1" s="1"/>
  <c r="E1783" i="1"/>
  <c r="F1783" i="1" s="1"/>
  <c r="G1784" i="1" s="1"/>
  <c r="I1784" i="1" s="1"/>
  <c r="A1784" i="1"/>
  <c r="B1752" i="1"/>
  <c r="Q1753" i="1"/>
  <c r="C1754" i="1"/>
  <c r="L1784" i="1" l="1"/>
  <c r="M1784" i="1" s="1"/>
  <c r="N1784" i="1" s="1"/>
  <c r="O1784" i="1" s="1"/>
  <c r="E1784" i="1"/>
  <c r="F1784" i="1" s="1"/>
  <c r="G1785" i="1" s="1"/>
  <c r="I1785" i="1" s="1"/>
  <c r="J2461" i="1"/>
  <c r="A1785" i="1"/>
  <c r="B1753" i="1"/>
  <c r="Q1754" i="1"/>
  <c r="C1755" i="1"/>
  <c r="L1785" i="1" l="1"/>
  <c r="M1785" i="1" s="1"/>
  <c r="N1785" i="1" s="1"/>
  <c r="O1785" i="1" s="1"/>
  <c r="E1785" i="1"/>
  <c r="F1785" i="1" s="1"/>
  <c r="G1786" i="1" s="1"/>
  <c r="I1786" i="1" s="1"/>
  <c r="J2462" i="1"/>
  <c r="A1786" i="1"/>
  <c r="B1754" i="1"/>
  <c r="Q1755" i="1"/>
  <c r="S1755" i="1" s="1"/>
  <c r="C1756" i="1" s="1"/>
  <c r="L1786" i="1" l="1"/>
  <c r="M1786" i="1" s="1"/>
  <c r="N1786" i="1" s="1"/>
  <c r="O1786" i="1" s="1"/>
  <c r="E1786" i="1"/>
  <c r="F1786" i="1" s="1"/>
  <c r="G1787" i="1" s="1"/>
  <c r="I1787" i="1" s="1"/>
  <c r="J2463" i="1"/>
  <c r="A1787" i="1"/>
  <c r="B1755" i="1"/>
  <c r="C1757" i="1"/>
  <c r="Q1756" i="1"/>
  <c r="L1787" i="1" l="1"/>
  <c r="M1787" i="1" s="1"/>
  <c r="N1787" i="1" s="1"/>
  <c r="O1787" i="1" s="1"/>
  <c r="E1787" i="1"/>
  <c r="F1787" i="1" s="1"/>
  <c r="G1788" i="1" s="1"/>
  <c r="I1788" i="1" s="1"/>
  <c r="J2464" i="1"/>
  <c r="A1788" i="1"/>
  <c r="B1756" i="1"/>
  <c r="Q1757" i="1"/>
  <c r="C1758" i="1"/>
  <c r="J2465" i="1" l="1"/>
  <c r="L1788" i="1"/>
  <c r="M1788" i="1" s="1"/>
  <c r="N1788" i="1" s="1"/>
  <c r="O1788" i="1" s="1"/>
  <c r="E1788" i="1"/>
  <c r="F1788" i="1" s="1"/>
  <c r="G1789" i="1" s="1"/>
  <c r="I1789" i="1" s="1"/>
  <c r="A1789" i="1"/>
  <c r="B1757" i="1"/>
  <c r="C1759" i="1"/>
  <c r="Q1758" i="1"/>
  <c r="L1789" i="1" l="1"/>
  <c r="M1789" i="1" s="1"/>
  <c r="N1789" i="1" s="1"/>
  <c r="O1789" i="1" s="1"/>
  <c r="E1789" i="1"/>
  <c r="F1789" i="1" s="1"/>
  <c r="G1790" i="1" s="1"/>
  <c r="I1790" i="1" s="1"/>
  <c r="J2466" i="1"/>
  <c r="A1790" i="1"/>
  <c r="B1758" i="1"/>
  <c r="C1760" i="1"/>
  <c r="Q1759" i="1"/>
  <c r="J2467" i="1" l="1"/>
  <c r="L1790" i="1"/>
  <c r="M1790" i="1" s="1"/>
  <c r="N1790" i="1" s="1"/>
  <c r="O1790" i="1" s="1"/>
  <c r="E1790" i="1"/>
  <c r="F1790" i="1" s="1"/>
  <c r="G1791" i="1" s="1"/>
  <c r="I1791" i="1" s="1"/>
  <c r="A1791" i="1"/>
  <c r="B1759" i="1"/>
  <c r="Q1760" i="1"/>
  <c r="C1761" i="1"/>
  <c r="L1791" i="1" l="1"/>
  <c r="M1791" i="1" s="1"/>
  <c r="N1791" i="1" s="1"/>
  <c r="O1791" i="1" s="1"/>
  <c r="E1791" i="1"/>
  <c r="F1791" i="1" s="1"/>
  <c r="G1792" i="1" s="1"/>
  <c r="I1792" i="1" s="1"/>
  <c r="J2468" i="1"/>
  <c r="A1792" i="1"/>
  <c r="B1760" i="1"/>
  <c r="Q1761" i="1"/>
  <c r="C1762" i="1"/>
  <c r="L1792" i="1" l="1"/>
  <c r="M1792" i="1" s="1"/>
  <c r="N1792" i="1" s="1"/>
  <c r="O1792" i="1" s="1"/>
  <c r="E1792" i="1"/>
  <c r="F1792" i="1" s="1"/>
  <c r="G1793" i="1" s="1"/>
  <c r="I1793" i="1" s="1"/>
  <c r="J2469" i="1"/>
  <c r="A1793" i="1"/>
  <c r="B1761" i="1"/>
  <c r="C1763" i="1"/>
  <c r="Q1762" i="1"/>
  <c r="L1793" i="1" l="1"/>
  <c r="M1793" i="1" s="1"/>
  <c r="N1793" i="1" s="1"/>
  <c r="O1793" i="1" s="1"/>
  <c r="E1793" i="1"/>
  <c r="F1793" i="1" s="1"/>
  <c r="G1794" i="1" s="1"/>
  <c r="I1794" i="1" s="1"/>
  <c r="J2470" i="1"/>
  <c r="A1794" i="1"/>
  <c r="B1762" i="1"/>
  <c r="C1764" i="1"/>
  <c r="Q1763" i="1"/>
  <c r="J2471" i="1" l="1"/>
  <c r="L1794" i="1"/>
  <c r="M1794" i="1" s="1"/>
  <c r="N1794" i="1" s="1"/>
  <c r="O1794" i="1" s="1"/>
  <c r="E1794" i="1"/>
  <c r="F1794" i="1" s="1"/>
  <c r="G1795" i="1" s="1"/>
  <c r="I1795" i="1" s="1"/>
  <c r="A1795" i="1"/>
  <c r="B1763" i="1"/>
  <c r="Q1764" i="1"/>
  <c r="C1765" i="1"/>
  <c r="L1795" i="1" l="1"/>
  <c r="M1795" i="1" s="1"/>
  <c r="N1795" i="1" s="1"/>
  <c r="O1795" i="1" s="1"/>
  <c r="E1795" i="1"/>
  <c r="F1795" i="1" s="1"/>
  <c r="G1796" i="1" s="1"/>
  <c r="I1796" i="1" s="1"/>
  <c r="J2472" i="1"/>
  <c r="A1796" i="1"/>
  <c r="B1764" i="1"/>
  <c r="Q1765" i="1"/>
  <c r="C1766" i="1"/>
  <c r="L1796" i="1" l="1"/>
  <c r="M1796" i="1" s="1"/>
  <c r="N1796" i="1" s="1"/>
  <c r="O1796" i="1" s="1"/>
  <c r="E1796" i="1"/>
  <c r="F1796" i="1" s="1"/>
  <c r="G1797" i="1" s="1"/>
  <c r="I1797" i="1" s="1"/>
  <c r="J2473" i="1"/>
  <c r="A1797" i="1"/>
  <c r="B1765" i="1"/>
  <c r="C1767" i="1"/>
  <c r="Q1766" i="1"/>
  <c r="L1797" i="1" l="1"/>
  <c r="M1797" i="1" s="1"/>
  <c r="N1797" i="1" s="1"/>
  <c r="O1797" i="1" s="1"/>
  <c r="E1797" i="1"/>
  <c r="F1797" i="1" s="1"/>
  <c r="G1798" i="1" s="1"/>
  <c r="I1798" i="1" s="1"/>
  <c r="J2474" i="1"/>
  <c r="A1798" i="1"/>
  <c r="B1766" i="1"/>
  <c r="Q1767" i="1"/>
  <c r="C1768" i="1"/>
  <c r="J2475" i="1" l="1"/>
  <c r="L1798" i="1"/>
  <c r="M1798" i="1" s="1"/>
  <c r="N1798" i="1" s="1"/>
  <c r="O1798" i="1" s="1"/>
  <c r="E1798" i="1"/>
  <c r="F1798" i="1" s="1"/>
  <c r="G1799" i="1" s="1"/>
  <c r="I1799" i="1" s="1"/>
  <c r="A1799" i="1"/>
  <c r="B1767" i="1"/>
  <c r="Q1768" i="1"/>
  <c r="C1769" i="1"/>
  <c r="L1799" i="1" l="1"/>
  <c r="M1799" i="1" s="1"/>
  <c r="N1799" i="1" s="1"/>
  <c r="O1799" i="1" s="1"/>
  <c r="E1799" i="1"/>
  <c r="F1799" i="1" s="1"/>
  <c r="G1800" i="1" s="1"/>
  <c r="I1800" i="1" s="1"/>
  <c r="J2476" i="1"/>
  <c r="A1800" i="1"/>
  <c r="B1768" i="1"/>
  <c r="Q1769" i="1"/>
  <c r="S1769" i="1" s="1"/>
  <c r="C1770" i="1" s="1"/>
  <c r="J2477" i="1" l="1"/>
  <c r="L1800" i="1"/>
  <c r="M1800" i="1" s="1"/>
  <c r="N1800" i="1" s="1"/>
  <c r="O1800" i="1" s="1"/>
  <c r="E1800" i="1"/>
  <c r="F1800" i="1" s="1"/>
  <c r="G1801" i="1" s="1"/>
  <c r="I1801" i="1" s="1"/>
  <c r="A1801" i="1"/>
  <c r="B1769" i="1"/>
  <c r="Q1770" i="1"/>
  <c r="C1771" i="1"/>
  <c r="J2478" i="1" l="1"/>
  <c r="L1801" i="1"/>
  <c r="M1801" i="1" s="1"/>
  <c r="N1801" i="1" s="1"/>
  <c r="O1801" i="1" s="1"/>
  <c r="E1801" i="1"/>
  <c r="F1801" i="1" s="1"/>
  <c r="G1802" i="1" s="1"/>
  <c r="I1802" i="1" s="1"/>
  <c r="A1802" i="1"/>
  <c r="B1770" i="1"/>
  <c r="Q1771" i="1"/>
  <c r="C1772" i="1"/>
  <c r="L1802" i="1" l="1"/>
  <c r="M1802" i="1" s="1"/>
  <c r="N1802" i="1" s="1"/>
  <c r="O1802" i="1" s="1"/>
  <c r="E1802" i="1"/>
  <c r="F1802" i="1" s="1"/>
  <c r="G1803" i="1" s="1"/>
  <c r="I1803" i="1" s="1"/>
  <c r="J2479" i="1"/>
  <c r="A1803" i="1"/>
  <c r="B1771" i="1"/>
  <c r="C1773" i="1"/>
  <c r="Q1772" i="1"/>
  <c r="L1803" i="1" l="1"/>
  <c r="M1803" i="1" s="1"/>
  <c r="N1803" i="1" s="1"/>
  <c r="O1803" i="1" s="1"/>
  <c r="E1803" i="1"/>
  <c r="F1803" i="1" s="1"/>
  <c r="G1804" i="1" s="1"/>
  <c r="J2480" i="1"/>
  <c r="A1804" i="1"/>
  <c r="B1772" i="1"/>
  <c r="Q1773" i="1"/>
  <c r="C1774" i="1"/>
  <c r="L1804" i="1" l="1"/>
  <c r="M1804" i="1" s="1"/>
  <c r="N1804" i="1" s="1"/>
  <c r="E1804" i="1"/>
  <c r="F1804" i="1" s="1"/>
  <c r="G1805" i="1" s="1"/>
  <c r="J2481" i="1"/>
  <c r="I1804" i="1"/>
  <c r="H1805" i="1"/>
  <c r="H1806" i="1" s="1"/>
  <c r="H1807" i="1" s="1"/>
  <c r="H1808" i="1" s="1"/>
  <c r="H1809" i="1" s="1"/>
  <c r="H1810" i="1" s="1"/>
  <c r="H1811" i="1" s="1"/>
  <c r="H1812" i="1" s="1"/>
  <c r="H1813" i="1" s="1"/>
  <c r="H1814" i="1" s="1"/>
  <c r="H1815" i="1" s="1"/>
  <c r="H1816" i="1" s="1"/>
  <c r="H1817" i="1" s="1"/>
  <c r="H1818" i="1" s="1"/>
  <c r="H1819" i="1" s="1"/>
  <c r="H1820" i="1" s="1"/>
  <c r="H1821" i="1" s="1"/>
  <c r="H1822" i="1" s="1"/>
  <c r="H1823" i="1" s="1"/>
  <c r="H1824" i="1" s="1"/>
  <c r="H1825" i="1" s="1"/>
  <c r="H1826" i="1" s="1"/>
  <c r="H1827" i="1" s="1"/>
  <c r="A1805" i="1"/>
  <c r="E1805" i="1" s="1"/>
  <c r="K1805" i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B1773" i="1"/>
  <c r="Q1774" i="1"/>
  <c r="C1775" i="1"/>
  <c r="I1805" i="1" l="1"/>
  <c r="J2482" i="1"/>
  <c r="L1805" i="1"/>
  <c r="M1805" i="1" s="1"/>
  <c r="N1805" i="1" s="1"/>
  <c r="F1805" i="1"/>
  <c r="G1806" i="1" s="1"/>
  <c r="I1806" i="1" s="1"/>
  <c r="A1806" i="1"/>
  <c r="O1804" i="1"/>
  <c r="B1774" i="1"/>
  <c r="C1776" i="1"/>
  <c r="Q1775" i="1"/>
  <c r="O1805" i="1" l="1"/>
  <c r="L1806" i="1"/>
  <c r="M1806" i="1" s="1"/>
  <c r="N1806" i="1" s="1"/>
  <c r="O1806" i="1" s="1"/>
  <c r="E1806" i="1"/>
  <c r="F1806" i="1" s="1"/>
  <c r="G1807" i="1" s="1"/>
  <c r="I1807" i="1" s="1"/>
  <c r="J2483" i="1"/>
  <c r="A1807" i="1"/>
  <c r="B1775" i="1"/>
  <c r="Q1776" i="1"/>
  <c r="C1777" i="1"/>
  <c r="L1807" i="1" l="1"/>
  <c r="M1807" i="1" s="1"/>
  <c r="N1807" i="1" s="1"/>
  <c r="O1807" i="1" s="1"/>
  <c r="E1807" i="1"/>
  <c r="F1807" i="1" s="1"/>
  <c r="G1808" i="1" s="1"/>
  <c r="I1808" i="1" s="1"/>
  <c r="J2484" i="1"/>
  <c r="A1808" i="1"/>
  <c r="B1776" i="1"/>
  <c r="Q1777" i="1"/>
  <c r="S1777" i="1" s="1"/>
  <c r="C1778" i="1" s="1"/>
  <c r="L1808" i="1" l="1"/>
  <c r="M1808" i="1" s="1"/>
  <c r="N1808" i="1" s="1"/>
  <c r="O1808" i="1" s="1"/>
  <c r="E1808" i="1"/>
  <c r="F1808" i="1" s="1"/>
  <c r="G1809" i="1" s="1"/>
  <c r="I1809" i="1" s="1"/>
  <c r="J2485" i="1"/>
  <c r="A1809" i="1"/>
  <c r="B1777" i="1"/>
  <c r="C1779" i="1"/>
  <c r="Q1778" i="1"/>
  <c r="J2486" i="1" l="1"/>
  <c r="L1809" i="1"/>
  <c r="M1809" i="1" s="1"/>
  <c r="N1809" i="1" s="1"/>
  <c r="O1809" i="1" s="1"/>
  <c r="E1809" i="1"/>
  <c r="F1809" i="1" s="1"/>
  <c r="G1810" i="1" s="1"/>
  <c r="I1810" i="1" s="1"/>
  <c r="A1810" i="1"/>
  <c r="B1778" i="1"/>
  <c r="C1780" i="1"/>
  <c r="Q1779" i="1"/>
  <c r="L1810" i="1" l="1"/>
  <c r="M1810" i="1" s="1"/>
  <c r="N1810" i="1" s="1"/>
  <c r="O1810" i="1" s="1"/>
  <c r="E1810" i="1"/>
  <c r="F1810" i="1" s="1"/>
  <c r="G1811" i="1" s="1"/>
  <c r="I1811" i="1" s="1"/>
  <c r="J2487" i="1"/>
  <c r="A1811" i="1"/>
  <c r="B1779" i="1"/>
  <c r="Q1780" i="1"/>
  <c r="C1781" i="1"/>
  <c r="L1811" i="1" l="1"/>
  <c r="M1811" i="1" s="1"/>
  <c r="N1811" i="1" s="1"/>
  <c r="O1811" i="1" s="1"/>
  <c r="E1811" i="1"/>
  <c r="F1811" i="1" s="1"/>
  <c r="G1812" i="1" s="1"/>
  <c r="I1812" i="1" s="1"/>
  <c r="J2488" i="1"/>
  <c r="A1812" i="1"/>
  <c r="B1780" i="1"/>
  <c r="Q1781" i="1"/>
  <c r="C1782" i="1"/>
  <c r="L1812" i="1" l="1"/>
  <c r="M1812" i="1" s="1"/>
  <c r="N1812" i="1" s="1"/>
  <c r="O1812" i="1" s="1"/>
  <c r="E1812" i="1"/>
  <c r="F1812" i="1" s="1"/>
  <c r="G1813" i="1" s="1"/>
  <c r="I1813" i="1" s="1"/>
  <c r="J2489" i="1"/>
  <c r="A1813" i="1"/>
  <c r="B1781" i="1"/>
  <c r="C1783" i="1"/>
  <c r="Q1782" i="1"/>
  <c r="L1813" i="1" l="1"/>
  <c r="M1813" i="1" s="1"/>
  <c r="N1813" i="1" s="1"/>
  <c r="O1813" i="1" s="1"/>
  <c r="E1813" i="1"/>
  <c r="F1813" i="1" s="1"/>
  <c r="G1814" i="1" s="1"/>
  <c r="I1814" i="1" s="1"/>
  <c r="J2490" i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A1814" i="1"/>
  <c r="B1782" i="1"/>
  <c r="C1784" i="1"/>
  <c r="Q1783" i="1"/>
  <c r="L1814" i="1" l="1"/>
  <c r="M1814" i="1" s="1"/>
  <c r="N1814" i="1" s="1"/>
  <c r="O1814" i="1" s="1"/>
  <c r="E1814" i="1"/>
  <c r="F1814" i="1" s="1"/>
  <c r="G1815" i="1" s="1"/>
  <c r="I1815" i="1" s="1"/>
  <c r="A1815" i="1"/>
  <c r="B1783" i="1"/>
  <c r="Q1784" i="1"/>
  <c r="C1785" i="1"/>
  <c r="L1815" i="1" l="1"/>
  <c r="M1815" i="1" s="1"/>
  <c r="N1815" i="1" s="1"/>
  <c r="O1815" i="1" s="1"/>
  <c r="E1815" i="1"/>
  <c r="F1815" i="1" s="1"/>
  <c r="G1816" i="1" s="1"/>
  <c r="I1816" i="1" s="1"/>
  <c r="A1816" i="1"/>
  <c r="B1784" i="1"/>
  <c r="Q1785" i="1"/>
  <c r="C1786" i="1"/>
  <c r="L1816" i="1" l="1"/>
  <c r="M1816" i="1" s="1"/>
  <c r="N1816" i="1" s="1"/>
  <c r="O1816" i="1" s="1"/>
  <c r="E1816" i="1"/>
  <c r="F1816" i="1" s="1"/>
  <c r="G1817" i="1" s="1"/>
  <c r="I1817" i="1" s="1"/>
  <c r="A1817" i="1"/>
  <c r="B1785" i="1"/>
  <c r="C1787" i="1"/>
  <c r="Q1786" i="1"/>
  <c r="L1817" i="1" l="1"/>
  <c r="M1817" i="1" s="1"/>
  <c r="N1817" i="1" s="1"/>
  <c r="O1817" i="1" s="1"/>
  <c r="E1817" i="1"/>
  <c r="F1817" i="1" s="1"/>
  <c r="G1818" i="1" s="1"/>
  <c r="I1818" i="1" s="1"/>
  <c r="A1818" i="1"/>
  <c r="B1786" i="1"/>
  <c r="C1788" i="1"/>
  <c r="Q1787" i="1"/>
  <c r="L1818" i="1" l="1"/>
  <c r="M1818" i="1" s="1"/>
  <c r="N1818" i="1" s="1"/>
  <c r="O1818" i="1" s="1"/>
  <c r="E1818" i="1"/>
  <c r="F1818" i="1" s="1"/>
  <c r="G1819" i="1" s="1"/>
  <c r="I1819" i="1" s="1"/>
  <c r="A1819" i="1"/>
  <c r="B1787" i="1"/>
  <c r="Q1788" i="1"/>
  <c r="C1789" i="1"/>
  <c r="L1819" i="1" l="1"/>
  <c r="M1819" i="1" s="1"/>
  <c r="N1819" i="1" s="1"/>
  <c r="O1819" i="1" s="1"/>
  <c r="E1819" i="1"/>
  <c r="F1819" i="1" s="1"/>
  <c r="G1820" i="1" s="1"/>
  <c r="I1820" i="1" s="1"/>
  <c r="A1820" i="1"/>
  <c r="B1788" i="1"/>
  <c r="Q1789" i="1"/>
  <c r="C1790" i="1"/>
  <c r="L1820" i="1" l="1"/>
  <c r="M1820" i="1" s="1"/>
  <c r="N1820" i="1" s="1"/>
  <c r="O1820" i="1" s="1"/>
  <c r="E1820" i="1"/>
  <c r="F1820" i="1" s="1"/>
  <c r="G1821" i="1" s="1"/>
  <c r="I1821" i="1" s="1"/>
  <c r="A1821" i="1"/>
  <c r="B1789" i="1"/>
  <c r="C1791" i="1"/>
  <c r="Q1790" i="1"/>
  <c r="L1821" i="1" l="1"/>
  <c r="M1821" i="1" s="1"/>
  <c r="N1821" i="1" s="1"/>
  <c r="O1821" i="1" s="1"/>
  <c r="E1821" i="1"/>
  <c r="F1821" i="1" s="1"/>
  <c r="G1822" i="1" s="1"/>
  <c r="I1822" i="1" s="1"/>
  <c r="A1822" i="1"/>
  <c r="B1790" i="1"/>
  <c r="C1792" i="1"/>
  <c r="Q1791" i="1"/>
  <c r="L1822" i="1" l="1"/>
  <c r="M1822" i="1" s="1"/>
  <c r="N1822" i="1" s="1"/>
  <c r="O1822" i="1" s="1"/>
  <c r="E1822" i="1"/>
  <c r="F1822" i="1" s="1"/>
  <c r="G1823" i="1" s="1"/>
  <c r="I1823" i="1" s="1"/>
  <c r="A1823" i="1"/>
  <c r="B1791" i="1"/>
  <c r="Q1792" i="1"/>
  <c r="C1793" i="1"/>
  <c r="L1823" i="1" l="1"/>
  <c r="M1823" i="1" s="1"/>
  <c r="N1823" i="1" s="1"/>
  <c r="O1823" i="1" s="1"/>
  <c r="E1823" i="1"/>
  <c r="F1823" i="1" s="1"/>
  <c r="G1824" i="1" s="1"/>
  <c r="I1824" i="1" s="1"/>
  <c r="A1824" i="1"/>
  <c r="B1792" i="1"/>
  <c r="Q1793" i="1"/>
  <c r="C1794" i="1"/>
  <c r="L1824" i="1" l="1"/>
  <c r="M1824" i="1" s="1"/>
  <c r="N1824" i="1" s="1"/>
  <c r="O1824" i="1" s="1"/>
  <c r="E1824" i="1"/>
  <c r="F1824" i="1" s="1"/>
  <c r="G1825" i="1" s="1"/>
  <c r="I1825" i="1" s="1"/>
  <c r="A1825" i="1"/>
  <c r="B1793" i="1"/>
  <c r="C1795" i="1"/>
  <c r="Q1794" i="1"/>
  <c r="L1825" i="1" l="1"/>
  <c r="M1825" i="1" s="1"/>
  <c r="N1825" i="1" s="1"/>
  <c r="O1825" i="1" s="1"/>
  <c r="E1825" i="1"/>
  <c r="F1825" i="1" s="1"/>
  <c r="G1826" i="1" s="1"/>
  <c r="I1826" i="1" s="1"/>
  <c r="A1826" i="1"/>
  <c r="B1794" i="1"/>
  <c r="C1796" i="1"/>
  <c r="Q1795" i="1"/>
  <c r="L1826" i="1" l="1"/>
  <c r="M1826" i="1" s="1"/>
  <c r="N1826" i="1" s="1"/>
  <c r="O1826" i="1" s="1"/>
  <c r="E1826" i="1"/>
  <c r="F1826" i="1" s="1"/>
  <c r="G1827" i="1" s="1"/>
  <c r="A1827" i="1"/>
  <c r="E1827" i="1" s="1"/>
  <c r="B1795" i="1"/>
  <c r="Q1796" i="1"/>
  <c r="C1797" i="1"/>
  <c r="K1828" i="1" l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L1827" i="1"/>
  <c r="M1827" i="1" s="1"/>
  <c r="N1827" i="1" s="1"/>
  <c r="I1827" i="1"/>
  <c r="H1828" i="1"/>
  <c r="H1829" i="1" s="1"/>
  <c r="H1830" i="1" s="1"/>
  <c r="H1831" i="1" s="1"/>
  <c r="H1832" i="1" s="1"/>
  <c r="H1833" i="1" s="1"/>
  <c r="H1834" i="1" s="1"/>
  <c r="H1835" i="1" s="1"/>
  <c r="H1836" i="1" s="1"/>
  <c r="H1837" i="1" s="1"/>
  <c r="H1838" i="1" s="1"/>
  <c r="H1839" i="1" s="1"/>
  <c r="H1840" i="1" s="1"/>
  <c r="H1841" i="1" s="1"/>
  <c r="H1842" i="1" s="1"/>
  <c r="H1843" i="1" s="1"/>
  <c r="H1844" i="1" s="1"/>
  <c r="H1845" i="1" s="1"/>
  <c r="H1846" i="1" s="1"/>
  <c r="H1847" i="1" s="1"/>
  <c r="H1848" i="1" s="1"/>
  <c r="H1849" i="1" s="1"/>
  <c r="H1850" i="1" s="1"/>
  <c r="H1851" i="1" s="1"/>
  <c r="H1852" i="1" s="1"/>
  <c r="H1853" i="1" s="1"/>
  <c r="H1854" i="1" s="1"/>
  <c r="H1855" i="1" s="1"/>
  <c r="H1856" i="1" s="1"/>
  <c r="H1857" i="1" s="1"/>
  <c r="H1858" i="1" s="1"/>
  <c r="H1859" i="1" s="1"/>
  <c r="H1860" i="1" s="1"/>
  <c r="H1861" i="1" s="1"/>
  <c r="H1862" i="1" s="1"/>
  <c r="H1863" i="1" s="1"/>
  <c r="H1864" i="1" s="1"/>
  <c r="H1865" i="1" s="1"/>
  <c r="H1866" i="1" s="1"/>
  <c r="H1867" i="1" s="1"/>
  <c r="H1868" i="1" s="1"/>
  <c r="H1869" i="1" s="1"/>
  <c r="H1870" i="1" s="1"/>
  <c r="H1871" i="1" s="1"/>
  <c r="H1872" i="1" s="1"/>
  <c r="H1873" i="1" s="1"/>
  <c r="H1874" i="1" s="1"/>
  <c r="H1875" i="1" s="1"/>
  <c r="H1876" i="1" s="1"/>
  <c r="H1877" i="1" s="1"/>
  <c r="H1878" i="1" s="1"/>
  <c r="H1879" i="1" s="1"/>
  <c r="H1880" i="1" s="1"/>
  <c r="H1881" i="1" s="1"/>
  <c r="H1882" i="1" s="1"/>
  <c r="H1883" i="1" s="1"/>
  <c r="H1884" i="1" s="1"/>
  <c r="H1885" i="1" s="1"/>
  <c r="H1886" i="1" s="1"/>
  <c r="H1887" i="1" s="1"/>
  <c r="H1888" i="1" s="1"/>
  <c r="H1889" i="1" s="1"/>
  <c r="H1890" i="1" s="1"/>
  <c r="H1891" i="1" s="1"/>
  <c r="H1892" i="1" s="1"/>
  <c r="H1893" i="1" s="1"/>
  <c r="H1894" i="1" s="1"/>
  <c r="H1895" i="1" s="1"/>
  <c r="H1896" i="1" s="1"/>
  <c r="H1897" i="1" s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0" i="1" s="1"/>
  <c r="H1921" i="1" s="1"/>
  <c r="H1922" i="1" s="1"/>
  <c r="H1923" i="1" s="1"/>
  <c r="H1924" i="1" s="1"/>
  <c r="H1925" i="1" s="1"/>
  <c r="H1926" i="1" s="1"/>
  <c r="H1927" i="1" s="1"/>
  <c r="H1928" i="1" s="1"/>
  <c r="H1929" i="1" s="1"/>
  <c r="H1930" i="1" s="1"/>
  <c r="H1931" i="1" s="1"/>
  <c r="H1932" i="1" s="1"/>
  <c r="H1933" i="1" s="1"/>
  <c r="H1934" i="1" s="1"/>
  <c r="H1935" i="1" s="1"/>
  <c r="H1936" i="1" s="1"/>
  <c r="H1937" i="1" s="1"/>
  <c r="H1938" i="1" s="1"/>
  <c r="H1939" i="1" s="1"/>
  <c r="H1940" i="1" s="1"/>
  <c r="H1941" i="1" s="1"/>
  <c r="H1942" i="1" s="1"/>
  <c r="H1943" i="1" s="1"/>
  <c r="H1944" i="1" s="1"/>
  <c r="H1945" i="1" s="1"/>
  <c r="H1946" i="1" s="1"/>
  <c r="H1947" i="1" s="1"/>
  <c r="H1948" i="1" s="1"/>
  <c r="H1949" i="1" s="1"/>
  <c r="H1950" i="1" s="1"/>
  <c r="H1951" i="1" s="1"/>
  <c r="H1952" i="1" s="1"/>
  <c r="H1953" i="1" s="1"/>
  <c r="H1954" i="1" s="1"/>
  <c r="H1955" i="1" s="1"/>
  <c r="H1956" i="1" s="1"/>
  <c r="H1957" i="1" s="1"/>
  <c r="H1958" i="1" s="1"/>
  <c r="H1959" i="1" s="1"/>
  <c r="H1960" i="1" s="1"/>
  <c r="H1961" i="1" s="1"/>
  <c r="H1962" i="1" s="1"/>
  <c r="H1963" i="1" s="1"/>
  <c r="H1964" i="1" s="1"/>
  <c r="H1965" i="1" s="1"/>
  <c r="H1966" i="1" s="1"/>
  <c r="H1967" i="1" s="1"/>
  <c r="H1968" i="1" s="1"/>
  <c r="H1969" i="1" s="1"/>
  <c r="H1970" i="1" s="1"/>
  <c r="H1971" i="1" s="1"/>
  <c r="H1972" i="1" s="1"/>
  <c r="H1973" i="1" s="1"/>
  <c r="H1974" i="1" s="1"/>
  <c r="H1975" i="1" s="1"/>
  <c r="H1976" i="1" s="1"/>
  <c r="H1977" i="1" s="1"/>
  <c r="H1978" i="1" s="1"/>
  <c r="H1979" i="1" s="1"/>
  <c r="H1980" i="1" s="1"/>
  <c r="H1981" i="1" s="1"/>
  <c r="H1982" i="1" s="1"/>
  <c r="H1983" i="1" s="1"/>
  <c r="H1984" i="1" s="1"/>
  <c r="H1985" i="1" s="1"/>
  <c r="H1986" i="1" s="1"/>
  <c r="H1987" i="1" s="1"/>
  <c r="H1988" i="1" s="1"/>
  <c r="H1989" i="1" s="1"/>
  <c r="H1990" i="1" s="1"/>
  <c r="H1991" i="1" s="1"/>
  <c r="H1992" i="1" s="1"/>
  <c r="H1993" i="1" s="1"/>
  <c r="H1994" i="1" s="1"/>
  <c r="H1995" i="1" s="1"/>
  <c r="H1996" i="1" s="1"/>
  <c r="H1997" i="1" s="1"/>
  <c r="H1998" i="1" s="1"/>
  <c r="H1999" i="1" s="1"/>
  <c r="H2000" i="1" s="1"/>
  <c r="H2001" i="1" s="1"/>
  <c r="H2002" i="1" s="1"/>
  <c r="H2003" i="1" s="1"/>
  <c r="H2004" i="1" s="1"/>
  <c r="H2005" i="1" s="1"/>
  <c r="H2006" i="1" s="1"/>
  <c r="H2007" i="1" s="1"/>
  <c r="H2008" i="1" s="1"/>
  <c r="H2009" i="1" s="1"/>
  <c r="H2010" i="1" s="1"/>
  <c r="H2011" i="1" s="1"/>
  <c r="H2012" i="1" s="1"/>
  <c r="H2013" i="1" s="1"/>
  <c r="H2014" i="1" s="1"/>
  <c r="H2015" i="1" s="1"/>
  <c r="H2016" i="1" s="1"/>
  <c r="H2017" i="1" s="1"/>
  <c r="H2018" i="1" s="1"/>
  <c r="H2019" i="1" s="1"/>
  <c r="H2020" i="1" s="1"/>
  <c r="H2021" i="1" s="1"/>
  <c r="H2022" i="1" s="1"/>
  <c r="H2023" i="1" s="1"/>
  <c r="H2024" i="1" s="1"/>
  <c r="H2025" i="1" s="1"/>
  <c r="H2026" i="1" s="1"/>
  <c r="H2027" i="1" s="1"/>
  <c r="H2028" i="1" s="1"/>
  <c r="H2029" i="1" s="1"/>
  <c r="H2030" i="1" s="1"/>
  <c r="H2031" i="1" s="1"/>
  <c r="H2032" i="1" s="1"/>
  <c r="H2033" i="1" s="1"/>
  <c r="H2034" i="1" s="1"/>
  <c r="H2035" i="1" s="1"/>
  <c r="H2036" i="1" s="1"/>
  <c r="H2037" i="1" s="1"/>
  <c r="H2038" i="1" s="1"/>
  <c r="H2039" i="1" s="1"/>
  <c r="H2040" i="1" s="1"/>
  <c r="H2041" i="1" s="1"/>
  <c r="H2042" i="1" s="1"/>
  <c r="H2043" i="1" s="1"/>
  <c r="H2044" i="1" s="1"/>
  <c r="H2045" i="1" s="1"/>
  <c r="H2046" i="1" s="1"/>
  <c r="H2047" i="1" s="1"/>
  <c r="H2048" i="1" s="1"/>
  <c r="H2049" i="1" s="1"/>
  <c r="H2050" i="1" s="1"/>
  <c r="H2051" i="1" s="1"/>
  <c r="H2052" i="1" s="1"/>
  <c r="H2053" i="1" s="1"/>
  <c r="H2054" i="1" s="1"/>
  <c r="H2055" i="1" s="1"/>
  <c r="H2056" i="1" s="1"/>
  <c r="H2057" i="1" s="1"/>
  <c r="H2058" i="1" s="1"/>
  <c r="H2059" i="1" s="1"/>
  <c r="H2060" i="1" s="1"/>
  <c r="H2061" i="1" s="1"/>
  <c r="H2062" i="1" s="1"/>
  <c r="H2063" i="1" s="1"/>
  <c r="H2064" i="1" s="1"/>
  <c r="H2065" i="1" s="1"/>
  <c r="H2066" i="1" s="1"/>
  <c r="H2067" i="1" s="1"/>
  <c r="H2068" i="1" s="1"/>
  <c r="H2069" i="1" s="1"/>
  <c r="H2070" i="1" s="1"/>
  <c r="H2071" i="1" s="1"/>
  <c r="H2072" i="1" s="1"/>
  <c r="H2073" i="1" s="1"/>
  <c r="H2074" i="1" s="1"/>
  <c r="H2075" i="1" s="1"/>
  <c r="H2076" i="1" s="1"/>
  <c r="H2077" i="1" s="1"/>
  <c r="H2078" i="1" s="1"/>
  <c r="H2079" i="1" s="1"/>
  <c r="H2080" i="1" s="1"/>
  <c r="H2081" i="1" s="1"/>
  <c r="H2082" i="1" s="1"/>
  <c r="H2083" i="1" s="1"/>
  <c r="H2084" i="1" s="1"/>
  <c r="H2085" i="1" s="1"/>
  <c r="H2086" i="1" s="1"/>
  <c r="H2087" i="1" s="1"/>
  <c r="H2088" i="1" s="1"/>
  <c r="H2089" i="1" s="1"/>
  <c r="H2090" i="1" s="1"/>
  <c r="H2091" i="1" s="1"/>
  <c r="H2092" i="1" s="1"/>
  <c r="H2093" i="1" s="1"/>
  <c r="H2094" i="1" s="1"/>
  <c r="H2095" i="1" s="1"/>
  <c r="H2096" i="1" s="1"/>
  <c r="H2097" i="1" s="1"/>
  <c r="H2098" i="1" s="1"/>
  <c r="H2099" i="1" s="1"/>
  <c r="H2100" i="1" s="1"/>
  <c r="H2101" i="1" s="1"/>
  <c r="H2102" i="1" s="1"/>
  <c r="H2103" i="1" s="1"/>
  <c r="H2104" i="1" s="1"/>
  <c r="H2105" i="1" s="1"/>
  <c r="H2106" i="1" s="1"/>
  <c r="H2107" i="1" s="1"/>
  <c r="H2108" i="1" s="1"/>
  <c r="H2109" i="1" s="1"/>
  <c r="H2110" i="1" s="1"/>
  <c r="H2111" i="1" s="1"/>
  <c r="H2112" i="1" s="1"/>
  <c r="H2113" i="1" s="1"/>
  <c r="H2114" i="1" s="1"/>
  <c r="H2115" i="1" s="1"/>
  <c r="H2116" i="1" s="1"/>
  <c r="H2117" i="1" s="1"/>
  <c r="H2118" i="1" s="1"/>
  <c r="H2119" i="1" s="1"/>
  <c r="H2120" i="1" s="1"/>
  <c r="H2121" i="1" s="1"/>
  <c r="H2122" i="1" s="1"/>
  <c r="H2123" i="1" s="1"/>
  <c r="H2124" i="1" s="1"/>
  <c r="H2125" i="1" s="1"/>
  <c r="H2126" i="1" s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8" i="1" s="1"/>
  <c r="H2139" i="1" s="1"/>
  <c r="H2140" i="1" s="1"/>
  <c r="H2141" i="1" s="1"/>
  <c r="H2142" i="1" s="1"/>
  <c r="H2143" i="1" s="1"/>
  <c r="H2144" i="1" s="1"/>
  <c r="H2145" i="1" s="1"/>
  <c r="H2146" i="1" s="1"/>
  <c r="H2147" i="1" s="1"/>
  <c r="H2148" i="1" s="1"/>
  <c r="H2149" i="1" s="1"/>
  <c r="H2150" i="1" s="1"/>
  <c r="H2151" i="1" s="1"/>
  <c r="H2152" i="1" s="1"/>
  <c r="H2153" i="1" s="1"/>
  <c r="H2154" i="1" s="1"/>
  <c r="H2155" i="1" s="1"/>
  <c r="H2156" i="1" s="1"/>
  <c r="H2157" i="1" s="1"/>
  <c r="H2158" i="1" s="1"/>
  <c r="H2159" i="1" s="1"/>
  <c r="H2160" i="1" s="1"/>
  <c r="H2161" i="1" s="1"/>
  <c r="H2162" i="1" s="1"/>
  <c r="H2163" i="1" s="1"/>
  <c r="H2164" i="1" s="1"/>
  <c r="H2165" i="1" s="1"/>
  <c r="H2166" i="1" s="1"/>
  <c r="H2167" i="1" s="1"/>
  <c r="H2168" i="1" s="1"/>
  <c r="H2169" i="1" s="1"/>
  <c r="H2170" i="1" s="1"/>
  <c r="H2171" i="1" s="1"/>
  <c r="H2172" i="1" s="1"/>
  <c r="H2173" i="1" s="1"/>
  <c r="H2174" i="1" s="1"/>
  <c r="H2175" i="1" s="1"/>
  <c r="H2176" i="1" s="1"/>
  <c r="H2177" i="1" s="1"/>
  <c r="H2178" i="1" s="1"/>
  <c r="H2179" i="1" s="1"/>
  <c r="H2180" i="1" s="1"/>
  <c r="H2181" i="1" s="1"/>
  <c r="H2182" i="1" s="1"/>
  <c r="H2183" i="1" s="1"/>
  <c r="H2184" i="1" s="1"/>
  <c r="H2185" i="1" s="1"/>
  <c r="H2186" i="1" s="1"/>
  <c r="H2187" i="1" s="1"/>
  <c r="H2188" i="1" s="1"/>
  <c r="H2189" i="1" s="1"/>
  <c r="H2190" i="1" s="1"/>
  <c r="H2191" i="1" s="1"/>
  <c r="H2192" i="1" s="1"/>
  <c r="H2193" i="1" s="1"/>
  <c r="H2194" i="1" s="1"/>
  <c r="H2195" i="1" s="1"/>
  <c r="H2196" i="1" s="1"/>
  <c r="H2197" i="1" s="1"/>
  <c r="H2198" i="1" s="1"/>
  <c r="H2199" i="1" s="1"/>
  <c r="H2200" i="1" s="1"/>
  <c r="H2201" i="1" s="1"/>
  <c r="H2202" i="1" s="1"/>
  <c r="H2203" i="1" s="1"/>
  <c r="H2204" i="1" s="1"/>
  <c r="H2205" i="1" s="1"/>
  <c r="H2206" i="1" s="1"/>
  <c r="H2207" i="1" s="1"/>
  <c r="H2208" i="1" s="1"/>
  <c r="H2209" i="1" s="1"/>
  <c r="H2210" i="1" s="1"/>
  <c r="H2211" i="1" s="1"/>
  <c r="H2212" i="1" s="1"/>
  <c r="H2213" i="1" s="1"/>
  <c r="H2214" i="1" s="1"/>
  <c r="H2215" i="1" s="1"/>
  <c r="H2216" i="1" s="1"/>
  <c r="H2217" i="1" s="1"/>
  <c r="H2218" i="1" s="1"/>
  <c r="H2219" i="1" s="1"/>
  <c r="H2220" i="1" s="1"/>
  <c r="H2221" i="1" s="1"/>
  <c r="H2222" i="1" s="1"/>
  <c r="H2223" i="1" s="1"/>
  <c r="H2224" i="1" s="1"/>
  <c r="H2225" i="1" s="1"/>
  <c r="H2226" i="1" s="1"/>
  <c r="H2227" i="1" s="1"/>
  <c r="H2228" i="1" s="1"/>
  <c r="H2229" i="1" s="1"/>
  <c r="H2230" i="1" s="1"/>
  <c r="H2231" i="1" s="1"/>
  <c r="H2232" i="1" s="1"/>
  <c r="H2233" i="1" s="1"/>
  <c r="H2234" i="1" s="1"/>
  <c r="H2235" i="1" s="1"/>
  <c r="H2236" i="1" s="1"/>
  <c r="H2237" i="1" s="1"/>
  <c r="H2238" i="1" s="1"/>
  <c r="H2239" i="1" s="1"/>
  <c r="H2240" i="1" s="1"/>
  <c r="H2241" i="1" s="1"/>
  <c r="H2242" i="1" s="1"/>
  <c r="H2243" i="1" s="1"/>
  <c r="H2244" i="1" s="1"/>
  <c r="H2245" i="1" s="1"/>
  <c r="H2246" i="1" s="1"/>
  <c r="H2247" i="1" s="1"/>
  <c r="H2248" i="1" s="1"/>
  <c r="H2249" i="1" s="1"/>
  <c r="H2250" i="1" s="1"/>
  <c r="H2251" i="1" s="1"/>
  <c r="H2252" i="1" s="1"/>
  <c r="H2253" i="1" s="1"/>
  <c r="H2254" i="1" s="1"/>
  <c r="H2255" i="1" s="1"/>
  <c r="H2256" i="1" s="1"/>
  <c r="H2257" i="1" s="1"/>
  <c r="H2258" i="1" s="1"/>
  <c r="H2259" i="1" s="1"/>
  <c r="H2260" i="1" s="1"/>
  <c r="H2261" i="1" s="1"/>
  <c r="H2262" i="1" s="1"/>
  <c r="H2263" i="1" s="1"/>
  <c r="H2264" i="1" s="1"/>
  <c r="H2265" i="1" s="1"/>
  <c r="H2266" i="1" s="1"/>
  <c r="H2267" i="1" s="1"/>
  <c r="H2268" i="1" s="1"/>
  <c r="H2269" i="1" s="1"/>
  <c r="H2270" i="1" s="1"/>
  <c r="H2271" i="1" s="1"/>
  <c r="H2272" i="1" s="1"/>
  <c r="H2273" i="1" s="1"/>
  <c r="H2274" i="1" s="1"/>
  <c r="H2275" i="1" s="1"/>
  <c r="H2276" i="1" s="1"/>
  <c r="H2277" i="1" s="1"/>
  <c r="H2278" i="1" s="1"/>
  <c r="H2279" i="1" s="1"/>
  <c r="H2280" i="1" s="1"/>
  <c r="H2281" i="1" s="1"/>
  <c r="H2282" i="1" s="1"/>
  <c r="H2283" i="1" s="1"/>
  <c r="H2284" i="1" s="1"/>
  <c r="H2285" i="1" s="1"/>
  <c r="H2286" i="1" s="1"/>
  <c r="H2287" i="1" s="1"/>
  <c r="H2288" i="1" s="1"/>
  <c r="H2289" i="1" s="1"/>
  <c r="H2290" i="1" s="1"/>
  <c r="H2291" i="1" s="1"/>
  <c r="H2292" i="1" s="1"/>
  <c r="H2293" i="1" s="1"/>
  <c r="H2294" i="1" s="1"/>
  <c r="H2295" i="1" s="1"/>
  <c r="H2296" i="1" s="1"/>
  <c r="H2297" i="1" s="1"/>
  <c r="H2298" i="1" s="1"/>
  <c r="H2299" i="1" s="1"/>
  <c r="H2300" i="1" s="1"/>
  <c r="H2301" i="1" s="1"/>
  <c r="H2302" i="1" s="1"/>
  <c r="H2303" i="1" s="1"/>
  <c r="H2304" i="1" s="1"/>
  <c r="H2305" i="1" s="1"/>
  <c r="H2306" i="1" s="1"/>
  <c r="H2307" i="1" s="1"/>
  <c r="H2308" i="1" s="1"/>
  <c r="H2309" i="1" s="1"/>
  <c r="H2310" i="1" s="1"/>
  <c r="H2311" i="1" s="1"/>
  <c r="H2312" i="1" s="1"/>
  <c r="H2313" i="1" s="1"/>
  <c r="H2314" i="1" s="1"/>
  <c r="H2315" i="1" s="1"/>
  <c r="H2316" i="1" s="1"/>
  <c r="H2317" i="1" s="1"/>
  <c r="H2318" i="1" s="1"/>
  <c r="H2319" i="1" s="1"/>
  <c r="H2320" i="1" s="1"/>
  <c r="H2321" i="1" s="1"/>
  <c r="H2322" i="1" s="1"/>
  <c r="H2323" i="1" s="1"/>
  <c r="H2324" i="1" s="1"/>
  <c r="H2325" i="1" s="1"/>
  <c r="H2326" i="1" s="1"/>
  <c r="H2327" i="1" s="1"/>
  <c r="H2328" i="1" s="1"/>
  <c r="H2329" i="1" s="1"/>
  <c r="H2330" i="1" s="1"/>
  <c r="H2331" i="1" s="1"/>
  <c r="H2332" i="1" s="1"/>
  <c r="H2333" i="1" s="1"/>
  <c r="H2334" i="1" s="1"/>
  <c r="H2335" i="1" s="1"/>
  <c r="H2336" i="1" s="1"/>
  <c r="H2337" i="1" s="1"/>
  <c r="H2338" i="1" s="1"/>
  <c r="H2339" i="1" s="1"/>
  <c r="H2340" i="1" s="1"/>
  <c r="H2341" i="1" s="1"/>
  <c r="H2342" i="1" s="1"/>
  <c r="H2343" i="1" s="1"/>
  <c r="H2344" i="1" s="1"/>
  <c r="H2345" i="1" s="1"/>
  <c r="H2346" i="1" s="1"/>
  <c r="H2347" i="1" s="1"/>
  <c r="H2348" i="1" s="1"/>
  <c r="H2349" i="1" s="1"/>
  <c r="H2350" i="1" s="1"/>
  <c r="H2351" i="1" s="1"/>
  <c r="H2352" i="1" s="1"/>
  <c r="H2353" i="1" s="1"/>
  <c r="H2354" i="1" s="1"/>
  <c r="H2355" i="1" s="1"/>
  <c r="H2356" i="1" s="1"/>
  <c r="H2357" i="1" s="1"/>
  <c r="H2358" i="1" s="1"/>
  <c r="H2359" i="1" s="1"/>
  <c r="H2360" i="1" s="1"/>
  <c r="H2361" i="1" s="1"/>
  <c r="H2362" i="1" s="1"/>
  <c r="H2363" i="1" s="1"/>
  <c r="H2364" i="1" s="1"/>
  <c r="H2365" i="1" s="1"/>
  <c r="H2366" i="1" s="1"/>
  <c r="H2367" i="1" s="1"/>
  <c r="H2368" i="1" s="1"/>
  <c r="H2369" i="1" s="1"/>
  <c r="H2370" i="1" s="1"/>
  <c r="H2371" i="1" s="1"/>
  <c r="H2372" i="1" s="1"/>
  <c r="H2373" i="1" s="1"/>
  <c r="H2374" i="1" s="1"/>
  <c r="H2375" i="1" s="1"/>
  <c r="H2376" i="1" s="1"/>
  <c r="H2377" i="1" s="1"/>
  <c r="H2378" i="1" s="1"/>
  <c r="H2379" i="1" s="1"/>
  <c r="H2380" i="1" s="1"/>
  <c r="H2381" i="1" s="1"/>
  <c r="H2382" i="1" s="1"/>
  <c r="H2383" i="1" s="1"/>
  <c r="H2384" i="1" s="1"/>
  <c r="H2385" i="1" s="1"/>
  <c r="H2386" i="1" s="1"/>
  <c r="H2387" i="1" s="1"/>
  <c r="H2388" i="1" s="1"/>
  <c r="H2389" i="1" s="1"/>
  <c r="H2390" i="1" s="1"/>
  <c r="H2391" i="1" s="1"/>
  <c r="H2392" i="1" s="1"/>
  <c r="H2393" i="1" s="1"/>
  <c r="H2394" i="1" s="1"/>
  <c r="H2395" i="1" s="1"/>
  <c r="H2396" i="1" s="1"/>
  <c r="H2397" i="1" s="1"/>
  <c r="H2398" i="1" s="1"/>
  <c r="H2399" i="1" s="1"/>
  <c r="H2400" i="1" s="1"/>
  <c r="H2401" i="1" s="1"/>
  <c r="H2402" i="1" s="1"/>
  <c r="H2403" i="1" s="1"/>
  <c r="H2404" i="1" s="1"/>
  <c r="H2405" i="1" s="1"/>
  <c r="H2406" i="1" s="1"/>
  <c r="H2407" i="1" s="1"/>
  <c r="H2408" i="1" s="1"/>
  <c r="H2409" i="1" s="1"/>
  <c r="H2410" i="1" s="1"/>
  <c r="H2411" i="1" s="1"/>
  <c r="H2412" i="1" s="1"/>
  <c r="H2413" i="1" s="1"/>
  <c r="H2414" i="1" s="1"/>
  <c r="H2415" i="1" s="1"/>
  <c r="H2416" i="1" s="1"/>
  <c r="H2417" i="1" s="1"/>
  <c r="H2418" i="1" s="1"/>
  <c r="H2419" i="1" s="1"/>
  <c r="H2420" i="1" s="1"/>
  <c r="H2421" i="1" s="1"/>
  <c r="H2422" i="1" s="1"/>
  <c r="H2423" i="1" s="1"/>
  <c r="H2424" i="1" s="1"/>
  <c r="H2425" i="1" s="1"/>
  <c r="H2426" i="1" s="1"/>
  <c r="H2427" i="1" s="1"/>
  <c r="H2428" i="1" s="1"/>
  <c r="H2429" i="1" s="1"/>
  <c r="H2430" i="1" s="1"/>
  <c r="H2431" i="1" s="1"/>
  <c r="H2432" i="1" s="1"/>
  <c r="H2433" i="1" s="1"/>
  <c r="H2434" i="1" s="1"/>
  <c r="H2435" i="1" s="1"/>
  <c r="H2436" i="1" s="1"/>
  <c r="H2437" i="1" s="1"/>
  <c r="H2438" i="1" s="1"/>
  <c r="H2439" i="1" s="1"/>
  <c r="H2440" i="1" s="1"/>
  <c r="H2441" i="1" s="1"/>
  <c r="H2442" i="1" s="1"/>
  <c r="H2443" i="1" s="1"/>
  <c r="H2444" i="1" s="1"/>
  <c r="H2445" i="1" s="1"/>
  <c r="H2446" i="1" s="1"/>
  <c r="H2447" i="1" s="1"/>
  <c r="H2448" i="1" s="1"/>
  <c r="H2449" i="1" s="1"/>
  <c r="H2450" i="1" s="1"/>
  <c r="H2451" i="1" s="1"/>
  <c r="H2452" i="1" s="1"/>
  <c r="H2453" i="1" s="1"/>
  <c r="H2454" i="1" s="1"/>
  <c r="H2455" i="1" s="1"/>
  <c r="H2456" i="1" s="1"/>
  <c r="H2457" i="1" s="1"/>
  <c r="H2458" i="1" s="1"/>
  <c r="H2459" i="1" s="1"/>
  <c r="H2460" i="1" s="1"/>
  <c r="H2461" i="1" s="1"/>
  <c r="H2462" i="1" s="1"/>
  <c r="H2463" i="1" s="1"/>
  <c r="H2464" i="1" s="1"/>
  <c r="H2465" i="1" s="1"/>
  <c r="H2466" i="1" s="1"/>
  <c r="H2467" i="1" s="1"/>
  <c r="H2468" i="1" s="1"/>
  <c r="H2469" i="1" s="1"/>
  <c r="H2470" i="1" s="1"/>
  <c r="H2471" i="1" s="1"/>
  <c r="H2472" i="1" s="1"/>
  <c r="H2473" i="1" s="1"/>
  <c r="H2474" i="1" s="1"/>
  <c r="H2475" i="1" s="1"/>
  <c r="H2476" i="1" s="1"/>
  <c r="H2477" i="1" s="1"/>
  <c r="H2478" i="1" s="1"/>
  <c r="H2479" i="1" s="1"/>
  <c r="H2480" i="1" s="1"/>
  <c r="H2481" i="1" s="1"/>
  <c r="H2482" i="1" s="1"/>
  <c r="H2483" i="1" s="1"/>
  <c r="H2484" i="1" s="1"/>
  <c r="H2485" i="1" s="1"/>
  <c r="H2486" i="1" s="1"/>
  <c r="H2487" i="1" s="1"/>
  <c r="H2488" i="1" s="1"/>
  <c r="H2489" i="1" s="1"/>
  <c r="H2490" i="1" s="1"/>
  <c r="H2491" i="1" s="1"/>
  <c r="H2492" i="1" s="1"/>
  <c r="H2493" i="1" s="1"/>
  <c r="H2494" i="1" s="1"/>
  <c r="H2495" i="1" s="1"/>
  <c r="H2496" i="1" s="1"/>
  <c r="H2497" i="1" s="1"/>
  <c r="H2498" i="1" s="1"/>
  <c r="H2499" i="1" s="1"/>
  <c r="H2500" i="1" s="1"/>
  <c r="H2501" i="1" s="1"/>
  <c r="H2502" i="1" s="1"/>
  <c r="H2503" i="1" s="1"/>
  <c r="H2504" i="1" s="1"/>
  <c r="H2505" i="1" s="1"/>
  <c r="H2506" i="1" s="1"/>
  <c r="H2507" i="1" s="1"/>
  <c r="H2508" i="1" s="1"/>
  <c r="H2509" i="1" s="1"/>
  <c r="H2510" i="1" s="1"/>
  <c r="H2511" i="1" s="1"/>
  <c r="H2512" i="1" s="1"/>
  <c r="H2513" i="1" s="1"/>
  <c r="H2514" i="1" s="1"/>
  <c r="H2515" i="1" s="1"/>
  <c r="H2516" i="1" s="1"/>
  <c r="H2517" i="1" s="1"/>
  <c r="H2518" i="1" s="1"/>
  <c r="H2519" i="1" s="1"/>
  <c r="H2520" i="1" s="1"/>
  <c r="H2521" i="1" s="1"/>
  <c r="H2522" i="1" s="1"/>
  <c r="H2523" i="1" s="1"/>
  <c r="H2524" i="1" s="1"/>
  <c r="H2525" i="1" s="1"/>
  <c r="H2526" i="1" s="1"/>
  <c r="H2527" i="1" s="1"/>
  <c r="H2528" i="1" s="1"/>
  <c r="H2529" i="1" s="1"/>
  <c r="H2530" i="1" s="1"/>
  <c r="H2531" i="1" s="1"/>
  <c r="H2532" i="1" s="1"/>
  <c r="H2533" i="1" s="1"/>
  <c r="H2534" i="1" s="1"/>
  <c r="H2535" i="1" s="1"/>
  <c r="H2536" i="1" s="1"/>
  <c r="H2537" i="1" s="1"/>
  <c r="H2538" i="1" s="1"/>
  <c r="H2539" i="1" s="1"/>
  <c r="H2540" i="1" s="1"/>
  <c r="H2541" i="1" s="1"/>
  <c r="H2542" i="1" s="1"/>
  <c r="H2543" i="1" s="1"/>
  <c r="H2544" i="1" s="1"/>
  <c r="H2545" i="1" s="1"/>
  <c r="H2546" i="1" s="1"/>
  <c r="A1828" i="1"/>
  <c r="F1827" i="1"/>
  <c r="G1828" i="1" s="1"/>
  <c r="B1796" i="1"/>
  <c r="Q1797" i="1"/>
  <c r="C1798" i="1"/>
  <c r="K2547" i="1" l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I1828" i="1"/>
  <c r="H2547" i="1"/>
  <c r="H2548" i="1" s="1"/>
  <c r="H2549" i="1" s="1"/>
  <c r="H2550" i="1" s="1"/>
  <c r="H2551" i="1" s="1"/>
  <c r="H2552" i="1" s="1"/>
  <c r="H2553" i="1" s="1"/>
  <c r="H2554" i="1" s="1"/>
  <c r="H2555" i="1" s="1"/>
  <c r="H2556" i="1" s="1"/>
  <c r="H2557" i="1" s="1"/>
  <c r="H2558" i="1" s="1"/>
  <c r="H2559" i="1" s="1"/>
  <c r="H2560" i="1" s="1"/>
  <c r="H2561" i="1" s="1"/>
  <c r="H2562" i="1" s="1"/>
  <c r="H2563" i="1" s="1"/>
  <c r="H2564" i="1" s="1"/>
  <c r="H2565" i="1" s="1"/>
  <c r="H2566" i="1" s="1"/>
  <c r="H2567" i="1" s="1"/>
  <c r="H2568" i="1" s="1"/>
  <c r="H2569" i="1" s="1"/>
  <c r="H2570" i="1" s="1"/>
  <c r="H2571" i="1" s="1"/>
  <c r="H2572" i="1" s="1"/>
  <c r="H2573" i="1" s="1"/>
  <c r="H2574" i="1" s="1"/>
  <c r="H2575" i="1" s="1"/>
  <c r="H2576" i="1" s="1"/>
  <c r="H2577" i="1" s="1"/>
  <c r="H2578" i="1" s="1"/>
  <c r="H2579" i="1" s="1"/>
  <c r="H2580" i="1" s="1"/>
  <c r="H2581" i="1" s="1"/>
  <c r="L1828" i="1"/>
  <c r="M1828" i="1" s="1"/>
  <c r="N1828" i="1" s="1"/>
  <c r="E1828" i="1"/>
  <c r="F1828" i="1" s="1"/>
  <c r="G1829" i="1" s="1"/>
  <c r="I1829" i="1" s="1"/>
  <c r="O1827" i="1"/>
  <c r="A1829" i="1"/>
  <c r="B1797" i="1"/>
  <c r="C1799" i="1"/>
  <c r="Q1798" i="1"/>
  <c r="O1828" i="1" l="1"/>
  <c r="L1829" i="1"/>
  <c r="M1829" i="1" s="1"/>
  <c r="N1829" i="1" s="1"/>
  <c r="O1829" i="1" s="1"/>
  <c r="E1829" i="1"/>
  <c r="F1829" i="1" s="1"/>
  <c r="G1830" i="1" s="1"/>
  <c r="I1830" i="1" s="1"/>
  <c r="A1830" i="1"/>
  <c r="B1798" i="1"/>
  <c r="C1800" i="1"/>
  <c r="Q1799" i="1"/>
  <c r="L1830" i="1" l="1"/>
  <c r="M1830" i="1" s="1"/>
  <c r="N1830" i="1" s="1"/>
  <c r="O1830" i="1" s="1"/>
  <c r="E1830" i="1"/>
  <c r="F1830" i="1" s="1"/>
  <c r="G1831" i="1" s="1"/>
  <c r="I1831" i="1" s="1"/>
  <c r="A1831" i="1"/>
  <c r="B1799" i="1"/>
  <c r="Q1800" i="1"/>
  <c r="C1801" i="1"/>
  <c r="L1831" i="1" l="1"/>
  <c r="M1831" i="1" s="1"/>
  <c r="N1831" i="1" s="1"/>
  <c r="O1831" i="1" s="1"/>
  <c r="E1831" i="1"/>
  <c r="F1831" i="1" s="1"/>
  <c r="G1832" i="1" s="1"/>
  <c r="I1832" i="1" s="1"/>
  <c r="A1832" i="1"/>
  <c r="B1800" i="1"/>
  <c r="Q1801" i="1"/>
  <c r="C1802" i="1"/>
  <c r="L1832" i="1" l="1"/>
  <c r="M1832" i="1" s="1"/>
  <c r="N1832" i="1" s="1"/>
  <c r="O1832" i="1" s="1"/>
  <c r="E1832" i="1"/>
  <c r="F1832" i="1" s="1"/>
  <c r="G1833" i="1" s="1"/>
  <c r="I1833" i="1" s="1"/>
  <c r="A1833" i="1"/>
  <c r="B1801" i="1"/>
  <c r="C1803" i="1"/>
  <c r="Q1802" i="1"/>
  <c r="L1833" i="1" l="1"/>
  <c r="M1833" i="1" s="1"/>
  <c r="N1833" i="1" s="1"/>
  <c r="O1833" i="1" s="1"/>
  <c r="E1833" i="1"/>
  <c r="F1833" i="1" s="1"/>
  <c r="G1834" i="1" s="1"/>
  <c r="I1834" i="1" s="1"/>
  <c r="A1834" i="1"/>
  <c r="B1802" i="1"/>
  <c r="C1804" i="1"/>
  <c r="Q1803" i="1"/>
  <c r="L1834" i="1" l="1"/>
  <c r="M1834" i="1" s="1"/>
  <c r="N1834" i="1" s="1"/>
  <c r="O1834" i="1" s="1"/>
  <c r="E1834" i="1"/>
  <c r="F1834" i="1" s="1"/>
  <c r="G1835" i="1" s="1"/>
  <c r="I1835" i="1" s="1"/>
  <c r="A1835" i="1"/>
  <c r="B1803" i="1"/>
  <c r="Q1804" i="1"/>
  <c r="S1804" i="1" s="1"/>
  <c r="C1805" i="1" s="1"/>
  <c r="L1835" i="1" l="1"/>
  <c r="M1835" i="1" s="1"/>
  <c r="N1835" i="1" s="1"/>
  <c r="O1835" i="1" s="1"/>
  <c r="E1835" i="1"/>
  <c r="F1835" i="1" s="1"/>
  <c r="G1836" i="1" s="1"/>
  <c r="I1836" i="1" s="1"/>
  <c r="A1836" i="1"/>
  <c r="B1804" i="1"/>
  <c r="C1806" i="1"/>
  <c r="Q1805" i="1"/>
  <c r="L1836" i="1" l="1"/>
  <c r="M1836" i="1" s="1"/>
  <c r="N1836" i="1" s="1"/>
  <c r="O1836" i="1" s="1"/>
  <c r="E1836" i="1"/>
  <c r="F1836" i="1" s="1"/>
  <c r="G1837" i="1" s="1"/>
  <c r="I1837" i="1" s="1"/>
  <c r="A1837" i="1"/>
  <c r="B1805" i="1"/>
  <c r="C1807" i="1"/>
  <c r="Q1806" i="1"/>
  <c r="L1837" i="1" l="1"/>
  <c r="M1837" i="1" s="1"/>
  <c r="N1837" i="1" s="1"/>
  <c r="O1837" i="1" s="1"/>
  <c r="E1837" i="1"/>
  <c r="F1837" i="1" s="1"/>
  <c r="G1838" i="1" s="1"/>
  <c r="I1838" i="1" s="1"/>
  <c r="A1838" i="1"/>
  <c r="B1806" i="1"/>
  <c r="Q1807" i="1"/>
  <c r="C1808" i="1"/>
  <c r="L1838" i="1" l="1"/>
  <c r="M1838" i="1" s="1"/>
  <c r="N1838" i="1" s="1"/>
  <c r="O1838" i="1" s="1"/>
  <c r="E1838" i="1"/>
  <c r="F1838" i="1" s="1"/>
  <c r="G1839" i="1" s="1"/>
  <c r="I1839" i="1" s="1"/>
  <c r="A1839" i="1"/>
  <c r="B1807" i="1"/>
  <c r="C1809" i="1"/>
  <c r="Q1808" i="1"/>
  <c r="L1839" i="1" l="1"/>
  <c r="M1839" i="1" s="1"/>
  <c r="N1839" i="1" s="1"/>
  <c r="O1839" i="1" s="1"/>
  <c r="E1839" i="1"/>
  <c r="F1839" i="1" s="1"/>
  <c r="G1840" i="1" s="1"/>
  <c r="I1840" i="1" s="1"/>
  <c r="A1840" i="1"/>
  <c r="B1808" i="1"/>
  <c r="C1810" i="1"/>
  <c r="Q1809" i="1"/>
  <c r="L1840" i="1" l="1"/>
  <c r="M1840" i="1" s="1"/>
  <c r="N1840" i="1" s="1"/>
  <c r="O1840" i="1" s="1"/>
  <c r="E1840" i="1"/>
  <c r="F1840" i="1" s="1"/>
  <c r="G1841" i="1" s="1"/>
  <c r="I1841" i="1" s="1"/>
  <c r="A1841" i="1"/>
  <c r="B1809" i="1"/>
  <c r="Q1810" i="1"/>
  <c r="C1811" i="1"/>
  <c r="L1841" i="1" l="1"/>
  <c r="M1841" i="1" s="1"/>
  <c r="N1841" i="1" s="1"/>
  <c r="O1841" i="1" s="1"/>
  <c r="E1841" i="1"/>
  <c r="F1841" i="1" s="1"/>
  <c r="G1842" i="1" s="1"/>
  <c r="I1842" i="1" s="1"/>
  <c r="A1842" i="1"/>
  <c r="B1810" i="1"/>
  <c r="C1812" i="1"/>
  <c r="Q1811" i="1"/>
  <c r="L1842" i="1" l="1"/>
  <c r="M1842" i="1" s="1"/>
  <c r="N1842" i="1" s="1"/>
  <c r="O1842" i="1" s="1"/>
  <c r="E1842" i="1"/>
  <c r="F1842" i="1" s="1"/>
  <c r="G1843" i="1" s="1"/>
  <c r="I1843" i="1" s="1"/>
  <c r="A1843" i="1"/>
  <c r="B1811" i="1"/>
  <c r="C1813" i="1"/>
  <c r="Q1812" i="1"/>
  <c r="L1843" i="1" l="1"/>
  <c r="M1843" i="1" s="1"/>
  <c r="N1843" i="1" s="1"/>
  <c r="O1843" i="1" s="1"/>
  <c r="E1843" i="1"/>
  <c r="F1843" i="1" s="1"/>
  <c r="G1844" i="1" s="1"/>
  <c r="I1844" i="1" s="1"/>
  <c r="A1844" i="1"/>
  <c r="B1812" i="1"/>
  <c r="Q1813" i="1"/>
  <c r="C1814" i="1"/>
  <c r="L1844" i="1" l="1"/>
  <c r="M1844" i="1" s="1"/>
  <c r="N1844" i="1" s="1"/>
  <c r="O1844" i="1" s="1"/>
  <c r="E1844" i="1"/>
  <c r="F1844" i="1" s="1"/>
  <c r="G1845" i="1" s="1"/>
  <c r="I1845" i="1" s="1"/>
  <c r="A1845" i="1"/>
  <c r="B1813" i="1"/>
  <c r="C1815" i="1"/>
  <c r="Q1814" i="1"/>
  <c r="L1845" i="1" l="1"/>
  <c r="M1845" i="1" s="1"/>
  <c r="N1845" i="1" s="1"/>
  <c r="O1845" i="1" s="1"/>
  <c r="E1845" i="1"/>
  <c r="F1845" i="1" s="1"/>
  <c r="G1846" i="1" s="1"/>
  <c r="I1846" i="1" s="1"/>
  <c r="A1846" i="1"/>
  <c r="B1814" i="1"/>
  <c r="C1816" i="1"/>
  <c r="Q1815" i="1"/>
  <c r="L1846" i="1" l="1"/>
  <c r="M1846" i="1" s="1"/>
  <c r="N1846" i="1" s="1"/>
  <c r="O1846" i="1" s="1"/>
  <c r="E1846" i="1"/>
  <c r="F1846" i="1" s="1"/>
  <c r="G1847" i="1" s="1"/>
  <c r="I1847" i="1" s="1"/>
  <c r="A1847" i="1"/>
  <c r="B1815" i="1"/>
  <c r="Q1816" i="1"/>
  <c r="C1817" i="1"/>
  <c r="L1847" i="1" l="1"/>
  <c r="M1847" i="1" s="1"/>
  <c r="N1847" i="1" s="1"/>
  <c r="O1847" i="1" s="1"/>
  <c r="E1847" i="1"/>
  <c r="F1847" i="1" s="1"/>
  <c r="G1848" i="1" s="1"/>
  <c r="I1848" i="1" s="1"/>
  <c r="A1848" i="1"/>
  <c r="B1816" i="1"/>
  <c r="Q1817" i="1"/>
  <c r="C1818" i="1"/>
  <c r="L1848" i="1" l="1"/>
  <c r="M1848" i="1" s="1"/>
  <c r="N1848" i="1" s="1"/>
  <c r="O1848" i="1" s="1"/>
  <c r="E1848" i="1"/>
  <c r="F1848" i="1" s="1"/>
  <c r="G1849" i="1" s="1"/>
  <c r="I1849" i="1" s="1"/>
  <c r="A1849" i="1"/>
  <c r="B1817" i="1"/>
  <c r="C1819" i="1"/>
  <c r="Q1818" i="1"/>
  <c r="L1849" i="1" l="1"/>
  <c r="M1849" i="1" s="1"/>
  <c r="N1849" i="1" s="1"/>
  <c r="O1849" i="1" s="1"/>
  <c r="E1849" i="1"/>
  <c r="F1849" i="1" s="1"/>
  <c r="G1850" i="1" s="1"/>
  <c r="I1850" i="1" s="1"/>
  <c r="A1850" i="1"/>
  <c r="B1818" i="1"/>
  <c r="C1820" i="1"/>
  <c r="Q1819" i="1"/>
  <c r="L1850" i="1" l="1"/>
  <c r="M1850" i="1" s="1"/>
  <c r="N1850" i="1" s="1"/>
  <c r="O1850" i="1" s="1"/>
  <c r="E1850" i="1"/>
  <c r="F1850" i="1" s="1"/>
  <c r="G1851" i="1" s="1"/>
  <c r="I1851" i="1" s="1"/>
  <c r="A1851" i="1"/>
  <c r="B1819" i="1"/>
  <c r="Q1820" i="1"/>
  <c r="C1821" i="1"/>
  <c r="L1851" i="1" l="1"/>
  <c r="M1851" i="1" s="1"/>
  <c r="N1851" i="1" s="1"/>
  <c r="O1851" i="1" s="1"/>
  <c r="E1851" i="1"/>
  <c r="F1851" i="1" s="1"/>
  <c r="G1852" i="1" s="1"/>
  <c r="I1852" i="1" s="1"/>
  <c r="A1852" i="1"/>
  <c r="B1820" i="1"/>
  <c r="Q1821" i="1"/>
  <c r="C1822" i="1"/>
  <c r="L1852" i="1" l="1"/>
  <c r="M1852" i="1" s="1"/>
  <c r="N1852" i="1" s="1"/>
  <c r="O1852" i="1" s="1"/>
  <c r="E1852" i="1"/>
  <c r="F1852" i="1" s="1"/>
  <c r="G1853" i="1" s="1"/>
  <c r="I1853" i="1" s="1"/>
  <c r="A1853" i="1"/>
  <c r="B1821" i="1"/>
  <c r="C1823" i="1"/>
  <c r="Q1822" i="1"/>
  <c r="L1853" i="1" l="1"/>
  <c r="M1853" i="1" s="1"/>
  <c r="N1853" i="1" s="1"/>
  <c r="O1853" i="1" s="1"/>
  <c r="E1853" i="1"/>
  <c r="F1853" i="1" s="1"/>
  <c r="G1854" i="1" s="1"/>
  <c r="I1854" i="1" s="1"/>
  <c r="A1854" i="1"/>
  <c r="B1822" i="1"/>
  <c r="C1824" i="1"/>
  <c r="C1825" i="1" s="1"/>
  <c r="Q1823" i="1"/>
  <c r="L1854" i="1" l="1"/>
  <c r="M1854" i="1" s="1"/>
  <c r="N1854" i="1" s="1"/>
  <c r="O1854" i="1" s="1"/>
  <c r="E1854" i="1"/>
  <c r="F1854" i="1" s="1"/>
  <c r="G1855" i="1" s="1"/>
  <c r="I1855" i="1" s="1"/>
  <c r="A1855" i="1"/>
  <c r="B1823" i="1"/>
  <c r="C1826" i="1"/>
  <c r="Q1825" i="1"/>
  <c r="Q1824" i="1"/>
  <c r="L1855" i="1" l="1"/>
  <c r="M1855" i="1" s="1"/>
  <c r="N1855" i="1" s="1"/>
  <c r="O1855" i="1" s="1"/>
  <c r="E1855" i="1"/>
  <c r="F1855" i="1" s="1"/>
  <c r="G1856" i="1" s="1"/>
  <c r="I1856" i="1" s="1"/>
  <c r="A1856" i="1"/>
  <c r="B1825" i="1"/>
  <c r="B1824" i="1"/>
  <c r="C1827" i="1"/>
  <c r="Q1826" i="1"/>
  <c r="L1856" i="1" l="1"/>
  <c r="M1856" i="1" s="1"/>
  <c r="N1856" i="1" s="1"/>
  <c r="O1856" i="1" s="1"/>
  <c r="E1856" i="1"/>
  <c r="F1856" i="1" s="1"/>
  <c r="G1857" i="1" s="1"/>
  <c r="I1857" i="1" s="1"/>
  <c r="A1857" i="1"/>
  <c r="B1826" i="1"/>
  <c r="Q1827" i="1"/>
  <c r="S1827" i="1" s="1"/>
  <c r="C1828" i="1" s="1"/>
  <c r="L1857" i="1" l="1"/>
  <c r="M1857" i="1" s="1"/>
  <c r="N1857" i="1" s="1"/>
  <c r="O1857" i="1" s="1"/>
  <c r="E1857" i="1"/>
  <c r="F1857" i="1" s="1"/>
  <c r="G1858" i="1" s="1"/>
  <c r="I1858" i="1" s="1"/>
  <c r="A1858" i="1"/>
  <c r="B1827" i="1"/>
  <c r="C1829" i="1"/>
  <c r="Q1828" i="1"/>
  <c r="L1858" i="1" l="1"/>
  <c r="M1858" i="1" s="1"/>
  <c r="N1858" i="1" s="1"/>
  <c r="O1858" i="1" s="1"/>
  <c r="E1858" i="1"/>
  <c r="F1858" i="1" s="1"/>
  <c r="G1859" i="1" s="1"/>
  <c r="I1859" i="1" s="1"/>
  <c r="A1859" i="1"/>
  <c r="B1828" i="1"/>
  <c r="C1830" i="1"/>
  <c r="Q1829" i="1"/>
  <c r="L1859" i="1" l="1"/>
  <c r="M1859" i="1" s="1"/>
  <c r="N1859" i="1" s="1"/>
  <c r="O1859" i="1" s="1"/>
  <c r="E1859" i="1"/>
  <c r="F1859" i="1" s="1"/>
  <c r="G1860" i="1" s="1"/>
  <c r="I1860" i="1" s="1"/>
  <c r="A1860" i="1"/>
  <c r="B1829" i="1"/>
  <c r="C1831" i="1"/>
  <c r="Q1830" i="1"/>
  <c r="L1860" i="1" l="1"/>
  <c r="M1860" i="1" s="1"/>
  <c r="N1860" i="1" s="1"/>
  <c r="O1860" i="1" s="1"/>
  <c r="E1860" i="1"/>
  <c r="F1860" i="1" s="1"/>
  <c r="G1861" i="1" s="1"/>
  <c r="I1861" i="1" s="1"/>
  <c r="A1861" i="1"/>
  <c r="B1830" i="1"/>
  <c r="C1832" i="1"/>
  <c r="Q1831" i="1"/>
  <c r="L1861" i="1" l="1"/>
  <c r="M1861" i="1" s="1"/>
  <c r="N1861" i="1" s="1"/>
  <c r="O1861" i="1" s="1"/>
  <c r="E1861" i="1"/>
  <c r="F1861" i="1" s="1"/>
  <c r="G1862" i="1" s="1"/>
  <c r="I1862" i="1" s="1"/>
  <c r="A1862" i="1"/>
  <c r="B1831" i="1"/>
  <c r="C1833" i="1"/>
  <c r="Q1832" i="1"/>
  <c r="L1862" i="1" l="1"/>
  <c r="M1862" i="1" s="1"/>
  <c r="N1862" i="1" s="1"/>
  <c r="O1862" i="1" s="1"/>
  <c r="E1862" i="1"/>
  <c r="F1862" i="1" s="1"/>
  <c r="G1863" i="1" s="1"/>
  <c r="I1863" i="1" s="1"/>
  <c r="A1863" i="1"/>
  <c r="B1832" i="1"/>
  <c r="C1834" i="1"/>
  <c r="Q1833" i="1"/>
  <c r="L1863" i="1" l="1"/>
  <c r="M1863" i="1" s="1"/>
  <c r="N1863" i="1" s="1"/>
  <c r="O1863" i="1" s="1"/>
  <c r="E1863" i="1"/>
  <c r="F1863" i="1" s="1"/>
  <c r="G1864" i="1" s="1"/>
  <c r="I1864" i="1" s="1"/>
  <c r="A1864" i="1"/>
  <c r="B1833" i="1"/>
  <c r="C1835" i="1"/>
  <c r="Q1834" i="1"/>
  <c r="L1864" i="1" l="1"/>
  <c r="M1864" i="1" s="1"/>
  <c r="N1864" i="1" s="1"/>
  <c r="O1864" i="1" s="1"/>
  <c r="E1864" i="1"/>
  <c r="F1864" i="1" s="1"/>
  <c r="G1865" i="1" s="1"/>
  <c r="I1865" i="1" s="1"/>
  <c r="A1865" i="1"/>
  <c r="B1834" i="1"/>
  <c r="C1836" i="1"/>
  <c r="Q1835" i="1"/>
  <c r="L1865" i="1" l="1"/>
  <c r="M1865" i="1" s="1"/>
  <c r="N1865" i="1" s="1"/>
  <c r="O1865" i="1" s="1"/>
  <c r="E1865" i="1"/>
  <c r="F1865" i="1" s="1"/>
  <c r="G1866" i="1" s="1"/>
  <c r="I1866" i="1" s="1"/>
  <c r="A1866" i="1"/>
  <c r="B1835" i="1"/>
  <c r="C1837" i="1"/>
  <c r="Q1836" i="1"/>
  <c r="L1866" i="1" l="1"/>
  <c r="M1866" i="1" s="1"/>
  <c r="N1866" i="1" s="1"/>
  <c r="O1866" i="1" s="1"/>
  <c r="E1866" i="1"/>
  <c r="F1866" i="1" s="1"/>
  <c r="G1867" i="1" s="1"/>
  <c r="I1867" i="1" s="1"/>
  <c r="A1867" i="1"/>
  <c r="B1836" i="1"/>
  <c r="C1838" i="1"/>
  <c r="Q1837" i="1"/>
  <c r="L1867" i="1" l="1"/>
  <c r="M1867" i="1" s="1"/>
  <c r="N1867" i="1" s="1"/>
  <c r="O1867" i="1" s="1"/>
  <c r="E1867" i="1"/>
  <c r="F1867" i="1" s="1"/>
  <c r="G1868" i="1" s="1"/>
  <c r="I1868" i="1" s="1"/>
  <c r="A1868" i="1"/>
  <c r="B1837" i="1"/>
  <c r="C1839" i="1"/>
  <c r="Q1838" i="1"/>
  <c r="L1868" i="1" l="1"/>
  <c r="M1868" i="1" s="1"/>
  <c r="N1868" i="1" s="1"/>
  <c r="O1868" i="1" s="1"/>
  <c r="E1868" i="1"/>
  <c r="F1868" i="1" s="1"/>
  <c r="G1869" i="1" s="1"/>
  <c r="I1869" i="1" s="1"/>
  <c r="A1869" i="1"/>
  <c r="B1838" i="1"/>
  <c r="C1840" i="1"/>
  <c r="Q1839" i="1"/>
  <c r="L1869" i="1" l="1"/>
  <c r="M1869" i="1" s="1"/>
  <c r="N1869" i="1" s="1"/>
  <c r="O1869" i="1" s="1"/>
  <c r="E1869" i="1"/>
  <c r="F1869" i="1" s="1"/>
  <c r="G1870" i="1" s="1"/>
  <c r="I1870" i="1" s="1"/>
  <c r="A1870" i="1"/>
  <c r="B1839" i="1"/>
  <c r="C1841" i="1"/>
  <c r="Q1840" i="1"/>
  <c r="L1870" i="1" l="1"/>
  <c r="M1870" i="1" s="1"/>
  <c r="N1870" i="1" s="1"/>
  <c r="O1870" i="1" s="1"/>
  <c r="E1870" i="1"/>
  <c r="F1870" i="1" s="1"/>
  <c r="G1871" i="1" s="1"/>
  <c r="I1871" i="1" s="1"/>
  <c r="A1871" i="1"/>
  <c r="B1840" i="1"/>
  <c r="C1842" i="1"/>
  <c r="Q1841" i="1"/>
  <c r="L1871" i="1" l="1"/>
  <c r="M1871" i="1" s="1"/>
  <c r="N1871" i="1" s="1"/>
  <c r="O1871" i="1" s="1"/>
  <c r="E1871" i="1"/>
  <c r="F1871" i="1" s="1"/>
  <c r="G1872" i="1" s="1"/>
  <c r="I1872" i="1" s="1"/>
  <c r="A1872" i="1"/>
  <c r="B1841" i="1"/>
  <c r="C1843" i="1"/>
  <c r="Q1842" i="1"/>
  <c r="L1872" i="1" l="1"/>
  <c r="M1872" i="1" s="1"/>
  <c r="N1872" i="1" s="1"/>
  <c r="O1872" i="1" s="1"/>
  <c r="E1872" i="1"/>
  <c r="F1872" i="1" s="1"/>
  <c r="G1873" i="1" s="1"/>
  <c r="I1873" i="1" s="1"/>
  <c r="A1873" i="1"/>
  <c r="B1842" i="1"/>
  <c r="C1844" i="1"/>
  <c r="Q1843" i="1"/>
  <c r="L1873" i="1" l="1"/>
  <c r="M1873" i="1" s="1"/>
  <c r="N1873" i="1" s="1"/>
  <c r="O1873" i="1" s="1"/>
  <c r="E1873" i="1"/>
  <c r="F1873" i="1" s="1"/>
  <c r="G1874" i="1" s="1"/>
  <c r="I1874" i="1" s="1"/>
  <c r="A1874" i="1"/>
  <c r="B1843" i="1"/>
  <c r="C1845" i="1"/>
  <c r="Q1844" i="1"/>
  <c r="L1874" i="1" l="1"/>
  <c r="M1874" i="1" s="1"/>
  <c r="N1874" i="1" s="1"/>
  <c r="O1874" i="1" s="1"/>
  <c r="E1874" i="1"/>
  <c r="F1874" i="1" s="1"/>
  <c r="G1875" i="1" s="1"/>
  <c r="I1875" i="1" s="1"/>
  <c r="A1875" i="1"/>
  <c r="B1844" i="1"/>
  <c r="C1846" i="1"/>
  <c r="Q1845" i="1"/>
  <c r="L1875" i="1" l="1"/>
  <c r="M1875" i="1" s="1"/>
  <c r="N1875" i="1" s="1"/>
  <c r="O1875" i="1" s="1"/>
  <c r="E1875" i="1"/>
  <c r="F1875" i="1" s="1"/>
  <c r="G1876" i="1" s="1"/>
  <c r="I1876" i="1" s="1"/>
  <c r="A1876" i="1"/>
  <c r="B1845" i="1"/>
  <c r="C1847" i="1"/>
  <c r="Q1846" i="1"/>
  <c r="L1876" i="1" l="1"/>
  <c r="M1876" i="1" s="1"/>
  <c r="N1876" i="1" s="1"/>
  <c r="O1876" i="1" s="1"/>
  <c r="E1876" i="1"/>
  <c r="F1876" i="1" s="1"/>
  <c r="G1877" i="1" s="1"/>
  <c r="I1877" i="1" s="1"/>
  <c r="A1877" i="1"/>
  <c r="B1846" i="1"/>
  <c r="C1848" i="1"/>
  <c r="Q1847" i="1"/>
  <c r="L1877" i="1" l="1"/>
  <c r="M1877" i="1" s="1"/>
  <c r="N1877" i="1" s="1"/>
  <c r="O1877" i="1" s="1"/>
  <c r="E1877" i="1"/>
  <c r="A1878" i="1"/>
  <c r="B1847" i="1"/>
  <c r="C1849" i="1"/>
  <c r="Q1848" i="1"/>
  <c r="L1878" i="1" l="1"/>
  <c r="M1878" i="1" s="1"/>
  <c r="N1878" i="1" s="1"/>
  <c r="E1878" i="1"/>
  <c r="F1877" i="1"/>
  <c r="A1879" i="1"/>
  <c r="B1848" i="1"/>
  <c r="C1850" i="1"/>
  <c r="Q1849" i="1"/>
  <c r="L1879" i="1" l="1"/>
  <c r="M1879" i="1" s="1"/>
  <c r="N1879" i="1" s="1"/>
  <c r="E1879" i="1"/>
  <c r="F1878" i="1"/>
  <c r="G1878" i="1"/>
  <c r="B1849" i="1"/>
  <c r="A1880" i="1"/>
  <c r="C1851" i="1"/>
  <c r="Q1850" i="1"/>
  <c r="L1880" i="1" l="1"/>
  <c r="M1880" i="1" s="1"/>
  <c r="N1880" i="1" s="1"/>
  <c r="E1880" i="1"/>
  <c r="F1879" i="1"/>
  <c r="I1878" i="1"/>
  <c r="G1879" i="1"/>
  <c r="B1850" i="1"/>
  <c r="A1881" i="1"/>
  <c r="C1852" i="1"/>
  <c r="Q1851" i="1"/>
  <c r="L1881" i="1" l="1"/>
  <c r="M1881" i="1" s="1"/>
  <c r="N1881" i="1" s="1"/>
  <c r="E1881" i="1"/>
  <c r="F1880" i="1"/>
  <c r="I1879" i="1"/>
  <c r="G1880" i="1"/>
  <c r="O1878" i="1"/>
  <c r="A1882" i="1"/>
  <c r="B1851" i="1"/>
  <c r="C1853" i="1"/>
  <c r="Q1852" i="1"/>
  <c r="L1882" i="1" l="1"/>
  <c r="M1882" i="1" s="1"/>
  <c r="N1882" i="1" s="1"/>
  <c r="E1882" i="1"/>
  <c r="F1881" i="1"/>
  <c r="I1880" i="1"/>
  <c r="O1879" i="1"/>
  <c r="G1881" i="1"/>
  <c r="B1852" i="1"/>
  <c r="A1883" i="1"/>
  <c r="C1854" i="1"/>
  <c r="Q1853" i="1"/>
  <c r="L1883" i="1" l="1"/>
  <c r="M1883" i="1" s="1"/>
  <c r="N1883" i="1" s="1"/>
  <c r="E1883" i="1"/>
  <c r="F1882" i="1"/>
  <c r="I1881" i="1"/>
  <c r="G1882" i="1"/>
  <c r="O1880" i="1"/>
  <c r="B1853" i="1"/>
  <c r="A1884" i="1"/>
  <c r="C1855" i="1"/>
  <c r="Q1854" i="1"/>
  <c r="L1884" i="1" l="1"/>
  <c r="M1884" i="1" s="1"/>
  <c r="N1884" i="1" s="1"/>
  <c r="E1884" i="1"/>
  <c r="I1882" i="1"/>
  <c r="F1883" i="1"/>
  <c r="O1881" i="1"/>
  <c r="G1883" i="1"/>
  <c r="B1854" i="1"/>
  <c r="A1885" i="1"/>
  <c r="C1856" i="1"/>
  <c r="Q1855" i="1"/>
  <c r="L1885" i="1" l="1"/>
  <c r="M1885" i="1" s="1"/>
  <c r="N1885" i="1" s="1"/>
  <c r="E1885" i="1"/>
  <c r="F1884" i="1"/>
  <c r="I1883" i="1"/>
  <c r="G1884" i="1"/>
  <c r="O1882" i="1"/>
  <c r="B1855" i="1"/>
  <c r="A1886" i="1"/>
  <c r="C1857" i="1"/>
  <c r="Q1856" i="1"/>
  <c r="L1886" i="1" l="1"/>
  <c r="M1886" i="1" s="1"/>
  <c r="N1886" i="1" s="1"/>
  <c r="E1886" i="1"/>
  <c r="O1883" i="1"/>
  <c r="F1885" i="1"/>
  <c r="I1884" i="1"/>
  <c r="G1885" i="1"/>
  <c r="B1856" i="1"/>
  <c r="A1887" i="1"/>
  <c r="C1858" i="1"/>
  <c r="Q1857" i="1"/>
  <c r="L1887" i="1" l="1"/>
  <c r="M1887" i="1" s="1"/>
  <c r="N1887" i="1" s="1"/>
  <c r="E1887" i="1"/>
  <c r="I1885" i="1"/>
  <c r="F1886" i="1"/>
  <c r="G1886" i="1"/>
  <c r="O1884" i="1"/>
  <c r="B1857" i="1"/>
  <c r="A1888" i="1"/>
  <c r="C1859" i="1"/>
  <c r="Q1858" i="1"/>
  <c r="L1888" i="1" l="1"/>
  <c r="M1888" i="1" s="1"/>
  <c r="N1888" i="1" s="1"/>
  <c r="E1888" i="1"/>
  <c r="F1887" i="1"/>
  <c r="G1887" i="1"/>
  <c r="I1886" i="1"/>
  <c r="O1885" i="1"/>
  <c r="B1858" i="1"/>
  <c r="A1889" i="1"/>
  <c r="C1860" i="1"/>
  <c r="Q1859" i="1"/>
  <c r="L1889" i="1" l="1"/>
  <c r="M1889" i="1" s="1"/>
  <c r="N1889" i="1" s="1"/>
  <c r="E1889" i="1"/>
  <c r="F1888" i="1"/>
  <c r="O1886" i="1"/>
  <c r="I1887" i="1"/>
  <c r="G1888" i="1"/>
  <c r="B1859" i="1"/>
  <c r="A1890" i="1"/>
  <c r="C1861" i="1"/>
  <c r="Q1860" i="1"/>
  <c r="L1890" i="1" l="1"/>
  <c r="M1890" i="1" s="1"/>
  <c r="N1890" i="1" s="1"/>
  <c r="E1890" i="1"/>
  <c r="F1889" i="1"/>
  <c r="I1888" i="1"/>
  <c r="G1889" i="1"/>
  <c r="O1887" i="1"/>
  <c r="B1860" i="1"/>
  <c r="A1891" i="1"/>
  <c r="C1862" i="1"/>
  <c r="Q1861" i="1"/>
  <c r="L1891" i="1" l="1"/>
  <c r="M1891" i="1" s="1"/>
  <c r="N1891" i="1" s="1"/>
  <c r="E1891" i="1"/>
  <c r="I1889" i="1"/>
  <c r="F1890" i="1"/>
  <c r="O1888" i="1"/>
  <c r="G1890" i="1"/>
  <c r="B1861" i="1"/>
  <c r="A1892" i="1"/>
  <c r="C1863" i="1"/>
  <c r="Q1862" i="1"/>
  <c r="L1892" i="1" l="1"/>
  <c r="M1892" i="1" s="1"/>
  <c r="N1892" i="1" s="1"/>
  <c r="E1892" i="1"/>
  <c r="F1891" i="1"/>
  <c r="I1890" i="1"/>
  <c r="G1891" i="1"/>
  <c r="O1889" i="1"/>
  <c r="B1862" i="1"/>
  <c r="A1893" i="1"/>
  <c r="C1864" i="1"/>
  <c r="Q1863" i="1"/>
  <c r="L1893" i="1" l="1"/>
  <c r="M1893" i="1" s="1"/>
  <c r="N1893" i="1" s="1"/>
  <c r="E1893" i="1"/>
  <c r="O1890" i="1"/>
  <c r="F1892" i="1"/>
  <c r="I1891" i="1"/>
  <c r="G1892" i="1"/>
  <c r="B1863" i="1"/>
  <c r="A1894" i="1"/>
  <c r="C1865" i="1"/>
  <c r="Q1864" i="1"/>
  <c r="L1894" i="1" l="1"/>
  <c r="M1894" i="1" s="1"/>
  <c r="N1894" i="1" s="1"/>
  <c r="E1894" i="1"/>
  <c r="I1892" i="1"/>
  <c r="G1893" i="1"/>
  <c r="O1891" i="1"/>
  <c r="F1893" i="1"/>
  <c r="B1864" i="1"/>
  <c r="A1895" i="1"/>
  <c r="C1866" i="1"/>
  <c r="Q1865" i="1"/>
  <c r="L1895" i="1" l="1"/>
  <c r="M1895" i="1" s="1"/>
  <c r="N1895" i="1" s="1"/>
  <c r="E1895" i="1"/>
  <c r="F1895" i="1" s="1"/>
  <c r="G1894" i="1"/>
  <c r="I1893" i="1"/>
  <c r="F1894" i="1"/>
  <c r="O1892" i="1"/>
  <c r="B1865" i="1"/>
  <c r="A1896" i="1"/>
  <c r="C1867" i="1"/>
  <c r="Q1866" i="1"/>
  <c r="G1896" i="1" l="1"/>
  <c r="I1896" i="1" s="1"/>
  <c r="L1896" i="1"/>
  <c r="M1896" i="1" s="1"/>
  <c r="N1896" i="1" s="1"/>
  <c r="E1896" i="1"/>
  <c r="F1896" i="1" s="1"/>
  <c r="G1897" i="1" s="1"/>
  <c r="I1897" i="1" s="1"/>
  <c r="G1895" i="1"/>
  <c r="I1895" i="1" s="1"/>
  <c r="O1895" i="1" s="1"/>
  <c r="O1893" i="1"/>
  <c r="I1894" i="1"/>
  <c r="B1866" i="1"/>
  <c r="A1897" i="1"/>
  <c r="C1868" i="1"/>
  <c r="Q1867" i="1"/>
  <c r="O1896" i="1" l="1"/>
  <c r="L1897" i="1"/>
  <c r="M1897" i="1" s="1"/>
  <c r="N1897" i="1" s="1"/>
  <c r="O1897" i="1" s="1"/>
  <c r="E1897" i="1"/>
  <c r="F1897" i="1" s="1"/>
  <c r="G1898" i="1" s="1"/>
  <c r="I1898" i="1" s="1"/>
  <c r="O1894" i="1"/>
  <c r="B1867" i="1"/>
  <c r="A1898" i="1"/>
  <c r="C1869" i="1"/>
  <c r="Q1868" i="1"/>
  <c r="L1898" i="1" l="1"/>
  <c r="M1898" i="1" s="1"/>
  <c r="N1898" i="1" s="1"/>
  <c r="O1898" i="1" s="1"/>
  <c r="E1898" i="1"/>
  <c r="F1898" i="1" s="1"/>
  <c r="G1899" i="1" s="1"/>
  <c r="I1899" i="1" s="1"/>
  <c r="B1868" i="1"/>
  <c r="A1899" i="1"/>
  <c r="C1870" i="1"/>
  <c r="Q1869" i="1"/>
  <c r="L1899" i="1" l="1"/>
  <c r="M1899" i="1" s="1"/>
  <c r="N1899" i="1" s="1"/>
  <c r="O1899" i="1" s="1"/>
  <c r="E1899" i="1"/>
  <c r="F1899" i="1" s="1"/>
  <c r="G1900" i="1" s="1"/>
  <c r="I1900" i="1" s="1"/>
  <c r="B1869" i="1"/>
  <c r="A1900" i="1"/>
  <c r="C1871" i="1"/>
  <c r="Q1870" i="1"/>
  <c r="L1900" i="1" l="1"/>
  <c r="M1900" i="1" s="1"/>
  <c r="N1900" i="1" s="1"/>
  <c r="O1900" i="1" s="1"/>
  <c r="E1900" i="1"/>
  <c r="F1900" i="1" s="1"/>
  <c r="G1901" i="1" s="1"/>
  <c r="I1901" i="1" s="1"/>
  <c r="B1870" i="1"/>
  <c r="A1901" i="1"/>
  <c r="C1872" i="1"/>
  <c r="Q1871" i="1"/>
  <c r="L1901" i="1" l="1"/>
  <c r="M1901" i="1" s="1"/>
  <c r="N1901" i="1" s="1"/>
  <c r="O1901" i="1" s="1"/>
  <c r="E1901" i="1"/>
  <c r="F1901" i="1" s="1"/>
  <c r="G1902" i="1" s="1"/>
  <c r="I1902" i="1" s="1"/>
  <c r="B1871" i="1"/>
  <c r="A1902" i="1"/>
  <c r="C1873" i="1"/>
  <c r="Q1872" i="1"/>
  <c r="L1902" i="1" l="1"/>
  <c r="M1902" i="1" s="1"/>
  <c r="N1902" i="1" s="1"/>
  <c r="O1902" i="1" s="1"/>
  <c r="E1902" i="1"/>
  <c r="F1902" i="1" s="1"/>
  <c r="G1903" i="1" s="1"/>
  <c r="I1903" i="1" s="1"/>
  <c r="B1872" i="1"/>
  <c r="A1903" i="1"/>
  <c r="C1874" i="1"/>
  <c r="Q1873" i="1"/>
  <c r="L1903" i="1" l="1"/>
  <c r="M1903" i="1" s="1"/>
  <c r="N1903" i="1" s="1"/>
  <c r="O1903" i="1" s="1"/>
  <c r="E1903" i="1"/>
  <c r="F1903" i="1" s="1"/>
  <c r="G1904" i="1" s="1"/>
  <c r="I1904" i="1" s="1"/>
  <c r="B1873" i="1"/>
  <c r="A1904" i="1"/>
  <c r="C1875" i="1"/>
  <c r="Q1874" i="1"/>
  <c r="L1904" i="1" l="1"/>
  <c r="M1904" i="1" s="1"/>
  <c r="N1904" i="1" s="1"/>
  <c r="O1904" i="1" s="1"/>
  <c r="E1904" i="1"/>
  <c r="F1904" i="1" s="1"/>
  <c r="G1905" i="1" s="1"/>
  <c r="I1905" i="1" s="1"/>
  <c r="B1874" i="1"/>
  <c r="A1905" i="1"/>
  <c r="C1876" i="1"/>
  <c r="Q1875" i="1"/>
  <c r="L1905" i="1" l="1"/>
  <c r="M1905" i="1" s="1"/>
  <c r="N1905" i="1" s="1"/>
  <c r="O1905" i="1" s="1"/>
  <c r="E1905" i="1"/>
  <c r="F1905" i="1" s="1"/>
  <c r="G1906" i="1" s="1"/>
  <c r="I1906" i="1" s="1"/>
  <c r="B1875" i="1"/>
  <c r="A1906" i="1"/>
  <c r="C1877" i="1"/>
  <c r="Q1876" i="1"/>
  <c r="L1906" i="1" l="1"/>
  <c r="M1906" i="1" s="1"/>
  <c r="N1906" i="1" s="1"/>
  <c r="O1906" i="1" s="1"/>
  <c r="E1906" i="1"/>
  <c r="F1906" i="1" s="1"/>
  <c r="G1907" i="1" s="1"/>
  <c r="I1907" i="1" s="1"/>
  <c r="B1876" i="1"/>
  <c r="A1907" i="1"/>
  <c r="C1878" i="1"/>
  <c r="Q1877" i="1"/>
  <c r="L1907" i="1" l="1"/>
  <c r="M1907" i="1" s="1"/>
  <c r="N1907" i="1" s="1"/>
  <c r="O1907" i="1" s="1"/>
  <c r="E1907" i="1"/>
  <c r="F1907" i="1" s="1"/>
  <c r="G1908" i="1" s="1"/>
  <c r="I1908" i="1" s="1"/>
  <c r="B1877" i="1"/>
  <c r="A1908" i="1"/>
  <c r="C1879" i="1"/>
  <c r="Q1878" i="1"/>
  <c r="L1908" i="1" l="1"/>
  <c r="E1908" i="1"/>
  <c r="B1878" i="1"/>
  <c r="A1909" i="1"/>
  <c r="C1880" i="1"/>
  <c r="Q1879" i="1"/>
  <c r="L1909" i="1" l="1"/>
  <c r="E1909" i="1"/>
  <c r="M1908" i="1"/>
  <c r="F1908" i="1"/>
  <c r="B1879" i="1"/>
  <c r="A1910" i="1"/>
  <c r="E1910" i="1" s="1"/>
  <c r="C1881" i="1"/>
  <c r="Q1880" i="1"/>
  <c r="A1911" i="1" l="1"/>
  <c r="L1910" i="1"/>
  <c r="M1909" i="1"/>
  <c r="N1908" i="1"/>
  <c r="F1909" i="1"/>
  <c r="G1909" i="1"/>
  <c r="B1880" i="1"/>
  <c r="C1882" i="1"/>
  <c r="Q1881" i="1"/>
  <c r="L1911" i="1" l="1"/>
  <c r="M1911" i="1" s="1"/>
  <c r="N1911" i="1" s="1"/>
  <c r="E1911" i="1"/>
  <c r="F1911" i="1" s="1"/>
  <c r="A1912" i="1"/>
  <c r="M1910" i="1"/>
  <c r="O1908" i="1"/>
  <c r="N1909" i="1"/>
  <c r="I1909" i="1"/>
  <c r="F1910" i="1"/>
  <c r="G1910" i="1"/>
  <c r="B1881" i="1"/>
  <c r="C1883" i="1"/>
  <c r="Q1882" i="1"/>
  <c r="L1912" i="1" l="1"/>
  <c r="M1912" i="1" s="1"/>
  <c r="N1912" i="1" s="1"/>
  <c r="E1912" i="1"/>
  <c r="F1912" i="1" s="1"/>
  <c r="G1913" i="1" s="1"/>
  <c r="I1913" i="1" s="1"/>
  <c r="A1913" i="1"/>
  <c r="G1912" i="1"/>
  <c r="I1912" i="1" s="1"/>
  <c r="G1911" i="1"/>
  <c r="I1911" i="1" s="1"/>
  <c r="O1911" i="1" s="1"/>
  <c r="N1910" i="1"/>
  <c r="I1910" i="1"/>
  <c r="O1909" i="1"/>
  <c r="B1882" i="1"/>
  <c r="C1884" i="1"/>
  <c r="Q1883" i="1"/>
  <c r="O1912" i="1" l="1"/>
  <c r="L1913" i="1"/>
  <c r="M1913" i="1" s="1"/>
  <c r="N1913" i="1" s="1"/>
  <c r="O1913" i="1" s="1"/>
  <c r="E1913" i="1"/>
  <c r="F1913" i="1" s="1"/>
  <c r="G1914" i="1" s="1"/>
  <c r="I1914" i="1" s="1"/>
  <c r="A1914" i="1"/>
  <c r="A1915" i="1"/>
  <c r="O1910" i="1"/>
  <c r="B1883" i="1"/>
  <c r="C1885" i="1"/>
  <c r="Q1884" i="1"/>
  <c r="L1915" i="1" l="1"/>
  <c r="E1915" i="1"/>
  <c r="F1915" i="1" s="1"/>
  <c r="L1914" i="1"/>
  <c r="M1914" i="1" s="1"/>
  <c r="N1914" i="1" s="1"/>
  <c r="O1914" i="1" s="1"/>
  <c r="E1914" i="1"/>
  <c r="F1914" i="1" s="1"/>
  <c r="G1915" i="1" s="1"/>
  <c r="I1915" i="1" s="1"/>
  <c r="A1916" i="1"/>
  <c r="B1884" i="1"/>
  <c r="C1886" i="1"/>
  <c r="Q1885" i="1"/>
  <c r="M1915" i="1" l="1"/>
  <c r="N1915" i="1" s="1"/>
  <c r="O1915" i="1" s="1"/>
  <c r="L1916" i="1"/>
  <c r="M1916" i="1" s="1"/>
  <c r="N1916" i="1" s="1"/>
  <c r="E1916" i="1"/>
  <c r="F1916" i="1" s="1"/>
  <c r="G1916" i="1"/>
  <c r="I1916" i="1" s="1"/>
  <c r="A1917" i="1"/>
  <c r="B1885" i="1"/>
  <c r="C1887" i="1"/>
  <c r="Q1886" i="1"/>
  <c r="L1917" i="1" l="1"/>
  <c r="M1917" i="1" s="1"/>
  <c r="N1917" i="1" s="1"/>
  <c r="E1917" i="1"/>
  <c r="F1917" i="1" s="1"/>
  <c r="A1918" i="1"/>
  <c r="G1917" i="1"/>
  <c r="I1917" i="1" s="1"/>
  <c r="O1916" i="1"/>
  <c r="B1886" i="1"/>
  <c r="C1888" i="1"/>
  <c r="Q1887" i="1"/>
  <c r="O1917" i="1" l="1"/>
  <c r="L1918" i="1"/>
  <c r="M1918" i="1" s="1"/>
  <c r="N1918" i="1" s="1"/>
  <c r="E1918" i="1"/>
  <c r="F1918" i="1" s="1"/>
  <c r="G1918" i="1"/>
  <c r="I1918" i="1" s="1"/>
  <c r="A1919" i="1"/>
  <c r="B1887" i="1"/>
  <c r="C1889" i="1"/>
  <c r="Q1888" i="1"/>
  <c r="L1919" i="1" l="1"/>
  <c r="M1919" i="1" s="1"/>
  <c r="N1919" i="1" s="1"/>
  <c r="E1919" i="1"/>
  <c r="F1919" i="1" s="1"/>
  <c r="G1920" i="1" s="1"/>
  <c r="I1920" i="1" s="1"/>
  <c r="G1919" i="1"/>
  <c r="I1919" i="1" s="1"/>
  <c r="A1920" i="1"/>
  <c r="O1918" i="1"/>
  <c r="B1888" i="1"/>
  <c r="C1890" i="1"/>
  <c r="Q1889" i="1"/>
  <c r="L1920" i="1" l="1"/>
  <c r="M1920" i="1" s="1"/>
  <c r="N1920" i="1" s="1"/>
  <c r="O1920" i="1" s="1"/>
  <c r="E1920" i="1"/>
  <c r="F1920" i="1" s="1"/>
  <c r="O1919" i="1"/>
  <c r="A1921" i="1"/>
  <c r="B1889" i="1"/>
  <c r="C1891" i="1"/>
  <c r="Q1890" i="1"/>
  <c r="L1921" i="1" l="1"/>
  <c r="M1921" i="1" s="1"/>
  <c r="N1921" i="1" s="1"/>
  <c r="E1921" i="1"/>
  <c r="F1921" i="1" s="1"/>
  <c r="G1921" i="1"/>
  <c r="I1921" i="1" s="1"/>
  <c r="A1922" i="1"/>
  <c r="B1890" i="1"/>
  <c r="C1892" i="1"/>
  <c r="Q1891" i="1"/>
  <c r="L1922" i="1" l="1"/>
  <c r="M1922" i="1" s="1"/>
  <c r="N1922" i="1" s="1"/>
  <c r="E1922" i="1"/>
  <c r="F1922" i="1" s="1"/>
  <c r="G1923" i="1" s="1"/>
  <c r="I1923" i="1" s="1"/>
  <c r="A1923" i="1"/>
  <c r="O1921" i="1"/>
  <c r="G1922" i="1"/>
  <c r="I1922" i="1" s="1"/>
  <c r="B1891" i="1"/>
  <c r="C1893" i="1"/>
  <c r="Q1892" i="1"/>
  <c r="O1922" i="1" l="1"/>
  <c r="L1923" i="1"/>
  <c r="M1923" i="1" s="1"/>
  <c r="N1923" i="1" s="1"/>
  <c r="O1923" i="1" s="1"/>
  <c r="E1923" i="1"/>
  <c r="F1923" i="1" s="1"/>
  <c r="G1924" i="1" s="1"/>
  <c r="I1924" i="1" s="1"/>
  <c r="A1924" i="1"/>
  <c r="B1892" i="1"/>
  <c r="C1894" i="1"/>
  <c r="Q1893" i="1"/>
  <c r="L1924" i="1" l="1"/>
  <c r="M1924" i="1" s="1"/>
  <c r="N1924" i="1" s="1"/>
  <c r="O1924" i="1" s="1"/>
  <c r="E1924" i="1"/>
  <c r="F1924" i="1" s="1"/>
  <c r="G1925" i="1" s="1"/>
  <c r="I1925" i="1" s="1"/>
  <c r="A1925" i="1"/>
  <c r="B1893" i="1"/>
  <c r="C1895" i="1"/>
  <c r="Q1894" i="1"/>
  <c r="L1925" i="1" l="1"/>
  <c r="M1925" i="1" s="1"/>
  <c r="N1925" i="1" s="1"/>
  <c r="O1925" i="1" s="1"/>
  <c r="E1925" i="1"/>
  <c r="F1925" i="1" s="1"/>
  <c r="G1926" i="1" s="1"/>
  <c r="I1926" i="1" s="1"/>
  <c r="A1926" i="1"/>
  <c r="B1894" i="1"/>
  <c r="C1896" i="1"/>
  <c r="Q1895" i="1"/>
  <c r="L1926" i="1" l="1"/>
  <c r="M1926" i="1" s="1"/>
  <c r="N1926" i="1" s="1"/>
  <c r="O1926" i="1" s="1"/>
  <c r="E1926" i="1"/>
  <c r="F1926" i="1" s="1"/>
  <c r="G1927" i="1" s="1"/>
  <c r="I1927" i="1" s="1"/>
  <c r="A1927" i="1"/>
  <c r="B1895" i="1"/>
  <c r="C1897" i="1"/>
  <c r="Q1896" i="1"/>
  <c r="L1927" i="1" l="1"/>
  <c r="M1927" i="1" s="1"/>
  <c r="N1927" i="1" s="1"/>
  <c r="O1927" i="1" s="1"/>
  <c r="E1927" i="1"/>
  <c r="F1927" i="1" s="1"/>
  <c r="G1928" i="1" s="1"/>
  <c r="I1928" i="1" s="1"/>
  <c r="A1928" i="1"/>
  <c r="B1896" i="1"/>
  <c r="C1898" i="1"/>
  <c r="Q1897" i="1"/>
  <c r="L1928" i="1" l="1"/>
  <c r="M1928" i="1" s="1"/>
  <c r="N1928" i="1" s="1"/>
  <c r="O1928" i="1" s="1"/>
  <c r="E1928" i="1"/>
  <c r="F1928" i="1" s="1"/>
  <c r="G1929" i="1" s="1"/>
  <c r="I1929" i="1" s="1"/>
  <c r="A1929" i="1"/>
  <c r="B1897" i="1"/>
  <c r="C1899" i="1"/>
  <c r="Q1898" i="1"/>
  <c r="L1929" i="1" l="1"/>
  <c r="M1929" i="1" s="1"/>
  <c r="N1929" i="1" s="1"/>
  <c r="O1929" i="1" s="1"/>
  <c r="E1929" i="1"/>
  <c r="F1929" i="1" s="1"/>
  <c r="G1930" i="1" s="1"/>
  <c r="I1930" i="1" s="1"/>
  <c r="A1930" i="1"/>
  <c r="B1898" i="1"/>
  <c r="C1900" i="1"/>
  <c r="Q1899" i="1"/>
  <c r="L1930" i="1" l="1"/>
  <c r="M1930" i="1" s="1"/>
  <c r="N1930" i="1" s="1"/>
  <c r="O1930" i="1" s="1"/>
  <c r="E1930" i="1"/>
  <c r="F1930" i="1" s="1"/>
  <c r="G1931" i="1" s="1"/>
  <c r="I1931" i="1" s="1"/>
  <c r="A1931" i="1"/>
  <c r="B1899" i="1"/>
  <c r="C1901" i="1"/>
  <c r="Q1900" i="1"/>
  <c r="L1931" i="1" l="1"/>
  <c r="M1931" i="1" s="1"/>
  <c r="N1931" i="1" s="1"/>
  <c r="O1931" i="1" s="1"/>
  <c r="E1931" i="1"/>
  <c r="F1931" i="1" s="1"/>
  <c r="G1932" i="1" s="1"/>
  <c r="I1932" i="1" s="1"/>
  <c r="A1932" i="1"/>
  <c r="B1900" i="1"/>
  <c r="C1902" i="1"/>
  <c r="Q1901" i="1"/>
  <c r="L1932" i="1" l="1"/>
  <c r="M1932" i="1" s="1"/>
  <c r="N1932" i="1" s="1"/>
  <c r="O1932" i="1" s="1"/>
  <c r="E1932" i="1"/>
  <c r="F1932" i="1" s="1"/>
  <c r="G1933" i="1" s="1"/>
  <c r="I1933" i="1" s="1"/>
  <c r="A1933" i="1"/>
  <c r="B1901" i="1"/>
  <c r="C1903" i="1"/>
  <c r="Q1902" i="1"/>
  <c r="L1933" i="1" l="1"/>
  <c r="M1933" i="1" s="1"/>
  <c r="N1933" i="1" s="1"/>
  <c r="O1933" i="1" s="1"/>
  <c r="E1933" i="1"/>
  <c r="F1933" i="1" s="1"/>
  <c r="G1934" i="1" s="1"/>
  <c r="I1934" i="1" s="1"/>
  <c r="A1934" i="1"/>
  <c r="B1902" i="1"/>
  <c r="C1904" i="1"/>
  <c r="Q1903" i="1"/>
  <c r="L1934" i="1" l="1"/>
  <c r="M1934" i="1" s="1"/>
  <c r="N1934" i="1" s="1"/>
  <c r="O1934" i="1" s="1"/>
  <c r="E1934" i="1"/>
  <c r="F1934" i="1" s="1"/>
  <c r="G1935" i="1" s="1"/>
  <c r="I1935" i="1" s="1"/>
  <c r="A1935" i="1"/>
  <c r="B1903" i="1"/>
  <c r="C1905" i="1"/>
  <c r="Q1904" i="1"/>
  <c r="L1935" i="1" l="1"/>
  <c r="M1935" i="1" s="1"/>
  <c r="N1935" i="1" s="1"/>
  <c r="O1935" i="1" s="1"/>
  <c r="E1935" i="1"/>
  <c r="F1935" i="1" s="1"/>
  <c r="G1936" i="1" s="1"/>
  <c r="I1936" i="1" s="1"/>
  <c r="A1936" i="1"/>
  <c r="B1904" i="1"/>
  <c r="C1906" i="1"/>
  <c r="Q1905" i="1"/>
  <c r="B1905" i="1" s="1"/>
  <c r="L1936" i="1" l="1"/>
  <c r="M1936" i="1" s="1"/>
  <c r="N1936" i="1" s="1"/>
  <c r="O1936" i="1" s="1"/>
  <c r="E1936" i="1"/>
  <c r="F1936" i="1" s="1"/>
  <c r="G1937" i="1" s="1"/>
  <c r="I1937" i="1" s="1"/>
  <c r="A1937" i="1"/>
  <c r="C1907" i="1"/>
  <c r="Q1906" i="1"/>
  <c r="B1906" i="1" s="1"/>
  <c r="L1937" i="1" l="1"/>
  <c r="M1937" i="1" s="1"/>
  <c r="N1937" i="1" s="1"/>
  <c r="O1937" i="1" s="1"/>
  <c r="E1937" i="1"/>
  <c r="F1937" i="1" s="1"/>
  <c r="G1938" i="1" s="1"/>
  <c r="I1938" i="1" s="1"/>
  <c r="A1938" i="1"/>
  <c r="C1908" i="1"/>
  <c r="Q1907" i="1"/>
  <c r="L1938" i="1" l="1"/>
  <c r="M1938" i="1" s="1"/>
  <c r="N1938" i="1" s="1"/>
  <c r="O1938" i="1" s="1"/>
  <c r="E1938" i="1"/>
  <c r="F1938" i="1" s="1"/>
  <c r="G1939" i="1" s="1"/>
  <c r="I1939" i="1" s="1"/>
  <c r="A1939" i="1"/>
  <c r="B1907" i="1"/>
  <c r="C1909" i="1"/>
  <c r="Q1908" i="1"/>
  <c r="L1939" i="1" l="1"/>
  <c r="M1939" i="1" s="1"/>
  <c r="N1939" i="1" s="1"/>
  <c r="O1939" i="1" s="1"/>
  <c r="E1939" i="1"/>
  <c r="A1940" i="1"/>
  <c r="B1908" i="1"/>
  <c r="C1910" i="1"/>
  <c r="C1911" i="1" s="1"/>
  <c r="C1912" i="1" s="1"/>
  <c r="Q1909" i="1"/>
  <c r="L1940" i="1" l="1"/>
  <c r="M1940" i="1" s="1"/>
  <c r="N1940" i="1" s="1"/>
  <c r="E1940" i="1"/>
  <c r="F1939" i="1"/>
  <c r="A1941" i="1"/>
  <c r="C1913" i="1"/>
  <c r="Q1912" i="1"/>
  <c r="Q1911" i="1"/>
  <c r="B1909" i="1"/>
  <c r="Q1910" i="1"/>
  <c r="L1941" i="1" l="1"/>
  <c r="M1941" i="1" s="1"/>
  <c r="N1941" i="1" s="1"/>
  <c r="E1941" i="1"/>
  <c r="F1940" i="1"/>
  <c r="G1940" i="1"/>
  <c r="B1912" i="1"/>
  <c r="B1911" i="1"/>
  <c r="A1942" i="1"/>
  <c r="C1914" i="1"/>
  <c r="Q1913" i="1"/>
  <c r="B1910" i="1"/>
  <c r="L1942" i="1" l="1"/>
  <c r="M1942" i="1" s="1"/>
  <c r="N1942" i="1" s="1"/>
  <c r="E1942" i="1"/>
  <c r="F1941" i="1"/>
  <c r="G1941" i="1"/>
  <c r="I1940" i="1"/>
  <c r="B1913" i="1"/>
  <c r="A1943" i="1"/>
  <c r="C1915" i="1"/>
  <c r="Q1914" i="1"/>
  <c r="L1943" i="1" l="1"/>
  <c r="M1943" i="1" s="1"/>
  <c r="N1943" i="1" s="1"/>
  <c r="E1943" i="1"/>
  <c r="I1941" i="1"/>
  <c r="G1942" i="1"/>
  <c r="F1942" i="1"/>
  <c r="O1940" i="1"/>
  <c r="B1914" i="1"/>
  <c r="A1944" i="1"/>
  <c r="C1916" i="1"/>
  <c r="Q1915" i="1"/>
  <c r="L1944" i="1" l="1"/>
  <c r="M1944" i="1" s="1"/>
  <c r="N1944" i="1" s="1"/>
  <c r="E1944" i="1"/>
  <c r="F1943" i="1"/>
  <c r="I1942" i="1"/>
  <c r="O1941" i="1"/>
  <c r="G1943" i="1"/>
  <c r="B1915" i="1"/>
  <c r="A1945" i="1"/>
  <c r="C1917" i="1"/>
  <c r="Q1916" i="1"/>
  <c r="L1945" i="1" l="1"/>
  <c r="M1945" i="1" s="1"/>
  <c r="N1945" i="1" s="1"/>
  <c r="E1945" i="1"/>
  <c r="F1944" i="1"/>
  <c r="O1942" i="1"/>
  <c r="I1943" i="1"/>
  <c r="G1944" i="1"/>
  <c r="B1916" i="1"/>
  <c r="A1946" i="1"/>
  <c r="C1918" i="1"/>
  <c r="Q1917" i="1"/>
  <c r="L1946" i="1" l="1"/>
  <c r="M1946" i="1" s="1"/>
  <c r="N1946" i="1" s="1"/>
  <c r="E1946" i="1"/>
  <c r="O1943" i="1"/>
  <c r="I1944" i="1"/>
  <c r="F1945" i="1"/>
  <c r="G1945" i="1"/>
  <c r="B1917" i="1"/>
  <c r="A1947" i="1"/>
  <c r="C1919" i="1"/>
  <c r="Q1918" i="1"/>
  <c r="L1947" i="1" l="1"/>
  <c r="M1947" i="1" s="1"/>
  <c r="N1947" i="1" s="1"/>
  <c r="E1947" i="1"/>
  <c r="G1946" i="1"/>
  <c r="F1946" i="1"/>
  <c r="O1944" i="1"/>
  <c r="I1945" i="1"/>
  <c r="B1918" i="1"/>
  <c r="A1948" i="1"/>
  <c r="C1920" i="1"/>
  <c r="Q1919" i="1"/>
  <c r="L1948" i="1" l="1"/>
  <c r="M1948" i="1" s="1"/>
  <c r="N1948" i="1" s="1"/>
  <c r="E1948" i="1"/>
  <c r="F1947" i="1"/>
  <c r="G1947" i="1"/>
  <c r="O1945" i="1"/>
  <c r="I1946" i="1"/>
  <c r="B1919" i="1"/>
  <c r="A1949" i="1"/>
  <c r="C1921" i="1"/>
  <c r="Q1920" i="1"/>
  <c r="L1949" i="1" l="1"/>
  <c r="M1949" i="1" s="1"/>
  <c r="N1949" i="1" s="1"/>
  <c r="E1949" i="1"/>
  <c r="G1948" i="1"/>
  <c r="I1947" i="1"/>
  <c r="F1948" i="1"/>
  <c r="O1946" i="1"/>
  <c r="B1920" i="1"/>
  <c r="A1950" i="1"/>
  <c r="C1922" i="1"/>
  <c r="Q1921" i="1"/>
  <c r="L1950" i="1" l="1"/>
  <c r="M1950" i="1" s="1"/>
  <c r="N1950" i="1" s="1"/>
  <c r="E1950" i="1"/>
  <c r="O1947" i="1"/>
  <c r="I1948" i="1"/>
  <c r="F1949" i="1"/>
  <c r="G1949" i="1"/>
  <c r="B1921" i="1"/>
  <c r="A1951" i="1"/>
  <c r="C1923" i="1"/>
  <c r="Q1922" i="1"/>
  <c r="L1951" i="1" l="1"/>
  <c r="M1951" i="1" s="1"/>
  <c r="N1951" i="1" s="1"/>
  <c r="E1951" i="1"/>
  <c r="G1950" i="1"/>
  <c r="O1948" i="1"/>
  <c r="F1950" i="1"/>
  <c r="I1949" i="1"/>
  <c r="B1922" i="1"/>
  <c r="A1952" i="1"/>
  <c r="C1924" i="1"/>
  <c r="Q1923" i="1"/>
  <c r="L1952" i="1" l="1"/>
  <c r="M1952" i="1" s="1"/>
  <c r="N1952" i="1" s="1"/>
  <c r="E1952" i="1"/>
  <c r="F1951" i="1"/>
  <c r="I1950" i="1"/>
  <c r="G1951" i="1"/>
  <c r="O1949" i="1"/>
  <c r="B1923" i="1"/>
  <c r="A1953" i="1"/>
  <c r="C1925" i="1"/>
  <c r="Q1924" i="1"/>
  <c r="L1953" i="1" l="1"/>
  <c r="M1953" i="1" s="1"/>
  <c r="N1953" i="1" s="1"/>
  <c r="E1953" i="1"/>
  <c r="F1952" i="1"/>
  <c r="O1950" i="1"/>
  <c r="G1952" i="1"/>
  <c r="I1951" i="1"/>
  <c r="B1924" i="1"/>
  <c r="A1954" i="1"/>
  <c r="C1926" i="1"/>
  <c r="Q1925" i="1"/>
  <c r="L1954" i="1" l="1"/>
  <c r="M1954" i="1" s="1"/>
  <c r="N1954" i="1" s="1"/>
  <c r="E1954" i="1"/>
  <c r="I1952" i="1"/>
  <c r="O1951" i="1"/>
  <c r="F1953" i="1"/>
  <c r="G1953" i="1"/>
  <c r="B1925" i="1"/>
  <c r="A1955" i="1"/>
  <c r="C1927" i="1"/>
  <c r="Q1926" i="1"/>
  <c r="L1955" i="1" l="1"/>
  <c r="M1955" i="1" s="1"/>
  <c r="N1955" i="1" s="1"/>
  <c r="E1955" i="1"/>
  <c r="F1954" i="1"/>
  <c r="I1953" i="1"/>
  <c r="G1954" i="1"/>
  <c r="O1952" i="1"/>
  <c r="B1926" i="1"/>
  <c r="A1956" i="1"/>
  <c r="C1928" i="1"/>
  <c r="Q1927" i="1"/>
  <c r="L1956" i="1" l="1"/>
  <c r="M1956" i="1" s="1"/>
  <c r="E1956" i="1"/>
  <c r="I1954" i="1"/>
  <c r="G1955" i="1"/>
  <c r="F1955" i="1"/>
  <c r="O1953" i="1"/>
  <c r="B1927" i="1"/>
  <c r="A1957" i="1"/>
  <c r="C1929" i="1"/>
  <c r="Q1928" i="1"/>
  <c r="L1957" i="1" l="1"/>
  <c r="M1957" i="1" s="1"/>
  <c r="E1957" i="1"/>
  <c r="N1956" i="1"/>
  <c r="I1955" i="1"/>
  <c r="F1956" i="1"/>
  <c r="O1954" i="1"/>
  <c r="G1956" i="1"/>
  <c r="B1928" i="1"/>
  <c r="A1958" i="1"/>
  <c r="C1930" i="1"/>
  <c r="Q1929" i="1"/>
  <c r="L1958" i="1" l="1"/>
  <c r="M1958" i="1" s="1"/>
  <c r="E1958" i="1"/>
  <c r="N1957" i="1"/>
  <c r="G1957" i="1"/>
  <c r="O1955" i="1"/>
  <c r="I1956" i="1"/>
  <c r="F1957" i="1"/>
  <c r="B1929" i="1"/>
  <c r="A1959" i="1"/>
  <c r="C1931" i="1"/>
  <c r="Q1930" i="1"/>
  <c r="L1959" i="1" l="1"/>
  <c r="M1959" i="1" s="1"/>
  <c r="E1959" i="1"/>
  <c r="N1958" i="1"/>
  <c r="F1958" i="1"/>
  <c r="I1957" i="1"/>
  <c r="G1958" i="1"/>
  <c r="O1956" i="1"/>
  <c r="B1930" i="1"/>
  <c r="A1960" i="1"/>
  <c r="C1932" i="1"/>
  <c r="Q1931" i="1"/>
  <c r="L1960" i="1" l="1"/>
  <c r="M1960" i="1" s="1"/>
  <c r="E1960" i="1"/>
  <c r="N1959" i="1"/>
  <c r="I1958" i="1"/>
  <c r="F1959" i="1"/>
  <c r="O1957" i="1"/>
  <c r="G1959" i="1"/>
  <c r="B1931" i="1"/>
  <c r="A1961" i="1"/>
  <c r="C1933" i="1"/>
  <c r="Q1932" i="1"/>
  <c r="L1961" i="1" l="1"/>
  <c r="M1961" i="1" s="1"/>
  <c r="E1961" i="1"/>
  <c r="N1960" i="1"/>
  <c r="G1960" i="1"/>
  <c r="I1959" i="1"/>
  <c r="O1958" i="1"/>
  <c r="F1960" i="1"/>
  <c r="B1932" i="1"/>
  <c r="A1962" i="1"/>
  <c r="C1934" i="1"/>
  <c r="Q1933" i="1"/>
  <c r="L1962" i="1" l="1"/>
  <c r="M1962" i="1" s="1"/>
  <c r="E1962" i="1"/>
  <c r="N1961" i="1"/>
  <c r="F1961" i="1"/>
  <c r="G1961" i="1"/>
  <c r="O1959" i="1"/>
  <c r="I1960" i="1"/>
  <c r="B1933" i="1"/>
  <c r="A1963" i="1"/>
  <c r="C1935" i="1"/>
  <c r="Q1934" i="1"/>
  <c r="L1963" i="1" l="1"/>
  <c r="M1963" i="1" s="1"/>
  <c r="E1963" i="1"/>
  <c r="N1962" i="1"/>
  <c r="I1961" i="1"/>
  <c r="F1962" i="1"/>
  <c r="G1962" i="1"/>
  <c r="O1960" i="1"/>
  <c r="B1934" i="1"/>
  <c r="A1964" i="1"/>
  <c r="C1936" i="1"/>
  <c r="Q1935" i="1"/>
  <c r="L1964" i="1" l="1"/>
  <c r="M1964" i="1" s="1"/>
  <c r="E1964" i="1"/>
  <c r="N1963" i="1"/>
  <c r="G1963" i="1"/>
  <c r="O1961" i="1"/>
  <c r="I1962" i="1"/>
  <c r="F1963" i="1"/>
  <c r="B1935" i="1"/>
  <c r="A1965" i="1"/>
  <c r="C1937" i="1"/>
  <c r="Q1936" i="1"/>
  <c r="L1965" i="1" l="1"/>
  <c r="M1965" i="1" s="1"/>
  <c r="E1965" i="1"/>
  <c r="N1964" i="1"/>
  <c r="O1962" i="1"/>
  <c r="I1963" i="1"/>
  <c r="F1964" i="1"/>
  <c r="G1964" i="1"/>
  <c r="B1936" i="1"/>
  <c r="A1966" i="1"/>
  <c r="C1938" i="1"/>
  <c r="Q1937" i="1"/>
  <c r="L1966" i="1" l="1"/>
  <c r="M1966" i="1" s="1"/>
  <c r="E1966" i="1"/>
  <c r="N1965" i="1"/>
  <c r="G1965" i="1"/>
  <c r="F1965" i="1"/>
  <c r="O1963" i="1"/>
  <c r="I1964" i="1"/>
  <c r="B1937" i="1"/>
  <c r="A1967" i="1"/>
  <c r="C1939" i="1"/>
  <c r="Q1938" i="1"/>
  <c r="L1967" i="1" l="1"/>
  <c r="M1967" i="1" s="1"/>
  <c r="E1967" i="1"/>
  <c r="N1966" i="1"/>
  <c r="F1966" i="1"/>
  <c r="G1966" i="1"/>
  <c r="I1965" i="1"/>
  <c r="O1964" i="1"/>
  <c r="B1938" i="1"/>
  <c r="A1968" i="1"/>
  <c r="C1940" i="1"/>
  <c r="Q1939" i="1"/>
  <c r="L1968" i="1" l="1"/>
  <c r="M1968" i="1" s="1"/>
  <c r="E1968" i="1"/>
  <c r="N1967" i="1"/>
  <c r="F1967" i="1"/>
  <c r="I1966" i="1"/>
  <c r="O1965" i="1"/>
  <c r="G1967" i="1"/>
  <c r="B1939" i="1"/>
  <c r="A1969" i="1"/>
  <c r="E1969" i="1" s="1"/>
  <c r="C1941" i="1"/>
  <c r="Q1940" i="1"/>
  <c r="L1969" i="1" l="1"/>
  <c r="M1969" i="1" s="1"/>
  <c r="N1968" i="1"/>
  <c r="F1968" i="1"/>
  <c r="O1966" i="1"/>
  <c r="G1968" i="1"/>
  <c r="I1967" i="1"/>
  <c r="B1940" i="1"/>
  <c r="A1970" i="1"/>
  <c r="C1942" i="1"/>
  <c r="Q1941" i="1"/>
  <c r="L1970" i="1" l="1"/>
  <c r="M1970" i="1" s="1"/>
  <c r="E1970" i="1"/>
  <c r="N1969" i="1"/>
  <c r="I1968" i="1"/>
  <c r="F1969" i="1"/>
  <c r="G1970" i="1" s="1"/>
  <c r="G1969" i="1"/>
  <c r="O1967" i="1"/>
  <c r="B1941" i="1"/>
  <c r="A1971" i="1"/>
  <c r="C1943" i="1"/>
  <c r="Q1942" i="1"/>
  <c r="L1971" i="1" l="1"/>
  <c r="M1971" i="1" s="1"/>
  <c r="E1971" i="1"/>
  <c r="N1970" i="1"/>
  <c r="I1969" i="1"/>
  <c r="I1970" i="1"/>
  <c r="F1970" i="1"/>
  <c r="O1968" i="1"/>
  <c r="B1942" i="1"/>
  <c r="A1972" i="1"/>
  <c r="C1944" i="1"/>
  <c r="Q1943" i="1"/>
  <c r="L1972" i="1" l="1"/>
  <c r="M1972" i="1" s="1"/>
  <c r="E1972" i="1"/>
  <c r="O1970" i="1"/>
  <c r="N1971" i="1"/>
  <c r="G1971" i="1"/>
  <c r="F1971" i="1"/>
  <c r="O1969" i="1"/>
  <c r="B1943" i="1"/>
  <c r="A1973" i="1"/>
  <c r="C1945" i="1"/>
  <c r="Q1944" i="1"/>
  <c r="L1973" i="1" l="1"/>
  <c r="M1973" i="1" s="1"/>
  <c r="E1973" i="1"/>
  <c r="N1972" i="1"/>
  <c r="F1972" i="1"/>
  <c r="G1972" i="1"/>
  <c r="I1971" i="1"/>
  <c r="B1944" i="1"/>
  <c r="A1974" i="1"/>
  <c r="C1946" i="1"/>
  <c r="Q1945" i="1"/>
  <c r="L1974" i="1" l="1"/>
  <c r="M1974" i="1" s="1"/>
  <c r="E1974" i="1"/>
  <c r="N1973" i="1"/>
  <c r="I1972" i="1"/>
  <c r="O1971" i="1"/>
  <c r="F1973" i="1"/>
  <c r="G1973" i="1"/>
  <c r="B1945" i="1"/>
  <c r="A1975" i="1"/>
  <c r="C1947" i="1"/>
  <c r="Q1946" i="1"/>
  <c r="L1975" i="1" l="1"/>
  <c r="M1975" i="1" s="1"/>
  <c r="N1975" i="1" s="1"/>
  <c r="E1975" i="1"/>
  <c r="N1974" i="1"/>
  <c r="I1973" i="1"/>
  <c r="G1974" i="1"/>
  <c r="F1974" i="1"/>
  <c r="O1972" i="1"/>
  <c r="B1946" i="1"/>
  <c r="A1976" i="1"/>
  <c r="C1948" i="1"/>
  <c r="Q1947" i="1"/>
  <c r="L1976" i="1" l="1"/>
  <c r="M1976" i="1" s="1"/>
  <c r="N1976" i="1" s="1"/>
  <c r="E1976" i="1"/>
  <c r="F1975" i="1"/>
  <c r="G1975" i="1"/>
  <c r="I1974" i="1"/>
  <c r="O1973" i="1"/>
  <c r="B1947" i="1"/>
  <c r="A1977" i="1"/>
  <c r="C1949" i="1"/>
  <c r="Q1948" i="1"/>
  <c r="L1977" i="1" l="1"/>
  <c r="M1977" i="1" s="1"/>
  <c r="N1977" i="1" s="1"/>
  <c r="E1977" i="1"/>
  <c r="F1976" i="1"/>
  <c r="I1975" i="1"/>
  <c r="G1976" i="1"/>
  <c r="O1974" i="1"/>
  <c r="B1948" i="1"/>
  <c r="A1978" i="1"/>
  <c r="C1950" i="1"/>
  <c r="Q1949" i="1"/>
  <c r="L1978" i="1" l="1"/>
  <c r="M1978" i="1" s="1"/>
  <c r="N1978" i="1" s="1"/>
  <c r="E1978" i="1"/>
  <c r="I1976" i="1"/>
  <c r="F1977" i="1"/>
  <c r="G1977" i="1"/>
  <c r="O1975" i="1"/>
  <c r="B1949" i="1"/>
  <c r="A1979" i="1"/>
  <c r="C1951" i="1"/>
  <c r="Q1950" i="1"/>
  <c r="L1979" i="1" l="1"/>
  <c r="M1979" i="1" s="1"/>
  <c r="N1979" i="1" s="1"/>
  <c r="E1979" i="1"/>
  <c r="I1977" i="1"/>
  <c r="G1978" i="1"/>
  <c r="F1978" i="1"/>
  <c r="O1976" i="1"/>
  <c r="B1950" i="1"/>
  <c r="A1980" i="1"/>
  <c r="C1952" i="1"/>
  <c r="Q1951" i="1"/>
  <c r="L1980" i="1" l="1"/>
  <c r="M1980" i="1" s="1"/>
  <c r="N1980" i="1" s="1"/>
  <c r="E1980" i="1"/>
  <c r="G1979" i="1"/>
  <c r="F1979" i="1"/>
  <c r="I1978" i="1"/>
  <c r="O1977" i="1"/>
  <c r="B1951" i="1"/>
  <c r="A1981" i="1"/>
  <c r="C1953" i="1"/>
  <c r="Q1952" i="1"/>
  <c r="L1981" i="1" l="1"/>
  <c r="M1981" i="1" s="1"/>
  <c r="N1981" i="1" s="1"/>
  <c r="E1981" i="1"/>
  <c r="F1980" i="1"/>
  <c r="O1978" i="1"/>
  <c r="G1980" i="1"/>
  <c r="I1979" i="1"/>
  <c r="B1952" i="1"/>
  <c r="A1982" i="1"/>
  <c r="C1954" i="1"/>
  <c r="Q1953" i="1"/>
  <c r="L1982" i="1" l="1"/>
  <c r="M1982" i="1" s="1"/>
  <c r="N1982" i="1" s="1"/>
  <c r="E1982" i="1"/>
  <c r="I1980" i="1"/>
  <c r="F1981" i="1"/>
  <c r="G1981" i="1"/>
  <c r="O1979" i="1"/>
  <c r="B1953" i="1"/>
  <c r="A1983" i="1"/>
  <c r="C1955" i="1"/>
  <c r="Q1954" i="1"/>
  <c r="L1983" i="1" l="1"/>
  <c r="M1983" i="1" s="1"/>
  <c r="N1983" i="1" s="1"/>
  <c r="E1983" i="1"/>
  <c r="G1982" i="1"/>
  <c r="F1982" i="1"/>
  <c r="I1981" i="1"/>
  <c r="O1980" i="1"/>
  <c r="B1954" i="1"/>
  <c r="A1984" i="1"/>
  <c r="C1956" i="1"/>
  <c r="Q1955" i="1"/>
  <c r="L1984" i="1" l="1"/>
  <c r="M1984" i="1" s="1"/>
  <c r="N1984" i="1" s="1"/>
  <c r="E1984" i="1"/>
  <c r="F1983" i="1"/>
  <c r="O1981" i="1"/>
  <c r="G1983" i="1"/>
  <c r="I1982" i="1"/>
  <c r="B1955" i="1"/>
  <c r="A1985" i="1"/>
  <c r="E1985" i="1" s="1"/>
  <c r="C1957" i="1"/>
  <c r="Q1956" i="1"/>
  <c r="I1983" i="1" l="1"/>
  <c r="G1984" i="1"/>
  <c r="F1984" i="1"/>
  <c r="O1982" i="1"/>
  <c r="L1985" i="1"/>
  <c r="M1985" i="1" s="1"/>
  <c r="N1985" i="1" s="1"/>
  <c r="B1956" i="1"/>
  <c r="A1986" i="1"/>
  <c r="C1958" i="1"/>
  <c r="Q1957" i="1"/>
  <c r="L1986" i="1" l="1"/>
  <c r="M1986" i="1" s="1"/>
  <c r="N1986" i="1" s="1"/>
  <c r="E1986" i="1"/>
  <c r="I1984" i="1"/>
  <c r="F1985" i="1"/>
  <c r="O1983" i="1"/>
  <c r="G1985" i="1"/>
  <c r="B1957" i="1"/>
  <c r="A1987" i="1"/>
  <c r="C1959" i="1"/>
  <c r="Q1958" i="1"/>
  <c r="L1987" i="1" l="1"/>
  <c r="M1987" i="1" s="1"/>
  <c r="N1987" i="1" s="1"/>
  <c r="E1987" i="1"/>
  <c r="I1985" i="1"/>
  <c r="G1986" i="1"/>
  <c r="O1984" i="1"/>
  <c r="F1986" i="1"/>
  <c r="B1958" i="1"/>
  <c r="A1988" i="1"/>
  <c r="C1960" i="1"/>
  <c r="Q1959" i="1"/>
  <c r="L1988" i="1" l="1"/>
  <c r="M1988" i="1" s="1"/>
  <c r="N1988" i="1" s="1"/>
  <c r="E1988" i="1"/>
  <c r="I1986" i="1"/>
  <c r="O1985" i="1"/>
  <c r="F1987" i="1"/>
  <c r="G1987" i="1"/>
  <c r="B1959" i="1"/>
  <c r="A1989" i="1"/>
  <c r="C1961" i="1"/>
  <c r="Q1960" i="1"/>
  <c r="L1989" i="1" l="1"/>
  <c r="M1989" i="1" s="1"/>
  <c r="N1989" i="1" s="1"/>
  <c r="E1989" i="1"/>
  <c r="O1986" i="1"/>
  <c r="I1987" i="1"/>
  <c r="F1988" i="1"/>
  <c r="G1988" i="1"/>
  <c r="B1960" i="1"/>
  <c r="A1990" i="1"/>
  <c r="C1962" i="1"/>
  <c r="Q1961" i="1"/>
  <c r="L1990" i="1" l="1"/>
  <c r="M1990" i="1" s="1"/>
  <c r="N1990" i="1" s="1"/>
  <c r="E1990" i="1"/>
  <c r="F1989" i="1"/>
  <c r="I1988" i="1"/>
  <c r="G1989" i="1"/>
  <c r="O1987" i="1"/>
  <c r="B1961" i="1"/>
  <c r="A1991" i="1"/>
  <c r="C1963" i="1"/>
  <c r="Q1962" i="1"/>
  <c r="L1991" i="1" l="1"/>
  <c r="M1991" i="1" s="1"/>
  <c r="N1991" i="1" s="1"/>
  <c r="E1991" i="1"/>
  <c r="I1989" i="1"/>
  <c r="G1990" i="1"/>
  <c r="F1990" i="1"/>
  <c r="G1991" i="1" s="1"/>
  <c r="O1988" i="1"/>
  <c r="B1962" i="1"/>
  <c r="A1992" i="1"/>
  <c r="C1964" i="1"/>
  <c r="Q1963" i="1"/>
  <c r="L1992" i="1" l="1"/>
  <c r="M1992" i="1" s="1"/>
  <c r="N1992" i="1" s="1"/>
  <c r="E1992" i="1"/>
  <c r="I1991" i="1"/>
  <c r="F1991" i="1"/>
  <c r="I1990" i="1"/>
  <c r="O1989" i="1"/>
  <c r="B1963" i="1"/>
  <c r="A1993" i="1"/>
  <c r="E1993" i="1" s="1"/>
  <c r="C1965" i="1"/>
  <c r="Q1964" i="1"/>
  <c r="L1993" i="1" l="1"/>
  <c r="M1993" i="1" s="1"/>
  <c r="N1993" i="1" s="1"/>
  <c r="O1991" i="1"/>
  <c r="F1992" i="1"/>
  <c r="O1990" i="1"/>
  <c r="G1992" i="1"/>
  <c r="B1964" i="1"/>
  <c r="A1994" i="1"/>
  <c r="C1966" i="1"/>
  <c r="Q1965" i="1"/>
  <c r="L1994" i="1" l="1"/>
  <c r="M1994" i="1" s="1"/>
  <c r="N1994" i="1" s="1"/>
  <c r="E1994" i="1"/>
  <c r="F1993" i="1"/>
  <c r="I1992" i="1"/>
  <c r="G1993" i="1"/>
  <c r="B1965" i="1"/>
  <c r="A1995" i="1"/>
  <c r="C1967" i="1"/>
  <c r="Q1966" i="1"/>
  <c r="L1995" i="1" l="1"/>
  <c r="M1995" i="1" s="1"/>
  <c r="N1995" i="1" s="1"/>
  <c r="E1995" i="1"/>
  <c r="I1993" i="1"/>
  <c r="O1992" i="1"/>
  <c r="F1994" i="1"/>
  <c r="G1994" i="1"/>
  <c r="B1966" i="1"/>
  <c r="A1996" i="1"/>
  <c r="C1968" i="1"/>
  <c r="Q1967" i="1"/>
  <c r="L1996" i="1" l="1"/>
  <c r="M1996" i="1" s="1"/>
  <c r="N1996" i="1" s="1"/>
  <c r="E1996" i="1"/>
  <c r="I1994" i="1"/>
  <c r="G1995" i="1"/>
  <c r="F1995" i="1"/>
  <c r="O1993" i="1"/>
  <c r="B1967" i="1"/>
  <c r="A1997" i="1"/>
  <c r="E1997" i="1" s="1"/>
  <c r="C1969" i="1"/>
  <c r="Q1968" i="1"/>
  <c r="L1997" i="1" l="1"/>
  <c r="M1997" i="1" s="1"/>
  <c r="F1996" i="1"/>
  <c r="G1996" i="1"/>
  <c r="I1995" i="1"/>
  <c r="O1994" i="1"/>
  <c r="B1968" i="1"/>
  <c r="A1998" i="1"/>
  <c r="C1970" i="1"/>
  <c r="Q1969" i="1"/>
  <c r="L1998" i="1" l="1"/>
  <c r="M1998" i="1" s="1"/>
  <c r="N1998" i="1" s="1"/>
  <c r="E1998" i="1"/>
  <c r="N1997" i="1"/>
  <c r="I1996" i="1"/>
  <c r="G1997" i="1"/>
  <c r="F1997" i="1"/>
  <c r="O1995" i="1"/>
  <c r="B1969" i="1"/>
  <c r="A1999" i="1"/>
  <c r="E1999" i="1" s="1"/>
  <c r="C1971" i="1"/>
  <c r="Q1970" i="1"/>
  <c r="L1999" i="1" l="1"/>
  <c r="M1999" i="1" s="1"/>
  <c r="N1999" i="1" s="1"/>
  <c r="I1997" i="1"/>
  <c r="F1998" i="1"/>
  <c r="O1996" i="1"/>
  <c r="G1998" i="1"/>
  <c r="B1970" i="1"/>
  <c r="A2000" i="1"/>
  <c r="E2000" i="1" s="1"/>
  <c r="C1972" i="1"/>
  <c r="Q1971" i="1"/>
  <c r="L2000" i="1" l="1"/>
  <c r="G1999" i="1"/>
  <c r="O1997" i="1"/>
  <c r="F1999" i="1"/>
  <c r="I1998" i="1"/>
  <c r="B1971" i="1"/>
  <c r="A2001" i="1"/>
  <c r="E2001" i="1" s="1"/>
  <c r="C1973" i="1"/>
  <c r="Q1972" i="1"/>
  <c r="M2000" i="1" l="1"/>
  <c r="N2000" i="1" s="1"/>
  <c r="L2001" i="1"/>
  <c r="M2001" i="1" s="1"/>
  <c r="N2001" i="1" s="1"/>
  <c r="A2002" i="1"/>
  <c r="E2002" i="1" s="1"/>
  <c r="F2000" i="1"/>
  <c r="I1999" i="1"/>
  <c r="G2000" i="1"/>
  <c r="O1998" i="1"/>
  <c r="B1972" i="1"/>
  <c r="F2001" i="1"/>
  <c r="C1974" i="1"/>
  <c r="Q1973" i="1"/>
  <c r="L2002" i="1" l="1"/>
  <c r="M2002" i="1" s="1"/>
  <c r="N2002" i="1" s="1"/>
  <c r="A2003" i="1"/>
  <c r="E2003" i="1" s="1"/>
  <c r="F2002" i="1"/>
  <c r="G2003" i="1" s="1"/>
  <c r="I2003" i="1" s="1"/>
  <c r="G2002" i="1"/>
  <c r="I2002" i="1" s="1"/>
  <c r="O1999" i="1"/>
  <c r="G2001" i="1"/>
  <c r="I2001" i="1" s="1"/>
  <c r="O2001" i="1" s="1"/>
  <c r="I2000" i="1"/>
  <c r="B1973" i="1"/>
  <c r="C1975" i="1"/>
  <c r="Q1974" i="1"/>
  <c r="O2002" i="1" l="1"/>
  <c r="A2004" i="1"/>
  <c r="E2004" i="1" s="1"/>
  <c r="L2003" i="1"/>
  <c r="M2003" i="1" s="1"/>
  <c r="N2003" i="1" s="1"/>
  <c r="O2003" i="1" s="1"/>
  <c r="F2003" i="1"/>
  <c r="O2000" i="1"/>
  <c r="B1974" i="1"/>
  <c r="C1976" i="1"/>
  <c r="Q1975" i="1"/>
  <c r="G2004" i="1" l="1"/>
  <c r="I2004" i="1" s="1"/>
  <c r="A2005" i="1"/>
  <c r="E2005" i="1" s="1"/>
  <c r="L2004" i="1"/>
  <c r="M2004" i="1" s="1"/>
  <c r="N2004" i="1" s="1"/>
  <c r="F2004" i="1"/>
  <c r="B1975" i="1"/>
  <c r="C1977" i="1"/>
  <c r="Q1976" i="1"/>
  <c r="L2005" i="1" l="1"/>
  <c r="M2005" i="1" s="1"/>
  <c r="N2005" i="1" s="1"/>
  <c r="A2006" i="1"/>
  <c r="E2006" i="1" s="1"/>
  <c r="F2005" i="1"/>
  <c r="O2004" i="1"/>
  <c r="G2005" i="1"/>
  <c r="I2005" i="1" s="1"/>
  <c r="B1976" i="1"/>
  <c r="C1978" i="1"/>
  <c r="Q1977" i="1"/>
  <c r="O2005" i="1" l="1"/>
  <c r="F2006" i="1"/>
  <c r="L2006" i="1"/>
  <c r="M2006" i="1" s="1"/>
  <c r="N2006" i="1" s="1"/>
  <c r="A2007" i="1"/>
  <c r="E2007" i="1" s="1"/>
  <c r="G2006" i="1"/>
  <c r="I2006" i="1" s="1"/>
  <c r="B1977" i="1"/>
  <c r="C1979" i="1"/>
  <c r="Q1978" i="1"/>
  <c r="O2006" i="1" l="1"/>
  <c r="L2007" i="1"/>
  <c r="M2007" i="1" s="1"/>
  <c r="N2007" i="1" s="1"/>
  <c r="A2008" i="1"/>
  <c r="E2008" i="1" s="1"/>
  <c r="F2007" i="1"/>
  <c r="G2007" i="1"/>
  <c r="I2007" i="1" s="1"/>
  <c r="B1978" i="1"/>
  <c r="C1980" i="1"/>
  <c r="Q1979" i="1"/>
  <c r="O2007" i="1" l="1"/>
  <c r="G2008" i="1"/>
  <c r="I2008" i="1" s="1"/>
  <c r="F2008" i="1"/>
  <c r="L2008" i="1"/>
  <c r="M2008" i="1" s="1"/>
  <c r="N2008" i="1" s="1"/>
  <c r="A2009" i="1"/>
  <c r="E2009" i="1" s="1"/>
  <c r="B1979" i="1"/>
  <c r="C1981" i="1"/>
  <c r="Q1980" i="1"/>
  <c r="L2009" i="1" l="1"/>
  <c r="M2009" i="1" s="1"/>
  <c r="N2009" i="1" s="1"/>
  <c r="F2009" i="1"/>
  <c r="G2010" i="1" s="1"/>
  <c r="I2010" i="1" s="1"/>
  <c r="A2010" i="1"/>
  <c r="E2010" i="1" s="1"/>
  <c r="G2009" i="1"/>
  <c r="I2009" i="1" s="1"/>
  <c r="O2008" i="1"/>
  <c r="B1980" i="1"/>
  <c r="C1982" i="1"/>
  <c r="Q1981" i="1"/>
  <c r="O2009" i="1" l="1"/>
  <c r="F2010" i="1"/>
  <c r="L2010" i="1"/>
  <c r="M2010" i="1" s="1"/>
  <c r="N2010" i="1" s="1"/>
  <c r="O2010" i="1" s="1"/>
  <c r="A2011" i="1"/>
  <c r="E2011" i="1" s="1"/>
  <c r="B1981" i="1"/>
  <c r="C1983" i="1"/>
  <c r="Q1982" i="1"/>
  <c r="L2011" i="1" l="1"/>
  <c r="M2011" i="1" s="1"/>
  <c r="N2011" i="1" s="1"/>
  <c r="A2012" i="1"/>
  <c r="E2012" i="1" s="1"/>
  <c r="F2011" i="1"/>
  <c r="G2012" i="1" s="1"/>
  <c r="I2012" i="1" s="1"/>
  <c r="G2011" i="1"/>
  <c r="I2011" i="1" s="1"/>
  <c r="B1982" i="1"/>
  <c r="C1984" i="1"/>
  <c r="Q1983" i="1"/>
  <c r="O2011" i="1" l="1"/>
  <c r="F2012" i="1"/>
  <c r="G2013" i="1" s="1"/>
  <c r="I2013" i="1" s="1"/>
  <c r="L2012" i="1"/>
  <c r="M2012" i="1" s="1"/>
  <c r="N2012" i="1" s="1"/>
  <c r="O2012" i="1" s="1"/>
  <c r="A2013" i="1"/>
  <c r="E2013" i="1" s="1"/>
  <c r="B1983" i="1"/>
  <c r="C1985" i="1"/>
  <c r="Q1984" i="1"/>
  <c r="F2013" i="1" l="1"/>
  <c r="G2014" i="1" s="1"/>
  <c r="I2014" i="1" s="1"/>
  <c r="L2013" i="1"/>
  <c r="M2013" i="1" s="1"/>
  <c r="N2013" i="1" s="1"/>
  <c r="O2013" i="1" s="1"/>
  <c r="A2014" i="1"/>
  <c r="E2014" i="1" s="1"/>
  <c r="B1984" i="1"/>
  <c r="C1986" i="1"/>
  <c r="Q1985" i="1"/>
  <c r="L2014" i="1" l="1"/>
  <c r="M2014" i="1" s="1"/>
  <c r="N2014" i="1" s="1"/>
  <c r="O2014" i="1" s="1"/>
  <c r="A2015" i="1"/>
  <c r="E2015" i="1" s="1"/>
  <c r="F2014" i="1"/>
  <c r="G2015" i="1" s="1"/>
  <c r="I2015" i="1" s="1"/>
  <c r="B1985" i="1"/>
  <c r="C1987" i="1"/>
  <c r="Q1986" i="1"/>
  <c r="L2015" i="1" l="1"/>
  <c r="M2015" i="1" s="1"/>
  <c r="N2015" i="1" s="1"/>
  <c r="O2015" i="1" s="1"/>
  <c r="F2015" i="1"/>
  <c r="G2016" i="1" s="1"/>
  <c r="I2016" i="1" s="1"/>
  <c r="A2016" i="1"/>
  <c r="E2016" i="1" s="1"/>
  <c r="B1986" i="1"/>
  <c r="C1988" i="1"/>
  <c r="Q1987" i="1"/>
  <c r="F2016" i="1" l="1"/>
  <c r="G2017" i="1" s="1"/>
  <c r="I2017" i="1" s="1"/>
  <c r="L2016" i="1"/>
  <c r="M2016" i="1" s="1"/>
  <c r="N2016" i="1" s="1"/>
  <c r="O2016" i="1" s="1"/>
  <c r="A2017" i="1"/>
  <c r="E2017" i="1" s="1"/>
  <c r="B1987" i="1"/>
  <c r="C1989" i="1"/>
  <c r="Q1988" i="1"/>
  <c r="F2017" i="1" l="1"/>
  <c r="G2018" i="1" s="1"/>
  <c r="I2018" i="1" s="1"/>
  <c r="L2017" i="1"/>
  <c r="M2017" i="1" s="1"/>
  <c r="N2017" i="1" s="1"/>
  <c r="O2017" i="1" s="1"/>
  <c r="A2018" i="1"/>
  <c r="E2018" i="1" s="1"/>
  <c r="B1988" i="1"/>
  <c r="C1990" i="1"/>
  <c r="Q1989" i="1"/>
  <c r="A2019" i="1" l="1"/>
  <c r="E2019" i="1" s="1"/>
  <c r="F2018" i="1"/>
  <c r="G2019" i="1" s="1"/>
  <c r="I2019" i="1" s="1"/>
  <c r="L2018" i="1"/>
  <c r="M2018" i="1" s="1"/>
  <c r="N2018" i="1" s="1"/>
  <c r="O2018" i="1" s="1"/>
  <c r="B1989" i="1"/>
  <c r="C1991" i="1"/>
  <c r="Q1990" i="1"/>
  <c r="L2019" i="1" l="1"/>
  <c r="M2019" i="1" s="1"/>
  <c r="N2019" i="1" s="1"/>
  <c r="O2019" i="1" s="1"/>
  <c r="F2019" i="1"/>
  <c r="G2020" i="1" s="1"/>
  <c r="I2020" i="1" s="1"/>
  <c r="A2020" i="1"/>
  <c r="E2020" i="1" s="1"/>
  <c r="B1990" i="1"/>
  <c r="C1992" i="1"/>
  <c r="Q1991" i="1"/>
  <c r="F2020" i="1" l="1"/>
  <c r="G2021" i="1" s="1"/>
  <c r="I2021" i="1" s="1"/>
  <c r="A2021" i="1"/>
  <c r="E2021" i="1" s="1"/>
  <c r="L2020" i="1"/>
  <c r="M2020" i="1" s="1"/>
  <c r="N2020" i="1" s="1"/>
  <c r="O2020" i="1" s="1"/>
  <c r="B1991" i="1"/>
  <c r="C1993" i="1"/>
  <c r="Q1992" i="1"/>
  <c r="L2021" i="1" l="1"/>
  <c r="M2021" i="1" s="1"/>
  <c r="N2021" i="1" s="1"/>
  <c r="O2021" i="1" s="1"/>
  <c r="A2022" i="1"/>
  <c r="E2022" i="1" s="1"/>
  <c r="F2021" i="1"/>
  <c r="G2022" i="1" s="1"/>
  <c r="I2022" i="1" s="1"/>
  <c r="B1992" i="1"/>
  <c r="C1994" i="1"/>
  <c r="Q1993" i="1"/>
  <c r="F2022" i="1" l="1"/>
  <c r="G2023" i="1" s="1"/>
  <c r="I2023" i="1" s="1"/>
  <c r="L2022" i="1"/>
  <c r="M2022" i="1" s="1"/>
  <c r="N2022" i="1" s="1"/>
  <c r="O2022" i="1" s="1"/>
  <c r="A2023" i="1"/>
  <c r="E2023" i="1" s="1"/>
  <c r="B1993" i="1"/>
  <c r="C1995" i="1"/>
  <c r="Q1994" i="1"/>
  <c r="L2023" i="1" l="1"/>
  <c r="M2023" i="1" s="1"/>
  <c r="N2023" i="1" s="1"/>
  <c r="O2023" i="1" s="1"/>
  <c r="A2024" i="1"/>
  <c r="E2024" i="1" s="1"/>
  <c r="F2023" i="1"/>
  <c r="G2024" i="1" s="1"/>
  <c r="I2024" i="1" s="1"/>
  <c r="B1994" i="1"/>
  <c r="C1996" i="1"/>
  <c r="Q1995" i="1"/>
  <c r="F2024" i="1" l="1"/>
  <c r="G2025" i="1" s="1"/>
  <c r="I2025" i="1" s="1"/>
  <c r="L2024" i="1"/>
  <c r="M2024" i="1" s="1"/>
  <c r="N2024" i="1" s="1"/>
  <c r="O2024" i="1" s="1"/>
  <c r="A2025" i="1"/>
  <c r="E2025" i="1" s="1"/>
  <c r="B1995" i="1"/>
  <c r="C1997" i="1"/>
  <c r="Q1996" i="1"/>
  <c r="L2025" i="1" l="1"/>
  <c r="M2025" i="1" s="1"/>
  <c r="N2025" i="1" s="1"/>
  <c r="O2025" i="1" s="1"/>
  <c r="A2026" i="1"/>
  <c r="E2026" i="1" s="1"/>
  <c r="F2025" i="1"/>
  <c r="G2026" i="1" s="1"/>
  <c r="I2026" i="1" s="1"/>
  <c r="B1996" i="1"/>
  <c r="C1998" i="1"/>
  <c r="Q1997" i="1"/>
  <c r="L2026" i="1" l="1"/>
  <c r="M2026" i="1" s="1"/>
  <c r="N2026" i="1" s="1"/>
  <c r="O2026" i="1" s="1"/>
  <c r="F2026" i="1"/>
  <c r="G2027" i="1" s="1"/>
  <c r="I2027" i="1" s="1"/>
  <c r="A2027" i="1"/>
  <c r="E2027" i="1" s="1"/>
  <c r="B1997" i="1"/>
  <c r="C1999" i="1"/>
  <c r="Q1998" i="1"/>
  <c r="F2027" i="1" l="1"/>
  <c r="G2028" i="1" s="1"/>
  <c r="I2028" i="1" s="1"/>
  <c r="L2027" i="1"/>
  <c r="M2027" i="1" s="1"/>
  <c r="N2027" i="1" s="1"/>
  <c r="O2027" i="1" s="1"/>
  <c r="A2028" i="1"/>
  <c r="E2028" i="1" s="1"/>
  <c r="B1998" i="1"/>
  <c r="C2000" i="1"/>
  <c r="Q1999" i="1"/>
  <c r="F2028" i="1" l="1"/>
  <c r="G2029" i="1" s="1"/>
  <c r="I2029" i="1" s="1"/>
  <c r="A2029" i="1"/>
  <c r="E2029" i="1" s="1"/>
  <c r="L2028" i="1"/>
  <c r="M2028" i="1" s="1"/>
  <c r="N2028" i="1" s="1"/>
  <c r="O2028" i="1" s="1"/>
  <c r="B1999" i="1"/>
  <c r="C2001" i="1"/>
  <c r="C2002" i="1" s="1"/>
  <c r="Q2000" i="1"/>
  <c r="L2029" i="1" l="1"/>
  <c r="M2029" i="1" s="1"/>
  <c r="N2029" i="1" s="1"/>
  <c r="O2029" i="1" s="1"/>
  <c r="A2030" i="1"/>
  <c r="E2030" i="1" s="1"/>
  <c r="F2029" i="1"/>
  <c r="G2030" i="1" s="1"/>
  <c r="I2030" i="1" s="1"/>
  <c r="C2003" i="1"/>
  <c r="Q2002" i="1"/>
  <c r="B2002" i="1" s="1"/>
  <c r="B2000" i="1"/>
  <c r="Q2001" i="1"/>
  <c r="B2001" i="1" s="1"/>
  <c r="L2030" i="1" l="1"/>
  <c r="M2030" i="1" s="1"/>
  <c r="N2030" i="1" s="1"/>
  <c r="O2030" i="1" s="1"/>
  <c r="A2031" i="1"/>
  <c r="E2031" i="1" s="1"/>
  <c r="F2030" i="1"/>
  <c r="G2031" i="1" s="1"/>
  <c r="I2031" i="1" s="1"/>
  <c r="C2004" i="1"/>
  <c r="Q2003" i="1"/>
  <c r="B2003" i="1" s="1"/>
  <c r="F2031" i="1" l="1"/>
  <c r="G2032" i="1" s="1"/>
  <c r="I2032" i="1" s="1"/>
  <c r="L2031" i="1"/>
  <c r="M2031" i="1" s="1"/>
  <c r="N2031" i="1" s="1"/>
  <c r="O2031" i="1" s="1"/>
  <c r="A2032" i="1"/>
  <c r="E2032" i="1" s="1"/>
  <c r="C2005" i="1"/>
  <c r="Q2004" i="1"/>
  <c r="B2004" i="1" s="1"/>
  <c r="F2032" i="1" l="1"/>
  <c r="G2033" i="1" s="1"/>
  <c r="I2033" i="1" s="1"/>
  <c r="L2032" i="1"/>
  <c r="M2032" i="1" s="1"/>
  <c r="N2032" i="1" s="1"/>
  <c r="O2032" i="1" s="1"/>
  <c r="A2033" i="1"/>
  <c r="E2033" i="1" s="1"/>
  <c r="C2006" i="1"/>
  <c r="Q2005" i="1"/>
  <c r="B2005" i="1" s="1"/>
  <c r="A2034" i="1" l="1"/>
  <c r="E2034" i="1" s="1"/>
  <c r="F2033" i="1"/>
  <c r="G2034" i="1" s="1"/>
  <c r="I2034" i="1" s="1"/>
  <c r="L2033" i="1"/>
  <c r="M2033" i="1" s="1"/>
  <c r="N2033" i="1" s="1"/>
  <c r="O2033" i="1" s="1"/>
  <c r="C2007" i="1"/>
  <c r="Q2006" i="1"/>
  <c r="B2006" i="1" s="1"/>
  <c r="L2034" i="1" l="1"/>
  <c r="M2034" i="1" s="1"/>
  <c r="N2034" i="1" s="1"/>
  <c r="O2034" i="1" s="1"/>
  <c r="A2035" i="1"/>
  <c r="E2035" i="1" s="1"/>
  <c r="F2034" i="1"/>
  <c r="G2035" i="1" s="1"/>
  <c r="I2035" i="1" s="1"/>
  <c r="C2008" i="1"/>
  <c r="Q2007" i="1"/>
  <c r="B2007" i="1" s="1"/>
  <c r="F2035" i="1" l="1"/>
  <c r="G2036" i="1" s="1"/>
  <c r="I2036" i="1" s="1"/>
  <c r="A2036" i="1"/>
  <c r="E2036" i="1" s="1"/>
  <c r="L2035" i="1"/>
  <c r="M2035" i="1" s="1"/>
  <c r="N2035" i="1" s="1"/>
  <c r="O2035" i="1" s="1"/>
  <c r="C2009" i="1"/>
  <c r="Q2008" i="1"/>
  <c r="B2008" i="1" s="1"/>
  <c r="F2036" i="1" l="1"/>
  <c r="G2037" i="1" s="1"/>
  <c r="I2037" i="1" s="1"/>
  <c r="L2036" i="1"/>
  <c r="M2036" i="1" s="1"/>
  <c r="N2036" i="1" s="1"/>
  <c r="O2036" i="1" s="1"/>
  <c r="A2037" i="1"/>
  <c r="E2037" i="1" s="1"/>
  <c r="C2010" i="1"/>
  <c r="Q2009" i="1"/>
  <c r="B2009" i="1" s="1"/>
  <c r="A2038" i="1" l="1"/>
  <c r="E2038" i="1" s="1"/>
  <c r="L2037" i="1"/>
  <c r="M2037" i="1" s="1"/>
  <c r="N2037" i="1" s="1"/>
  <c r="O2037" i="1" s="1"/>
  <c r="F2037" i="1"/>
  <c r="G2038" i="1" s="1"/>
  <c r="I2038" i="1" s="1"/>
  <c r="C2011" i="1"/>
  <c r="Q2010" i="1"/>
  <c r="B2010" i="1" s="1"/>
  <c r="L2038" i="1" l="1"/>
  <c r="M2038" i="1" s="1"/>
  <c r="N2038" i="1" s="1"/>
  <c r="O2038" i="1" s="1"/>
  <c r="A2039" i="1"/>
  <c r="E2039" i="1" s="1"/>
  <c r="F2038" i="1"/>
  <c r="G2039" i="1" s="1"/>
  <c r="I2039" i="1" s="1"/>
  <c r="C2012" i="1"/>
  <c r="Q2011" i="1"/>
  <c r="B2011" i="1" s="1"/>
  <c r="L2039" i="1" l="1"/>
  <c r="M2039" i="1" s="1"/>
  <c r="N2039" i="1" s="1"/>
  <c r="O2039" i="1" s="1"/>
  <c r="A2040" i="1"/>
  <c r="E2040" i="1" s="1"/>
  <c r="F2039" i="1"/>
  <c r="G2040" i="1" s="1"/>
  <c r="I2040" i="1" s="1"/>
  <c r="C2013" i="1"/>
  <c r="Q2012" i="1"/>
  <c r="B2012" i="1" s="1"/>
  <c r="F2040" i="1" l="1"/>
  <c r="G2041" i="1" s="1"/>
  <c r="I2041" i="1" s="1"/>
  <c r="A2041" i="1"/>
  <c r="E2041" i="1" s="1"/>
  <c r="L2040" i="1"/>
  <c r="M2040" i="1" s="1"/>
  <c r="N2040" i="1" s="1"/>
  <c r="O2040" i="1" s="1"/>
  <c r="C2014" i="1"/>
  <c r="Q2013" i="1"/>
  <c r="B2013" i="1" s="1"/>
  <c r="A2042" i="1" l="1"/>
  <c r="E2042" i="1" s="1"/>
  <c r="F2041" i="1"/>
  <c r="G2042" i="1" s="1"/>
  <c r="I2042" i="1" s="1"/>
  <c r="L2041" i="1"/>
  <c r="M2041" i="1" s="1"/>
  <c r="N2041" i="1" s="1"/>
  <c r="O2041" i="1" s="1"/>
  <c r="C2015" i="1"/>
  <c r="Q2014" i="1"/>
  <c r="B2014" i="1" s="1"/>
  <c r="L2042" i="1" l="1"/>
  <c r="M2042" i="1" s="1"/>
  <c r="N2042" i="1" s="1"/>
  <c r="O2042" i="1" s="1"/>
  <c r="A2043" i="1"/>
  <c r="E2043" i="1" s="1"/>
  <c r="F2042" i="1"/>
  <c r="G2043" i="1" s="1"/>
  <c r="I2043" i="1" s="1"/>
  <c r="C2016" i="1"/>
  <c r="Q2015" i="1"/>
  <c r="B2015" i="1" s="1"/>
  <c r="F2043" i="1" l="1"/>
  <c r="G2044" i="1" s="1"/>
  <c r="I2044" i="1" s="1"/>
  <c r="A2044" i="1"/>
  <c r="E2044" i="1" s="1"/>
  <c r="L2043" i="1"/>
  <c r="M2043" i="1" s="1"/>
  <c r="N2043" i="1" s="1"/>
  <c r="O2043" i="1" s="1"/>
  <c r="C2017" i="1"/>
  <c r="Q2016" i="1"/>
  <c r="B2016" i="1" s="1"/>
  <c r="F2044" i="1" l="1"/>
  <c r="G2045" i="1" s="1"/>
  <c r="I2045" i="1" s="1"/>
  <c r="L2044" i="1"/>
  <c r="M2044" i="1" s="1"/>
  <c r="N2044" i="1" s="1"/>
  <c r="O2044" i="1" s="1"/>
  <c r="A2045" i="1"/>
  <c r="E2045" i="1" s="1"/>
  <c r="C2018" i="1"/>
  <c r="Q2017" i="1"/>
  <c r="B2017" i="1" s="1"/>
  <c r="F2045" i="1" l="1"/>
  <c r="G2046" i="1" s="1"/>
  <c r="I2046" i="1" s="1"/>
  <c r="L2045" i="1"/>
  <c r="M2045" i="1" s="1"/>
  <c r="N2045" i="1" s="1"/>
  <c r="O2045" i="1" s="1"/>
  <c r="A2046" i="1"/>
  <c r="E2046" i="1" s="1"/>
  <c r="C2019" i="1"/>
  <c r="Q2018" i="1"/>
  <c r="B2018" i="1" s="1"/>
  <c r="F2046" i="1" l="1"/>
  <c r="G2047" i="1" s="1"/>
  <c r="I2047" i="1" s="1"/>
  <c r="L2046" i="1"/>
  <c r="M2046" i="1" s="1"/>
  <c r="N2046" i="1" s="1"/>
  <c r="O2046" i="1" s="1"/>
  <c r="A2047" i="1"/>
  <c r="E2047" i="1" s="1"/>
  <c r="C2020" i="1"/>
  <c r="Q2019" i="1"/>
  <c r="B2019" i="1" s="1"/>
  <c r="F2047" i="1" l="1"/>
  <c r="G2048" i="1" s="1"/>
  <c r="I2048" i="1" s="1"/>
  <c r="A2048" i="1"/>
  <c r="E2048" i="1" s="1"/>
  <c r="L2047" i="1"/>
  <c r="M2047" i="1" s="1"/>
  <c r="N2047" i="1" s="1"/>
  <c r="O2047" i="1" s="1"/>
  <c r="C2021" i="1"/>
  <c r="Q2020" i="1"/>
  <c r="B2020" i="1" s="1"/>
  <c r="F2048" i="1" l="1"/>
  <c r="G2049" i="1" s="1"/>
  <c r="I2049" i="1" s="1"/>
  <c r="A2049" i="1"/>
  <c r="E2049" i="1" s="1"/>
  <c r="L2048" i="1"/>
  <c r="M2048" i="1" s="1"/>
  <c r="N2048" i="1" s="1"/>
  <c r="O2048" i="1" s="1"/>
  <c r="C2022" i="1"/>
  <c r="Q2021" i="1"/>
  <c r="B2021" i="1" s="1"/>
  <c r="F2049" i="1" l="1"/>
  <c r="G2050" i="1" s="1"/>
  <c r="I2050" i="1" s="1"/>
  <c r="A2050" i="1"/>
  <c r="E2050" i="1" s="1"/>
  <c r="L2049" i="1"/>
  <c r="M2049" i="1" s="1"/>
  <c r="N2049" i="1" s="1"/>
  <c r="O2049" i="1" s="1"/>
  <c r="C2023" i="1"/>
  <c r="Q2022" i="1"/>
  <c r="B2022" i="1" s="1"/>
  <c r="F2050" i="1" l="1"/>
  <c r="G2051" i="1" s="1"/>
  <c r="I2051" i="1" s="1"/>
  <c r="L2050" i="1"/>
  <c r="M2050" i="1" s="1"/>
  <c r="N2050" i="1" s="1"/>
  <c r="O2050" i="1" s="1"/>
  <c r="A2051" i="1"/>
  <c r="E2051" i="1" s="1"/>
  <c r="C2024" i="1"/>
  <c r="Q2023" i="1"/>
  <c r="B2023" i="1" s="1"/>
  <c r="F2051" i="1" l="1"/>
  <c r="G2052" i="1" s="1"/>
  <c r="I2052" i="1" s="1"/>
  <c r="A2052" i="1"/>
  <c r="E2052" i="1" s="1"/>
  <c r="L2051" i="1"/>
  <c r="M2051" i="1" s="1"/>
  <c r="N2051" i="1" s="1"/>
  <c r="O2051" i="1" s="1"/>
  <c r="C2025" i="1"/>
  <c r="Q2024" i="1"/>
  <c r="B2024" i="1" s="1"/>
  <c r="L2052" i="1" l="1"/>
  <c r="M2052" i="1" s="1"/>
  <c r="N2052" i="1" s="1"/>
  <c r="O2052" i="1" s="1"/>
  <c r="A2053" i="1"/>
  <c r="E2053" i="1" s="1"/>
  <c r="F2052" i="1"/>
  <c r="G2053" i="1" s="1"/>
  <c r="I2053" i="1" s="1"/>
  <c r="C2026" i="1"/>
  <c r="Q2025" i="1"/>
  <c r="B2025" i="1" s="1"/>
  <c r="F2053" i="1" l="1"/>
  <c r="G2054" i="1" s="1"/>
  <c r="I2054" i="1" s="1"/>
  <c r="A2054" i="1"/>
  <c r="E2054" i="1" s="1"/>
  <c r="L2053" i="1"/>
  <c r="M2053" i="1" s="1"/>
  <c r="N2053" i="1" s="1"/>
  <c r="O2053" i="1" s="1"/>
  <c r="C2027" i="1"/>
  <c r="Q2026" i="1"/>
  <c r="B2026" i="1" s="1"/>
  <c r="F2054" i="1" l="1"/>
  <c r="G2055" i="1" s="1"/>
  <c r="I2055" i="1" s="1"/>
  <c r="A2055" i="1"/>
  <c r="E2055" i="1" s="1"/>
  <c r="L2054" i="1"/>
  <c r="M2054" i="1" s="1"/>
  <c r="N2054" i="1" s="1"/>
  <c r="O2054" i="1" s="1"/>
  <c r="C2028" i="1"/>
  <c r="Q2027" i="1"/>
  <c r="B2027" i="1" s="1"/>
  <c r="F2055" i="1" l="1"/>
  <c r="G2056" i="1" s="1"/>
  <c r="I2056" i="1" s="1"/>
  <c r="A2056" i="1"/>
  <c r="E2056" i="1" s="1"/>
  <c r="L2055" i="1"/>
  <c r="M2055" i="1" s="1"/>
  <c r="N2055" i="1" s="1"/>
  <c r="O2055" i="1" s="1"/>
  <c r="C2029" i="1"/>
  <c r="Q2028" i="1"/>
  <c r="B2028" i="1" s="1"/>
  <c r="F2056" i="1" l="1"/>
  <c r="G2057" i="1" s="1"/>
  <c r="I2057" i="1" s="1"/>
  <c r="L2056" i="1"/>
  <c r="M2056" i="1" s="1"/>
  <c r="N2056" i="1" s="1"/>
  <c r="O2056" i="1" s="1"/>
  <c r="A2057" i="1"/>
  <c r="E2057" i="1" s="1"/>
  <c r="C2030" i="1"/>
  <c r="Q2029" i="1"/>
  <c r="B2029" i="1" s="1"/>
  <c r="F2057" i="1" l="1"/>
  <c r="G2058" i="1" s="1"/>
  <c r="I2058" i="1" s="1"/>
  <c r="L2057" i="1"/>
  <c r="M2057" i="1" s="1"/>
  <c r="N2057" i="1" s="1"/>
  <c r="O2057" i="1" s="1"/>
  <c r="A2058" i="1"/>
  <c r="E2058" i="1" s="1"/>
  <c r="C2031" i="1"/>
  <c r="Q2030" i="1"/>
  <c r="B2030" i="1" s="1"/>
  <c r="F2058" i="1" l="1"/>
  <c r="G2059" i="1" s="1"/>
  <c r="I2059" i="1" s="1"/>
  <c r="A2059" i="1"/>
  <c r="E2059" i="1" s="1"/>
  <c r="L2058" i="1"/>
  <c r="M2058" i="1" s="1"/>
  <c r="N2058" i="1" s="1"/>
  <c r="O2058" i="1" s="1"/>
  <c r="C2032" i="1"/>
  <c r="Q2031" i="1"/>
  <c r="B2031" i="1" s="1"/>
  <c r="A2060" i="1" l="1"/>
  <c r="E2060" i="1" s="1"/>
  <c r="L2059" i="1"/>
  <c r="M2059" i="1" s="1"/>
  <c r="N2059" i="1" s="1"/>
  <c r="O2059" i="1" s="1"/>
  <c r="F2059" i="1"/>
  <c r="G2060" i="1" s="1"/>
  <c r="I2060" i="1" s="1"/>
  <c r="C2033" i="1"/>
  <c r="Q2032" i="1"/>
  <c r="B2032" i="1" s="1"/>
  <c r="F2060" i="1" l="1"/>
  <c r="G2061" i="1" s="1"/>
  <c r="I2061" i="1" s="1"/>
  <c r="A2061" i="1"/>
  <c r="E2061" i="1" s="1"/>
  <c r="L2060" i="1"/>
  <c r="M2060" i="1" s="1"/>
  <c r="N2060" i="1" s="1"/>
  <c r="O2060" i="1" s="1"/>
  <c r="C2034" i="1"/>
  <c r="Q2033" i="1"/>
  <c r="B2033" i="1" s="1"/>
  <c r="F2061" i="1" l="1"/>
  <c r="G2062" i="1" s="1"/>
  <c r="I2062" i="1" s="1"/>
  <c r="L2061" i="1"/>
  <c r="M2061" i="1" s="1"/>
  <c r="N2061" i="1" s="1"/>
  <c r="O2061" i="1" s="1"/>
  <c r="A2062" i="1"/>
  <c r="E2062" i="1" s="1"/>
  <c r="C2035" i="1"/>
  <c r="Q2034" i="1"/>
  <c r="B2034" i="1" s="1"/>
  <c r="F2062" i="1" l="1"/>
  <c r="G2063" i="1" s="1"/>
  <c r="I2063" i="1" s="1"/>
  <c r="A2063" i="1"/>
  <c r="E2063" i="1" s="1"/>
  <c r="L2062" i="1"/>
  <c r="M2062" i="1" s="1"/>
  <c r="N2062" i="1" s="1"/>
  <c r="O2062" i="1" s="1"/>
  <c r="C2036" i="1"/>
  <c r="Q2035" i="1"/>
  <c r="B2035" i="1" s="1"/>
  <c r="F2063" i="1" l="1"/>
  <c r="G2064" i="1" s="1"/>
  <c r="I2064" i="1" s="1"/>
  <c r="A2064" i="1"/>
  <c r="E2064" i="1" s="1"/>
  <c r="L2063" i="1"/>
  <c r="M2063" i="1" s="1"/>
  <c r="N2063" i="1" s="1"/>
  <c r="O2063" i="1" s="1"/>
  <c r="C2037" i="1"/>
  <c r="Q2036" i="1"/>
  <c r="B2036" i="1" s="1"/>
  <c r="F2064" i="1" l="1"/>
  <c r="G2065" i="1" s="1"/>
  <c r="I2065" i="1" s="1"/>
  <c r="A2065" i="1"/>
  <c r="E2065" i="1" s="1"/>
  <c r="L2064" i="1"/>
  <c r="M2064" i="1" s="1"/>
  <c r="N2064" i="1" s="1"/>
  <c r="O2064" i="1" s="1"/>
  <c r="C2038" i="1"/>
  <c r="Q2037" i="1"/>
  <c r="B2037" i="1" s="1"/>
  <c r="F2065" i="1" l="1"/>
  <c r="G2066" i="1" s="1"/>
  <c r="I2066" i="1" s="1"/>
  <c r="L2065" i="1"/>
  <c r="M2065" i="1" s="1"/>
  <c r="N2065" i="1" s="1"/>
  <c r="O2065" i="1" s="1"/>
  <c r="A2066" i="1"/>
  <c r="E2066" i="1" s="1"/>
  <c r="C2039" i="1"/>
  <c r="Q2038" i="1"/>
  <c r="B2038" i="1" s="1"/>
  <c r="F2066" i="1" l="1"/>
  <c r="G2067" i="1" s="1"/>
  <c r="I2067" i="1" s="1"/>
  <c r="A2067" i="1"/>
  <c r="E2067" i="1" s="1"/>
  <c r="L2066" i="1"/>
  <c r="M2066" i="1" s="1"/>
  <c r="N2066" i="1" s="1"/>
  <c r="O2066" i="1" s="1"/>
  <c r="C2040" i="1"/>
  <c r="Q2039" i="1"/>
  <c r="B2039" i="1" s="1"/>
  <c r="F2067" i="1" l="1"/>
  <c r="G2068" i="1" s="1"/>
  <c r="I2068" i="1" s="1"/>
  <c r="L2067" i="1"/>
  <c r="M2067" i="1" s="1"/>
  <c r="N2067" i="1" s="1"/>
  <c r="O2067" i="1" s="1"/>
  <c r="A2068" i="1"/>
  <c r="E2068" i="1" s="1"/>
  <c r="C2041" i="1"/>
  <c r="Q2040" i="1"/>
  <c r="B2040" i="1" s="1"/>
  <c r="F2068" i="1" l="1"/>
  <c r="G2069" i="1" s="1"/>
  <c r="I2069" i="1" s="1"/>
  <c r="L2068" i="1"/>
  <c r="M2068" i="1" s="1"/>
  <c r="N2068" i="1" s="1"/>
  <c r="O2068" i="1" s="1"/>
  <c r="A2069" i="1"/>
  <c r="E2069" i="1" s="1"/>
  <c r="C2042" i="1"/>
  <c r="Q2041" i="1"/>
  <c r="B2041" i="1" s="1"/>
  <c r="F2069" i="1" l="1"/>
  <c r="G2070" i="1" s="1"/>
  <c r="I2070" i="1" s="1"/>
  <c r="L2069" i="1"/>
  <c r="M2069" i="1" s="1"/>
  <c r="N2069" i="1" s="1"/>
  <c r="O2069" i="1" s="1"/>
  <c r="A2070" i="1"/>
  <c r="E2070" i="1" s="1"/>
  <c r="C2043" i="1"/>
  <c r="Q2042" i="1"/>
  <c r="B2042" i="1" s="1"/>
  <c r="L2070" i="1" l="1"/>
  <c r="M2070" i="1" s="1"/>
  <c r="N2070" i="1" s="1"/>
  <c r="O2070" i="1" s="1"/>
  <c r="A2071" i="1"/>
  <c r="E2071" i="1" s="1"/>
  <c r="F2070" i="1"/>
  <c r="G2071" i="1" s="1"/>
  <c r="I2071" i="1" s="1"/>
  <c r="C2044" i="1"/>
  <c r="Q2043" i="1"/>
  <c r="B2043" i="1" s="1"/>
  <c r="F2071" i="1" l="1"/>
  <c r="G2072" i="1" s="1"/>
  <c r="I2072" i="1" s="1"/>
  <c r="A2072" i="1"/>
  <c r="E2072" i="1" s="1"/>
  <c r="L2071" i="1"/>
  <c r="M2071" i="1" s="1"/>
  <c r="N2071" i="1" s="1"/>
  <c r="O2071" i="1" s="1"/>
  <c r="C2045" i="1"/>
  <c r="Q2044" i="1"/>
  <c r="B2044" i="1" s="1"/>
  <c r="F2072" i="1" l="1"/>
  <c r="G2073" i="1" s="1"/>
  <c r="I2073" i="1" s="1"/>
  <c r="A2073" i="1"/>
  <c r="E2073" i="1" s="1"/>
  <c r="L2072" i="1"/>
  <c r="M2072" i="1" s="1"/>
  <c r="N2072" i="1" s="1"/>
  <c r="O2072" i="1" s="1"/>
  <c r="C2046" i="1"/>
  <c r="Q2045" i="1"/>
  <c r="B2045" i="1" s="1"/>
  <c r="F2073" i="1" l="1"/>
  <c r="G2074" i="1" s="1"/>
  <c r="I2074" i="1" s="1"/>
  <c r="A2074" i="1"/>
  <c r="E2074" i="1" s="1"/>
  <c r="L2073" i="1"/>
  <c r="M2073" i="1" s="1"/>
  <c r="N2073" i="1" s="1"/>
  <c r="O2073" i="1" s="1"/>
  <c r="C2047" i="1"/>
  <c r="Q2046" i="1"/>
  <c r="B2046" i="1" s="1"/>
  <c r="F2074" i="1" l="1"/>
  <c r="G2075" i="1" s="1"/>
  <c r="I2075" i="1" s="1"/>
  <c r="A2075" i="1"/>
  <c r="E2075" i="1" s="1"/>
  <c r="L2074" i="1"/>
  <c r="M2074" i="1" s="1"/>
  <c r="N2074" i="1" s="1"/>
  <c r="O2074" i="1" s="1"/>
  <c r="C2048" i="1"/>
  <c r="Q2047" i="1"/>
  <c r="B2047" i="1" s="1"/>
  <c r="L2075" i="1" l="1"/>
  <c r="M2075" i="1" s="1"/>
  <c r="N2075" i="1" s="1"/>
  <c r="O2075" i="1" s="1"/>
  <c r="F2075" i="1"/>
  <c r="G2076" i="1" s="1"/>
  <c r="I2076" i="1" s="1"/>
  <c r="A2076" i="1"/>
  <c r="E2076" i="1" s="1"/>
  <c r="C2049" i="1"/>
  <c r="Q2048" i="1"/>
  <c r="B2048" i="1" s="1"/>
  <c r="F2076" i="1" l="1"/>
  <c r="G2077" i="1" s="1"/>
  <c r="I2077" i="1" s="1"/>
  <c r="L2076" i="1"/>
  <c r="M2076" i="1" s="1"/>
  <c r="N2076" i="1" s="1"/>
  <c r="O2076" i="1" s="1"/>
  <c r="A2077" i="1"/>
  <c r="E2077" i="1" s="1"/>
  <c r="C2050" i="1"/>
  <c r="Q2049" i="1"/>
  <c r="B2049" i="1" s="1"/>
  <c r="F2077" i="1" l="1"/>
  <c r="G2078" i="1" s="1"/>
  <c r="I2078" i="1" s="1"/>
  <c r="L2077" i="1"/>
  <c r="M2077" i="1" s="1"/>
  <c r="N2077" i="1" s="1"/>
  <c r="O2077" i="1" s="1"/>
  <c r="A2078" i="1"/>
  <c r="E2078" i="1" s="1"/>
  <c r="C2051" i="1"/>
  <c r="Q2050" i="1"/>
  <c r="B2050" i="1" s="1"/>
  <c r="F2078" i="1" l="1"/>
  <c r="G2079" i="1" s="1"/>
  <c r="I2079" i="1" s="1"/>
  <c r="L2078" i="1"/>
  <c r="M2078" i="1" s="1"/>
  <c r="N2078" i="1" s="1"/>
  <c r="O2078" i="1" s="1"/>
  <c r="A2079" i="1"/>
  <c r="E2079" i="1" s="1"/>
  <c r="C2052" i="1"/>
  <c r="Q2051" i="1"/>
  <c r="B2051" i="1" s="1"/>
  <c r="F2079" i="1" l="1"/>
  <c r="G2080" i="1" s="1"/>
  <c r="I2080" i="1" s="1"/>
  <c r="L2079" i="1"/>
  <c r="M2079" i="1" s="1"/>
  <c r="N2079" i="1" s="1"/>
  <c r="O2079" i="1" s="1"/>
  <c r="A2080" i="1"/>
  <c r="E2080" i="1" s="1"/>
  <c r="C2053" i="1"/>
  <c r="Q2052" i="1"/>
  <c r="B2052" i="1" s="1"/>
  <c r="F2080" i="1" l="1"/>
  <c r="G2081" i="1" s="1"/>
  <c r="I2081" i="1" s="1"/>
  <c r="L2080" i="1"/>
  <c r="M2080" i="1" s="1"/>
  <c r="N2080" i="1" s="1"/>
  <c r="O2080" i="1" s="1"/>
  <c r="A2081" i="1"/>
  <c r="E2081" i="1" s="1"/>
  <c r="C2054" i="1"/>
  <c r="Q2053" i="1"/>
  <c r="B2053" i="1" s="1"/>
  <c r="F2081" i="1" l="1"/>
  <c r="G2082" i="1" s="1"/>
  <c r="I2082" i="1" s="1"/>
  <c r="A2082" i="1"/>
  <c r="E2082" i="1" s="1"/>
  <c r="L2081" i="1"/>
  <c r="M2081" i="1" s="1"/>
  <c r="N2081" i="1" s="1"/>
  <c r="O2081" i="1" s="1"/>
  <c r="C2055" i="1"/>
  <c r="Q2054" i="1"/>
  <c r="B2054" i="1" s="1"/>
  <c r="F2082" i="1" l="1"/>
  <c r="G2083" i="1" s="1"/>
  <c r="I2083" i="1" s="1"/>
  <c r="A2083" i="1"/>
  <c r="E2083" i="1" s="1"/>
  <c r="L2082" i="1"/>
  <c r="M2082" i="1" s="1"/>
  <c r="N2082" i="1" s="1"/>
  <c r="O2082" i="1" s="1"/>
  <c r="C2056" i="1"/>
  <c r="Q2055" i="1"/>
  <c r="B2055" i="1" s="1"/>
  <c r="F2083" i="1" l="1"/>
  <c r="G2084" i="1" s="1"/>
  <c r="I2084" i="1" s="1"/>
  <c r="L2083" i="1"/>
  <c r="M2083" i="1" s="1"/>
  <c r="N2083" i="1" s="1"/>
  <c r="O2083" i="1" s="1"/>
  <c r="A2084" i="1"/>
  <c r="E2084" i="1" s="1"/>
  <c r="C2057" i="1"/>
  <c r="Q2056" i="1"/>
  <c r="B2056" i="1" s="1"/>
  <c r="F2084" i="1" l="1"/>
  <c r="G2085" i="1" s="1"/>
  <c r="I2085" i="1" s="1"/>
  <c r="L2084" i="1"/>
  <c r="M2084" i="1" s="1"/>
  <c r="N2084" i="1" s="1"/>
  <c r="O2084" i="1" s="1"/>
  <c r="A2085" i="1"/>
  <c r="E2085" i="1" s="1"/>
  <c r="C2058" i="1"/>
  <c r="Q2057" i="1"/>
  <c r="B2057" i="1" s="1"/>
  <c r="L2085" i="1" l="1"/>
  <c r="M2085" i="1" s="1"/>
  <c r="N2085" i="1" s="1"/>
  <c r="O2085" i="1" s="1"/>
  <c r="F2085" i="1"/>
  <c r="G2086" i="1" s="1"/>
  <c r="I2086" i="1" s="1"/>
  <c r="A2086" i="1"/>
  <c r="E2086" i="1" s="1"/>
  <c r="C2059" i="1"/>
  <c r="Q2058" i="1"/>
  <c r="B2058" i="1" s="1"/>
  <c r="F2086" i="1" l="1"/>
  <c r="G2087" i="1" s="1"/>
  <c r="I2087" i="1" s="1"/>
  <c r="L2086" i="1"/>
  <c r="M2086" i="1" s="1"/>
  <c r="N2086" i="1" s="1"/>
  <c r="O2086" i="1" s="1"/>
  <c r="A2087" i="1"/>
  <c r="E2087" i="1" s="1"/>
  <c r="C2060" i="1"/>
  <c r="Q2059" i="1"/>
  <c r="B2059" i="1" s="1"/>
  <c r="F2087" i="1" l="1"/>
  <c r="G2088" i="1" s="1"/>
  <c r="I2088" i="1" s="1"/>
  <c r="L2087" i="1"/>
  <c r="M2087" i="1" s="1"/>
  <c r="N2087" i="1" s="1"/>
  <c r="O2087" i="1" s="1"/>
  <c r="A2088" i="1"/>
  <c r="E2088" i="1" s="1"/>
  <c r="C2061" i="1"/>
  <c r="Q2060" i="1"/>
  <c r="B2060" i="1" s="1"/>
  <c r="F2088" i="1" l="1"/>
  <c r="G2089" i="1" s="1"/>
  <c r="I2089" i="1" s="1"/>
  <c r="A2089" i="1"/>
  <c r="E2089" i="1" s="1"/>
  <c r="L2088" i="1"/>
  <c r="M2088" i="1" s="1"/>
  <c r="N2088" i="1" s="1"/>
  <c r="O2088" i="1" s="1"/>
  <c r="C2062" i="1"/>
  <c r="Q2061" i="1"/>
  <c r="B2061" i="1" s="1"/>
  <c r="F2089" i="1" l="1"/>
  <c r="G2090" i="1" s="1"/>
  <c r="I2090" i="1" s="1"/>
  <c r="L2089" i="1"/>
  <c r="M2089" i="1" s="1"/>
  <c r="N2089" i="1" s="1"/>
  <c r="O2089" i="1" s="1"/>
  <c r="A2090" i="1"/>
  <c r="E2090" i="1" s="1"/>
  <c r="C2063" i="1"/>
  <c r="Q2062" i="1"/>
  <c r="B2062" i="1" s="1"/>
  <c r="F2090" i="1" l="1"/>
  <c r="G2091" i="1" s="1"/>
  <c r="I2091" i="1" s="1"/>
  <c r="A2091" i="1"/>
  <c r="E2091" i="1" s="1"/>
  <c r="L2090" i="1"/>
  <c r="M2090" i="1" s="1"/>
  <c r="N2090" i="1" s="1"/>
  <c r="O2090" i="1" s="1"/>
  <c r="C2064" i="1"/>
  <c r="Q2063" i="1"/>
  <c r="B2063" i="1" s="1"/>
  <c r="F2091" i="1" l="1"/>
  <c r="G2092" i="1" s="1"/>
  <c r="I2092" i="1" s="1"/>
  <c r="A2092" i="1"/>
  <c r="E2092" i="1" s="1"/>
  <c r="L2091" i="1"/>
  <c r="M2091" i="1" s="1"/>
  <c r="N2091" i="1" s="1"/>
  <c r="O2091" i="1" s="1"/>
  <c r="C2065" i="1"/>
  <c r="Q2064" i="1"/>
  <c r="B2064" i="1" s="1"/>
  <c r="F2092" i="1" l="1"/>
  <c r="G2093" i="1" s="1"/>
  <c r="I2093" i="1" s="1"/>
  <c r="A2093" i="1"/>
  <c r="L2092" i="1"/>
  <c r="M2092" i="1" s="1"/>
  <c r="N2092" i="1" s="1"/>
  <c r="O2092" i="1" s="1"/>
  <c r="C2066" i="1"/>
  <c r="Q2065" i="1"/>
  <c r="B2065" i="1" s="1"/>
  <c r="A2094" i="1" l="1"/>
  <c r="E2093" i="1"/>
  <c r="F2093" i="1" s="1"/>
  <c r="L2093" i="1"/>
  <c r="M2093" i="1" s="1"/>
  <c r="N2093" i="1" s="1"/>
  <c r="O2093" i="1" s="1"/>
  <c r="C2067" i="1"/>
  <c r="Q2066" i="1"/>
  <c r="B2066" i="1" s="1"/>
  <c r="A2095" i="1" l="1"/>
  <c r="L2094" i="1"/>
  <c r="M2094" i="1" s="1"/>
  <c r="N2094" i="1" s="1"/>
  <c r="E2094" i="1"/>
  <c r="F2094" i="1" s="1"/>
  <c r="G2094" i="1"/>
  <c r="I2094" i="1" s="1"/>
  <c r="C2068" i="1"/>
  <c r="Q2067" i="1"/>
  <c r="B2067" i="1" s="1"/>
  <c r="O2094" i="1" l="1"/>
  <c r="G2095" i="1"/>
  <c r="I2095" i="1" s="1"/>
  <c r="A2096" i="1"/>
  <c r="L2095" i="1"/>
  <c r="M2095" i="1" s="1"/>
  <c r="N2095" i="1" s="1"/>
  <c r="E2095" i="1"/>
  <c r="F2095" i="1" s="1"/>
  <c r="C2069" i="1"/>
  <c r="Q2068" i="1"/>
  <c r="B2068" i="1" s="1"/>
  <c r="G2096" i="1" l="1"/>
  <c r="I2096" i="1" s="1"/>
  <c r="O2095" i="1"/>
  <c r="A2097" i="1"/>
  <c r="L2096" i="1"/>
  <c r="M2096" i="1" s="1"/>
  <c r="N2096" i="1" s="1"/>
  <c r="E2096" i="1"/>
  <c r="F2096" i="1" s="1"/>
  <c r="C2070" i="1"/>
  <c r="Q2069" i="1"/>
  <c r="B2069" i="1" s="1"/>
  <c r="O2096" i="1" l="1"/>
  <c r="G2097" i="1"/>
  <c r="I2097" i="1" s="1"/>
  <c r="A2098" i="1"/>
  <c r="L2097" i="1"/>
  <c r="M2097" i="1" s="1"/>
  <c r="N2097" i="1" s="1"/>
  <c r="E2097" i="1"/>
  <c r="F2097" i="1" s="1"/>
  <c r="C2071" i="1"/>
  <c r="Q2070" i="1"/>
  <c r="B2070" i="1" s="1"/>
  <c r="G2098" i="1" l="1"/>
  <c r="I2098" i="1" s="1"/>
  <c r="A2099" i="1"/>
  <c r="L2098" i="1"/>
  <c r="M2098" i="1" s="1"/>
  <c r="N2098" i="1" s="1"/>
  <c r="E2098" i="1"/>
  <c r="F2098" i="1" s="1"/>
  <c r="O2097" i="1"/>
  <c r="C2072" i="1"/>
  <c r="Q2071" i="1"/>
  <c r="B2071" i="1" s="1"/>
  <c r="G2099" i="1" l="1"/>
  <c r="I2099" i="1" s="1"/>
  <c r="O2098" i="1"/>
  <c r="L2099" i="1"/>
  <c r="M2099" i="1" s="1"/>
  <c r="N2099" i="1" s="1"/>
  <c r="A2100" i="1"/>
  <c r="E2099" i="1"/>
  <c r="F2099" i="1" s="1"/>
  <c r="C2073" i="1"/>
  <c r="Q2072" i="1"/>
  <c r="B2072" i="1" s="1"/>
  <c r="O2099" i="1" l="1"/>
  <c r="E2100" i="1"/>
  <c r="F2100" i="1" s="1"/>
  <c r="G2101" i="1" s="1"/>
  <c r="I2101" i="1" s="1"/>
  <c r="A2101" i="1"/>
  <c r="L2100" i="1"/>
  <c r="M2100" i="1" s="1"/>
  <c r="N2100" i="1" s="1"/>
  <c r="G2100" i="1"/>
  <c r="I2100" i="1" s="1"/>
  <c r="C2074" i="1"/>
  <c r="Q2073" i="1"/>
  <c r="B2073" i="1" s="1"/>
  <c r="O2100" i="1" l="1"/>
  <c r="E2101" i="1"/>
  <c r="F2101" i="1" s="1"/>
  <c r="G2102" i="1" s="1"/>
  <c r="I2102" i="1" s="1"/>
  <c r="L2101" i="1"/>
  <c r="M2101" i="1" s="1"/>
  <c r="N2101" i="1" s="1"/>
  <c r="O2101" i="1" s="1"/>
  <c r="A2102" i="1"/>
  <c r="C2075" i="1"/>
  <c r="Q2074" i="1"/>
  <c r="B2074" i="1" s="1"/>
  <c r="E2102" i="1" l="1"/>
  <c r="F2102" i="1" s="1"/>
  <c r="G2103" i="1" s="1"/>
  <c r="I2103" i="1" s="1"/>
  <c r="L2102" i="1"/>
  <c r="M2102" i="1" s="1"/>
  <c r="N2102" i="1" s="1"/>
  <c r="O2102" i="1" s="1"/>
  <c r="A2103" i="1"/>
  <c r="C2076" i="1"/>
  <c r="Q2075" i="1"/>
  <c r="B2075" i="1" s="1"/>
  <c r="E2103" i="1" l="1"/>
  <c r="F2103" i="1" s="1"/>
  <c r="G2104" i="1" s="1"/>
  <c r="I2104" i="1" s="1"/>
  <c r="L2103" i="1"/>
  <c r="M2103" i="1" s="1"/>
  <c r="N2103" i="1" s="1"/>
  <c r="O2103" i="1" s="1"/>
  <c r="A2104" i="1"/>
  <c r="C2077" i="1"/>
  <c r="Q2076" i="1"/>
  <c r="B2076" i="1" s="1"/>
  <c r="E2104" i="1" l="1"/>
  <c r="F2104" i="1" s="1"/>
  <c r="G2105" i="1" s="1"/>
  <c r="I2105" i="1" s="1"/>
  <c r="L2104" i="1"/>
  <c r="M2104" i="1" s="1"/>
  <c r="N2104" i="1" s="1"/>
  <c r="O2104" i="1" s="1"/>
  <c r="A2105" i="1"/>
  <c r="C2078" i="1"/>
  <c r="Q2077" i="1"/>
  <c r="B2077" i="1" s="1"/>
  <c r="E2105" i="1" l="1"/>
  <c r="F2105" i="1" s="1"/>
  <c r="G2106" i="1" s="1"/>
  <c r="I2106" i="1" s="1"/>
  <c r="A2106" i="1"/>
  <c r="L2105" i="1"/>
  <c r="M2105" i="1" s="1"/>
  <c r="N2105" i="1" s="1"/>
  <c r="O2105" i="1" s="1"/>
  <c r="C2079" i="1"/>
  <c r="Q2078" i="1"/>
  <c r="B2078" i="1" s="1"/>
  <c r="E2106" i="1" l="1"/>
  <c r="F2106" i="1" s="1"/>
  <c r="G2107" i="1" s="1"/>
  <c r="I2107" i="1" s="1"/>
  <c r="A2107" i="1"/>
  <c r="L2106" i="1"/>
  <c r="M2106" i="1" s="1"/>
  <c r="N2106" i="1" s="1"/>
  <c r="O2106" i="1" s="1"/>
  <c r="C2080" i="1"/>
  <c r="Q2079" i="1"/>
  <c r="B2079" i="1" s="1"/>
  <c r="E2107" i="1" l="1"/>
  <c r="F2107" i="1" s="1"/>
  <c r="G2108" i="1" s="1"/>
  <c r="I2108" i="1" s="1"/>
  <c r="L2107" i="1"/>
  <c r="M2107" i="1" s="1"/>
  <c r="N2107" i="1" s="1"/>
  <c r="O2107" i="1" s="1"/>
  <c r="A2108" i="1"/>
  <c r="C2081" i="1"/>
  <c r="Q2080" i="1"/>
  <c r="B2080" i="1" s="1"/>
  <c r="E2108" i="1" l="1"/>
  <c r="F2108" i="1" s="1"/>
  <c r="G2109" i="1" s="1"/>
  <c r="I2109" i="1" s="1"/>
  <c r="L2108" i="1"/>
  <c r="M2108" i="1" s="1"/>
  <c r="N2108" i="1" s="1"/>
  <c r="O2108" i="1" s="1"/>
  <c r="A2109" i="1"/>
  <c r="C2082" i="1"/>
  <c r="Q2081" i="1"/>
  <c r="B2081" i="1" s="1"/>
  <c r="E2109" i="1" l="1"/>
  <c r="F2109" i="1" s="1"/>
  <c r="G2110" i="1" s="1"/>
  <c r="I2110" i="1" s="1"/>
  <c r="L2109" i="1"/>
  <c r="M2109" i="1" s="1"/>
  <c r="N2109" i="1" s="1"/>
  <c r="O2109" i="1" s="1"/>
  <c r="A2110" i="1"/>
  <c r="C2083" i="1"/>
  <c r="Q2082" i="1"/>
  <c r="B2082" i="1" s="1"/>
  <c r="E2110" i="1" l="1"/>
  <c r="F2110" i="1" s="1"/>
  <c r="G2111" i="1" s="1"/>
  <c r="I2111" i="1" s="1"/>
  <c r="A2111" i="1"/>
  <c r="L2110" i="1"/>
  <c r="M2110" i="1" s="1"/>
  <c r="N2110" i="1" s="1"/>
  <c r="O2110" i="1" s="1"/>
  <c r="C2084" i="1"/>
  <c r="Q2083" i="1"/>
  <c r="B2083" i="1" s="1"/>
  <c r="E2111" i="1" l="1"/>
  <c r="F2111" i="1" s="1"/>
  <c r="G2112" i="1" s="1"/>
  <c r="I2112" i="1" s="1"/>
  <c r="L2111" i="1"/>
  <c r="M2111" i="1" s="1"/>
  <c r="N2111" i="1" s="1"/>
  <c r="O2111" i="1" s="1"/>
  <c r="A2112" i="1"/>
  <c r="C2085" i="1"/>
  <c r="Q2084" i="1"/>
  <c r="B2084" i="1" s="1"/>
  <c r="E2112" i="1" l="1"/>
  <c r="F2112" i="1" s="1"/>
  <c r="G2113" i="1" s="1"/>
  <c r="I2113" i="1" s="1"/>
  <c r="L2112" i="1"/>
  <c r="M2112" i="1" s="1"/>
  <c r="N2112" i="1" s="1"/>
  <c r="O2112" i="1" s="1"/>
  <c r="A2113" i="1"/>
  <c r="C2086" i="1"/>
  <c r="Q2085" i="1"/>
  <c r="B2085" i="1" s="1"/>
  <c r="E2113" i="1" l="1"/>
  <c r="F2113" i="1" s="1"/>
  <c r="G2114" i="1" s="1"/>
  <c r="I2114" i="1" s="1"/>
  <c r="L2113" i="1"/>
  <c r="M2113" i="1" s="1"/>
  <c r="N2113" i="1" s="1"/>
  <c r="O2113" i="1" s="1"/>
  <c r="A2114" i="1"/>
  <c r="C2087" i="1"/>
  <c r="Q2086" i="1"/>
  <c r="B2086" i="1" s="1"/>
  <c r="E2114" i="1" l="1"/>
  <c r="F2114" i="1" s="1"/>
  <c r="G2115" i="1" s="1"/>
  <c r="I2115" i="1" s="1"/>
  <c r="A2115" i="1"/>
  <c r="L2114" i="1"/>
  <c r="M2114" i="1" s="1"/>
  <c r="N2114" i="1" s="1"/>
  <c r="O2114" i="1" s="1"/>
  <c r="C2088" i="1"/>
  <c r="Q2087" i="1"/>
  <c r="B2087" i="1" s="1"/>
  <c r="E2115" i="1" l="1"/>
  <c r="F2115" i="1" s="1"/>
  <c r="G2116" i="1" s="1"/>
  <c r="I2116" i="1" s="1"/>
  <c r="A2116" i="1"/>
  <c r="L2115" i="1"/>
  <c r="M2115" i="1" s="1"/>
  <c r="N2115" i="1" s="1"/>
  <c r="O2115" i="1" s="1"/>
  <c r="C2089" i="1"/>
  <c r="Q2088" i="1"/>
  <c r="B2088" i="1" s="1"/>
  <c r="E2116" i="1" l="1"/>
  <c r="F2116" i="1" s="1"/>
  <c r="G2117" i="1" s="1"/>
  <c r="I2117" i="1" s="1"/>
  <c r="L2116" i="1"/>
  <c r="M2116" i="1" s="1"/>
  <c r="N2116" i="1" s="1"/>
  <c r="O2116" i="1" s="1"/>
  <c r="A2117" i="1"/>
  <c r="C2090" i="1"/>
  <c r="Q2089" i="1"/>
  <c r="B2089" i="1" s="1"/>
  <c r="E2117" i="1" l="1"/>
  <c r="F2117" i="1" s="1"/>
  <c r="G2118" i="1" s="1"/>
  <c r="I2118" i="1" s="1"/>
  <c r="L2117" i="1"/>
  <c r="M2117" i="1" s="1"/>
  <c r="N2117" i="1" s="1"/>
  <c r="O2117" i="1" s="1"/>
  <c r="A2118" i="1"/>
  <c r="C2091" i="1"/>
  <c r="Q2090" i="1"/>
  <c r="B2090" i="1" s="1"/>
  <c r="E2118" i="1" l="1"/>
  <c r="F2118" i="1" s="1"/>
  <c r="G2119" i="1" s="1"/>
  <c r="I2119" i="1" s="1"/>
  <c r="L2118" i="1"/>
  <c r="M2118" i="1" s="1"/>
  <c r="N2118" i="1" s="1"/>
  <c r="O2118" i="1" s="1"/>
  <c r="A2119" i="1"/>
  <c r="C2092" i="1"/>
  <c r="Q2091" i="1"/>
  <c r="B2091" i="1" s="1"/>
  <c r="E2119" i="1" l="1"/>
  <c r="F2119" i="1" s="1"/>
  <c r="G2120" i="1" s="1"/>
  <c r="I2120" i="1" s="1"/>
  <c r="L2119" i="1"/>
  <c r="M2119" i="1" s="1"/>
  <c r="N2119" i="1" s="1"/>
  <c r="O2119" i="1" s="1"/>
  <c r="A2120" i="1"/>
  <c r="C2093" i="1"/>
  <c r="C2094" i="1" s="1"/>
  <c r="C2095" i="1" s="1"/>
  <c r="Q2092" i="1"/>
  <c r="B2092" i="1" s="1"/>
  <c r="E2120" i="1" l="1"/>
  <c r="F2120" i="1" s="1"/>
  <c r="G2121" i="1" s="1"/>
  <c r="I2121" i="1" s="1"/>
  <c r="A2121" i="1"/>
  <c r="L2120" i="1"/>
  <c r="M2120" i="1" s="1"/>
  <c r="N2120" i="1" s="1"/>
  <c r="O2120" i="1" s="1"/>
  <c r="C2096" i="1"/>
  <c r="Q2095" i="1"/>
  <c r="B2095" i="1" s="1"/>
  <c r="Q2094" i="1"/>
  <c r="B2094" i="1" s="1"/>
  <c r="Q2093" i="1"/>
  <c r="B2093" i="1" s="1"/>
  <c r="E2121" i="1" l="1"/>
  <c r="F2121" i="1" s="1"/>
  <c r="G2122" i="1" s="1"/>
  <c r="I2122" i="1" s="1"/>
  <c r="L2121" i="1"/>
  <c r="M2121" i="1" s="1"/>
  <c r="N2121" i="1" s="1"/>
  <c r="O2121" i="1" s="1"/>
  <c r="A2122" i="1"/>
  <c r="C2097" i="1"/>
  <c r="Q2096" i="1"/>
  <c r="B2096" i="1" s="1"/>
  <c r="E2122" i="1" l="1"/>
  <c r="F2122" i="1" s="1"/>
  <c r="G2123" i="1" s="1"/>
  <c r="I2123" i="1" s="1"/>
  <c r="L2122" i="1"/>
  <c r="M2122" i="1" s="1"/>
  <c r="N2122" i="1" s="1"/>
  <c r="O2122" i="1" s="1"/>
  <c r="A2123" i="1"/>
  <c r="C2098" i="1"/>
  <c r="Q2097" i="1"/>
  <c r="B2097" i="1" s="1"/>
  <c r="E2123" i="1" l="1"/>
  <c r="F2123" i="1" s="1"/>
  <c r="G2124" i="1" s="1"/>
  <c r="I2124" i="1" s="1"/>
  <c r="A2124" i="1"/>
  <c r="L2123" i="1"/>
  <c r="M2123" i="1" s="1"/>
  <c r="N2123" i="1" s="1"/>
  <c r="O2123" i="1" s="1"/>
  <c r="C2099" i="1"/>
  <c r="Q2098" i="1"/>
  <c r="B2098" i="1" s="1"/>
  <c r="E2124" i="1" l="1"/>
  <c r="F2124" i="1" s="1"/>
  <c r="G2125" i="1" s="1"/>
  <c r="I2125" i="1" s="1"/>
  <c r="L2124" i="1"/>
  <c r="M2124" i="1" s="1"/>
  <c r="N2124" i="1" s="1"/>
  <c r="O2124" i="1" s="1"/>
  <c r="A2125" i="1"/>
  <c r="C2100" i="1"/>
  <c r="Q2099" i="1"/>
  <c r="B2099" i="1" s="1"/>
  <c r="E2125" i="1" l="1"/>
  <c r="F2125" i="1" s="1"/>
  <c r="G2126" i="1" s="1"/>
  <c r="I2126" i="1" s="1"/>
  <c r="A2126" i="1"/>
  <c r="L2125" i="1"/>
  <c r="M2125" i="1" s="1"/>
  <c r="N2125" i="1" s="1"/>
  <c r="O2125" i="1" s="1"/>
  <c r="C2101" i="1"/>
  <c r="Q2100" i="1"/>
  <c r="B2100" i="1" s="1"/>
  <c r="E2126" i="1" l="1"/>
  <c r="F2126" i="1" s="1"/>
  <c r="G2127" i="1" s="1"/>
  <c r="I2127" i="1" s="1"/>
  <c r="L2126" i="1"/>
  <c r="M2126" i="1" s="1"/>
  <c r="N2126" i="1" s="1"/>
  <c r="O2126" i="1" s="1"/>
  <c r="A2127" i="1"/>
  <c r="C2102" i="1"/>
  <c r="Q2101" i="1"/>
  <c r="B2101" i="1" s="1"/>
  <c r="E2127" i="1" l="1"/>
  <c r="F2127" i="1" s="1"/>
  <c r="G2128" i="1" s="1"/>
  <c r="I2128" i="1" s="1"/>
  <c r="A2128" i="1"/>
  <c r="L2127" i="1"/>
  <c r="M2127" i="1" s="1"/>
  <c r="N2127" i="1" s="1"/>
  <c r="O2127" i="1" s="1"/>
  <c r="C2103" i="1"/>
  <c r="Q2102" i="1"/>
  <c r="B2102" i="1" s="1"/>
  <c r="E2128" i="1" l="1"/>
  <c r="F2128" i="1" s="1"/>
  <c r="G2129" i="1" s="1"/>
  <c r="I2129" i="1" s="1"/>
  <c r="L2128" i="1"/>
  <c r="M2128" i="1" s="1"/>
  <c r="N2128" i="1" s="1"/>
  <c r="O2128" i="1" s="1"/>
  <c r="A2129" i="1"/>
  <c r="C2104" i="1"/>
  <c r="Q2103" i="1"/>
  <c r="B2103" i="1" s="1"/>
  <c r="E2129" i="1" l="1"/>
  <c r="F2129" i="1" s="1"/>
  <c r="G2130" i="1" s="1"/>
  <c r="I2130" i="1" s="1"/>
  <c r="A2130" i="1"/>
  <c r="L2129" i="1"/>
  <c r="M2129" i="1" s="1"/>
  <c r="N2129" i="1" s="1"/>
  <c r="O2129" i="1" s="1"/>
  <c r="C2105" i="1"/>
  <c r="Q2104" i="1"/>
  <c r="B2104" i="1" s="1"/>
  <c r="E2130" i="1" l="1"/>
  <c r="F2130" i="1" s="1"/>
  <c r="G2131" i="1" s="1"/>
  <c r="I2131" i="1" s="1"/>
  <c r="L2130" i="1"/>
  <c r="M2130" i="1" s="1"/>
  <c r="N2130" i="1" s="1"/>
  <c r="O2130" i="1" s="1"/>
  <c r="A2131" i="1"/>
  <c r="C2106" i="1"/>
  <c r="Q2105" i="1"/>
  <c r="B2105" i="1" s="1"/>
  <c r="E2131" i="1" l="1"/>
  <c r="F2131" i="1" s="1"/>
  <c r="G2132" i="1" s="1"/>
  <c r="I2132" i="1" s="1"/>
  <c r="A2132" i="1"/>
  <c r="L2131" i="1"/>
  <c r="M2131" i="1" s="1"/>
  <c r="N2131" i="1" s="1"/>
  <c r="O2131" i="1" s="1"/>
  <c r="C2107" i="1"/>
  <c r="Q2106" i="1"/>
  <c r="B2106" i="1" s="1"/>
  <c r="E2132" i="1" l="1"/>
  <c r="F2132" i="1" s="1"/>
  <c r="G2133" i="1" s="1"/>
  <c r="I2133" i="1" s="1"/>
  <c r="L2132" i="1"/>
  <c r="M2132" i="1" s="1"/>
  <c r="N2132" i="1" s="1"/>
  <c r="O2132" i="1" s="1"/>
  <c r="A2133" i="1"/>
  <c r="C2108" i="1"/>
  <c r="Q2107" i="1"/>
  <c r="B2107" i="1" s="1"/>
  <c r="E2133" i="1" l="1"/>
  <c r="F2133" i="1" s="1"/>
  <c r="G2134" i="1" s="1"/>
  <c r="I2134" i="1" s="1"/>
  <c r="A2134" i="1"/>
  <c r="L2133" i="1"/>
  <c r="M2133" i="1" s="1"/>
  <c r="N2133" i="1" s="1"/>
  <c r="O2133" i="1" s="1"/>
  <c r="C2109" i="1"/>
  <c r="Q2108" i="1"/>
  <c r="B2108" i="1" s="1"/>
  <c r="E2134" i="1" l="1"/>
  <c r="F2134" i="1" s="1"/>
  <c r="G2135" i="1" s="1"/>
  <c r="I2135" i="1" s="1"/>
  <c r="L2134" i="1"/>
  <c r="M2134" i="1" s="1"/>
  <c r="N2134" i="1" s="1"/>
  <c r="O2134" i="1" s="1"/>
  <c r="A2135" i="1"/>
  <c r="C2110" i="1"/>
  <c r="Q2109" i="1"/>
  <c r="B2109" i="1" s="1"/>
  <c r="E2135" i="1" l="1"/>
  <c r="F2135" i="1" s="1"/>
  <c r="G2136" i="1" s="1"/>
  <c r="I2136" i="1" s="1"/>
  <c r="A2136" i="1"/>
  <c r="L2135" i="1"/>
  <c r="M2135" i="1" s="1"/>
  <c r="N2135" i="1" s="1"/>
  <c r="O2135" i="1" s="1"/>
  <c r="C2111" i="1"/>
  <c r="Q2110" i="1"/>
  <c r="B2110" i="1" s="1"/>
  <c r="E2136" i="1" l="1"/>
  <c r="F2136" i="1" s="1"/>
  <c r="G2137" i="1" s="1"/>
  <c r="I2137" i="1" s="1"/>
  <c r="L2136" i="1"/>
  <c r="M2136" i="1" s="1"/>
  <c r="N2136" i="1" s="1"/>
  <c r="O2136" i="1" s="1"/>
  <c r="A2137" i="1"/>
  <c r="C2112" i="1"/>
  <c r="Q2111" i="1"/>
  <c r="B2111" i="1" s="1"/>
  <c r="E2137" i="1" l="1"/>
  <c r="F2137" i="1" s="1"/>
  <c r="G2138" i="1" s="1"/>
  <c r="I2138" i="1" s="1"/>
  <c r="L2137" i="1"/>
  <c r="M2137" i="1" s="1"/>
  <c r="N2137" i="1" s="1"/>
  <c r="O2137" i="1" s="1"/>
  <c r="A2138" i="1"/>
  <c r="C2113" i="1"/>
  <c r="Q2112" i="1"/>
  <c r="B2112" i="1" s="1"/>
  <c r="E2138" i="1" l="1"/>
  <c r="F2138" i="1" s="1"/>
  <c r="G2139" i="1" s="1"/>
  <c r="I2139" i="1" s="1"/>
  <c r="L2138" i="1"/>
  <c r="M2138" i="1" s="1"/>
  <c r="N2138" i="1" s="1"/>
  <c r="O2138" i="1" s="1"/>
  <c r="A2139" i="1"/>
  <c r="C2114" i="1"/>
  <c r="Q2113" i="1"/>
  <c r="B2113" i="1" s="1"/>
  <c r="E2139" i="1" l="1"/>
  <c r="F2139" i="1" s="1"/>
  <c r="G2140" i="1" s="1"/>
  <c r="I2140" i="1" s="1"/>
  <c r="L2139" i="1"/>
  <c r="M2139" i="1" s="1"/>
  <c r="N2139" i="1" s="1"/>
  <c r="O2139" i="1" s="1"/>
  <c r="A2140" i="1"/>
  <c r="C2115" i="1"/>
  <c r="Q2114" i="1"/>
  <c r="B2114" i="1" s="1"/>
  <c r="E2140" i="1" l="1"/>
  <c r="F2140" i="1" s="1"/>
  <c r="G2141" i="1" s="1"/>
  <c r="I2141" i="1" s="1"/>
  <c r="L2140" i="1"/>
  <c r="M2140" i="1" s="1"/>
  <c r="N2140" i="1" s="1"/>
  <c r="O2140" i="1" s="1"/>
  <c r="A2141" i="1"/>
  <c r="C2116" i="1"/>
  <c r="Q2115" i="1"/>
  <c r="B2115" i="1" s="1"/>
  <c r="E2141" i="1" l="1"/>
  <c r="F2141" i="1" s="1"/>
  <c r="G2142" i="1" s="1"/>
  <c r="I2142" i="1" s="1"/>
  <c r="L2141" i="1"/>
  <c r="M2141" i="1" s="1"/>
  <c r="N2141" i="1" s="1"/>
  <c r="O2141" i="1" s="1"/>
  <c r="A2142" i="1"/>
  <c r="C2117" i="1"/>
  <c r="Q2116" i="1"/>
  <c r="B2116" i="1" s="1"/>
  <c r="E2142" i="1" l="1"/>
  <c r="F2142" i="1" s="1"/>
  <c r="G2143" i="1" s="1"/>
  <c r="I2143" i="1" s="1"/>
  <c r="L2142" i="1"/>
  <c r="M2142" i="1" s="1"/>
  <c r="N2142" i="1" s="1"/>
  <c r="O2142" i="1" s="1"/>
  <c r="A2143" i="1"/>
  <c r="C2118" i="1"/>
  <c r="Q2117" i="1"/>
  <c r="B2117" i="1" s="1"/>
  <c r="E2143" i="1" l="1"/>
  <c r="F2143" i="1" s="1"/>
  <c r="G2144" i="1" s="1"/>
  <c r="I2144" i="1" s="1"/>
  <c r="A2144" i="1"/>
  <c r="L2143" i="1"/>
  <c r="M2143" i="1" s="1"/>
  <c r="N2143" i="1" s="1"/>
  <c r="O2143" i="1" s="1"/>
  <c r="C2119" i="1"/>
  <c r="Q2118" i="1"/>
  <c r="B2118" i="1" s="1"/>
  <c r="E2144" i="1" l="1"/>
  <c r="F2144" i="1" s="1"/>
  <c r="G2145" i="1" s="1"/>
  <c r="I2145" i="1" s="1"/>
  <c r="L2144" i="1"/>
  <c r="M2144" i="1" s="1"/>
  <c r="N2144" i="1" s="1"/>
  <c r="O2144" i="1" s="1"/>
  <c r="A2145" i="1"/>
  <c r="C2120" i="1"/>
  <c r="Q2119" i="1"/>
  <c r="B2119" i="1" s="1"/>
  <c r="E2145" i="1" l="1"/>
  <c r="F2145" i="1" s="1"/>
  <c r="G2146" i="1" s="1"/>
  <c r="I2146" i="1" s="1"/>
  <c r="A2146" i="1"/>
  <c r="L2145" i="1"/>
  <c r="M2145" i="1" s="1"/>
  <c r="N2145" i="1" s="1"/>
  <c r="O2145" i="1" s="1"/>
  <c r="C2121" i="1"/>
  <c r="Q2120" i="1"/>
  <c r="B2120" i="1" s="1"/>
  <c r="E2146" i="1" l="1"/>
  <c r="F2146" i="1" s="1"/>
  <c r="G2147" i="1" s="1"/>
  <c r="I2147" i="1" s="1"/>
  <c r="L2146" i="1"/>
  <c r="M2146" i="1" s="1"/>
  <c r="N2146" i="1" s="1"/>
  <c r="O2146" i="1" s="1"/>
  <c r="A2147" i="1"/>
  <c r="C2122" i="1"/>
  <c r="Q2121" i="1"/>
  <c r="B2121" i="1" s="1"/>
  <c r="E2147" i="1" l="1"/>
  <c r="F2147" i="1" s="1"/>
  <c r="G2148" i="1" s="1"/>
  <c r="I2148" i="1" s="1"/>
  <c r="L2147" i="1"/>
  <c r="M2147" i="1" s="1"/>
  <c r="N2147" i="1" s="1"/>
  <c r="O2147" i="1" s="1"/>
  <c r="A2148" i="1"/>
  <c r="C2123" i="1"/>
  <c r="Q2122" i="1"/>
  <c r="B2122" i="1" s="1"/>
  <c r="E2148" i="1" l="1"/>
  <c r="F2148" i="1" s="1"/>
  <c r="G2149" i="1" s="1"/>
  <c r="I2149" i="1" s="1"/>
  <c r="A2149" i="1"/>
  <c r="L2148" i="1"/>
  <c r="M2148" i="1" s="1"/>
  <c r="N2148" i="1" s="1"/>
  <c r="O2148" i="1" s="1"/>
  <c r="C2124" i="1"/>
  <c r="Q2123" i="1"/>
  <c r="B2123" i="1" s="1"/>
  <c r="E2149" i="1" l="1"/>
  <c r="F2149" i="1" s="1"/>
  <c r="G2150" i="1" s="1"/>
  <c r="I2150" i="1" s="1"/>
  <c r="L2149" i="1"/>
  <c r="M2149" i="1" s="1"/>
  <c r="N2149" i="1" s="1"/>
  <c r="O2149" i="1" s="1"/>
  <c r="A2150" i="1"/>
  <c r="C2125" i="1"/>
  <c r="Q2124" i="1"/>
  <c r="B2124" i="1" s="1"/>
  <c r="E2150" i="1" l="1"/>
  <c r="F2150" i="1" s="1"/>
  <c r="G2151" i="1" s="1"/>
  <c r="I2151" i="1" s="1"/>
  <c r="L2150" i="1"/>
  <c r="M2150" i="1" s="1"/>
  <c r="N2150" i="1" s="1"/>
  <c r="O2150" i="1" s="1"/>
  <c r="A2151" i="1"/>
  <c r="C2126" i="1"/>
  <c r="Q2125" i="1"/>
  <c r="B2125" i="1" s="1"/>
  <c r="E2151" i="1" l="1"/>
  <c r="F2151" i="1" s="1"/>
  <c r="G2152" i="1" s="1"/>
  <c r="I2152" i="1" s="1"/>
  <c r="L2151" i="1"/>
  <c r="M2151" i="1" s="1"/>
  <c r="N2151" i="1" s="1"/>
  <c r="O2151" i="1" s="1"/>
  <c r="A2152" i="1"/>
  <c r="C2127" i="1"/>
  <c r="Q2126" i="1"/>
  <c r="B2126" i="1" s="1"/>
  <c r="E2152" i="1" l="1"/>
  <c r="F2152" i="1" s="1"/>
  <c r="G2153" i="1" s="1"/>
  <c r="I2153" i="1" s="1"/>
  <c r="A2153" i="1"/>
  <c r="L2152" i="1"/>
  <c r="M2152" i="1" s="1"/>
  <c r="N2152" i="1" s="1"/>
  <c r="O2152" i="1" s="1"/>
  <c r="C2128" i="1"/>
  <c r="Q2127" i="1"/>
  <c r="B2127" i="1" s="1"/>
  <c r="E2153" i="1" l="1"/>
  <c r="F2153" i="1" s="1"/>
  <c r="G2154" i="1" s="1"/>
  <c r="I2154" i="1" s="1"/>
  <c r="L2153" i="1"/>
  <c r="M2153" i="1" s="1"/>
  <c r="N2153" i="1" s="1"/>
  <c r="O2153" i="1" s="1"/>
  <c r="A2154" i="1"/>
  <c r="C2129" i="1"/>
  <c r="Q2128" i="1"/>
  <c r="B2128" i="1" s="1"/>
  <c r="E2154" i="1" l="1"/>
  <c r="F2154" i="1" s="1"/>
  <c r="G2155" i="1" s="1"/>
  <c r="I2155" i="1" s="1"/>
  <c r="L2154" i="1"/>
  <c r="M2154" i="1" s="1"/>
  <c r="N2154" i="1" s="1"/>
  <c r="O2154" i="1" s="1"/>
  <c r="A2155" i="1"/>
  <c r="C2130" i="1"/>
  <c r="Q2129" i="1"/>
  <c r="B2129" i="1" s="1"/>
  <c r="E2155" i="1" l="1"/>
  <c r="F2155" i="1" s="1"/>
  <c r="G2156" i="1" s="1"/>
  <c r="I2156" i="1" s="1"/>
  <c r="L2155" i="1"/>
  <c r="M2155" i="1" s="1"/>
  <c r="N2155" i="1" s="1"/>
  <c r="O2155" i="1" s="1"/>
  <c r="A2156" i="1"/>
  <c r="C2131" i="1"/>
  <c r="Q2130" i="1"/>
  <c r="B2130" i="1" s="1"/>
  <c r="E2156" i="1" l="1"/>
  <c r="F2156" i="1" s="1"/>
  <c r="G2157" i="1" s="1"/>
  <c r="I2157" i="1" s="1"/>
  <c r="L2156" i="1"/>
  <c r="M2156" i="1" s="1"/>
  <c r="N2156" i="1" s="1"/>
  <c r="O2156" i="1" s="1"/>
  <c r="A2157" i="1"/>
  <c r="C2132" i="1"/>
  <c r="Q2131" i="1"/>
  <c r="B2131" i="1" s="1"/>
  <c r="E2157" i="1" l="1"/>
  <c r="F2157" i="1" s="1"/>
  <c r="G2158" i="1" s="1"/>
  <c r="I2158" i="1" s="1"/>
  <c r="A2158" i="1"/>
  <c r="L2157" i="1"/>
  <c r="M2157" i="1" s="1"/>
  <c r="N2157" i="1" s="1"/>
  <c r="O2157" i="1" s="1"/>
  <c r="C2133" i="1"/>
  <c r="Q2132" i="1"/>
  <c r="B2132" i="1" s="1"/>
  <c r="E2158" i="1" l="1"/>
  <c r="F2158" i="1" s="1"/>
  <c r="G2159" i="1" s="1"/>
  <c r="I2159" i="1" s="1"/>
  <c r="L2158" i="1"/>
  <c r="M2158" i="1" s="1"/>
  <c r="N2158" i="1" s="1"/>
  <c r="O2158" i="1" s="1"/>
  <c r="A2159" i="1"/>
  <c r="C2134" i="1"/>
  <c r="Q2133" i="1"/>
  <c r="B2133" i="1" s="1"/>
  <c r="E2159" i="1" l="1"/>
  <c r="F2159" i="1" s="1"/>
  <c r="G2160" i="1" s="1"/>
  <c r="I2160" i="1" s="1"/>
  <c r="A2160" i="1"/>
  <c r="L2159" i="1"/>
  <c r="M2159" i="1" s="1"/>
  <c r="N2159" i="1" s="1"/>
  <c r="O2159" i="1" s="1"/>
  <c r="C2135" i="1"/>
  <c r="Q2134" i="1"/>
  <c r="B2134" i="1" s="1"/>
  <c r="E2160" i="1" l="1"/>
  <c r="F2160" i="1" s="1"/>
  <c r="G2161" i="1" s="1"/>
  <c r="I2161" i="1" s="1"/>
  <c r="A2161" i="1"/>
  <c r="L2160" i="1"/>
  <c r="M2160" i="1" s="1"/>
  <c r="N2160" i="1" s="1"/>
  <c r="O2160" i="1" s="1"/>
  <c r="C2136" i="1"/>
  <c r="Q2135" i="1"/>
  <c r="B2135" i="1" s="1"/>
  <c r="E2161" i="1" l="1"/>
  <c r="F2161" i="1" s="1"/>
  <c r="G2162" i="1" s="1"/>
  <c r="I2162" i="1" s="1"/>
  <c r="L2161" i="1"/>
  <c r="M2161" i="1" s="1"/>
  <c r="N2161" i="1" s="1"/>
  <c r="O2161" i="1" s="1"/>
  <c r="A2162" i="1"/>
  <c r="C2137" i="1"/>
  <c r="Q2136" i="1"/>
  <c r="B2136" i="1" s="1"/>
  <c r="E2162" i="1" l="1"/>
  <c r="F2162" i="1" s="1"/>
  <c r="G2163" i="1" s="1"/>
  <c r="I2163" i="1" s="1"/>
  <c r="L2162" i="1"/>
  <c r="M2162" i="1" s="1"/>
  <c r="N2162" i="1" s="1"/>
  <c r="O2162" i="1" s="1"/>
  <c r="A2163" i="1"/>
  <c r="C2138" i="1"/>
  <c r="Q2137" i="1"/>
  <c r="B2137" i="1" s="1"/>
  <c r="E2163" i="1" l="1"/>
  <c r="F2163" i="1" s="1"/>
  <c r="G2164" i="1" s="1"/>
  <c r="I2164" i="1" s="1"/>
  <c r="A2164" i="1"/>
  <c r="L2163" i="1"/>
  <c r="M2163" i="1" s="1"/>
  <c r="N2163" i="1" s="1"/>
  <c r="O2163" i="1" s="1"/>
  <c r="C2139" i="1"/>
  <c r="Q2138" i="1"/>
  <c r="B2138" i="1" s="1"/>
  <c r="E2164" i="1" l="1"/>
  <c r="F2164" i="1" s="1"/>
  <c r="G2165" i="1" s="1"/>
  <c r="I2165" i="1" s="1"/>
  <c r="A2165" i="1"/>
  <c r="L2164" i="1"/>
  <c r="M2164" i="1" s="1"/>
  <c r="N2164" i="1" s="1"/>
  <c r="O2164" i="1" s="1"/>
  <c r="C2140" i="1"/>
  <c r="Q2139" i="1"/>
  <c r="B2139" i="1" s="1"/>
  <c r="E2165" i="1" l="1"/>
  <c r="F2165" i="1" s="1"/>
  <c r="G2166" i="1" s="1"/>
  <c r="I2166" i="1" s="1"/>
  <c r="L2165" i="1"/>
  <c r="M2165" i="1" s="1"/>
  <c r="N2165" i="1" s="1"/>
  <c r="O2165" i="1" s="1"/>
  <c r="A2166" i="1"/>
  <c r="C2141" i="1"/>
  <c r="Q2140" i="1"/>
  <c r="B2140" i="1" s="1"/>
  <c r="E2166" i="1" l="1"/>
  <c r="F2166" i="1" s="1"/>
  <c r="G2167" i="1" s="1"/>
  <c r="I2167" i="1" s="1"/>
  <c r="A2167" i="1"/>
  <c r="L2166" i="1"/>
  <c r="M2166" i="1" s="1"/>
  <c r="N2166" i="1" s="1"/>
  <c r="O2166" i="1" s="1"/>
  <c r="C2142" i="1"/>
  <c r="Q2141" i="1"/>
  <c r="B2141" i="1" s="1"/>
  <c r="E2167" i="1" l="1"/>
  <c r="F2167" i="1" s="1"/>
  <c r="G2168" i="1" s="1"/>
  <c r="I2168" i="1" s="1"/>
  <c r="A2168" i="1"/>
  <c r="L2167" i="1"/>
  <c r="M2167" i="1" s="1"/>
  <c r="N2167" i="1" s="1"/>
  <c r="O2167" i="1" s="1"/>
  <c r="C2143" i="1"/>
  <c r="Q2142" i="1"/>
  <c r="B2142" i="1" s="1"/>
  <c r="E2168" i="1" l="1"/>
  <c r="F2168" i="1" s="1"/>
  <c r="G2169" i="1" s="1"/>
  <c r="I2169" i="1" s="1"/>
  <c r="A2169" i="1"/>
  <c r="L2168" i="1"/>
  <c r="M2168" i="1" s="1"/>
  <c r="N2168" i="1" s="1"/>
  <c r="O2168" i="1" s="1"/>
  <c r="C2144" i="1"/>
  <c r="Q2143" i="1"/>
  <c r="B2143" i="1" s="1"/>
  <c r="E2169" i="1" l="1"/>
  <c r="F2169" i="1" s="1"/>
  <c r="G2170" i="1" s="1"/>
  <c r="I2170" i="1" s="1"/>
  <c r="L2169" i="1"/>
  <c r="M2169" i="1" s="1"/>
  <c r="N2169" i="1" s="1"/>
  <c r="O2169" i="1" s="1"/>
  <c r="A2170" i="1"/>
  <c r="C2145" i="1"/>
  <c r="Q2144" i="1"/>
  <c r="B2144" i="1" s="1"/>
  <c r="E2170" i="1" l="1"/>
  <c r="F2170" i="1" s="1"/>
  <c r="G2171" i="1" s="1"/>
  <c r="I2171" i="1" s="1"/>
  <c r="L2170" i="1"/>
  <c r="M2170" i="1" s="1"/>
  <c r="N2170" i="1" s="1"/>
  <c r="O2170" i="1" s="1"/>
  <c r="A2171" i="1"/>
  <c r="C2146" i="1"/>
  <c r="Q2145" i="1"/>
  <c r="B2145" i="1" s="1"/>
  <c r="E2171" i="1" l="1"/>
  <c r="F2171" i="1" s="1"/>
  <c r="G2172" i="1" s="1"/>
  <c r="I2172" i="1" s="1"/>
  <c r="A2172" i="1"/>
  <c r="L2171" i="1"/>
  <c r="M2171" i="1" s="1"/>
  <c r="N2171" i="1" s="1"/>
  <c r="O2171" i="1" s="1"/>
  <c r="C2147" i="1"/>
  <c r="Q2146" i="1"/>
  <c r="B2146" i="1" s="1"/>
  <c r="E2172" i="1" l="1"/>
  <c r="F2172" i="1" s="1"/>
  <c r="G2173" i="1" s="1"/>
  <c r="I2173" i="1" s="1"/>
  <c r="L2172" i="1"/>
  <c r="M2172" i="1" s="1"/>
  <c r="N2172" i="1" s="1"/>
  <c r="O2172" i="1" s="1"/>
  <c r="A2173" i="1"/>
  <c r="C2148" i="1"/>
  <c r="Q2147" i="1"/>
  <c r="B2147" i="1" s="1"/>
  <c r="E2173" i="1" l="1"/>
  <c r="F2173" i="1" s="1"/>
  <c r="G2174" i="1" s="1"/>
  <c r="I2174" i="1" s="1"/>
  <c r="A2174" i="1"/>
  <c r="L2173" i="1"/>
  <c r="M2173" i="1" s="1"/>
  <c r="N2173" i="1" s="1"/>
  <c r="O2173" i="1" s="1"/>
  <c r="C2149" i="1"/>
  <c r="Q2148" i="1"/>
  <c r="B2148" i="1" s="1"/>
  <c r="E2174" i="1" l="1"/>
  <c r="F2174" i="1" s="1"/>
  <c r="G2175" i="1" s="1"/>
  <c r="I2175" i="1" s="1"/>
  <c r="A2175" i="1"/>
  <c r="L2174" i="1"/>
  <c r="M2174" i="1" s="1"/>
  <c r="N2174" i="1" s="1"/>
  <c r="O2174" i="1" s="1"/>
  <c r="C2150" i="1"/>
  <c r="Q2149" i="1"/>
  <c r="B2149" i="1" s="1"/>
  <c r="E2175" i="1" l="1"/>
  <c r="F2175" i="1" s="1"/>
  <c r="G2176" i="1" s="1"/>
  <c r="I2176" i="1" s="1"/>
  <c r="L2175" i="1"/>
  <c r="M2175" i="1" s="1"/>
  <c r="N2175" i="1" s="1"/>
  <c r="O2175" i="1" s="1"/>
  <c r="A2176" i="1"/>
  <c r="C2151" i="1"/>
  <c r="Q2150" i="1"/>
  <c r="B2150" i="1" s="1"/>
  <c r="E2176" i="1" l="1"/>
  <c r="F2176" i="1" s="1"/>
  <c r="G2177" i="1" s="1"/>
  <c r="I2177" i="1" s="1"/>
  <c r="L2176" i="1"/>
  <c r="M2176" i="1" s="1"/>
  <c r="N2176" i="1" s="1"/>
  <c r="O2176" i="1" s="1"/>
  <c r="A2177" i="1"/>
  <c r="C2152" i="1"/>
  <c r="Q2151" i="1"/>
  <c r="B2151" i="1" s="1"/>
  <c r="E2177" i="1" l="1"/>
  <c r="F2177" i="1" s="1"/>
  <c r="G2178" i="1" s="1"/>
  <c r="I2178" i="1" s="1"/>
  <c r="L2177" i="1"/>
  <c r="M2177" i="1" s="1"/>
  <c r="N2177" i="1" s="1"/>
  <c r="O2177" i="1" s="1"/>
  <c r="A2178" i="1"/>
  <c r="C2153" i="1"/>
  <c r="Q2152" i="1"/>
  <c r="B2152" i="1" s="1"/>
  <c r="E2178" i="1" l="1"/>
  <c r="F2178" i="1" s="1"/>
  <c r="G2179" i="1" s="1"/>
  <c r="I2179" i="1" s="1"/>
  <c r="A2179" i="1"/>
  <c r="L2178" i="1"/>
  <c r="M2178" i="1" s="1"/>
  <c r="N2178" i="1" s="1"/>
  <c r="O2178" i="1" s="1"/>
  <c r="C2154" i="1"/>
  <c r="Q2153" i="1"/>
  <c r="B2153" i="1" s="1"/>
  <c r="E2179" i="1" l="1"/>
  <c r="F2179" i="1" s="1"/>
  <c r="G2180" i="1" s="1"/>
  <c r="I2180" i="1" s="1"/>
  <c r="L2179" i="1"/>
  <c r="M2179" i="1" s="1"/>
  <c r="N2179" i="1" s="1"/>
  <c r="O2179" i="1" s="1"/>
  <c r="A2180" i="1"/>
  <c r="C2155" i="1"/>
  <c r="Q2154" i="1"/>
  <c r="B2154" i="1" s="1"/>
  <c r="E2180" i="1" l="1"/>
  <c r="F2180" i="1" s="1"/>
  <c r="G2181" i="1" s="1"/>
  <c r="I2181" i="1" s="1"/>
  <c r="L2180" i="1"/>
  <c r="M2180" i="1" s="1"/>
  <c r="N2180" i="1" s="1"/>
  <c r="O2180" i="1" s="1"/>
  <c r="A2181" i="1"/>
  <c r="C2156" i="1"/>
  <c r="Q2155" i="1"/>
  <c r="B2155" i="1" s="1"/>
  <c r="E2181" i="1" l="1"/>
  <c r="F2181" i="1" s="1"/>
  <c r="G2182" i="1" s="1"/>
  <c r="I2182" i="1" s="1"/>
  <c r="A2182" i="1"/>
  <c r="L2181" i="1"/>
  <c r="M2181" i="1" s="1"/>
  <c r="N2181" i="1" s="1"/>
  <c r="O2181" i="1" s="1"/>
  <c r="C2157" i="1"/>
  <c r="Q2156" i="1"/>
  <c r="B2156" i="1" s="1"/>
  <c r="E2182" i="1" l="1"/>
  <c r="F2182" i="1" s="1"/>
  <c r="G2183" i="1" s="1"/>
  <c r="I2183" i="1" s="1"/>
  <c r="L2182" i="1"/>
  <c r="M2182" i="1" s="1"/>
  <c r="N2182" i="1" s="1"/>
  <c r="O2182" i="1" s="1"/>
  <c r="A2183" i="1"/>
  <c r="C2158" i="1"/>
  <c r="Q2157" i="1"/>
  <c r="B2157" i="1" s="1"/>
  <c r="E2183" i="1" l="1"/>
  <c r="F2183" i="1" s="1"/>
  <c r="G2184" i="1" s="1"/>
  <c r="I2184" i="1" s="1"/>
  <c r="A2184" i="1"/>
  <c r="L2183" i="1"/>
  <c r="M2183" i="1" s="1"/>
  <c r="N2183" i="1" s="1"/>
  <c r="O2183" i="1" s="1"/>
  <c r="C2159" i="1"/>
  <c r="Q2158" i="1"/>
  <c r="B2158" i="1" s="1"/>
  <c r="E2184" i="1" l="1"/>
  <c r="F2184" i="1" s="1"/>
  <c r="G2185" i="1" s="1"/>
  <c r="I2185" i="1" s="1"/>
  <c r="L2184" i="1"/>
  <c r="M2184" i="1" s="1"/>
  <c r="N2184" i="1" s="1"/>
  <c r="O2184" i="1" s="1"/>
  <c r="A2185" i="1"/>
  <c r="C2160" i="1"/>
  <c r="Q2159" i="1"/>
  <c r="B2159" i="1" s="1"/>
  <c r="E2185" i="1" l="1"/>
  <c r="F2185" i="1" s="1"/>
  <c r="G2186" i="1" s="1"/>
  <c r="I2186" i="1" s="1"/>
  <c r="L2185" i="1"/>
  <c r="M2185" i="1" s="1"/>
  <c r="N2185" i="1" s="1"/>
  <c r="O2185" i="1" s="1"/>
  <c r="A2186" i="1"/>
  <c r="C2161" i="1"/>
  <c r="Q2160" i="1"/>
  <c r="B2160" i="1" s="1"/>
  <c r="E2186" i="1" l="1"/>
  <c r="F2186" i="1" s="1"/>
  <c r="G2187" i="1" s="1"/>
  <c r="I2187" i="1" s="1"/>
  <c r="L2186" i="1"/>
  <c r="M2186" i="1" s="1"/>
  <c r="N2186" i="1" s="1"/>
  <c r="O2186" i="1" s="1"/>
  <c r="A2187" i="1"/>
  <c r="C2162" i="1"/>
  <c r="Q2161" i="1"/>
  <c r="B2161" i="1" s="1"/>
  <c r="E2187" i="1" l="1"/>
  <c r="F2187" i="1" s="1"/>
  <c r="G2188" i="1" s="1"/>
  <c r="I2188" i="1" s="1"/>
  <c r="L2187" i="1"/>
  <c r="M2187" i="1" s="1"/>
  <c r="N2187" i="1" s="1"/>
  <c r="O2187" i="1" s="1"/>
  <c r="A2188" i="1"/>
  <c r="C2163" i="1"/>
  <c r="Q2162" i="1"/>
  <c r="B2162" i="1" s="1"/>
  <c r="E2188" i="1" l="1"/>
  <c r="F2188" i="1" s="1"/>
  <c r="G2189" i="1" s="1"/>
  <c r="I2189" i="1" s="1"/>
  <c r="L2188" i="1"/>
  <c r="M2188" i="1" s="1"/>
  <c r="N2188" i="1" s="1"/>
  <c r="O2188" i="1" s="1"/>
  <c r="A2189" i="1"/>
  <c r="C2164" i="1"/>
  <c r="Q2163" i="1"/>
  <c r="B2163" i="1" s="1"/>
  <c r="E2189" i="1" l="1"/>
  <c r="F2189" i="1" s="1"/>
  <c r="G2190" i="1" s="1"/>
  <c r="I2190" i="1" s="1"/>
  <c r="L2189" i="1"/>
  <c r="M2189" i="1" s="1"/>
  <c r="N2189" i="1" s="1"/>
  <c r="O2189" i="1" s="1"/>
  <c r="A2190" i="1"/>
  <c r="C2165" i="1"/>
  <c r="Q2164" i="1"/>
  <c r="B2164" i="1" s="1"/>
  <c r="E2190" i="1" l="1"/>
  <c r="F2190" i="1" s="1"/>
  <c r="G2191" i="1" s="1"/>
  <c r="I2191" i="1" s="1"/>
  <c r="L2190" i="1"/>
  <c r="M2190" i="1" s="1"/>
  <c r="N2190" i="1" s="1"/>
  <c r="O2190" i="1" s="1"/>
  <c r="A2191" i="1"/>
  <c r="C2166" i="1"/>
  <c r="Q2165" i="1"/>
  <c r="B2165" i="1" s="1"/>
  <c r="E2191" i="1" l="1"/>
  <c r="F2191" i="1" s="1"/>
  <c r="G2192" i="1" s="1"/>
  <c r="I2192" i="1" s="1"/>
  <c r="A2192" i="1"/>
  <c r="L2191" i="1"/>
  <c r="M2191" i="1" s="1"/>
  <c r="N2191" i="1" s="1"/>
  <c r="O2191" i="1" s="1"/>
  <c r="C2167" i="1"/>
  <c r="Q2166" i="1"/>
  <c r="B2166" i="1" s="1"/>
  <c r="E2192" i="1" l="1"/>
  <c r="F2192" i="1" s="1"/>
  <c r="G2193" i="1" s="1"/>
  <c r="I2193" i="1" s="1"/>
  <c r="L2192" i="1"/>
  <c r="M2192" i="1" s="1"/>
  <c r="N2192" i="1" s="1"/>
  <c r="O2192" i="1" s="1"/>
  <c r="A2193" i="1"/>
  <c r="C2168" i="1"/>
  <c r="Q2167" i="1"/>
  <c r="B2167" i="1" s="1"/>
  <c r="E2193" i="1" l="1"/>
  <c r="F2193" i="1" s="1"/>
  <c r="G2194" i="1" s="1"/>
  <c r="I2194" i="1" s="1"/>
  <c r="A2194" i="1"/>
  <c r="L2193" i="1"/>
  <c r="M2193" i="1" s="1"/>
  <c r="N2193" i="1" s="1"/>
  <c r="O2193" i="1" s="1"/>
  <c r="C2169" i="1"/>
  <c r="Q2168" i="1"/>
  <c r="B2168" i="1" s="1"/>
  <c r="E2194" i="1" l="1"/>
  <c r="F2194" i="1" s="1"/>
  <c r="G2195" i="1" s="1"/>
  <c r="I2195" i="1" s="1"/>
  <c r="L2194" i="1"/>
  <c r="M2194" i="1" s="1"/>
  <c r="N2194" i="1" s="1"/>
  <c r="O2194" i="1" s="1"/>
  <c r="A2195" i="1"/>
  <c r="C2170" i="1"/>
  <c r="Q2169" i="1"/>
  <c r="B2169" i="1" s="1"/>
  <c r="E2195" i="1" l="1"/>
  <c r="F2195" i="1" s="1"/>
  <c r="G2196" i="1" s="1"/>
  <c r="I2196" i="1" s="1"/>
  <c r="A2196" i="1"/>
  <c r="L2195" i="1"/>
  <c r="M2195" i="1" s="1"/>
  <c r="N2195" i="1" s="1"/>
  <c r="O2195" i="1" s="1"/>
  <c r="C2171" i="1"/>
  <c r="Q2170" i="1"/>
  <c r="B2170" i="1" s="1"/>
  <c r="E2196" i="1" l="1"/>
  <c r="F2196" i="1" s="1"/>
  <c r="G2197" i="1" s="1"/>
  <c r="I2197" i="1" s="1"/>
  <c r="A2197" i="1"/>
  <c r="L2196" i="1"/>
  <c r="M2196" i="1" s="1"/>
  <c r="N2196" i="1" s="1"/>
  <c r="O2196" i="1" s="1"/>
  <c r="C2172" i="1"/>
  <c r="Q2171" i="1"/>
  <c r="B2171" i="1" s="1"/>
  <c r="E2197" i="1" l="1"/>
  <c r="F2197" i="1" s="1"/>
  <c r="G2198" i="1" s="1"/>
  <c r="I2198" i="1" s="1"/>
  <c r="A2198" i="1"/>
  <c r="L2197" i="1"/>
  <c r="M2197" i="1" s="1"/>
  <c r="N2197" i="1" s="1"/>
  <c r="O2197" i="1" s="1"/>
  <c r="C2173" i="1"/>
  <c r="Q2172" i="1"/>
  <c r="B2172" i="1" s="1"/>
  <c r="E2198" i="1" l="1"/>
  <c r="F2198" i="1" s="1"/>
  <c r="G2199" i="1" s="1"/>
  <c r="I2199" i="1" s="1"/>
  <c r="L2198" i="1"/>
  <c r="M2198" i="1" s="1"/>
  <c r="N2198" i="1" s="1"/>
  <c r="O2198" i="1" s="1"/>
  <c r="A2199" i="1"/>
  <c r="C2174" i="1"/>
  <c r="Q2173" i="1"/>
  <c r="B2173" i="1" s="1"/>
  <c r="E2199" i="1" l="1"/>
  <c r="F2199" i="1" s="1"/>
  <c r="G2200" i="1" s="1"/>
  <c r="I2200" i="1" s="1"/>
  <c r="L2199" i="1"/>
  <c r="M2199" i="1" s="1"/>
  <c r="N2199" i="1" s="1"/>
  <c r="O2199" i="1" s="1"/>
  <c r="A2200" i="1"/>
  <c r="C2175" i="1"/>
  <c r="Q2174" i="1"/>
  <c r="B2174" i="1" s="1"/>
  <c r="E2200" i="1" l="1"/>
  <c r="F2200" i="1" s="1"/>
  <c r="G2201" i="1" s="1"/>
  <c r="I2201" i="1" s="1"/>
  <c r="L2200" i="1"/>
  <c r="M2200" i="1" s="1"/>
  <c r="N2200" i="1" s="1"/>
  <c r="O2200" i="1" s="1"/>
  <c r="A2201" i="1"/>
  <c r="C2176" i="1"/>
  <c r="Q2175" i="1"/>
  <c r="B2175" i="1" s="1"/>
  <c r="E2201" i="1" l="1"/>
  <c r="F2201" i="1" s="1"/>
  <c r="G2202" i="1" s="1"/>
  <c r="I2202" i="1" s="1"/>
  <c r="A2202" i="1"/>
  <c r="L2201" i="1"/>
  <c r="M2201" i="1" s="1"/>
  <c r="N2201" i="1" s="1"/>
  <c r="O2201" i="1" s="1"/>
  <c r="C2177" i="1"/>
  <c r="Q2176" i="1"/>
  <c r="B2176" i="1" s="1"/>
  <c r="E2202" i="1" l="1"/>
  <c r="F2202" i="1" s="1"/>
  <c r="G2203" i="1" s="1"/>
  <c r="I2203" i="1" s="1"/>
  <c r="L2202" i="1"/>
  <c r="M2202" i="1" s="1"/>
  <c r="N2202" i="1" s="1"/>
  <c r="O2202" i="1" s="1"/>
  <c r="A2203" i="1"/>
  <c r="C2178" i="1"/>
  <c r="Q2177" i="1"/>
  <c r="B2177" i="1" s="1"/>
  <c r="E2203" i="1" l="1"/>
  <c r="F2203" i="1" s="1"/>
  <c r="G2204" i="1" s="1"/>
  <c r="I2204" i="1" s="1"/>
  <c r="L2203" i="1"/>
  <c r="M2203" i="1" s="1"/>
  <c r="N2203" i="1" s="1"/>
  <c r="O2203" i="1" s="1"/>
  <c r="A2204" i="1"/>
  <c r="C2179" i="1"/>
  <c r="Q2178" i="1"/>
  <c r="B2178" i="1" s="1"/>
  <c r="E2204" i="1" l="1"/>
  <c r="F2204" i="1" s="1"/>
  <c r="G2205" i="1" s="1"/>
  <c r="I2205" i="1" s="1"/>
  <c r="A2205" i="1"/>
  <c r="L2204" i="1"/>
  <c r="M2204" i="1" s="1"/>
  <c r="N2204" i="1" s="1"/>
  <c r="O2204" i="1" s="1"/>
  <c r="C2180" i="1"/>
  <c r="Q2179" i="1"/>
  <c r="B2179" i="1" s="1"/>
  <c r="E2205" i="1" l="1"/>
  <c r="F2205" i="1" s="1"/>
  <c r="G2206" i="1" s="1"/>
  <c r="I2206" i="1" s="1"/>
  <c r="A2206" i="1"/>
  <c r="L2205" i="1"/>
  <c r="M2205" i="1" s="1"/>
  <c r="N2205" i="1" s="1"/>
  <c r="O2205" i="1" s="1"/>
  <c r="C2181" i="1"/>
  <c r="Q2180" i="1"/>
  <c r="B2180" i="1" s="1"/>
  <c r="E2206" i="1" l="1"/>
  <c r="F2206" i="1" s="1"/>
  <c r="G2207" i="1" s="1"/>
  <c r="I2207" i="1" s="1"/>
  <c r="A2207" i="1"/>
  <c r="L2206" i="1"/>
  <c r="M2206" i="1" s="1"/>
  <c r="N2206" i="1" s="1"/>
  <c r="O2206" i="1" s="1"/>
  <c r="C2182" i="1"/>
  <c r="Q2181" i="1"/>
  <c r="B2181" i="1" s="1"/>
  <c r="E2207" i="1" l="1"/>
  <c r="F2207" i="1" s="1"/>
  <c r="G2208" i="1" s="1"/>
  <c r="I2208" i="1" s="1"/>
  <c r="A2208" i="1"/>
  <c r="L2207" i="1"/>
  <c r="M2207" i="1" s="1"/>
  <c r="N2207" i="1" s="1"/>
  <c r="O2207" i="1" s="1"/>
  <c r="C2183" i="1"/>
  <c r="Q2182" i="1"/>
  <c r="B2182" i="1" s="1"/>
  <c r="E2208" i="1" l="1"/>
  <c r="F2208" i="1" s="1"/>
  <c r="G2209" i="1" s="1"/>
  <c r="I2209" i="1" s="1"/>
  <c r="L2208" i="1"/>
  <c r="M2208" i="1" s="1"/>
  <c r="N2208" i="1" s="1"/>
  <c r="O2208" i="1" s="1"/>
  <c r="A2209" i="1"/>
  <c r="C2184" i="1"/>
  <c r="Q2183" i="1"/>
  <c r="B2183" i="1" s="1"/>
  <c r="E2209" i="1" l="1"/>
  <c r="F2209" i="1" s="1"/>
  <c r="G2210" i="1" s="1"/>
  <c r="I2210" i="1" s="1"/>
  <c r="A2210" i="1"/>
  <c r="L2209" i="1"/>
  <c r="M2209" i="1" s="1"/>
  <c r="N2209" i="1" s="1"/>
  <c r="O2209" i="1" s="1"/>
  <c r="C2185" i="1"/>
  <c r="Q2184" i="1"/>
  <c r="B2184" i="1" s="1"/>
  <c r="E2210" i="1" l="1"/>
  <c r="F2210" i="1" s="1"/>
  <c r="G2211" i="1" s="1"/>
  <c r="I2211" i="1" s="1"/>
  <c r="A2211" i="1"/>
  <c r="L2210" i="1"/>
  <c r="M2210" i="1" s="1"/>
  <c r="N2210" i="1" s="1"/>
  <c r="O2210" i="1" s="1"/>
  <c r="C2186" i="1"/>
  <c r="Q2185" i="1"/>
  <c r="B2185" i="1" s="1"/>
  <c r="E2211" i="1" l="1"/>
  <c r="F2211" i="1" s="1"/>
  <c r="G2212" i="1" s="1"/>
  <c r="I2212" i="1" s="1"/>
  <c r="A2212" i="1"/>
  <c r="L2211" i="1"/>
  <c r="M2211" i="1" s="1"/>
  <c r="N2211" i="1" s="1"/>
  <c r="O2211" i="1" s="1"/>
  <c r="C2187" i="1"/>
  <c r="Q2186" i="1"/>
  <c r="B2186" i="1" s="1"/>
  <c r="E2212" i="1" l="1"/>
  <c r="F2212" i="1" s="1"/>
  <c r="G2213" i="1" s="1"/>
  <c r="I2213" i="1" s="1"/>
  <c r="L2212" i="1"/>
  <c r="M2212" i="1" s="1"/>
  <c r="N2212" i="1" s="1"/>
  <c r="O2212" i="1" s="1"/>
  <c r="A2213" i="1"/>
  <c r="C2188" i="1"/>
  <c r="Q2187" i="1"/>
  <c r="B2187" i="1" s="1"/>
  <c r="E2213" i="1" l="1"/>
  <c r="F2213" i="1" s="1"/>
  <c r="G2214" i="1" s="1"/>
  <c r="I2214" i="1" s="1"/>
  <c r="A2214" i="1"/>
  <c r="L2213" i="1"/>
  <c r="M2213" i="1" s="1"/>
  <c r="N2213" i="1" s="1"/>
  <c r="O2213" i="1" s="1"/>
  <c r="C2189" i="1"/>
  <c r="Q2188" i="1"/>
  <c r="B2188" i="1" s="1"/>
  <c r="E2214" i="1" l="1"/>
  <c r="F2214" i="1" s="1"/>
  <c r="G2215" i="1" s="1"/>
  <c r="I2215" i="1" s="1"/>
  <c r="L2214" i="1"/>
  <c r="M2214" i="1" s="1"/>
  <c r="N2214" i="1" s="1"/>
  <c r="O2214" i="1" s="1"/>
  <c r="A2215" i="1"/>
  <c r="C2190" i="1"/>
  <c r="Q2189" i="1"/>
  <c r="B2189" i="1" s="1"/>
  <c r="E2215" i="1" l="1"/>
  <c r="F2215" i="1" s="1"/>
  <c r="G2216" i="1" s="1"/>
  <c r="I2216" i="1" s="1"/>
  <c r="A2216" i="1"/>
  <c r="L2215" i="1"/>
  <c r="M2215" i="1" s="1"/>
  <c r="N2215" i="1" s="1"/>
  <c r="O2215" i="1" s="1"/>
  <c r="C2191" i="1"/>
  <c r="Q2190" i="1"/>
  <c r="B2190" i="1" s="1"/>
  <c r="E2216" i="1" l="1"/>
  <c r="F2216" i="1" s="1"/>
  <c r="G2217" i="1" s="1"/>
  <c r="I2217" i="1" s="1"/>
  <c r="L2216" i="1"/>
  <c r="M2216" i="1" s="1"/>
  <c r="N2216" i="1" s="1"/>
  <c r="O2216" i="1" s="1"/>
  <c r="A2217" i="1"/>
  <c r="C2192" i="1"/>
  <c r="Q2191" i="1"/>
  <c r="B2191" i="1" s="1"/>
  <c r="A2218" i="1" l="1"/>
  <c r="E2217" i="1"/>
  <c r="F2217" i="1" s="1"/>
  <c r="G2218" i="1" s="1"/>
  <c r="I2218" i="1" s="1"/>
  <c r="L2217" i="1"/>
  <c r="M2217" i="1" s="1"/>
  <c r="N2217" i="1" s="1"/>
  <c r="O2217" i="1" s="1"/>
  <c r="C2193" i="1"/>
  <c r="Q2192" i="1"/>
  <c r="B2192" i="1" s="1"/>
  <c r="L2218" i="1" l="1"/>
  <c r="M2218" i="1" s="1"/>
  <c r="N2218" i="1" s="1"/>
  <c r="O2218" i="1" s="1"/>
  <c r="A2219" i="1"/>
  <c r="E2218" i="1"/>
  <c r="F2218" i="1" s="1"/>
  <c r="G2219" i="1" s="1"/>
  <c r="I2219" i="1" s="1"/>
  <c r="C2194" i="1"/>
  <c r="Q2193" i="1"/>
  <c r="B2193" i="1" s="1"/>
  <c r="A2220" i="1" l="1"/>
  <c r="L2219" i="1"/>
  <c r="M2219" i="1" s="1"/>
  <c r="N2219" i="1" s="1"/>
  <c r="O2219" i="1" s="1"/>
  <c r="E2219" i="1"/>
  <c r="F2219" i="1" s="1"/>
  <c r="G2220" i="1" s="1"/>
  <c r="I2220" i="1" s="1"/>
  <c r="C2195" i="1"/>
  <c r="Q2194" i="1"/>
  <c r="B2194" i="1" s="1"/>
  <c r="A2221" i="1" l="1"/>
  <c r="L2220" i="1"/>
  <c r="M2220" i="1" s="1"/>
  <c r="N2220" i="1" s="1"/>
  <c r="O2220" i="1" s="1"/>
  <c r="E2220" i="1"/>
  <c r="F2220" i="1" s="1"/>
  <c r="G2221" i="1" s="1"/>
  <c r="I2221" i="1" s="1"/>
  <c r="C2196" i="1"/>
  <c r="Q2195" i="1"/>
  <c r="B2195" i="1" s="1"/>
  <c r="L2221" i="1" l="1"/>
  <c r="M2221" i="1" s="1"/>
  <c r="N2221" i="1" s="1"/>
  <c r="O2221" i="1" s="1"/>
  <c r="A2222" i="1"/>
  <c r="E2221" i="1"/>
  <c r="F2221" i="1" s="1"/>
  <c r="G2222" i="1" s="1"/>
  <c r="I2222" i="1" s="1"/>
  <c r="C2197" i="1"/>
  <c r="Q2196" i="1"/>
  <c r="B2196" i="1" s="1"/>
  <c r="L2222" i="1" l="1"/>
  <c r="M2222" i="1" s="1"/>
  <c r="N2222" i="1" s="1"/>
  <c r="O2222" i="1" s="1"/>
  <c r="A2223" i="1"/>
  <c r="E2222" i="1"/>
  <c r="F2222" i="1" s="1"/>
  <c r="G2223" i="1" s="1"/>
  <c r="I2223" i="1" s="1"/>
  <c r="C2198" i="1"/>
  <c r="Q2197" i="1"/>
  <c r="B2197" i="1" s="1"/>
  <c r="E2223" i="1" l="1"/>
  <c r="F2223" i="1" s="1"/>
  <c r="G2224" i="1" s="1"/>
  <c r="I2224" i="1" s="1"/>
  <c r="L2223" i="1"/>
  <c r="M2223" i="1" s="1"/>
  <c r="N2223" i="1" s="1"/>
  <c r="O2223" i="1" s="1"/>
  <c r="A2224" i="1"/>
  <c r="C2199" i="1"/>
  <c r="Q2198" i="1"/>
  <c r="B2198" i="1" s="1"/>
  <c r="E2224" i="1" l="1"/>
  <c r="F2224" i="1" s="1"/>
  <c r="G2225" i="1" s="1"/>
  <c r="I2225" i="1" s="1"/>
  <c r="L2224" i="1"/>
  <c r="M2224" i="1" s="1"/>
  <c r="N2224" i="1" s="1"/>
  <c r="O2224" i="1" s="1"/>
  <c r="A2225" i="1"/>
  <c r="C2200" i="1"/>
  <c r="Q2199" i="1"/>
  <c r="B2199" i="1" s="1"/>
  <c r="E2225" i="1" l="1"/>
  <c r="F2225" i="1" s="1"/>
  <c r="G2226" i="1" s="1"/>
  <c r="I2226" i="1" s="1"/>
  <c r="L2225" i="1"/>
  <c r="M2225" i="1" s="1"/>
  <c r="N2225" i="1" s="1"/>
  <c r="O2225" i="1" s="1"/>
  <c r="A2226" i="1"/>
  <c r="C2201" i="1"/>
  <c r="Q2200" i="1"/>
  <c r="B2200" i="1" s="1"/>
  <c r="E2226" i="1" l="1"/>
  <c r="F2226" i="1" s="1"/>
  <c r="G2227" i="1" s="1"/>
  <c r="I2227" i="1" s="1"/>
  <c r="A2227" i="1"/>
  <c r="L2226" i="1"/>
  <c r="M2226" i="1" s="1"/>
  <c r="N2226" i="1" s="1"/>
  <c r="O2226" i="1" s="1"/>
  <c r="C2202" i="1"/>
  <c r="Q2201" i="1"/>
  <c r="B2201" i="1" s="1"/>
  <c r="E2227" i="1" l="1"/>
  <c r="F2227" i="1" s="1"/>
  <c r="G2228" i="1" s="1"/>
  <c r="I2228" i="1" s="1"/>
  <c r="L2227" i="1"/>
  <c r="M2227" i="1" s="1"/>
  <c r="N2227" i="1" s="1"/>
  <c r="O2227" i="1" s="1"/>
  <c r="A2228" i="1"/>
  <c r="C2203" i="1"/>
  <c r="Q2202" i="1"/>
  <c r="B2202" i="1" s="1"/>
  <c r="E2228" i="1" l="1"/>
  <c r="F2228" i="1" s="1"/>
  <c r="G2229" i="1" s="1"/>
  <c r="I2229" i="1" s="1"/>
  <c r="A2229" i="1"/>
  <c r="L2228" i="1"/>
  <c r="M2228" i="1" s="1"/>
  <c r="N2228" i="1" s="1"/>
  <c r="O2228" i="1" s="1"/>
  <c r="C2204" i="1"/>
  <c r="Q2203" i="1"/>
  <c r="B2203" i="1" s="1"/>
  <c r="E2229" i="1" l="1"/>
  <c r="F2229" i="1" s="1"/>
  <c r="G2230" i="1" s="1"/>
  <c r="I2230" i="1" s="1"/>
  <c r="L2229" i="1"/>
  <c r="M2229" i="1" s="1"/>
  <c r="N2229" i="1" s="1"/>
  <c r="O2229" i="1" s="1"/>
  <c r="A2230" i="1"/>
  <c r="C2205" i="1"/>
  <c r="Q2204" i="1"/>
  <c r="B2204" i="1" s="1"/>
  <c r="E2230" i="1" l="1"/>
  <c r="F2230" i="1" s="1"/>
  <c r="G2231" i="1" s="1"/>
  <c r="I2231" i="1" s="1"/>
  <c r="L2230" i="1"/>
  <c r="M2230" i="1" s="1"/>
  <c r="N2230" i="1" s="1"/>
  <c r="O2230" i="1" s="1"/>
  <c r="A2231" i="1"/>
  <c r="C2206" i="1"/>
  <c r="Q2205" i="1"/>
  <c r="B2205" i="1" s="1"/>
  <c r="E2231" i="1" l="1"/>
  <c r="F2231" i="1" s="1"/>
  <c r="G2232" i="1" s="1"/>
  <c r="I2232" i="1" s="1"/>
  <c r="L2231" i="1"/>
  <c r="M2231" i="1" s="1"/>
  <c r="N2231" i="1" s="1"/>
  <c r="O2231" i="1" s="1"/>
  <c r="A2232" i="1"/>
  <c r="C2207" i="1"/>
  <c r="Q2206" i="1"/>
  <c r="B2206" i="1" s="1"/>
  <c r="E2232" i="1" l="1"/>
  <c r="F2232" i="1" s="1"/>
  <c r="G2233" i="1" s="1"/>
  <c r="I2233" i="1" s="1"/>
  <c r="L2232" i="1"/>
  <c r="M2232" i="1" s="1"/>
  <c r="N2232" i="1" s="1"/>
  <c r="O2232" i="1" s="1"/>
  <c r="A2233" i="1"/>
  <c r="C2208" i="1"/>
  <c r="Q2207" i="1"/>
  <c r="B2207" i="1" s="1"/>
  <c r="E2233" i="1" l="1"/>
  <c r="F2233" i="1" s="1"/>
  <c r="G2234" i="1" s="1"/>
  <c r="I2234" i="1" s="1"/>
  <c r="A2234" i="1"/>
  <c r="L2233" i="1"/>
  <c r="M2233" i="1" s="1"/>
  <c r="N2233" i="1" s="1"/>
  <c r="O2233" i="1" s="1"/>
  <c r="C2209" i="1"/>
  <c r="Q2208" i="1"/>
  <c r="B2208" i="1" s="1"/>
  <c r="E2234" i="1" l="1"/>
  <c r="F2234" i="1" s="1"/>
  <c r="G2235" i="1" s="1"/>
  <c r="I2235" i="1" s="1"/>
  <c r="L2234" i="1"/>
  <c r="M2234" i="1" s="1"/>
  <c r="N2234" i="1" s="1"/>
  <c r="O2234" i="1" s="1"/>
  <c r="A2235" i="1"/>
  <c r="C2210" i="1"/>
  <c r="Q2209" i="1"/>
  <c r="B2209" i="1" s="1"/>
  <c r="E2235" i="1" l="1"/>
  <c r="F2235" i="1" s="1"/>
  <c r="G2236" i="1" s="1"/>
  <c r="I2236" i="1" s="1"/>
  <c r="L2235" i="1"/>
  <c r="M2235" i="1" s="1"/>
  <c r="N2235" i="1" s="1"/>
  <c r="O2235" i="1" s="1"/>
  <c r="A2236" i="1"/>
  <c r="C2211" i="1"/>
  <c r="Q2210" i="1"/>
  <c r="B2210" i="1" s="1"/>
  <c r="E2236" i="1" l="1"/>
  <c r="F2236" i="1" s="1"/>
  <c r="G2237" i="1" s="1"/>
  <c r="I2237" i="1" s="1"/>
  <c r="L2236" i="1"/>
  <c r="M2236" i="1" s="1"/>
  <c r="N2236" i="1" s="1"/>
  <c r="O2236" i="1" s="1"/>
  <c r="A2237" i="1"/>
  <c r="C2212" i="1"/>
  <c r="Q2211" i="1"/>
  <c r="B2211" i="1" s="1"/>
  <c r="E2237" i="1" l="1"/>
  <c r="F2237" i="1" s="1"/>
  <c r="G2238" i="1" s="1"/>
  <c r="I2238" i="1" s="1"/>
  <c r="A2238" i="1"/>
  <c r="L2237" i="1"/>
  <c r="M2237" i="1" s="1"/>
  <c r="N2237" i="1" s="1"/>
  <c r="O2237" i="1" s="1"/>
  <c r="C2213" i="1"/>
  <c r="Q2212" i="1"/>
  <c r="B2212" i="1" s="1"/>
  <c r="E2238" i="1" l="1"/>
  <c r="F2238" i="1" s="1"/>
  <c r="G2239" i="1" s="1"/>
  <c r="I2239" i="1" s="1"/>
  <c r="L2238" i="1"/>
  <c r="M2238" i="1" s="1"/>
  <c r="N2238" i="1" s="1"/>
  <c r="O2238" i="1" s="1"/>
  <c r="A2239" i="1"/>
  <c r="C2214" i="1"/>
  <c r="Q2213" i="1"/>
  <c r="B2213" i="1" s="1"/>
  <c r="E2239" i="1" l="1"/>
  <c r="F2239" i="1" s="1"/>
  <c r="G2240" i="1" s="1"/>
  <c r="I2240" i="1" s="1"/>
  <c r="A2240" i="1"/>
  <c r="L2239" i="1"/>
  <c r="M2239" i="1" s="1"/>
  <c r="N2239" i="1" s="1"/>
  <c r="O2239" i="1" s="1"/>
  <c r="C2215" i="1"/>
  <c r="Q2214" i="1"/>
  <c r="B2214" i="1" s="1"/>
  <c r="E2240" i="1" l="1"/>
  <c r="F2240" i="1" s="1"/>
  <c r="G2241" i="1" s="1"/>
  <c r="I2241" i="1" s="1"/>
  <c r="L2240" i="1"/>
  <c r="M2240" i="1" s="1"/>
  <c r="N2240" i="1" s="1"/>
  <c r="O2240" i="1" s="1"/>
  <c r="A2241" i="1"/>
  <c r="C2216" i="1"/>
  <c r="Q2215" i="1"/>
  <c r="B2215" i="1" s="1"/>
  <c r="E2241" i="1" l="1"/>
  <c r="F2241" i="1" s="1"/>
  <c r="G2242" i="1" s="1"/>
  <c r="I2242" i="1" s="1"/>
  <c r="A2242" i="1"/>
  <c r="L2241" i="1"/>
  <c r="M2241" i="1" s="1"/>
  <c r="N2241" i="1" s="1"/>
  <c r="O2241" i="1" s="1"/>
  <c r="C2217" i="1"/>
  <c r="C2218" i="1" s="1"/>
  <c r="Q2216" i="1"/>
  <c r="B2216" i="1" s="1"/>
  <c r="E2242" i="1" l="1"/>
  <c r="F2242" i="1" s="1"/>
  <c r="G2243" i="1" s="1"/>
  <c r="I2243" i="1" s="1"/>
  <c r="L2242" i="1"/>
  <c r="M2242" i="1" s="1"/>
  <c r="N2242" i="1" s="1"/>
  <c r="O2242" i="1" s="1"/>
  <c r="A2243" i="1"/>
  <c r="C2219" i="1"/>
  <c r="Q2218" i="1"/>
  <c r="B2218" i="1" s="1"/>
  <c r="Q2217" i="1"/>
  <c r="B2217" i="1" s="1"/>
  <c r="E2243" i="1" l="1"/>
  <c r="F2243" i="1" s="1"/>
  <c r="G2244" i="1" s="1"/>
  <c r="I2244" i="1" s="1"/>
  <c r="A2244" i="1"/>
  <c r="L2243" i="1"/>
  <c r="M2243" i="1" s="1"/>
  <c r="N2243" i="1" s="1"/>
  <c r="O2243" i="1" s="1"/>
  <c r="C2220" i="1"/>
  <c r="Q2219" i="1"/>
  <c r="B2219" i="1" s="1"/>
  <c r="E2244" i="1" l="1"/>
  <c r="F2244" i="1" s="1"/>
  <c r="G2245" i="1" s="1"/>
  <c r="I2245" i="1" s="1"/>
  <c r="L2244" i="1"/>
  <c r="M2244" i="1" s="1"/>
  <c r="N2244" i="1" s="1"/>
  <c r="O2244" i="1" s="1"/>
  <c r="A2245" i="1"/>
  <c r="C2221" i="1"/>
  <c r="Q2220" i="1"/>
  <c r="B2220" i="1" s="1"/>
  <c r="E2245" i="1" l="1"/>
  <c r="F2245" i="1" s="1"/>
  <c r="G2246" i="1" s="1"/>
  <c r="I2246" i="1" s="1"/>
  <c r="A2246" i="1"/>
  <c r="L2245" i="1"/>
  <c r="M2245" i="1" s="1"/>
  <c r="N2245" i="1" s="1"/>
  <c r="O2245" i="1" s="1"/>
  <c r="C2222" i="1"/>
  <c r="Q2221" i="1"/>
  <c r="B2221" i="1" s="1"/>
  <c r="E2246" i="1" l="1"/>
  <c r="F2246" i="1" s="1"/>
  <c r="G2247" i="1" s="1"/>
  <c r="I2247" i="1" s="1"/>
  <c r="L2246" i="1"/>
  <c r="M2246" i="1" s="1"/>
  <c r="N2246" i="1" s="1"/>
  <c r="O2246" i="1" s="1"/>
  <c r="A2247" i="1"/>
  <c r="C2223" i="1"/>
  <c r="Q2222" i="1"/>
  <c r="B2222" i="1" s="1"/>
  <c r="E2247" i="1" l="1"/>
  <c r="F2247" i="1" s="1"/>
  <c r="G2248" i="1" s="1"/>
  <c r="I2248" i="1" s="1"/>
  <c r="L2247" i="1"/>
  <c r="M2247" i="1" s="1"/>
  <c r="N2247" i="1" s="1"/>
  <c r="O2247" i="1" s="1"/>
  <c r="A2248" i="1"/>
  <c r="C2224" i="1"/>
  <c r="Q2223" i="1"/>
  <c r="B2223" i="1" s="1"/>
  <c r="E2248" i="1" l="1"/>
  <c r="F2248" i="1" s="1"/>
  <c r="G2249" i="1" s="1"/>
  <c r="I2249" i="1" s="1"/>
  <c r="A2249" i="1"/>
  <c r="L2248" i="1"/>
  <c r="M2248" i="1" s="1"/>
  <c r="N2248" i="1" s="1"/>
  <c r="O2248" i="1" s="1"/>
  <c r="C2225" i="1"/>
  <c r="Q2224" i="1"/>
  <c r="B2224" i="1" s="1"/>
  <c r="E2249" i="1" l="1"/>
  <c r="F2249" i="1" s="1"/>
  <c r="G2250" i="1" s="1"/>
  <c r="I2250" i="1" s="1"/>
  <c r="A2250" i="1"/>
  <c r="L2249" i="1"/>
  <c r="M2249" i="1" s="1"/>
  <c r="N2249" i="1" s="1"/>
  <c r="O2249" i="1" s="1"/>
  <c r="C2226" i="1"/>
  <c r="Q2225" i="1"/>
  <c r="B2225" i="1" s="1"/>
  <c r="E2250" i="1" l="1"/>
  <c r="F2250" i="1" s="1"/>
  <c r="G2251" i="1" s="1"/>
  <c r="I2251" i="1" s="1"/>
  <c r="L2250" i="1"/>
  <c r="M2250" i="1" s="1"/>
  <c r="N2250" i="1" s="1"/>
  <c r="O2250" i="1" s="1"/>
  <c r="A2251" i="1"/>
  <c r="C2227" i="1"/>
  <c r="Q2226" i="1"/>
  <c r="B2226" i="1" s="1"/>
  <c r="E2251" i="1" l="1"/>
  <c r="F2251" i="1" s="1"/>
  <c r="G2252" i="1" s="1"/>
  <c r="I2252" i="1" s="1"/>
  <c r="A2252" i="1"/>
  <c r="L2251" i="1"/>
  <c r="M2251" i="1" s="1"/>
  <c r="N2251" i="1" s="1"/>
  <c r="O2251" i="1" s="1"/>
  <c r="C2228" i="1"/>
  <c r="Q2227" i="1"/>
  <c r="B2227" i="1" s="1"/>
  <c r="E2252" i="1" l="1"/>
  <c r="F2252" i="1" s="1"/>
  <c r="G2253" i="1" s="1"/>
  <c r="I2253" i="1" s="1"/>
  <c r="L2252" i="1"/>
  <c r="M2252" i="1" s="1"/>
  <c r="N2252" i="1" s="1"/>
  <c r="O2252" i="1" s="1"/>
  <c r="A2253" i="1"/>
  <c r="C2229" i="1"/>
  <c r="Q2228" i="1"/>
  <c r="B2228" i="1" s="1"/>
  <c r="E2253" i="1" l="1"/>
  <c r="F2253" i="1" s="1"/>
  <c r="G2254" i="1" s="1"/>
  <c r="I2254" i="1" s="1"/>
  <c r="A2254" i="1"/>
  <c r="L2253" i="1"/>
  <c r="M2253" i="1" s="1"/>
  <c r="N2253" i="1" s="1"/>
  <c r="O2253" i="1" s="1"/>
  <c r="C2230" i="1"/>
  <c r="Q2229" i="1"/>
  <c r="B2229" i="1" s="1"/>
  <c r="E2254" i="1" l="1"/>
  <c r="F2254" i="1" s="1"/>
  <c r="G2255" i="1" s="1"/>
  <c r="I2255" i="1" s="1"/>
  <c r="A2255" i="1"/>
  <c r="L2254" i="1"/>
  <c r="M2254" i="1" s="1"/>
  <c r="N2254" i="1" s="1"/>
  <c r="O2254" i="1" s="1"/>
  <c r="C2231" i="1"/>
  <c r="Q2230" i="1"/>
  <c r="B2230" i="1" s="1"/>
  <c r="E2255" i="1" l="1"/>
  <c r="F2255" i="1" s="1"/>
  <c r="G2256" i="1" s="1"/>
  <c r="I2256" i="1" s="1"/>
  <c r="L2255" i="1"/>
  <c r="M2255" i="1" s="1"/>
  <c r="N2255" i="1" s="1"/>
  <c r="O2255" i="1" s="1"/>
  <c r="A2256" i="1"/>
  <c r="C2232" i="1"/>
  <c r="Q2231" i="1"/>
  <c r="B2231" i="1" s="1"/>
  <c r="E2256" i="1" l="1"/>
  <c r="F2256" i="1" s="1"/>
  <c r="G2257" i="1" s="1"/>
  <c r="I2257" i="1" s="1"/>
  <c r="A2257" i="1"/>
  <c r="L2256" i="1"/>
  <c r="M2256" i="1" s="1"/>
  <c r="N2256" i="1" s="1"/>
  <c r="O2256" i="1" s="1"/>
  <c r="C2233" i="1"/>
  <c r="Q2232" i="1"/>
  <c r="B2232" i="1" s="1"/>
  <c r="E2257" i="1" l="1"/>
  <c r="F2257" i="1" s="1"/>
  <c r="G2258" i="1" s="1"/>
  <c r="I2258" i="1" s="1"/>
  <c r="A2258" i="1"/>
  <c r="L2257" i="1"/>
  <c r="M2257" i="1" s="1"/>
  <c r="N2257" i="1" s="1"/>
  <c r="O2257" i="1" s="1"/>
  <c r="C2234" i="1"/>
  <c r="Q2233" i="1"/>
  <c r="B2233" i="1" s="1"/>
  <c r="E2258" i="1" l="1"/>
  <c r="F2258" i="1" s="1"/>
  <c r="G2259" i="1" s="1"/>
  <c r="I2259" i="1" s="1"/>
  <c r="L2258" i="1"/>
  <c r="M2258" i="1" s="1"/>
  <c r="N2258" i="1" s="1"/>
  <c r="O2258" i="1" s="1"/>
  <c r="A2259" i="1"/>
  <c r="C2235" i="1"/>
  <c r="Q2234" i="1"/>
  <c r="B2234" i="1" s="1"/>
  <c r="E2259" i="1" l="1"/>
  <c r="F2259" i="1" s="1"/>
  <c r="G2260" i="1" s="1"/>
  <c r="I2260" i="1" s="1"/>
  <c r="A2260" i="1"/>
  <c r="L2259" i="1"/>
  <c r="M2259" i="1" s="1"/>
  <c r="N2259" i="1" s="1"/>
  <c r="O2259" i="1" s="1"/>
  <c r="C2236" i="1"/>
  <c r="Q2235" i="1"/>
  <c r="B2235" i="1" s="1"/>
  <c r="E2260" i="1" l="1"/>
  <c r="F2260" i="1" s="1"/>
  <c r="G2261" i="1" s="1"/>
  <c r="I2261" i="1" s="1"/>
  <c r="L2260" i="1"/>
  <c r="M2260" i="1" s="1"/>
  <c r="N2260" i="1" s="1"/>
  <c r="O2260" i="1" s="1"/>
  <c r="A2261" i="1"/>
  <c r="C2237" i="1"/>
  <c r="Q2236" i="1"/>
  <c r="B2236" i="1" s="1"/>
  <c r="E2261" i="1" l="1"/>
  <c r="F2261" i="1" s="1"/>
  <c r="G2262" i="1" s="1"/>
  <c r="I2262" i="1" s="1"/>
  <c r="A2262" i="1"/>
  <c r="L2261" i="1"/>
  <c r="M2261" i="1" s="1"/>
  <c r="N2261" i="1" s="1"/>
  <c r="O2261" i="1" s="1"/>
  <c r="C2238" i="1"/>
  <c r="Q2237" i="1"/>
  <c r="B2237" i="1" s="1"/>
  <c r="E2262" i="1" l="1"/>
  <c r="F2262" i="1" s="1"/>
  <c r="G2263" i="1" s="1"/>
  <c r="I2263" i="1" s="1"/>
  <c r="A2263" i="1"/>
  <c r="L2262" i="1"/>
  <c r="M2262" i="1" s="1"/>
  <c r="N2262" i="1" s="1"/>
  <c r="O2262" i="1" s="1"/>
  <c r="C2239" i="1"/>
  <c r="Q2238" i="1"/>
  <c r="B2238" i="1" s="1"/>
  <c r="E2263" i="1" l="1"/>
  <c r="F2263" i="1" s="1"/>
  <c r="G2264" i="1" s="1"/>
  <c r="I2264" i="1" s="1"/>
  <c r="A2264" i="1"/>
  <c r="L2263" i="1"/>
  <c r="M2263" i="1" s="1"/>
  <c r="N2263" i="1" s="1"/>
  <c r="O2263" i="1" s="1"/>
  <c r="C2240" i="1"/>
  <c r="Q2239" i="1"/>
  <c r="B2239" i="1" s="1"/>
  <c r="E2264" i="1" l="1"/>
  <c r="F2264" i="1" s="1"/>
  <c r="G2265" i="1" s="1"/>
  <c r="I2265" i="1" s="1"/>
  <c r="L2264" i="1"/>
  <c r="M2264" i="1" s="1"/>
  <c r="N2264" i="1" s="1"/>
  <c r="O2264" i="1" s="1"/>
  <c r="A2265" i="1"/>
  <c r="C2241" i="1"/>
  <c r="Q2240" i="1"/>
  <c r="B2240" i="1" s="1"/>
  <c r="E2265" i="1" l="1"/>
  <c r="F2265" i="1" s="1"/>
  <c r="G2266" i="1" s="1"/>
  <c r="I2266" i="1" s="1"/>
  <c r="L2265" i="1"/>
  <c r="M2265" i="1" s="1"/>
  <c r="N2265" i="1" s="1"/>
  <c r="O2265" i="1" s="1"/>
  <c r="A2266" i="1"/>
  <c r="C2242" i="1"/>
  <c r="Q2241" i="1"/>
  <c r="B2241" i="1" s="1"/>
  <c r="E2266" i="1" l="1"/>
  <c r="F2266" i="1" s="1"/>
  <c r="G2267" i="1" s="1"/>
  <c r="I2267" i="1" s="1"/>
  <c r="L2266" i="1"/>
  <c r="M2266" i="1" s="1"/>
  <c r="N2266" i="1" s="1"/>
  <c r="O2266" i="1" s="1"/>
  <c r="A2267" i="1"/>
  <c r="C2243" i="1"/>
  <c r="Q2242" i="1"/>
  <c r="B2242" i="1" s="1"/>
  <c r="E2267" i="1" l="1"/>
  <c r="F2267" i="1" s="1"/>
  <c r="G2268" i="1" s="1"/>
  <c r="I2268" i="1" s="1"/>
  <c r="L2267" i="1"/>
  <c r="M2267" i="1" s="1"/>
  <c r="N2267" i="1" s="1"/>
  <c r="O2267" i="1" s="1"/>
  <c r="A2268" i="1"/>
  <c r="C2244" i="1"/>
  <c r="Q2243" i="1"/>
  <c r="B2243" i="1" s="1"/>
  <c r="E2268" i="1" l="1"/>
  <c r="F2268" i="1" s="1"/>
  <c r="G2269" i="1" s="1"/>
  <c r="I2269" i="1" s="1"/>
  <c r="A2269" i="1"/>
  <c r="L2268" i="1"/>
  <c r="M2268" i="1" s="1"/>
  <c r="N2268" i="1" s="1"/>
  <c r="O2268" i="1" s="1"/>
  <c r="C2245" i="1"/>
  <c r="Q2244" i="1"/>
  <c r="B2244" i="1" s="1"/>
  <c r="E2269" i="1" l="1"/>
  <c r="F2269" i="1" s="1"/>
  <c r="G2270" i="1" s="1"/>
  <c r="I2270" i="1" s="1"/>
  <c r="A2270" i="1"/>
  <c r="L2269" i="1"/>
  <c r="M2269" i="1" s="1"/>
  <c r="N2269" i="1" s="1"/>
  <c r="O2269" i="1" s="1"/>
  <c r="C2246" i="1"/>
  <c r="Q2245" i="1"/>
  <c r="B2245" i="1" s="1"/>
  <c r="E2270" i="1" l="1"/>
  <c r="F2270" i="1" s="1"/>
  <c r="G2271" i="1" s="1"/>
  <c r="I2271" i="1" s="1"/>
  <c r="L2270" i="1"/>
  <c r="M2270" i="1" s="1"/>
  <c r="N2270" i="1" s="1"/>
  <c r="O2270" i="1" s="1"/>
  <c r="A2271" i="1"/>
  <c r="C2247" i="1"/>
  <c r="Q2246" i="1"/>
  <c r="B2246" i="1" s="1"/>
  <c r="E2271" i="1" l="1"/>
  <c r="F2271" i="1" s="1"/>
  <c r="G2272" i="1" s="1"/>
  <c r="I2272" i="1" s="1"/>
  <c r="L2271" i="1"/>
  <c r="M2271" i="1" s="1"/>
  <c r="N2271" i="1" s="1"/>
  <c r="O2271" i="1" s="1"/>
  <c r="A2272" i="1"/>
  <c r="C2248" i="1"/>
  <c r="Q2247" i="1"/>
  <c r="B2247" i="1" s="1"/>
  <c r="E2272" i="1" l="1"/>
  <c r="F2272" i="1" s="1"/>
  <c r="G2273" i="1" s="1"/>
  <c r="I2273" i="1" s="1"/>
  <c r="A2273" i="1"/>
  <c r="L2272" i="1"/>
  <c r="M2272" i="1" s="1"/>
  <c r="N2272" i="1" s="1"/>
  <c r="O2272" i="1" s="1"/>
  <c r="C2249" i="1"/>
  <c r="Q2248" i="1"/>
  <c r="B2248" i="1" s="1"/>
  <c r="E2273" i="1" l="1"/>
  <c r="F2273" i="1" s="1"/>
  <c r="G2274" i="1" s="1"/>
  <c r="I2274" i="1" s="1"/>
  <c r="A2274" i="1"/>
  <c r="L2273" i="1"/>
  <c r="M2273" i="1" s="1"/>
  <c r="N2273" i="1" s="1"/>
  <c r="O2273" i="1" s="1"/>
  <c r="C2250" i="1"/>
  <c r="Q2249" i="1"/>
  <c r="B2249" i="1" s="1"/>
  <c r="E2274" i="1" l="1"/>
  <c r="F2274" i="1" s="1"/>
  <c r="G2275" i="1" s="1"/>
  <c r="I2275" i="1" s="1"/>
  <c r="L2274" i="1"/>
  <c r="M2274" i="1" s="1"/>
  <c r="N2274" i="1" s="1"/>
  <c r="O2274" i="1" s="1"/>
  <c r="A2275" i="1"/>
  <c r="C2251" i="1"/>
  <c r="Q2250" i="1"/>
  <c r="B2250" i="1" s="1"/>
  <c r="E2275" i="1" l="1"/>
  <c r="F2275" i="1" s="1"/>
  <c r="G2276" i="1" s="1"/>
  <c r="I2276" i="1" s="1"/>
  <c r="A2276" i="1"/>
  <c r="L2275" i="1"/>
  <c r="M2275" i="1" s="1"/>
  <c r="N2275" i="1" s="1"/>
  <c r="O2275" i="1" s="1"/>
  <c r="C2252" i="1"/>
  <c r="Q2251" i="1"/>
  <c r="B2251" i="1" s="1"/>
  <c r="E2276" i="1" l="1"/>
  <c r="F2276" i="1" s="1"/>
  <c r="G2277" i="1" s="1"/>
  <c r="I2277" i="1" s="1"/>
  <c r="L2276" i="1"/>
  <c r="M2276" i="1" s="1"/>
  <c r="N2276" i="1" s="1"/>
  <c r="O2276" i="1" s="1"/>
  <c r="A2277" i="1"/>
  <c r="C2253" i="1"/>
  <c r="Q2252" i="1"/>
  <c r="B2252" i="1" s="1"/>
  <c r="E2277" i="1" l="1"/>
  <c r="F2277" i="1" s="1"/>
  <c r="G2278" i="1" s="1"/>
  <c r="I2278" i="1" s="1"/>
  <c r="A2278" i="1"/>
  <c r="L2277" i="1"/>
  <c r="M2277" i="1" s="1"/>
  <c r="N2277" i="1" s="1"/>
  <c r="O2277" i="1" s="1"/>
  <c r="C2254" i="1"/>
  <c r="Q2253" i="1"/>
  <c r="B2253" i="1" s="1"/>
  <c r="E2278" i="1" l="1"/>
  <c r="F2278" i="1" s="1"/>
  <c r="G2279" i="1" s="1"/>
  <c r="I2279" i="1" s="1"/>
  <c r="A2279" i="1"/>
  <c r="L2278" i="1"/>
  <c r="M2278" i="1" s="1"/>
  <c r="N2278" i="1" s="1"/>
  <c r="O2278" i="1" s="1"/>
  <c r="C2255" i="1"/>
  <c r="Q2254" i="1"/>
  <c r="B2254" i="1" s="1"/>
  <c r="E2279" i="1" l="1"/>
  <c r="F2279" i="1" s="1"/>
  <c r="G2280" i="1" s="1"/>
  <c r="I2280" i="1" s="1"/>
  <c r="L2279" i="1"/>
  <c r="M2279" i="1" s="1"/>
  <c r="N2279" i="1" s="1"/>
  <c r="O2279" i="1" s="1"/>
  <c r="A2280" i="1"/>
  <c r="C2256" i="1"/>
  <c r="Q2255" i="1"/>
  <c r="B2255" i="1" s="1"/>
  <c r="E2280" i="1" l="1"/>
  <c r="F2280" i="1" s="1"/>
  <c r="G2281" i="1" s="1"/>
  <c r="I2281" i="1" s="1"/>
  <c r="A2281" i="1"/>
  <c r="L2280" i="1"/>
  <c r="M2280" i="1" s="1"/>
  <c r="N2280" i="1" s="1"/>
  <c r="O2280" i="1" s="1"/>
  <c r="C2257" i="1"/>
  <c r="Q2256" i="1"/>
  <c r="B2256" i="1" s="1"/>
  <c r="E2281" i="1" l="1"/>
  <c r="F2281" i="1" s="1"/>
  <c r="G2282" i="1" s="1"/>
  <c r="I2282" i="1" s="1"/>
  <c r="A2282" i="1"/>
  <c r="L2281" i="1"/>
  <c r="M2281" i="1" s="1"/>
  <c r="N2281" i="1" s="1"/>
  <c r="O2281" i="1" s="1"/>
  <c r="C2258" i="1"/>
  <c r="Q2257" i="1"/>
  <c r="B2257" i="1" s="1"/>
  <c r="E2282" i="1" l="1"/>
  <c r="F2282" i="1" s="1"/>
  <c r="G2283" i="1" s="1"/>
  <c r="I2283" i="1" s="1"/>
  <c r="A2283" i="1"/>
  <c r="L2282" i="1"/>
  <c r="M2282" i="1" s="1"/>
  <c r="N2282" i="1" s="1"/>
  <c r="O2282" i="1" s="1"/>
  <c r="C2259" i="1"/>
  <c r="Q2258" i="1"/>
  <c r="B2258" i="1" s="1"/>
  <c r="E2283" i="1" l="1"/>
  <c r="F2283" i="1" s="1"/>
  <c r="G2284" i="1" s="1"/>
  <c r="I2284" i="1" s="1"/>
  <c r="L2283" i="1"/>
  <c r="M2283" i="1" s="1"/>
  <c r="N2283" i="1" s="1"/>
  <c r="O2283" i="1" s="1"/>
  <c r="A2284" i="1"/>
  <c r="C2260" i="1"/>
  <c r="Q2259" i="1"/>
  <c r="B2259" i="1" s="1"/>
  <c r="E2284" i="1" l="1"/>
  <c r="F2284" i="1" s="1"/>
  <c r="G2285" i="1" s="1"/>
  <c r="I2285" i="1" s="1"/>
  <c r="L2284" i="1"/>
  <c r="M2284" i="1" s="1"/>
  <c r="N2284" i="1" s="1"/>
  <c r="O2284" i="1" s="1"/>
  <c r="A2285" i="1"/>
  <c r="C2261" i="1"/>
  <c r="Q2260" i="1"/>
  <c r="B2260" i="1" s="1"/>
  <c r="E2285" i="1" l="1"/>
  <c r="F2285" i="1" s="1"/>
  <c r="G2286" i="1" s="1"/>
  <c r="I2286" i="1" s="1"/>
  <c r="A2286" i="1"/>
  <c r="L2285" i="1"/>
  <c r="M2285" i="1" s="1"/>
  <c r="N2285" i="1" s="1"/>
  <c r="O2285" i="1" s="1"/>
  <c r="C2262" i="1"/>
  <c r="Q2261" i="1"/>
  <c r="B2261" i="1" s="1"/>
  <c r="E2286" i="1" l="1"/>
  <c r="F2286" i="1" s="1"/>
  <c r="G2287" i="1" s="1"/>
  <c r="I2287" i="1" s="1"/>
  <c r="L2286" i="1"/>
  <c r="M2286" i="1" s="1"/>
  <c r="N2286" i="1" s="1"/>
  <c r="O2286" i="1" s="1"/>
  <c r="A2287" i="1"/>
  <c r="C2263" i="1"/>
  <c r="Q2262" i="1"/>
  <c r="B2262" i="1" s="1"/>
  <c r="E2287" i="1" l="1"/>
  <c r="F2287" i="1" s="1"/>
  <c r="G2288" i="1" s="1"/>
  <c r="I2288" i="1" s="1"/>
  <c r="A2288" i="1"/>
  <c r="L2287" i="1"/>
  <c r="M2287" i="1" s="1"/>
  <c r="N2287" i="1" s="1"/>
  <c r="O2287" i="1" s="1"/>
  <c r="C2264" i="1"/>
  <c r="Q2263" i="1"/>
  <c r="B2263" i="1" s="1"/>
  <c r="E2288" i="1" l="1"/>
  <c r="F2288" i="1" s="1"/>
  <c r="G2289" i="1" s="1"/>
  <c r="I2289" i="1" s="1"/>
  <c r="A2289" i="1"/>
  <c r="L2288" i="1"/>
  <c r="M2288" i="1" s="1"/>
  <c r="N2288" i="1" s="1"/>
  <c r="O2288" i="1" s="1"/>
  <c r="C2265" i="1"/>
  <c r="Q2264" i="1"/>
  <c r="B2264" i="1" s="1"/>
  <c r="E2289" i="1" l="1"/>
  <c r="F2289" i="1" s="1"/>
  <c r="G2290" i="1" s="1"/>
  <c r="I2290" i="1" s="1"/>
  <c r="L2289" i="1"/>
  <c r="M2289" i="1" s="1"/>
  <c r="N2289" i="1" s="1"/>
  <c r="O2289" i="1" s="1"/>
  <c r="A2290" i="1"/>
  <c r="C2266" i="1"/>
  <c r="Q2265" i="1"/>
  <c r="B2265" i="1" s="1"/>
  <c r="E2290" i="1" l="1"/>
  <c r="F2290" i="1" s="1"/>
  <c r="G2291" i="1" s="1"/>
  <c r="I2291" i="1" s="1"/>
  <c r="L2290" i="1"/>
  <c r="M2290" i="1" s="1"/>
  <c r="N2290" i="1" s="1"/>
  <c r="O2290" i="1" s="1"/>
  <c r="A2291" i="1"/>
  <c r="C2267" i="1"/>
  <c r="Q2266" i="1"/>
  <c r="B2266" i="1" s="1"/>
  <c r="E2291" i="1" l="1"/>
  <c r="F2291" i="1" s="1"/>
  <c r="G2292" i="1" s="1"/>
  <c r="I2292" i="1" s="1"/>
  <c r="A2292" i="1"/>
  <c r="L2291" i="1"/>
  <c r="M2291" i="1" s="1"/>
  <c r="N2291" i="1" s="1"/>
  <c r="O2291" i="1" s="1"/>
  <c r="C2268" i="1"/>
  <c r="Q2267" i="1"/>
  <c r="B2267" i="1" s="1"/>
  <c r="E2292" i="1" l="1"/>
  <c r="F2292" i="1" s="1"/>
  <c r="G2293" i="1" s="1"/>
  <c r="I2293" i="1" s="1"/>
  <c r="A2293" i="1"/>
  <c r="L2292" i="1"/>
  <c r="M2292" i="1" s="1"/>
  <c r="N2292" i="1" s="1"/>
  <c r="O2292" i="1" s="1"/>
  <c r="C2269" i="1"/>
  <c r="Q2268" i="1"/>
  <c r="B2268" i="1" s="1"/>
  <c r="E2293" i="1" l="1"/>
  <c r="F2293" i="1" s="1"/>
  <c r="G2294" i="1" s="1"/>
  <c r="I2294" i="1" s="1"/>
  <c r="A2294" i="1"/>
  <c r="L2293" i="1"/>
  <c r="M2293" i="1" s="1"/>
  <c r="N2293" i="1" s="1"/>
  <c r="O2293" i="1" s="1"/>
  <c r="C2270" i="1"/>
  <c r="Q2269" i="1"/>
  <c r="B2269" i="1" s="1"/>
  <c r="E2294" i="1" l="1"/>
  <c r="F2294" i="1" s="1"/>
  <c r="G2295" i="1" s="1"/>
  <c r="I2295" i="1" s="1"/>
  <c r="L2294" i="1"/>
  <c r="M2294" i="1" s="1"/>
  <c r="N2294" i="1" s="1"/>
  <c r="O2294" i="1" s="1"/>
  <c r="A2295" i="1"/>
  <c r="C2271" i="1"/>
  <c r="Q2270" i="1"/>
  <c r="B2270" i="1" s="1"/>
  <c r="E2295" i="1" l="1"/>
  <c r="F2295" i="1" s="1"/>
  <c r="G2296" i="1" s="1"/>
  <c r="I2296" i="1" s="1"/>
  <c r="A2296" i="1"/>
  <c r="L2295" i="1"/>
  <c r="M2295" i="1" s="1"/>
  <c r="N2295" i="1" s="1"/>
  <c r="O2295" i="1" s="1"/>
  <c r="C2272" i="1"/>
  <c r="Q2271" i="1"/>
  <c r="B2271" i="1" s="1"/>
  <c r="E2296" i="1" l="1"/>
  <c r="F2296" i="1" s="1"/>
  <c r="G2297" i="1" s="1"/>
  <c r="I2297" i="1" s="1"/>
  <c r="A2297" i="1"/>
  <c r="L2296" i="1"/>
  <c r="M2296" i="1" s="1"/>
  <c r="N2296" i="1" s="1"/>
  <c r="O2296" i="1" s="1"/>
  <c r="C2273" i="1"/>
  <c r="Q2272" i="1"/>
  <c r="B2272" i="1" s="1"/>
  <c r="E2297" i="1" l="1"/>
  <c r="F2297" i="1" s="1"/>
  <c r="G2298" i="1" s="1"/>
  <c r="I2298" i="1" s="1"/>
  <c r="L2297" i="1"/>
  <c r="M2297" i="1" s="1"/>
  <c r="N2297" i="1" s="1"/>
  <c r="O2297" i="1" s="1"/>
  <c r="A2298" i="1"/>
  <c r="C2274" i="1"/>
  <c r="Q2273" i="1"/>
  <c r="B2273" i="1" s="1"/>
  <c r="E2298" i="1" l="1"/>
  <c r="F2298" i="1" s="1"/>
  <c r="G2299" i="1" s="1"/>
  <c r="I2299" i="1" s="1"/>
  <c r="A2299" i="1"/>
  <c r="L2298" i="1"/>
  <c r="M2298" i="1" s="1"/>
  <c r="N2298" i="1" s="1"/>
  <c r="O2298" i="1" s="1"/>
  <c r="C2275" i="1"/>
  <c r="Q2274" i="1"/>
  <c r="B2274" i="1" s="1"/>
  <c r="E2299" i="1" l="1"/>
  <c r="F2299" i="1" s="1"/>
  <c r="G2300" i="1" s="1"/>
  <c r="I2300" i="1" s="1"/>
  <c r="A2300" i="1"/>
  <c r="L2299" i="1"/>
  <c r="M2299" i="1" s="1"/>
  <c r="N2299" i="1" s="1"/>
  <c r="O2299" i="1" s="1"/>
  <c r="C2276" i="1"/>
  <c r="Q2275" i="1"/>
  <c r="B2275" i="1" s="1"/>
  <c r="E2300" i="1" l="1"/>
  <c r="F2300" i="1" s="1"/>
  <c r="G2301" i="1" s="1"/>
  <c r="I2301" i="1" s="1"/>
  <c r="L2300" i="1"/>
  <c r="M2300" i="1" s="1"/>
  <c r="N2300" i="1" s="1"/>
  <c r="O2300" i="1" s="1"/>
  <c r="A2301" i="1"/>
  <c r="C2277" i="1"/>
  <c r="Q2276" i="1"/>
  <c r="B2276" i="1" s="1"/>
  <c r="E2301" i="1" l="1"/>
  <c r="F2301" i="1" s="1"/>
  <c r="G2302" i="1" s="1"/>
  <c r="I2302" i="1" s="1"/>
  <c r="L2301" i="1"/>
  <c r="M2301" i="1" s="1"/>
  <c r="N2301" i="1" s="1"/>
  <c r="O2301" i="1" s="1"/>
  <c r="A2302" i="1"/>
  <c r="C2278" i="1"/>
  <c r="Q2277" i="1"/>
  <c r="B2277" i="1" s="1"/>
  <c r="E2302" i="1" l="1"/>
  <c r="F2302" i="1" s="1"/>
  <c r="G2303" i="1" s="1"/>
  <c r="I2303" i="1" s="1"/>
  <c r="A2303" i="1"/>
  <c r="L2302" i="1"/>
  <c r="M2302" i="1" s="1"/>
  <c r="N2302" i="1" s="1"/>
  <c r="O2302" i="1" s="1"/>
  <c r="C2279" i="1"/>
  <c r="Q2278" i="1"/>
  <c r="B2278" i="1" s="1"/>
  <c r="E2303" i="1" l="1"/>
  <c r="F2303" i="1" s="1"/>
  <c r="G2304" i="1" s="1"/>
  <c r="I2304" i="1" s="1"/>
  <c r="A2304" i="1"/>
  <c r="L2303" i="1"/>
  <c r="M2303" i="1" s="1"/>
  <c r="N2303" i="1" s="1"/>
  <c r="O2303" i="1" s="1"/>
  <c r="C2280" i="1"/>
  <c r="Q2279" i="1"/>
  <c r="B2279" i="1" s="1"/>
  <c r="E2304" i="1" l="1"/>
  <c r="F2304" i="1" s="1"/>
  <c r="G2305" i="1" s="1"/>
  <c r="I2305" i="1" s="1"/>
  <c r="A2305" i="1"/>
  <c r="L2304" i="1"/>
  <c r="M2304" i="1" s="1"/>
  <c r="N2304" i="1" s="1"/>
  <c r="O2304" i="1" s="1"/>
  <c r="C2281" i="1"/>
  <c r="Q2280" i="1"/>
  <c r="B2280" i="1" s="1"/>
  <c r="E2305" i="1" l="1"/>
  <c r="F2305" i="1" s="1"/>
  <c r="G2306" i="1" s="1"/>
  <c r="I2306" i="1" s="1"/>
  <c r="L2305" i="1"/>
  <c r="M2305" i="1" s="1"/>
  <c r="N2305" i="1" s="1"/>
  <c r="O2305" i="1" s="1"/>
  <c r="A2306" i="1"/>
  <c r="C2282" i="1"/>
  <c r="Q2281" i="1"/>
  <c r="B2281" i="1" s="1"/>
  <c r="E2306" i="1" l="1"/>
  <c r="F2306" i="1" s="1"/>
  <c r="G2307" i="1" s="1"/>
  <c r="I2307" i="1" s="1"/>
  <c r="L2306" i="1"/>
  <c r="M2306" i="1" s="1"/>
  <c r="N2306" i="1" s="1"/>
  <c r="O2306" i="1" s="1"/>
  <c r="A2307" i="1"/>
  <c r="C2283" i="1"/>
  <c r="Q2282" i="1"/>
  <c r="B2282" i="1" s="1"/>
  <c r="E2307" i="1" l="1"/>
  <c r="F2307" i="1" s="1"/>
  <c r="G2308" i="1" s="1"/>
  <c r="I2308" i="1" s="1"/>
  <c r="L2307" i="1"/>
  <c r="M2307" i="1" s="1"/>
  <c r="N2307" i="1" s="1"/>
  <c r="O2307" i="1" s="1"/>
  <c r="A2308" i="1"/>
  <c r="C2284" i="1"/>
  <c r="Q2283" i="1"/>
  <c r="B2283" i="1" s="1"/>
  <c r="E2308" i="1" l="1"/>
  <c r="F2308" i="1" s="1"/>
  <c r="G2309" i="1" s="1"/>
  <c r="I2309" i="1" s="1"/>
  <c r="L2308" i="1"/>
  <c r="M2308" i="1" s="1"/>
  <c r="N2308" i="1" s="1"/>
  <c r="O2308" i="1" s="1"/>
  <c r="A2309" i="1"/>
  <c r="C2285" i="1"/>
  <c r="Q2284" i="1"/>
  <c r="B2284" i="1" s="1"/>
  <c r="E2309" i="1" l="1"/>
  <c r="F2309" i="1" s="1"/>
  <c r="G2310" i="1" s="1"/>
  <c r="I2310" i="1" s="1"/>
  <c r="A2310" i="1"/>
  <c r="L2309" i="1"/>
  <c r="M2309" i="1" s="1"/>
  <c r="N2309" i="1" s="1"/>
  <c r="O2309" i="1" s="1"/>
  <c r="C2286" i="1"/>
  <c r="Q2285" i="1"/>
  <c r="B2285" i="1" s="1"/>
  <c r="E2310" i="1" l="1"/>
  <c r="F2310" i="1" s="1"/>
  <c r="G2311" i="1" s="1"/>
  <c r="I2311" i="1" s="1"/>
  <c r="A2311" i="1"/>
  <c r="L2310" i="1"/>
  <c r="M2310" i="1" s="1"/>
  <c r="N2310" i="1" s="1"/>
  <c r="O2310" i="1" s="1"/>
  <c r="C2287" i="1"/>
  <c r="Q2286" i="1"/>
  <c r="B2286" i="1" s="1"/>
  <c r="E2311" i="1" l="1"/>
  <c r="F2311" i="1" s="1"/>
  <c r="G2312" i="1" s="1"/>
  <c r="I2312" i="1" s="1"/>
  <c r="A2312" i="1"/>
  <c r="L2311" i="1"/>
  <c r="M2311" i="1" s="1"/>
  <c r="N2311" i="1" s="1"/>
  <c r="O2311" i="1" s="1"/>
  <c r="C2288" i="1"/>
  <c r="Q2287" i="1"/>
  <c r="B2287" i="1" s="1"/>
  <c r="E2312" i="1" l="1"/>
  <c r="F2312" i="1" s="1"/>
  <c r="G2313" i="1" s="1"/>
  <c r="I2313" i="1" s="1"/>
  <c r="A2313" i="1"/>
  <c r="L2312" i="1"/>
  <c r="M2312" i="1" s="1"/>
  <c r="N2312" i="1" s="1"/>
  <c r="O2312" i="1" s="1"/>
  <c r="C2289" i="1"/>
  <c r="Q2288" i="1"/>
  <c r="B2288" i="1" s="1"/>
  <c r="E2313" i="1" l="1"/>
  <c r="F2313" i="1" s="1"/>
  <c r="G2314" i="1" s="1"/>
  <c r="I2314" i="1" s="1"/>
  <c r="A2314" i="1"/>
  <c r="L2313" i="1"/>
  <c r="M2313" i="1" s="1"/>
  <c r="N2313" i="1" s="1"/>
  <c r="O2313" i="1" s="1"/>
  <c r="C2290" i="1"/>
  <c r="Q2289" i="1"/>
  <c r="B2289" i="1" s="1"/>
  <c r="E2314" i="1" l="1"/>
  <c r="F2314" i="1" s="1"/>
  <c r="G2315" i="1" s="1"/>
  <c r="I2315" i="1" s="1"/>
  <c r="L2314" i="1"/>
  <c r="M2314" i="1" s="1"/>
  <c r="N2314" i="1" s="1"/>
  <c r="O2314" i="1" s="1"/>
  <c r="A2315" i="1"/>
  <c r="C2291" i="1"/>
  <c r="Q2290" i="1"/>
  <c r="B2290" i="1" s="1"/>
  <c r="E2315" i="1" l="1"/>
  <c r="F2315" i="1" s="1"/>
  <c r="G2316" i="1" s="1"/>
  <c r="I2316" i="1" s="1"/>
  <c r="A2316" i="1"/>
  <c r="L2315" i="1"/>
  <c r="M2315" i="1" s="1"/>
  <c r="N2315" i="1" s="1"/>
  <c r="O2315" i="1" s="1"/>
  <c r="C2292" i="1"/>
  <c r="Q2291" i="1"/>
  <c r="B2291" i="1" s="1"/>
  <c r="E2316" i="1" l="1"/>
  <c r="F2316" i="1" s="1"/>
  <c r="G2317" i="1" s="1"/>
  <c r="I2317" i="1" s="1"/>
  <c r="A2317" i="1"/>
  <c r="L2316" i="1"/>
  <c r="M2316" i="1" s="1"/>
  <c r="N2316" i="1" s="1"/>
  <c r="O2316" i="1" s="1"/>
  <c r="C2293" i="1"/>
  <c r="Q2292" i="1"/>
  <c r="B2292" i="1" s="1"/>
  <c r="E2317" i="1" l="1"/>
  <c r="F2317" i="1" s="1"/>
  <c r="G2318" i="1" s="1"/>
  <c r="I2318" i="1" s="1"/>
  <c r="A2318" i="1"/>
  <c r="L2317" i="1"/>
  <c r="M2317" i="1" s="1"/>
  <c r="N2317" i="1" s="1"/>
  <c r="O2317" i="1" s="1"/>
  <c r="C2294" i="1"/>
  <c r="Q2293" i="1"/>
  <c r="B2293" i="1" s="1"/>
  <c r="E2318" i="1" l="1"/>
  <c r="F2318" i="1" s="1"/>
  <c r="G2319" i="1" s="1"/>
  <c r="I2319" i="1" s="1"/>
  <c r="L2318" i="1"/>
  <c r="M2318" i="1" s="1"/>
  <c r="N2318" i="1" s="1"/>
  <c r="O2318" i="1" s="1"/>
  <c r="A2319" i="1"/>
  <c r="C2295" i="1"/>
  <c r="Q2294" i="1"/>
  <c r="B2294" i="1" s="1"/>
  <c r="E2319" i="1" l="1"/>
  <c r="F2319" i="1" s="1"/>
  <c r="G2320" i="1" s="1"/>
  <c r="I2320" i="1" s="1"/>
  <c r="A2320" i="1"/>
  <c r="L2319" i="1"/>
  <c r="M2319" i="1" s="1"/>
  <c r="N2319" i="1" s="1"/>
  <c r="O2319" i="1" s="1"/>
  <c r="C2296" i="1"/>
  <c r="Q2295" i="1"/>
  <c r="B2295" i="1" s="1"/>
  <c r="E2320" i="1" l="1"/>
  <c r="F2320" i="1" s="1"/>
  <c r="G2321" i="1" s="1"/>
  <c r="I2321" i="1" s="1"/>
  <c r="L2320" i="1"/>
  <c r="M2320" i="1" s="1"/>
  <c r="N2320" i="1" s="1"/>
  <c r="O2320" i="1" s="1"/>
  <c r="A2321" i="1"/>
  <c r="C2297" i="1"/>
  <c r="Q2296" i="1"/>
  <c r="B2296" i="1" s="1"/>
  <c r="E2321" i="1" l="1"/>
  <c r="F2321" i="1" s="1"/>
  <c r="G2322" i="1" s="1"/>
  <c r="I2322" i="1" s="1"/>
  <c r="A2322" i="1"/>
  <c r="L2321" i="1"/>
  <c r="M2321" i="1" s="1"/>
  <c r="N2321" i="1" s="1"/>
  <c r="O2321" i="1" s="1"/>
  <c r="C2298" i="1"/>
  <c r="Q2297" i="1"/>
  <c r="B2297" i="1" s="1"/>
  <c r="E2322" i="1" l="1"/>
  <c r="F2322" i="1" s="1"/>
  <c r="G2323" i="1" s="1"/>
  <c r="I2323" i="1" s="1"/>
  <c r="A2323" i="1"/>
  <c r="L2322" i="1"/>
  <c r="M2322" i="1" s="1"/>
  <c r="N2322" i="1" s="1"/>
  <c r="O2322" i="1" s="1"/>
  <c r="C2299" i="1"/>
  <c r="Q2298" i="1"/>
  <c r="B2298" i="1" s="1"/>
  <c r="E2323" i="1" l="1"/>
  <c r="F2323" i="1" s="1"/>
  <c r="G2324" i="1" s="1"/>
  <c r="I2324" i="1" s="1"/>
  <c r="A2324" i="1"/>
  <c r="L2323" i="1"/>
  <c r="M2323" i="1" s="1"/>
  <c r="N2323" i="1" s="1"/>
  <c r="O2323" i="1" s="1"/>
  <c r="C2300" i="1"/>
  <c r="Q2299" i="1"/>
  <c r="B2299" i="1" s="1"/>
  <c r="E2324" i="1" l="1"/>
  <c r="F2324" i="1" s="1"/>
  <c r="G2325" i="1" s="1"/>
  <c r="I2325" i="1" s="1"/>
  <c r="L2324" i="1"/>
  <c r="M2324" i="1" s="1"/>
  <c r="N2324" i="1" s="1"/>
  <c r="O2324" i="1" s="1"/>
  <c r="A2325" i="1"/>
  <c r="C2301" i="1"/>
  <c r="Q2300" i="1"/>
  <c r="B2300" i="1" s="1"/>
  <c r="E2325" i="1" l="1"/>
  <c r="F2325" i="1" s="1"/>
  <c r="G2326" i="1" s="1"/>
  <c r="I2326" i="1" s="1"/>
  <c r="A2326" i="1"/>
  <c r="L2325" i="1"/>
  <c r="M2325" i="1" s="1"/>
  <c r="N2325" i="1" s="1"/>
  <c r="O2325" i="1" s="1"/>
  <c r="C2302" i="1"/>
  <c r="Q2301" i="1"/>
  <c r="B2301" i="1" s="1"/>
  <c r="E2326" i="1" l="1"/>
  <c r="F2326" i="1" s="1"/>
  <c r="G2327" i="1" s="1"/>
  <c r="I2327" i="1" s="1"/>
  <c r="L2326" i="1"/>
  <c r="M2326" i="1" s="1"/>
  <c r="N2326" i="1" s="1"/>
  <c r="O2326" i="1" s="1"/>
  <c r="A2327" i="1"/>
  <c r="C2303" i="1"/>
  <c r="Q2302" i="1"/>
  <c r="B2302" i="1" s="1"/>
  <c r="E2327" i="1" l="1"/>
  <c r="F2327" i="1" s="1"/>
  <c r="G2328" i="1" s="1"/>
  <c r="I2328" i="1" s="1"/>
  <c r="A2328" i="1"/>
  <c r="L2327" i="1"/>
  <c r="M2327" i="1" s="1"/>
  <c r="N2327" i="1" s="1"/>
  <c r="O2327" i="1" s="1"/>
  <c r="C2304" i="1"/>
  <c r="Q2303" i="1"/>
  <c r="B2303" i="1" s="1"/>
  <c r="E2328" i="1" l="1"/>
  <c r="F2328" i="1" s="1"/>
  <c r="G2329" i="1" s="1"/>
  <c r="I2329" i="1" s="1"/>
  <c r="L2328" i="1"/>
  <c r="M2328" i="1" s="1"/>
  <c r="N2328" i="1" s="1"/>
  <c r="O2328" i="1" s="1"/>
  <c r="A2329" i="1"/>
  <c r="C2305" i="1"/>
  <c r="Q2304" i="1"/>
  <c r="B2304" i="1" s="1"/>
  <c r="E2329" i="1" l="1"/>
  <c r="F2329" i="1" s="1"/>
  <c r="G2330" i="1" s="1"/>
  <c r="I2330" i="1" s="1"/>
  <c r="L2329" i="1"/>
  <c r="M2329" i="1" s="1"/>
  <c r="N2329" i="1" s="1"/>
  <c r="O2329" i="1" s="1"/>
  <c r="A2330" i="1"/>
  <c r="C2306" i="1"/>
  <c r="Q2305" i="1"/>
  <c r="B2305" i="1" s="1"/>
  <c r="E2330" i="1" l="1"/>
  <c r="F2330" i="1" s="1"/>
  <c r="G2331" i="1" s="1"/>
  <c r="I2331" i="1" s="1"/>
  <c r="L2330" i="1"/>
  <c r="M2330" i="1" s="1"/>
  <c r="N2330" i="1" s="1"/>
  <c r="O2330" i="1" s="1"/>
  <c r="A2331" i="1"/>
  <c r="C2307" i="1"/>
  <c r="Q2306" i="1"/>
  <c r="B2306" i="1" s="1"/>
  <c r="E2331" i="1" l="1"/>
  <c r="F2331" i="1" s="1"/>
  <c r="G2332" i="1" s="1"/>
  <c r="I2332" i="1" s="1"/>
  <c r="A2332" i="1"/>
  <c r="L2331" i="1"/>
  <c r="M2331" i="1" s="1"/>
  <c r="N2331" i="1" s="1"/>
  <c r="O2331" i="1" s="1"/>
  <c r="C2308" i="1"/>
  <c r="Q2307" i="1"/>
  <c r="B2307" i="1" s="1"/>
  <c r="E2332" i="1" l="1"/>
  <c r="F2332" i="1" s="1"/>
  <c r="G2333" i="1" s="1"/>
  <c r="I2333" i="1" s="1"/>
  <c r="L2332" i="1"/>
  <c r="M2332" i="1" s="1"/>
  <c r="N2332" i="1" s="1"/>
  <c r="O2332" i="1" s="1"/>
  <c r="A2333" i="1"/>
  <c r="C2309" i="1"/>
  <c r="Q2308" i="1"/>
  <c r="B2308" i="1" s="1"/>
  <c r="E2333" i="1" l="1"/>
  <c r="F2333" i="1" s="1"/>
  <c r="G2334" i="1" s="1"/>
  <c r="I2334" i="1" s="1"/>
  <c r="A2334" i="1"/>
  <c r="L2333" i="1"/>
  <c r="M2333" i="1" s="1"/>
  <c r="N2333" i="1" s="1"/>
  <c r="O2333" i="1" s="1"/>
  <c r="C2310" i="1"/>
  <c r="Q2309" i="1"/>
  <c r="B2309" i="1" s="1"/>
  <c r="E2334" i="1" l="1"/>
  <c r="F2334" i="1" s="1"/>
  <c r="G2335" i="1" s="1"/>
  <c r="I2335" i="1" s="1"/>
  <c r="A2335" i="1"/>
  <c r="L2334" i="1"/>
  <c r="M2334" i="1" s="1"/>
  <c r="N2334" i="1" s="1"/>
  <c r="O2334" i="1" s="1"/>
  <c r="C2311" i="1"/>
  <c r="Q2310" i="1"/>
  <c r="B2310" i="1" s="1"/>
  <c r="E2335" i="1" l="1"/>
  <c r="F2335" i="1" s="1"/>
  <c r="G2336" i="1" s="1"/>
  <c r="I2336" i="1" s="1"/>
  <c r="L2335" i="1"/>
  <c r="M2335" i="1" s="1"/>
  <c r="N2335" i="1" s="1"/>
  <c r="O2335" i="1" s="1"/>
  <c r="A2336" i="1"/>
  <c r="C2312" i="1"/>
  <c r="Q2311" i="1"/>
  <c r="B2311" i="1" s="1"/>
  <c r="E2336" i="1" l="1"/>
  <c r="F2336" i="1" s="1"/>
  <c r="G2337" i="1" s="1"/>
  <c r="I2337" i="1" s="1"/>
  <c r="L2336" i="1"/>
  <c r="M2336" i="1" s="1"/>
  <c r="N2336" i="1" s="1"/>
  <c r="O2336" i="1" s="1"/>
  <c r="A2337" i="1"/>
  <c r="C2313" i="1"/>
  <c r="Q2312" i="1"/>
  <c r="B2312" i="1" s="1"/>
  <c r="E2337" i="1" l="1"/>
  <c r="F2337" i="1" s="1"/>
  <c r="G2338" i="1" s="1"/>
  <c r="I2338" i="1" s="1"/>
  <c r="L2337" i="1"/>
  <c r="M2337" i="1" s="1"/>
  <c r="N2337" i="1" s="1"/>
  <c r="O2337" i="1" s="1"/>
  <c r="A2338" i="1"/>
  <c r="C2314" i="1"/>
  <c r="Q2313" i="1"/>
  <c r="B2313" i="1" s="1"/>
  <c r="E2338" i="1" l="1"/>
  <c r="F2338" i="1" s="1"/>
  <c r="G2339" i="1" s="1"/>
  <c r="I2339" i="1" s="1"/>
  <c r="A2339" i="1"/>
  <c r="L2338" i="1"/>
  <c r="M2338" i="1" s="1"/>
  <c r="N2338" i="1" s="1"/>
  <c r="O2338" i="1" s="1"/>
  <c r="C2315" i="1"/>
  <c r="Q2314" i="1"/>
  <c r="B2314" i="1" s="1"/>
  <c r="E2339" i="1" l="1"/>
  <c r="F2339" i="1" s="1"/>
  <c r="G2340" i="1" s="1"/>
  <c r="I2340" i="1" s="1"/>
  <c r="L2339" i="1"/>
  <c r="M2339" i="1" s="1"/>
  <c r="N2339" i="1" s="1"/>
  <c r="O2339" i="1" s="1"/>
  <c r="A2340" i="1"/>
  <c r="C2316" i="1"/>
  <c r="Q2315" i="1"/>
  <c r="B2315" i="1" s="1"/>
  <c r="E2340" i="1" l="1"/>
  <c r="F2340" i="1" s="1"/>
  <c r="G2341" i="1" s="1"/>
  <c r="I2341" i="1" s="1"/>
  <c r="L2340" i="1"/>
  <c r="M2340" i="1" s="1"/>
  <c r="N2340" i="1" s="1"/>
  <c r="O2340" i="1" s="1"/>
  <c r="A2341" i="1"/>
  <c r="C2317" i="1"/>
  <c r="Q2316" i="1"/>
  <c r="B2316" i="1" s="1"/>
  <c r="E2341" i="1" l="1"/>
  <c r="F2341" i="1" s="1"/>
  <c r="G2342" i="1" s="1"/>
  <c r="I2342" i="1" s="1"/>
  <c r="A2342" i="1"/>
  <c r="L2341" i="1"/>
  <c r="M2341" i="1" s="1"/>
  <c r="N2341" i="1" s="1"/>
  <c r="O2341" i="1" s="1"/>
  <c r="C2318" i="1"/>
  <c r="Q2317" i="1"/>
  <c r="B2317" i="1" s="1"/>
  <c r="E2342" i="1" l="1"/>
  <c r="F2342" i="1" s="1"/>
  <c r="G2343" i="1" s="1"/>
  <c r="I2343" i="1" s="1"/>
  <c r="A2343" i="1"/>
  <c r="L2342" i="1"/>
  <c r="M2342" i="1" s="1"/>
  <c r="N2342" i="1" s="1"/>
  <c r="O2342" i="1" s="1"/>
  <c r="C2319" i="1"/>
  <c r="Q2318" i="1"/>
  <c r="B2318" i="1" s="1"/>
  <c r="E2343" i="1" l="1"/>
  <c r="F2343" i="1" s="1"/>
  <c r="G2344" i="1" s="1"/>
  <c r="I2344" i="1" s="1"/>
  <c r="L2343" i="1"/>
  <c r="M2343" i="1" s="1"/>
  <c r="N2343" i="1" s="1"/>
  <c r="O2343" i="1" s="1"/>
  <c r="A2344" i="1"/>
  <c r="C2320" i="1"/>
  <c r="Q2319" i="1"/>
  <c r="B2319" i="1" s="1"/>
  <c r="E2344" i="1" l="1"/>
  <c r="F2344" i="1" s="1"/>
  <c r="G2345" i="1" s="1"/>
  <c r="I2345" i="1" s="1"/>
  <c r="A2345" i="1"/>
  <c r="L2344" i="1"/>
  <c r="M2344" i="1" s="1"/>
  <c r="N2344" i="1" s="1"/>
  <c r="O2344" i="1" s="1"/>
  <c r="C2321" i="1"/>
  <c r="Q2320" i="1"/>
  <c r="B2320" i="1" s="1"/>
  <c r="E2345" i="1" l="1"/>
  <c r="F2345" i="1" s="1"/>
  <c r="G2346" i="1" s="1"/>
  <c r="I2346" i="1" s="1"/>
  <c r="A2346" i="1"/>
  <c r="L2345" i="1"/>
  <c r="M2345" i="1" s="1"/>
  <c r="N2345" i="1" s="1"/>
  <c r="O2345" i="1" s="1"/>
  <c r="C2322" i="1"/>
  <c r="Q2321" i="1"/>
  <c r="B2321" i="1" s="1"/>
  <c r="E2346" i="1" l="1"/>
  <c r="F2346" i="1" s="1"/>
  <c r="G2347" i="1" s="1"/>
  <c r="I2347" i="1" s="1"/>
  <c r="L2346" i="1"/>
  <c r="M2346" i="1" s="1"/>
  <c r="N2346" i="1" s="1"/>
  <c r="O2346" i="1" s="1"/>
  <c r="A2347" i="1"/>
  <c r="C2323" i="1"/>
  <c r="Q2322" i="1"/>
  <c r="B2322" i="1" s="1"/>
  <c r="E2347" i="1" l="1"/>
  <c r="F2347" i="1" s="1"/>
  <c r="G2348" i="1" s="1"/>
  <c r="I2348" i="1" s="1"/>
  <c r="A2348" i="1"/>
  <c r="L2347" i="1"/>
  <c r="M2347" i="1" s="1"/>
  <c r="N2347" i="1" s="1"/>
  <c r="O2347" i="1" s="1"/>
  <c r="C2324" i="1"/>
  <c r="Q2323" i="1"/>
  <c r="B2323" i="1" s="1"/>
  <c r="E2348" i="1" l="1"/>
  <c r="F2348" i="1" s="1"/>
  <c r="G2349" i="1" s="1"/>
  <c r="I2349" i="1" s="1"/>
  <c r="A2349" i="1"/>
  <c r="L2348" i="1"/>
  <c r="M2348" i="1" s="1"/>
  <c r="N2348" i="1" s="1"/>
  <c r="O2348" i="1" s="1"/>
  <c r="C2325" i="1"/>
  <c r="Q2324" i="1"/>
  <c r="B2324" i="1" s="1"/>
  <c r="E2349" i="1" l="1"/>
  <c r="F2349" i="1" s="1"/>
  <c r="G2350" i="1" s="1"/>
  <c r="I2350" i="1" s="1"/>
  <c r="A2350" i="1"/>
  <c r="L2349" i="1"/>
  <c r="M2349" i="1" s="1"/>
  <c r="N2349" i="1" s="1"/>
  <c r="O2349" i="1" s="1"/>
  <c r="C2326" i="1"/>
  <c r="Q2325" i="1"/>
  <c r="B2325" i="1" s="1"/>
  <c r="E2350" i="1" l="1"/>
  <c r="F2350" i="1" s="1"/>
  <c r="G2351" i="1" s="1"/>
  <c r="I2351" i="1" s="1"/>
  <c r="A2351" i="1"/>
  <c r="L2350" i="1"/>
  <c r="M2350" i="1" s="1"/>
  <c r="N2350" i="1" s="1"/>
  <c r="O2350" i="1" s="1"/>
  <c r="C2327" i="1"/>
  <c r="Q2326" i="1"/>
  <c r="B2326" i="1" s="1"/>
  <c r="E2351" i="1" l="1"/>
  <c r="F2351" i="1" s="1"/>
  <c r="G2352" i="1" s="1"/>
  <c r="I2352" i="1" s="1"/>
  <c r="L2351" i="1"/>
  <c r="M2351" i="1" s="1"/>
  <c r="N2351" i="1" s="1"/>
  <c r="O2351" i="1" s="1"/>
  <c r="A2352" i="1"/>
  <c r="C2328" i="1"/>
  <c r="Q2327" i="1"/>
  <c r="B2327" i="1" s="1"/>
  <c r="E2352" i="1" l="1"/>
  <c r="F2352" i="1" s="1"/>
  <c r="G2353" i="1" s="1"/>
  <c r="I2353" i="1" s="1"/>
  <c r="L2352" i="1"/>
  <c r="M2352" i="1" s="1"/>
  <c r="N2352" i="1" s="1"/>
  <c r="O2352" i="1" s="1"/>
  <c r="A2353" i="1"/>
  <c r="C2329" i="1"/>
  <c r="Q2328" i="1"/>
  <c r="B2328" i="1" s="1"/>
  <c r="E2353" i="1" l="1"/>
  <c r="F2353" i="1" s="1"/>
  <c r="G2354" i="1" s="1"/>
  <c r="I2354" i="1" s="1"/>
  <c r="A2354" i="1"/>
  <c r="L2353" i="1"/>
  <c r="M2353" i="1" s="1"/>
  <c r="N2353" i="1" s="1"/>
  <c r="O2353" i="1" s="1"/>
  <c r="C2330" i="1"/>
  <c r="Q2329" i="1"/>
  <c r="B2329" i="1" s="1"/>
  <c r="E2354" i="1" l="1"/>
  <c r="F2354" i="1" s="1"/>
  <c r="G2355" i="1" s="1"/>
  <c r="I2355" i="1" s="1"/>
  <c r="L2354" i="1"/>
  <c r="M2354" i="1" s="1"/>
  <c r="N2354" i="1" s="1"/>
  <c r="O2354" i="1" s="1"/>
  <c r="A2355" i="1"/>
  <c r="C2331" i="1"/>
  <c r="Q2330" i="1"/>
  <c r="B2330" i="1" s="1"/>
  <c r="E2355" i="1" l="1"/>
  <c r="F2355" i="1" s="1"/>
  <c r="G2356" i="1" s="1"/>
  <c r="I2356" i="1" s="1"/>
  <c r="A2356" i="1"/>
  <c r="L2355" i="1"/>
  <c r="M2355" i="1" s="1"/>
  <c r="N2355" i="1" s="1"/>
  <c r="O2355" i="1" s="1"/>
  <c r="C2332" i="1"/>
  <c r="Q2331" i="1"/>
  <c r="B2331" i="1" s="1"/>
  <c r="E2356" i="1" l="1"/>
  <c r="F2356" i="1" s="1"/>
  <c r="G2357" i="1" s="1"/>
  <c r="I2357" i="1" s="1"/>
  <c r="L2356" i="1"/>
  <c r="M2356" i="1" s="1"/>
  <c r="N2356" i="1" s="1"/>
  <c r="O2356" i="1" s="1"/>
  <c r="A2357" i="1"/>
  <c r="C2333" i="1"/>
  <c r="Q2332" i="1"/>
  <c r="B2332" i="1" s="1"/>
  <c r="E2357" i="1" l="1"/>
  <c r="F2357" i="1" s="1"/>
  <c r="G2358" i="1" s="1"/>
  <c r="I2358" i="1" s="1"/>
  <c r="A2358" i="1"/>
  <c r="L2357" i="1"/>
  <c r="M2357" i="1" s="1"/>
  <c r="N2357" i="1" s="1"/>
  <c r="O2357" i="1" s="1"/>
  <c r="C2334" i="1"/>
  <c r="Q2333" i="1"/>
  <c r="B2333" i="1" s="1"/>
  <c r="E2358" i="1" l="1"/>
  <c r="F2358" i="1" s="1"/>
  <c r="G2359" i="1" s="1"/>
  <c r="I2359" i="1" s="1"/>
  <c r="L2358" i="1"/>
  <c r="M2358" i="1" s="1"/>
  <c r="N2358" i="1" s="1"/>
  <c r="O2358" i="1" s="1"/>
  <c r="A2359" i="1"/>
  <c r="C2335" i="1"/>
  <c r="Q2334" i="1"/>
  <c r="B2334" i="1" s="1"/>
  <c r="E2359" i="1" l="1"/>
  <c r="F2359" i="1" s="1"/>
  <c r="G2360" i="1" s="1"/>
  <c r="I2360" i="1" s="1"/>
  <c r="L2359" i="1"/>
  <c r="M2359" i="1" s="1"/>
  <c r="N2359" i="1" s="1"/>
  <c r="O2359" i="1" s="1"/>
  <c r="A2360" i="1"/>
  <c r="C2336" i="1"/>
  <c r="Q2335" i="1"/>
  <c r="B2335" i="1" s="1"/>
  <c r="E2360" i="1" l="1"/>
  <c r="F2360" i="1" s="1"/>
  <c r="G2361" i="1" s="1"/>
  <c r="I2361" i="1" s="1"/>
  <c r="L2360" i="1"/>
  <c r="M2360" i="1" s="1"/>
  <c r="N2360" i="1" s="1"/>
  <c r="O2360" i="1" s="1"/>
  <c r="A2361" i="1"/>
  <c r="C2337" i="1"/>
  <c r="Q2336" i="1"/>
  <c r="B2336" i="1" s="1"/>
  <c r="E2361" i="1" l="1"/>
  <c r="F2361" i="1" s="1"/>
  <c r="G2362" i="1" s="1"/>
  <c r="I2362" i="1" s="1"/>
  <c r="A2362" i="1"/>
  <c r="L2361" i="1"/>
  <c r="M2361" i="1" s="1"/>
  <c r="N2361" i="1" s="1"/>
  <c r="O2361" i="1" s="1"/>
  <c r="C2338" i="1"/>
  <c r="Q2337" i="1"/>
  <c r="B2337" i="1" s="1"/>
  <c r="E2362" i="1" l="1"/>
  <c r="F2362" i="1" s="1"/>
  <c r="G2363" i="1" s="1"/>
  <c r="I2363" i="1" s="1"/>
  <c r="A2363" i="1"/>
  <c r="L2362" i="1"/>
  <c r="M2362" i="1" s="1"/>
  <c r="N2362" i="1" s="1"/>
  <c r="O2362" i="1" s="1"/>
  <c r="C2339" i="1"/>
  <c r="Q2338" i="1"/>
  <c r="B2338" i="1" s="1"/>
  <c r="E2363" i="1" l="1"/>
  <c r="F2363" i="1" s="1"/>
  <c r="G2364" i="1" s="1"/>
  <c r="I2364" i="1" s="1"/>
  <c r="L2363" i="1"/>
  <c r="M2363" i="1" s="1"/>
  <c r="N2363" i="1" s="1"/>
  <c r="O2363" i="1" s="1"/>
  <c r="A2364" i="1"/>
  <c r="C2340" i="1"/>
  <c r="Q2339" i="1"/>
  <c r="B2339" i="1" s="1"/>
  <c r="E2364" i="1" l="1"/>
  <c r="F2364" i="1" s="1"/>
  <c r="G2365" i="1" s="1"/>
  <c r="I2365" i="1" s="1"/>
  <c r="A2365" i="1"/>
  <c r="L2364" i="1"/>
  <c r="M2364" i="1" s="1"/>
  <c r="N2364" i="1" s="1"/>
  <c r="O2364" i="1" s="1"/>
  <c r="C2341" i="1"/>
  <c r="Q2340" i="1"/>
  <c r="B2340" i="1" s="1"/>
  <c r="E2365" i="1" l="1"/>
  <c r="F2365" i="1" s="1"/>
  <c r="G2366" i="1" s="1"/>
  <c r="I2366" i="1" s="1"/>
  <c r="A2366" i="1"/>
  <c r="L2365" i="1"/>
  <c r="M2365" i="1" s="1"/>
  <c r="N2365" i="1" s="1"/>
  <c r="O2365" i="1" s="1"/>
  <c r="C2342" i="1"/>
  <c r="Q2341" i="1"/>
  <c r="B2341" i="1" s="1"/>
  <c r="E2366" i="1" l="1"/>
  <c r="F2366" i="1" s="1"/>
  <c r="G2367" i="1" s="1"/>
  <c r="I2367" i="1" s="1"/>
  <c r="A2367" i="1"/>
  <c r="L2366" i="1"/>
  <c r="M2366" i="1" s="1"/>
  <c r="N2366" i="1" s="1"/>
  <c r="O2366" i="1" s="1"/>
  <c r="C2343" i="1"/>
  <c r="Q2342" i="1"/>
  <c r="B2342" i="1" s="1"/>
  <c r="E2367" i="1" l="1"/>
  <c r="F2367" i="1" s="1"/>
  <c r="G2368" i="1" s="1"/>
  <c r="I2368" i="1" s="1"/>
  <c r="L2367" i="1"/>
  <c r="M2367" i="1" s="1"/>
  <c r="N2367" i="1" s="1"/>
  <c r="O2367" i="1" s="1"/>
  <c r="A2368" i="1"/>
  <c r="C2344" i="1"/>
  <c r="Q2343" i="1"/>
  <c r="B2343" i="1" s="1"/>
  <c r="E2368" i="1" l="1"/>
  <c r="F2368" i="1" s="1"/>
  <c r="G2369" i="1" s="1"/>
  <c r="I2369" i="1" s="1"/>
  <c r="L2368" i="1"/>
  <c r="M2368" i="1" s="1"/>
  <c r="N2368" i="1" s="1"/>
  <c r="O2368" i="1" s="1"/>
  <c r="A2369" i="1"/>
  <c r="C2345" i="1"/>
  <c r="Q2344" i="1"/>
  <c r="B2344" i="1" s="1"/>
  <c r="E2369" i="1" l="1"/>
  <c r="F2369" i="1" s="1"/>
  <c r="G2370" i="1" s="1"/>
  <c r="I2370" i="1" s="1"/>
  <c r="A2370" i="1"/>
  <c r="L2369" i="1"/>
  <c r="M2369" i="1" s="1"/>
  <c r="N2369" i="1" s="1"/>
  <c r="O2369" i="1" s="1"/>
  <c r="C2346" i="1"/>
  <c r="Q2345" i="1"/>
  <c r="B2345" i="1" s="1"/>
  <c r="E2370" i="1" l="1"/>
  <c r="F2370" i="1" s="1"/>
  <c r="G2371" i="1" s="1"/>
  <c r="I2371" i="1" s="1"/>
  <c r="A2371" i="1"/>
  <c r="L2370" i="1"/>
  <c r="M2370" i="1" s="1"/>
  <c r="N2370" i="1" s="1"/>
  <c r="O2370" i="1" s="1"/>
  <c r="C2347" i="1"/>
  <c r="Q2346" i="1"/>
  <c r="B2346" i="1" s="1"/>
  <c r="E2371" i="1" l="1"/>
  <c r="F2371" i="1" s="1"/>
  <c r="G2372" i="1" s="1"/>
  <c r="I2372" i="1" s="1"/>
  <c r="A2372" i="1"/>
  <c r="L2371" i="1"/>
  <c r="M2371" i="1" s="1"/>
  <c r="N2371" i="1" s="1"/>
  <c r="O2371" i="1" s="1"/>
  <c r="C2348" i="1"/>
  <c r="Q2347" i="1"/>
  <c r="B2347" i="1" s="1"/>
  <c r="E2372" i="1" l="1"/>
  <c r="F2372" i="1" s="1"/>
  <c r="G2373" i="1" s="1"/>
  <c r="I2373" i="1" s="1"/>
  <c r="A2373" i="1"/>
  <c r="L2372" i="1"/>
  <c r="M2372" i="1" s="1"/>
  <c r="N2372" i="1" s="1"/>
  <c r="O2372" i="1" s="1"/>
  <c r="C2349" i="1"/>
  <c r="Q2348" i="1"/>
  <c r="B2348" i="1" s="1"/>
  <c r="E2373" i="1" l="1"/>
  <c r="F2373" i="1" s="1"/>
  <c r="G2374" i="1" s="1"/>
  <c r="I2374" i="1" s="1"/>
  <c r="A2374" i="1"/>
  <c r="L2373" i="1"/>
  <c r="M2373" i="1" s="1"/>
  <c r="N2373" i="1" s="1"/>
  <c r="O2373" i="1" s="1"/>
  <c r="C2350" i="1"/>
  <c r="Q2349" i="1"/>
  <c r="B2349" i="1" s="1"/>
  <c r="E2374" i="1" l="1"/>
  <c r="F2374" i="1" s="1"/>
  <c r="G2375" i="1" s="1"/>
  <c r="I2375" i="1" s="1"/>
  <c r="L2374" i="1"/>
  <c r="M2374" i="1" s="1"/>
  <c r="N2374" i="1" s="1"/>
  <c r="O2374" i="1" s="1"/>
  <c r="A2375" i="1"/>
  <c r="C2351" i="1"/>
  <c r="Q2350" i="1"/>
  <c r="B2350" i="1" s="1"/>
  <c r="E2375" i="1" l="1"/>
  <c r="F2375" i="1" s="1"/>
  <c r="G2376" i="1" s="1"/>
  <c r="I2376" i="1" s="1"/>
  <c r="L2375" i="1"/>
  <c r="M2375" i="1" s="1"/>
  <c r="N2375" i="1" s="1"/>
  <c r="O2375" i="1" s="1"/>
  <c r="A2376" i="1"/>
  <c r="C2352" i="1"/>
  <c r="Q2351" i="1"/>
  <c r="B2351" i="1" s="1"/>
  <c r="E2376" i="1" l="1"/>
  <c r="F2376" i="1" s="1"/>
  <c r="G2377" i="1" s="1"/>
  <c r="I2377" i="1" s="1"/>
  <c r="A2377" i="1"/>
  <c r="L2376" i="1"/>
  <c r="M2376" i="1" s="1"/>
  <c r="N2376" i="1" s="1"/>
  <c r="O2376" i="1" s="1"/>
  <c r="C2353" i="1"/>
  <c r="Q2352" i="1"/>
  <c r="B2352" i="1" s="1"/>
  <c r="E2377" i="1" l="1"/>
  <c r="F2377" i="1" s="1"/>
  <c r="G2378" i="1" s="1"/>
  <c r="I2378" i="1" s="1"/>
  <c r="A2378" i="1"/>
  <c r="L2377" i="1"/>
  <c r="M2377" i="1" s="1"/>
  <c r="N2377" i="1" s="1"/>
  <c r="O2377" i="1" s="1"/>
  <c r="C2354" i="1"/>
  <c r="Q2353" i="1"/>
  <c r="B2353" i="1" s="1"/>
  <c r="E2378" i="1" l="1"/>
  <c r="F2378" i="1" s="1"/>
  <c r="G2379" i="1" s="1"/>
  <c r="I2379" i="1" s="1"/>
  <c r="L2378" i="1"/>
  <c r="M2378" i="1" s="1"/>
  <c r="N2378" i="1" s="1"/>
  <c r="O2378" i="1" s="1"/>
  <c r="A2379" i="1"/>
  <c r="C2355" i="1"/>
  <c r="Q2354" i="1"/>
  <c r="B2354" i="1" s="1"/>
  <c r="E2379" i="1" l="1"/>
  <c r="F2379" i="1" s="1"/>
  <c r="G2380" i="1" s="1"/>
  <c r="I2380" i="1" s="1"/>
  <c r="L2379" i="1"/>
  <c r="M2379" i="1" s="1"/>
  <c r="N2379" i="1" s="1"/>
  <c r="O2379" i="1" s="1"/>
  <c r="A2380" i="1"/>
  <c r="C2356" i="1"/>
  <c r="Q2355" i="1"/>
  <c r="B2355" i="1" s="1"/>
  <c r="E2380" i="1" l="1"/>
  <c r="F2380" i="1" s="1"/>
  <c r="G2381" i="1" s="1"/>
  <c r="I2381" i="1" s="1"/>
  <c r="A2381" i="1"/>
  <c r="L2380" i="1"/>
  <c r="M2380" i="1" s="1"/>
  <c r="N2380" i="1" s="1"/>
  <c r="O2380" i="1" s="1"/>
  <c r="C2357" i="1"/>
  <c r="Q2356" i="1"/>
  <c r="B2356" i="1" s="1"/>
  <c r="E2381" i="1" l="1"/>
  <c r="F2381" i="1" s="1"/>
  <c r="G2382" i="1" s="1"/>
  <c r="I2382" i="1" s="1"/>
  <c r="A2382" i="1"/>
  <c r="L2381" i="1"/>
  <c r="M2381" i="1" s="1"/>
  <c r="N2381" i="1" s="1"/>
  <c r="O2381" i="1" s="1"/>
  <c r="C2358" i="1"/>
  <c r="Q2357" i="1"/>
  <c r="B2357" i="1" s="1"/>
  <c r="E2382" i="1" l="1"/>
  <c r="F2382" i="1" s="1"/>
  <c r="G2383" i="1" s="1"/>
  <c r="I2383" i="1" s="1"/>
  <c r="L2382" i="1"/>
  <c r="M2382" i="1" s="1"/>
  <c r="N2382" i="1" s="1"/>
  <c r="O2382" i="1" s="1"/>
  <c r="A2383" i="1"/>
  <c r="C2359" i="1"/>
  <c r="Q2358" i="1"/>
  <c r="B2358" i="1" s="1"/>
  <c r="E2383" i="1" l="1"/>
  <c r="F2383" i="1" s="1"/>
  <c r="G2384" i="1" s="1"/>
  <c r="I2384" i="1" s="1"/>
  <c r="L2383" i="1"/>
  <c r="M2383" i="1" s="1"/>
  <c r="N2383" i="1" s="1"/>
  <c r="O2383" i="1" s="1"/>
  <c r="A2384" i="1"/>
  <c r="C2360" i="1"/>
  <c r="Q2359" i="1"/>
  <c r="B2359" i="1" s="1"/>
  <c r="E2384" i="1" l="1"/>
  <c r="F2384" i="1" s="1"/>
  <c r="G2385" i="1" s="1"/>
  <c r="I2385" i="1" s="1"/>
  <c r="A2385" i="1"/>
  <c r="L2384" i="1"/>
  <c r="M2384" i="1" s="1"/>
  <c r="N2384" i="1" s="1"/>
  <c r="O2384" i="1" s="1"/>
  <c r="C2361" i="1"/>
  <c r="Q2360" i="1"/>
  <c r="B2360" i="1" s="1"/>
  <c r="E2385" i="1" l="1"/>
  <c r="F2385" i="1" s="1"/>
  <c r="G2386" i="1" s="1"/>
  <c r="I2386" i="1" s="1"/>
  <c r="A2386" i="1"/>
  <c r="L2385" i="1"/>
  <c r="M2385" i="1" s="1"/>
  <c r="N2385" i="1" s="1"/>
  <c r="O2385" i="1" s="1"/>
  <c r="C2362" i="1"/>
  <c r="Q2361" i="1"/>
  <c r="B2361" i="1" s="1"/>
  <c r="E2386" i="1" l="1"/>
  <c r="F2386" i="1" s="1"/>
  <c r="G2387" i="1" s="1"/>
  <c r="I2387" i="1" s="1"/>
  <c r="L2386" i="1"/>
  <c r="M2386" i="1" s="1"/>
  <c r="N2386" i="1" s="1"/>
  <c r="O2386" i="1" s="1"/>
  <c r="A2387" i="1"/>
  <c r="C2363" i="1"/>
  <c r="Q2362" i="1"/>
  <c r="B2362" i="1" s="1"/>
  <c r="E2387" i="1" l="1"/>
  <c r="F2387" i="1" s="1"/>
  <c r="G2388" i="1" s="1"/>
  <c r="I2388" i="1" s="1"/>
  <c r="L2387" i="1"/>
  <c r="M2387" i="1" s="1"/>
  <c r="N2387" i="1" s="1"/>
  <c r="O2387" i="1" s="1"/>
  <c r="A2388" i="1"/>
  <c r="C2364" i="1"/>
  <c r="Q2363" i="1"/>
  <c r="B2363" i="1" s="1"/>
  <c r="E2388" i="1" l="1"/>
  <c r="F2388" i="1" s="1"/>
  <c r="G2389" i="1" s="1"/>
  <c r="I2389" i="1" s="1"/>
  <c r="A2389" i="1"/>
  <c r="L2388" i="1"/>
  <c r="M2388" i="1" s="1"/>
  <c r="N2388" i="1" s="1"/>
  <c r="O2388" i="1" s="1"/>
  <c r="C2365" i="1"/>
  <c r="Q2364" i="1"/>
  <c r="B2364" i="1" s="1"/>
  <c r="E2389" i="1" l="1"/>
  <c r="F2389" i="1" s="1"/>
  <c r="G2390" i="1" s="1"/>
  <c r="I2390" i="1" s="1"/>
  <c r="L2389" i="1"/>
  <c r="M2389" i="1" s="1"/>
  <c r="N2389" i="1" s="1"/>
  <c r="O2389" i="1" s="1"/>
  <c r="A2390" i="1"/>
  <c r="C2366" i="1"/>
  <c r="Q2365" i="1"/>
  <c r="B2365" i="1" s="1"/>
  <c r="E2390" i="1" l="1"/>
  <c r="F2390" i="1" s="1"/>
  <c r="G2391" i="1" s="1"/>
  <c r="I2391" i="1" s="1"/>
  <c r="A2391" i="1"/>
  <c r="L2390" i="1"/>
  <c r="M2390" i="1" s="1"/>
  <c r="N2390" i="1" s="1"/>
  <c r="O2390" i="1" s="1"/>
  <c r="C2367" i="1"/>
  <c r="Q2366" i="1"/>
  <c r="B2366" i="1" s="1"/>
  <c r="E2391" i="1" l="1"/>
  <c r="F2391" i="1" s="1"/>
  <c r="G2392" i="1" s="1"/>
  <c r="I2392" i="1" s="1"/>
  <c r="A2392" i="1"/>
  <c r="L2391" i="1"/>
  <c r="M2391" i="1" s="1"/>
  <c r="N2391" i="1" s="1"/>
  <c r="O2391" i="1" s="1"/>
  <c r="C2368" i="1"/>
  <c r="Q2367" i="1"/>
  <c r="B2367" i="1" s="1"/>
  <c r="E2392" i="1" l="1"/>
  <c r="F2392" i="1" s="1"/>
  <c r="G2393" i="1" s="1"/>
  <c r="I2393" i="1" s="1"/>
  <c r="L2392" i="1"/>
  <c r="M2392" i="1" s="1"/>
  <c r="N2392" i="1" s="1"/>
  <c r="O2392" i="1" s="1"/>
  <c r="A2393" i="1"/>
  <c r="C2369" i="1"/>
  <c r="Q2368" i="1"/>
  <c r="B2368" i="1" s="1"/>
  <c r="E2393" i="1" l="1"/>
  <c r="F2393" i="1" s="1"/>
  <c r="G2394" i="1" s="1"/>
  <c r="I2394" i="1" s="1"/>
  <c r="L2393" i="1"/>
  <c r="M2393" i="1" s="1"/>
  <c r="N2393" i="1" s="1"/>
  <c r="O2393" i="1" s="1"/>
  <c r="A2394" i="1"/>
  <c r="C2370" i="1"/>
  <c r="Q2369" i="1"/>
  <c r="B2369" i="1" s="1"/>
  <c r="E2394" i="1" l="1"/>
  <c r="F2394" i="1" s="1"/>
  <c r="G2395" i="1" s="1"/>
  <c r="I2395" i="1" s="1"/>
  <c r="A2395" i="1"/>
  <c r="L2394" i="1"/>
  <c r="M2394" i="1" s="1"/>
  <c r="N2394" i="1" s="1"/>
  <c r="O2394" i="1" s="1"/>
  <c r="C2371" i="1"/>
  <c r="Q2370" i="1"/>
  <c r="B2370" i="1" s="1"/>
  <c r="E2395" i="1" l="1"/>
  <c r="F2395" i="1" s="1"/>
  <c r="G2396" i="1" s="1"/>
  <c r="I2396" i="1" s="1"/>
  <c r="L2395" i="1"/>
  <c r="M2395" i="1" s="1"/>
  <c r="N2395" i="1" s="1"/>
  <c r="O2395" i="1" s="1"/>
  <c r="A2396" i="1"/>
  <c r="C2372" i="1"/>
  <c r="Q2371" i="1"/>
  <c r="B2371" i="1" s="1"/>
  <c r="E2396" i="1" l="1"/>
  <c r="F2396" i="1" s="1"/>
  <c r="G2397" i="1" s="1"/>
  <c r="I2397" i="1" s="1"/>
  <c r="L2396" i="1"/>
  <c r="M2396" i="1" s="1"/>
  <c r="N2396" i="1" s="1"/>
  <c r="O2396" i="1" s="1"/>
  <c r="A2397" i="1"/>
  <c r="C2373" i="1"/>
  <c r="Q2372" i="1"/>
  <c r="B2372" i="1" s="1"/>
  <c r="E2397" i="1" l="1"/>
  <c r="F2397" i="1" s="1"/>
  <c r="G2398" i="1" s="1"/>
  <c r="I2398" i="1" s="1"/>
  <c r="A2398" i="1"/>
  <c r="L2397" i="1"/>
  <c r="M2397" i="1" s="1"/>
  <c r="N2397" i="1" s="1"/>
  <c r="O2397" i="1" s="1"/>
  <c r="C2374" i="1"/>
  <c r="Q2373" i="1"/>
  <c r="B2373" i="1" s="1"/>
  <c r="E2398" i="1" l="1"/>
  <c r="F2398" i="1" s="1"/>
  <c r="G2399" i="1" s="1"/>
  <c r="I2399" i="1" s="1"/>
  <c r="L2398" i="1"/>
  <c r="M2398" i="1" s="1"/>
  <c r="N2398" i="1" s="1"/>
  <c r="O2398" i="1" s="1"/>
  <c r="A2399" i="1"/>
  <c r="C2375" i="1"/>
  <c r="Q2374" i="1"/>
  <c r="B2374" i="1" s="1"/>
  <c r="E2399" i="1" l="1"/>
  <c r="F2399" i="1" s="1"/>
  <c r="G2400" i="1" s="1"/>
  <c r="I2400" i="1" s="1"/>
  <c r="L2399" i="1"/>
  <c r="M2399" i="1" s="1"/>
  <c r="N2399" i="1" s="1"/>
  <c r="O2399" i="1" s="1"/>
  <c r="A2400" i="1"/>
  <c r="C2376" i="1"/>
  <c r="Q2375" i="1"/>
  <c r="B2375" i="1" s="1"/>
  <c r="E2400" i="1" l="1"/>
  <c r="F2400" i="1" s="1"/>
  <c r="G2401" i="1" s="1"/>
  <c r="I2401" i="1" s="1"/>
  <c r="L2400" i="1"/>
  <c r="M2400" i="1" s="1"/>
  <c r="N2400" i="1" s="1"/>
  <c r="O2400" i="1" s="1"/>
  <c r="A2401" i="1"/>
  <c r="C2377" i="1"/>
  <c r="Q2376" i="1"/>
  <c r="B2376" i="1" s="1"/>
  <c r="E2401" i="1" l="1"/>
  <c r="F2401" i="1" s="1"/>
  <c r="G2402" i="1" s="1"/>
  <c r="I2402" i="1" s="1"/>
  <c r="A2402" i="1"/>
  <c r="L2401" i="1"/>
  <c r="M2401" i="1" s="1"/>
  <c r="N2401" i="1" s="1"/>
  <c r="O2401" i="1" s="1"/>
  <c r="C2378" i="1"/>
  <c r="Q2377" i="1"/>
  <c r="B2377" i="1" s="1"/>
  <c r="E2402" i="1" l="1"/>
  <c r="F2402" i="1" s="1"/>
  <c r="G2403" i="1" s="1"/>
  <c r="I2403" i="1" s="1"/>
  <c r="A2403" i="1"/>
  <c r="L2402" i="1"/>
  <c r="M2402" i="1" s="1"/>
  <c r="N2402" i="1" s="1"/>
  <c r="O2402" i="1" s="1"/>
  <c r="C2379" i="1"/>
  <c r="Q2378" i="1"/>
  <c r="B2378" i="1" s="1"/>
  <c r="E2403" i="1" l="1"/>
  <c r="F2403" i="1" s="1"/>
  <c r="G2404" i="1" s="1"/>
  <c r="I2404" i="1" s="1"/>
  <c r="A2404" i="1"/>
  <c r="L2403" i="1"/>
  <c r="M2403" i="1" s="1"/>
  <c r="N2403" i="1" s="1"/>
  <c r="O2403" i="1" s="1"/>
  <c r="C2380" i="1"/>
  <c r="Q2379" i="1"/>
  <c r="B2379" i="1" s="1"/>
  <c r="E2404" i="1" l="1"/>
  <c r="F2404" i="1" s="1"/>
  <c r="G2405" i="1" s="1"/>
  <c r="I2405" i="1" s="1"/>
  <c r="L2404" i="1"/>
  <c r="M2404" i="1" s="1"/>
  <c r="N2404" i="1" s="1"/>
  <c r="O2404" i="1" s="1"/>
  <c r="A2405" i="1"/>
  <c r="C2381" i="1"/>
  <c r="Q2380" i="1"/>
  <c r="B2380" i="1" s="1"/>
  <c r="E2405" i="1" l="1"/>
  <c r="F2405" i="1" s="1"/>
  <c r="G2406" i="1" s="1"/>
  <c r="I2406" i="1" s="1"/>
  <c r="A2406" i="1"/>
  <c r="L2405" i="1"/>
  <c r="M2405" i="1" s="1"/>
  <c r="N2405" i="1" s="1"/>
  <c r="O2405" i="1" s="1"/>
  <c r="C2382" i="1"/>
  <c r="Q2381" i="1"/>
  <c r="B2381" i="1" s="1"/>
  <c r="E2406" i="1" l="1"/>
  <c r="F2406" i="1" s="1"/>
  <c r="G2407" i="1" s="1"/>
  <c r="I2407" i="1" s="1"/>
  <c r="L2406" i="1"/>
  <c r="M2406" i="1" s="1"/>
  <c r="N2406" i="1" s="1"/>
  <c r="O2406" i="1" s="1"/>
  <c r="A2407" i="1"/>
  <c r="C2383" i="1"/>
  <c r="Q2382" i="1"/>
  <c r="B2382" i="1" s="1"/>
  <c r="E2407" i="1" l="1"/>
  <c r="F2407" i="1" s="1"/>
  <c r="G2408" i="1" s="1"/>
  <c r="I2408" i="1" s="1"/>
  <c r="L2407" i="1"/>
  <c r="M2407" i="1" s="1"/>
  <c r="N2407" i="1" s="1"/>
  <c r="O2407" i="1" s="1"/>
  <c r="A2408" i="1"/>
  <c r="C2384" i="1"/>
  <c r="Q2383" i="1"/>
  <c r="B2383" i="1" s="1"/>
  <c r="E2408" i="1" l="1"/>
  <c r="F2408" i="1" s="1"/>
  <c r="G2409" i="1" s="1"/>
  <c r="I2409" i="1" s="1"/>
  <c r="L2408" i="1"/>
  <c r="M2408" i="1" s="1"/>
  <c r="N2408" i="1" s="1"/>
  <c r="O2408" i="1" s="1"/>
  <c r="A2409" i="1"/>
  <c r="C2385" i="1"/>
  <c r="Q2384" i="1"/>
  <c r="B2384" i="1" s="1"/>
  <c r="E2409" i="1" l="1"/>
  <c r="F2409" i="1" s="1"/>
  <c r="G2410" i="1" s="1"/>
  <c r="I2410" i="1" s="1"/>
  <c r="A2410" i="1"/>
  <c r="L2409" i="1"/>
  <c r="M2409" i="1" s="1"/>
  <c r="N2409" i="1" s="1"/>
  <c r="O2409" i="1" s="1"/>
  <c r="C2386" i="1"/>
  <c r="Q2385" i="1"/>
  <c r="B2385" i="1" s="1"/>
  <c r="E2410" i="1" l="1"/>
  <c r="F2410" i="1" s="1"/>
  <c r="G2411" i="1" s="1"/>
  <c r="I2411" i="1" s="1"/>
  <c r="L2410" i="1"/>
  <c r="M2410" i="1" s="1"/>
  <c r="N2410" i="1" s="1"/>
  <c r="O2410" i="1" s="1"/>
  <c r="A2411" i="1"/>
  <c r="C2387" i="1"/>
  <c r="Q2386" i="1"/>
  <c r="B2386" i="1" s="1"/>
  <c r="E2411" i="1" l="1"/>
  <c r="F2411" i="1" s="1"/>
  <c r="G2412" i="1" s="1"/>
  <c r="I2412" i="1" s="1"/>
  <c r="L2411" i="1"/>
  <c r="M2411" i="1" s="1"/>
  <c r="N2411" i="1" s="1"/>
  <c r="O2411" i="1" s="1"/>
  <c r="A2412" i="1"/>
  <c r="C2388" i="1"/>
  <c r="Q2387" i="1"/>
  <c r="B2387" i="1" s="1"/>
  <c r="E2412" i="1" l="1"/>
  <c r="F2412" i="1" s="1"/>
  <c r="G2413" i="1" s="1"/>
  <c r="I2413" i="1" s="1"/>
  <c r="A2413" i="1"/>
  <c r="L2412" i="1"/>
  <c r="M2412" i="1" s="1"/>
  <c r="N2412" i="1" s="1"/>
  <c r="O2412" i="1" s="1"/>
  <c r="C2389" i="1"/>
  <c r="Q2388" i="1"/>
  <c r="B2388" i="1" s="1"/>
  <c r="E2413" i="1" l="1"/>
  <c r="F2413" i="1" s="1"/>
  <c r="G2414" i="1" s="1"/>
  <c r="I2414" i="1" s="1"/>
  <c r="A2414" i="1"/>
  <c r="L2413" i="1"/>
  <c r="M2413" i="1" s="1"/>
  <c r="N2413" i="1" s="1"/>
  <c r="O2413" i="1" s="1"/>
  <c r="C2390" i="1"/>
  <c r="Q2389" i="1"/>
  <c r="B2389" i="1" s="1"/>
  <c r="E2414" i="1" l="1"/>
  <c r="F2414" i="1" s="1"/>
  <c r="G2415" i="1" s="1"/>
  <c r="I2415" i="1" s="1"/>
  <c r="A2415" i="1"/>
  <c r="L2414" i="1"/>
  <c r="M2414" i="1" s="1"/>
  <c r="N2414" i="1" s="1"/>
  <c r="O2414" i="1" s="1"/>
  <c r="C2391" i="1"/>
  <c r="Q2390" i="1"/>
  <c r="B2390" i="1" s="1"/>
  <c r="E2415" i="1" l="1"/>
  <c r="F2415" i="1" s="1"/>
  <c r="G2416" i="1" s="1"/>
  <c r="I2416" i="1" s="1"/>
  <c r="A2416" i="1"/>
  <c r="L2415" i="1"/>
  <c r="M2415" i="1" s="1"/>
  <c r="N2415" i="1" s="1"/>
  <c r="O2415" i="1" s="1"/>
  <c r="C2392" i="1"/>
  <c r="Q2391" i="1"/>
  <c r="B2391" i="1" s="1"/>
  <c r="E2416" i="1" l="1"/>
  <c r="F2416" i="1" s="1"/>
  <c r="G2417" i="1" s="1"/>
  <c r="I2417" i="1" s="1"/>
  <c r="A2417" i="1"/>
  <c r="L2416" i="1"/>
  <c r="M2416" i="1" s="1"/>
  <c r="N2416" i="1" s="1"/>
  <c r="O2416" i="1" s="1"/>
  <c r="C2393" i="1"/>
  <c r="Q2392" i="1"/>
  <c r="B2392" i="1" s="1"/>
  <c r="E2417" i="1" l="1"/>
  <c r="F2417" i="1" s="1"/>
  <c r="G2418" i="1" s="1"/>
  <c r="I2418" i="1" s="1"/>
  <c r="A2418" i="1"/>
  <c r="L2417" i="1"/>
  <c r="M2417" i="1" s="1"/>
  <c r="N2417" i="1" s="1"/>
  <c r="O2417" i="1" s="1"/>
  <c r="C2394" i="1"/>
  <c r="Q2393" i="1"/>
  <c r="B2393" i="1" s="1"/>
  <c r="E2418" i="1" l="1"/>
  <c r="F2418" i="1" s="1"/>
  <c r="G2419" i="1" s="1"/>
  <c r="I2419" i="1" s="1"/>
  <c r="L2418" i="1"/>
  <c r="M2418" i="1" s="1"/>
  <c r="N2418" i="1" s="1"/>
  <c r="O2418" i="1" s="1"/>
  <c r="A2419" i="1"/>
  <c r="C2395" i="1"/>
  <c r="Q2394" i="1"/>
  <c r="B2394" i="1" s="1"/>
  <c r="E2419" i="1" l="1"/>
  <c r="F2419" i="1" s="1"/>
  <c r="G2420" i="1" s="1"/>
  <c r="I2420" i="1" s="1"/>
  <c r="L2419" i="1"/>
  <c r="M2419" i="1" s="1"/>
  <c r="N2419" i="1" s="1"/>
  <c r="O2419" i="1" s="1"/>
  <c r="A2420" i="1"/>
  <c r="C2396" i="1"/>
  <c r="Q2395" i="1"/>
  <c r="B2395" i="1" s="1"/>
  <c r="E2420" i="1" l="1"/>
  <c r="F2420" i="1" s="1"/>
  <c r="G2421" i="1" s="1"/>
  <c r="I2421" i="1" s="1"/>
  <c r="A2421" i="1"/>
  <c r="L2420" i="1"/>
  <c r="M2420" i="1" s="1"/>
  <c r="N2420" i="1" s="1"/>
  <c r="O2420" i="1" s="1"/>
  <c r="C2397" i="1"/>
  <c r="Q2396" i="1"/>
  <c r="B2396" i="1" s="1"/>
  <c r="E2421" i="1" l="1"/>
  <c r="F2421" i="1" s="1"/>
  <c r="G2422" i="1" s="1"/>
  <c r="I2422" i="1" s="1"/>
  <c r="A2422" i="1"/>
  <c r="L2421" i="1"/>
  <c r="M2421" i="1" s="1"/>
  <c r="N2421" i="1" s="1"/>
  <c r="O2421" i="1" s="1"/>
  <c r="C2398" i="1"/>
  <c r="Q2397" i="1"/>
  <c r="B2397" i="1" s="1"/>
  <c r="E2422" i="1" l="1"/>
  <c r="F2422" i="1" s="1"/>
  <c r="G2423" i="1" s="1"/>
  <c r="I2423" i="1" s="1"/>
  <c r="L2422" i="1"/>
  <c r="M2422" i="1" s="1"/>
  <c r="N2422" i="1" s="1"/>
  <c r="O2422" i="1" s="1"/>
  <c r="A2423" i="1"/>
  <c r="C2399" i="1"/>
  <c r="Q2398" i="1"/>
  <c r="B2398" i="1" s="1"/>
  <c r="E2423" i="1" l="1"/>
  <c r="F2423" i="1" s="1"/>
  <c r="G2424" i="1" s="1"/>
  <c r="I2424" i="1" s="1"/>
  <c r="L2423" i="1"/>
  <c r="M2423" i="1" s="1"/>
  <c r="N2423" i="1" s="1"/>
  <c r="O2423" i="1" s="1"/>
  <c r="A2424" i="1"/>
  <c r="C2400" i="1"/>
  <c r="Q2399" i="1"/>
  <c r="B2399" i="1" s="1"/>
  <c r="E2424" i="1" l="1"/>
  <c r="F2424" i="1" s="1"/>
  <c r="G2425" i="1" s="1"/>
  <c r="I2425" i="1" s="1"/>
  <c r="A2425" i="1"/>
  <c r="L2424" i="1"/>
  <c r="M2424" i="1" s="1"/>
  <c r="N2424" i="1" s="1"/>
  <c r="O2424" i="1" s="1"/>
  <c r="C2401" i="1"/>
  <c r="Q2400" i="1"/>
  <c r="B2400" i="1" s="1"/>
  <c r="E2425" i="1" l="1"/>
  <c r="F2425" i="1" s="1"/>
  <c r="G2426" i="1" s="1"/>
  <c r="I2426" i="1" s="1"/>
  <c r="A2426" i="1"/>
  <c r="L2425" i="1"/>
  <c r="M2425" i="1" s="1"/>
  <c r="N2425" i="1" s="1"/>
  <c r="O2425" i="1" s="1"/>
  <c r="C2402" i="1"/>
  <c r="Q2401" i="1"/>
  <c r="B2401" i="1" s="1"/>
  <c r="E2426" i="1" l="1"/>
  <c r="F2426" i="1" s="1"/>
  <c r="G2427" i="1" s="1"/>
  <c r="I2427" i="1" s="1"/>
  <c r="A2427" i="1"/>
  <c r="L2426" i="1"/>
  <c r="M2426" i="1" s="1"/>
  <c r="N2426" i="1" s="1"/>
  <c r="O2426" i="1" s="1"/>
  <c r="C2403" i="1"/>
  <c r="Q2402" i="1"/>
  <c r="B2402" i="1" s="1"/>
  <c r="E2427" i="1" l="1"/>
  <c r="F2427" i="1" s="1"/>
  <c r="G2428" i="1" s="1"/>
  <c r="I2428" i="1" s="1"/>
  <c r="L2427" i="1"/>
  <c r="M2427" i="1" s="1"/>
  <c r="N2427" i="1" s="1"/>
  <c r="O2427" i="1" s="1"/>
  <c r="A2428" i="1"/>
  <c r="C2404" i="1"/>
  <c r="Q2403" i="1"/>
  <c r="B2403" i="1" s="1"/>
  <c r="E2428" i="1" l="1"/>
  <c r="F2428" i="1" s="1"/>
  <c r="G2429" i="1" s="1"/>
  <c r="I2429" i="1" s="1"/>
  <c r="L2428" i="1"/>
  <c r="M2428" i="1" s="1"/>
  <c r="N2428" i="1" s="1"/>
  <c r="O2428" i="1" s="1"/>
  <c r="A2429" i="1"/>
  <c r="C2405" i="1"/>
  <c r="Q2404" i="1"/>
  <c r="B2404" i="1" s="1"/>
  <c r="E2429" i="1" l="1"/>
  <c r="F2429" i="1" s="1"/>
  <c r="G2430" i="1" s="1"/>
  <c r="I2430" i="1" s="1"/>
  <c r="L2429" i="1"/>
  <c r="M2429" i="1" s="1"/>
  <c r="N2429" i="1" s="1"/>
  <c r="O2429" i="1" s="1"/>
  <c r="A2430" i="1"/>
  <c r="C2406" i="1"/>
  <c r="Q2405" i="1"/>
  <c r="B2405" i="1" s="1"/>
  <c r="E2430" i="1" l="1"/>
  <c r="F2430" i="1" s="1"/>
  <c r="G2431" i="1" s="1"/>
  <c r="I2431" i="1" s="1"/>
  <c r="L2430" i="1"/>
  <c r="M2430" i="1" s="1"/>
  <c r="N2430" i="1" s="1"/>
  <c r="O2430" i="1" s="1"/>
  <c r="A2431" i="1"/>
  <c r="C2407" i="1"/>
  <c r="Q2406" i="1"/>
  <c r="B2406" i="1" s="1"/>
  <c r="E2431" i="1" l="1"/>
  <c r="F2431" i="1" s="1"/>
  <c r="G2432" i="1" s="1"/>
  <c r="I2432" i="1" s="1"/>
  <c r="L2431" i="1"/>
  <c r="M2431" i="1" s="1"/>
  <c r="N2431" i="1" s="1"/>
  <c r="O2431" i="1" s="1"/>
  <c r="A2432" i="1"/>
  <c r="C2408" i="1"/>
  <c r="Q2407" i="1"/>
  <c r="B2407" i="1" s="1"/>
  <c r="E2432" i="1" l="1"/>
  <c r="F2432" i="1" s="1"/>
  <c r="G2433" i="1" s="1"/>
  <c r="I2433" i="1" s="1"/>
  <c r="A2433" i="1"/>
  <c r="L2432" i="1"/>
  <c r="M2432" i="1" s="1"/>
  <c r="N2432" i="1" s="1"/>
  <c r="O2432" i="1" s="1"/>
  <c r="C2409" i="1"/>
  <c r="Q2408" i="1"/>
  <c r="B2408" i="1" s="1"/>
  <c r="E2433" i="1" l="1"/>
  <c r="F2433" i="1" s="1"/>
  <c r="G2434" i="1" s="1"/>
  <c r="I2434" i="1" s="1"/>
  <c r="A2434" i="1"/>
  <c r="L2433" i="1"/>
  <c r="M2433" i="1" s="1"/>
  <c r="N2433" i="1" s="1"/>
  <c r="O2433" i="1" s="1"/>
  <c r="C2410" i="1"/>
  <c r="Q2409" i="1"/>
  <c r="B2409" i="1" s="1"/>
  <c r="E2434" i="1" l="1"/>
  <c r="F2434" i="1" s="1"/>
  <c r="G2435" i="1" s="1"/>
  <c r="I2435" i="1" s="1"/>
  <c r="A2435" i="1"/>
  <c r="L2434" i="1"/>
  <c r="M2434" i="1" s="1"/>
  <c r="N2434" i="1" s="1"/>
  <c r="O2434" i="1" s="1"/>
  <c r="C2411" i="1"/>
  <c r="Q2410" i="1"/>
  <c r="B2410" i="1" s="1"/>
  <c r="E2435" i="1" l="1"/>
  <c r="F2435" i="1" s="1"/>
  <c r="G2436" i="1" s="1"/>
  <c r="I2436" i="1" s="1"/>
  <c r="L2435" i="1"/>
  <c r="M2435" i="1" s="1"/>
  <c r="N2435" i="1" s="1"/>
  <c r="O2435" i="1" s="1"/>
  <c r="A2436" i="1"/>
  <c r="C2412" i="1"/>
  <c r="Q2411" i="1"/>
  <c r="B2411" i="1" s="1"/>
  <c r="E2436" i="1" l="1"/>
  <c r="F2436" i="1" s="1"/>
  <c r="G2437" i="1" s="1"/>
  <c r="I2437" i="1" s="1"/>
  <c r="A2437" i="1"/>
  <c r="L2436" i="1"/>
  <c r="M2436" i="1" s="1"/>
  <c r="N2436" i="1" s="1"/>
  <c r="O2436" i="1" s="1"/>
  <c r="C2413" i="1"/>
  <c r="Q2412" i="1"/>
  <c r="B2412" i="1" s="1"/>
  <c r="E2437" i="1" l="1"/>
  <c r="F2437" i="1" s="1"/>
  <c r="G2438" i="1" s="1"/>
  <c r="I2438" i="1" s="1"/>
  <c r="A2438" i="1"/>
  <c r="L2437" i="1"/>
  <c r="M2437" i="1" s="1"/>
  <c r="N2437" i="1" s="1"/>
  <c r="O2437" i="1" s="1"/>
  <c r="C2414" i="1"/>
  <c r="Q2413" i="1"/>
  <c r="B2413" i="1" s="1"/>
  <c r="E2438" i="1" l="1"/>
  <c r="F2438" i="1" s="1"/>
  <c r="G2439" i="1" s="1"/>
  <c r="I2439" i="1" s="1"/>
  <c r="L2438" i="1"/>
  <c r="M2438" i="1" s="1"/>
  <c r="N2438" i="1" s="1"/>
  <c r="O2438" i="1" s="1"/>
  <c r="A2439" i="1"/>
  <c r="C2415" i="1"/>
  <c r="Q2414" i="1"/>
  <c r="B2414" i="1" s="1"/>
  <c r="E2439" i="1" l="1"/>
  <c r="F2439" i="1" s="1"/>
  <c r="G2440" i="1" s="1"/>
  <c r="I2440" i="1" s="1"/>
  <c r="L2439" i="1"/>
  <c r="M2439" i="1" s="1"/>
  <c r="N2439" i="1" s="1"/>
  <c r="O2439" i="1" s="1"/>
  <c r="A2440" i="1"/>
  <c r="C2416" i="1"/>
  <c r="Q2415" i="1"/>
  <c r="B2415" i="1" s="1"/>
  <c r="E2440" i="1" l="1"/>
  <c r="F2440" i="1" s="1"/>
  <c r="G2441" i="1" s="1"/>
  <c r="I2441" i="1" s="1"/>
  <c r="L2440" i="1"/>
  <c r="M2440" i="1" s="1"/>
  <c r="N2440" i="1" s="1"/>
  <c r="O2440" i="1" s="1"/>
  <c r="A2441" i="1"/>
  <c r="C2417" i="1"/>
  <c r="Q2416" i="1"/>
  <c r="B2416" i="1" s="1"/>
  <c r="E2441" i="1" l="1"/>
  <c r="F2441" i="1" s="1"/>
  <c r="G2442" i="1" s="1"/>
  <c r="I2442" i="1" s="1"/>
  <c r="L2441" i="1"/>
  <c r="M2441" i="1" s="1"/>
  <c r="N2441" i="1" s="1"/>
  <c r="O2441" i="1" s="1"/>
  <c r="A2442" i="1"/>
  <c r="C2418" i="1"/>
  <c r="Q2417" i="1"/>
  <c r="B2417" i="1" s="1"/>
  <c r="E2442" i="1" l="1"/>
  <c r="F2442" i="1" s="1"/>
  <c r="G2443" i="1" s="1"/>
  <c r="I2443" i="1" s="1"/>
  <c r="L2442" i="1"/>
  <c r="M2442" i="1" s="1"/>
  <c r="N2442" i="1" s="1"/>
  <c r="O2442" i="1" s="1"/>
  <c r="A2443" i="1"/>
  <c r="C2419" i="1"/>
  <c r="Q2418" i="1"/>
  <c r="B2418" i="1" s="1"/>
  <c r="E2443" i="1" l="1"/>
  <c r="F2443" i="1" s="1"/>
  <c r="G2444" i="1" s="1"/>
  <c r="I2444" i="1" s="1"/>
  <c r="L2443" i="1"/>
  <c r="M2443" i="1" s="1"/>
  <c r="N2443" i="1" s="1"/>
  <c r="O2443" i="1" s="1"/>
  <c r="A2444" i="1"/>
  <c r="C2420" i="1"/>
  <c r="Q2419" i="1"/>
  <c r="B2419" i="1" s="1"/>
  <c r="E2444" i="1" l="1"/>
  <c r="F2444" i="1" s="1"/>
  <c r="G2445" i="1" s="1"/>
  <c r="I2445" i="1" s="1"/>
  <c r="L2444" i="1"/>
  <c r="M2444" i="1" s="1"/>
  <c r="N2444" i="1" s="1"/>
  <c r="O2444" i="1" s="1"/>
  <c r="A2445" i="1"/>
  <c r="C2421" i="1"/>
  <c r="Q2420" i="1"/>
  <c r="B2420" i="1" s="1"/>
  <c r="E2445" i="1" l="1"/>
  <c r="F2445" i="1" s="1"/>
  <c r="G2446" i="1" s="1"/>
  <c r="I2446" i="1" s="1"/>
  <c r="A2446" i="1"/>
  <c r="L2445" i="1"/>
  <c r="M2445" i="1" s="1"/>
  <c r="N2445" i="1" s="1"/>
  <c r="O2445" i="1" s="1"/>
  <c r="C2422" i="1"/>
  <c r="Q2421" i="1"/>
  <c r="B2421" i="1" s="1"/>
  <c r="E2446" i="1" l="1"/>
  <c r="F2446" i="1" s="1"/>
  <c r="G2447" i="1" s="1"/>
  <c r="I2447" i="1" s="1"/>
  <c r="L2446" i="1"/>
  <c r="M2446" i="1" s="1"/>
  <c r="N2446" i="1" s="1"/>
  <c r="O2446" i="1" s="1"/>
  <c r="A2447" i="1"/>
  <c r="C2423" i="1"/>
  <c r="Q2422" i="1"/>
  <c r="B2422" i="1" s="1"/>
  <c r="E2447" i="1" l="1"/>
  <c r="F2447" i="1" s="1"/>
  <c r="G2448" i="1" s="1"/>
  <c r="I2448" i="1" s="1"/>
  <c r="L2447" i="1"/>
  <c r="M2447" i="1" s="1"/>
  <c r="N2447" i="1" s="1"/>
  <c r="O2447" i="1" s="1"/>
  <c r="A2448" i="1"/>
  <c r="C2424" i="1"/>
  <c r="Q2423" i="1"/>
  <c r="B2423" i="1" s="1"/>
  <c r="E2448" i="1" l="1"/>
  <c r="F2448" i="1" s="1"/>
  <c r="G2449" i="1" s="1"/>
  <c r="I2449" i="1" s="1"/>
  <c r="A2449" i="1"/>
  <c r="L2448" i="1"/>
  <c r="M2448" i="1" s="1"/>
  <c r="N2448" i="1" s="1"/>
  <c r="O2448" i="1" s="1"/>
  <c r="C2425" i="1"/>
  <c r="Q2424" i="1"/>
  <c r="B2424" i="1" s="1"/>
  <c r="E2449" i="1" l="1"/>
  <c r="F2449" i="1" s="1"/>
  <c r="G2450" i="1" s="1"/>
  <c r="I2450" i="1" s="1"/>
  <c r="L2449" i="1"/>
  <c r="M2449" i="1" s="1"/>
  <c r="N2449" i="1" s="1"/>
  <c r="O2449" i="1" s="1"/>
  <c r="A2450" i="1"/>
  <c r="C2426" i="1"/>
  <c r="Q2425" i="1"/>
  <c r="B2425" i="1" s="1"/>
  <c r="E2450" i="1" l="1"/>
  <c r="F2450" i="1" s="1"/>
  <c r="G2451" i="1" s="1"/>
  <c r="I2451" i="1" s="1"/>
  <c r="L2450" i="1"/>
  <c r="M2450" i="1" s="1"/>
  <c r="N2450" i="1" s="1"/>
  <c r="O2450" i="1" s="1"/>
  <c r="A2451" i="1"/>
  <c r="C2427" i="1"/>
  <c r="Q2426" i="1"/>
  <c r="B2426" i="1" s="1"/>
  <c r="E2451" i="1" l="1"/>
  <c r="F2451" i="1" s="1"/>
  <c r="G2452" i="1" s="1"/>
  <c r="I2452" i="1" s="1"/>
  <c r="A2452" i="1"/>
  <c r="L2451" i="1"/>
  <c r="M2451" i="1" s="1"/>
  <c r="N2451" i="1" s="1"/>
  <c r="O2451" i="1" s="1"/>
  <c r="C2428" i="1"/>
  <c r="Q2427" i="1"/>
  <c r="B2427" i="1" s="1"/>
  <c r="E2452" i="1" l="1"/>
  <c r="F2452" i="1" s="1"/>
  <c r="G2453" i="1" s="1"/>
  <c r="I2453" i="1" s="1"/>
  <c r="A2453" i="1"/>
  <c r="L2452" i="1"/>
  <c r="M2452" i="1" s="1"/>
  <c r="N2452" i="1" s="1"/>
  <c r="O2452" i="1" s="1"/>
  <c r="C2429" i="1"/>
  <c r="Q2428" i="1"/>
  <c r="B2428" i="1" s="1"/>
  <c r="E2453" i="1" l="1"/>
  <c r="F2453" i="1" s="1"/>
  <c r="G2454" i="1" s="1"/>
  <c r="I2454" i="1" s="1"/>
  <c r="L2453" i="1"/>
  <c r="M2453" i="1" s="1"/>
  <c r="N2453" i="1" s="1"/>
  <c r="O2453" i="1" s="1"/>
  <c r="A2454" i="1"/>
  <c r="C2430" i="1"/>
  <c r="Q2429" i="1"/>
  <c r="B2429" i="1" s="1"/>
  <c r="E2454" i="1" l="1"/>
  <c r="F2454" i="1" s="1"/>
  <c r="G2455" i="1" s="1"/>
  <c r="I2455" i="1" s="1"/>
  <c r="L2454" i="1"/>
  <c r="M2454" i="1" s="1"/>
  <c r="N2454" i="1" s="1"/>
  <c r="O2454" i="1" s="1"/>
  <c r="A2455" i="1"/>
  <c r="C2431" i="1"/>
  <c r="Q2430" i="1"/>
  <c r="B2430" i="1" s="1"/>
  <c r="E2455" i="1" l="1"/>
  <c r="F2455" i="1" s="1"/>
  <c r="G2456" i="1" s="1"/>
  <c r="I2456" i="1" s="1"/>
  <c r="A2456" i="1"/>
  <c r="L2455" i="1"/>
  <c r="M2455" i="1" s="1"/>
  <c r="N2455" i="1" s="1"/>
  <c r="O2455" i="1" s="1"/>
  <c r="C2432" i="1"/>
  <c r="Q2431" i="1"/>
  <c r="B2431" i="1" s="1"/>
  <c r="E2456" i="1" l="1"/>
  <c r="F2456" i="1" s="1"/>
  <c r="G2457" i="1" s="1"/>
  <c r="I2457" i="1" s="1"/>
  <c r="L2456" i="1"/>
  <c r="M2456" i="1" s="1"/>
  <c r="N2456" i="1" s="1"/>
  <c r="O2456" i="1" s="1"/>
  <c r="A2457" i="1"/>
  <c r="C2433" i="1"/>
  <c r="Q2432" i="1"/>
  <c r="B2432" i="1" s="1"/>
  <c r="E2457" i="1" l="1"/>
  <c r="F2457" i="1" s="1"/>
  <c r="G2458" i="1" s="1"/>
  <c r="I2458" i="1" s="1"/>
  <c r="L2457" i="1"/>
  <c r="M2457" i="1" s="1"/>
  <c r="N2457" i="1" s="1"/>
  <c r="O2457" i="1" s="1"/>
  <c r="A2458" i="1"/>
  <c r="C2434" i="1"/>
  <c r="Q2433" i="1"/>
  <c r="B2433" i="1" s="1"/>
  <c r="E2458" i="1" l="1"/>
  <c r="F2458" i="1" s="1"/>
  <c r="G2459" i="1" s="1"/>
  <c r="I2459" i="1" s="1"/>
  <c r="L2458" i="1"/>
  <c r="M2458" i="1" s="1"/>
  <c r="N2458" i="1" s="1"/>
  <c r="O2458" i="1" s="1"/>
  <c r="A2459" i="1"/>
  <c r="C2435" i="1"/>
  <c r="Q2434" i="1"/>
  <c r="B2434" i="1" s="1"/>
  <c r="E2459" i="1" l="1"/>
  <c r="F2459" i="1" s="1"/>
  <c r="G2460" i="1" s="1"/>
  <c r="I2460" i="1" s="1"/>
  <c r="A2460" i="1"/>
  <c r="L2459" i="1"/>
  <c r="M2459" i="1" s="1"/>
  <c r="N2459" i="1" s="1"/>
  <c r="O2459" i="1" s="1"/>
  <c r="C2436" i="1"/>
  <c r="Q2435" i="1"/>
  <c r="B2435" i="1" s="1"/>
  <c r="E2460" i="1" l="1"/>
  <c r="F2460" i="1" s="1"/>
  <c r="G2461" i="1" s="1"/>
  <c r="I2461" i="1" s="1"/>
  <c r="L2460" i="1"/>
  <c r="M2460" i="1" s="1"/>
  <c r="N2460" i="1" s="1"/>
  <c r="O2460" i="1" s="1"/>
  <c r="A2461" i="1"/>
  <c r="C2437" i="1"/>
  <c r="Q2436" i="1"/>
  <c r="B2436" i="1" s="1"/>
  <c r="E2461" i="1" l="1"/>
  <c r="F2461" i="1" s="1"/>
  <c r="G2462" i="1" s="1"/>
  <c r="I2462" i="1" s="1"/>
  <c r="L2461" i="1"/>
  <c r="M2461" i="1" s="1"/>
  <c r="N2461" i="1" s="1"/>
  <c r="O2461" i="1" s="1"/>
  <c r="A2462" i="1"/>
  <c r="C2438" i="1"/>
  <c r="Q2437" i="1"/>
  <c r="B2437" i="1" s="1"/>
  <c r="E2462" i="1" l="1"/>
  <c r="F2462" i="1" s="1"/>
  <c r="G2463" i="1" s="1"/>
  <c r="I2463" i="1" s="1"/>
  <c r="A2463" i="1"/>
  <c r="L2462" i="1"/>
  <c r="M2462" i="1" s="1"/>
  <c r="N2462" i="1" s="1"/>
  <c r="O2462" i="1" s="1"/>
  <c r="C2439" i="1"/>
  <c r="Q2438" i="1"/>
  <c r="B2438" i="1" s="1"/>
  <c r="E2463" i="1" l="1"/>
  <c r="F2463" i="1" s="1"/>
  <c r="G2464" i="1" s="1"/>
  <c r="I2464" i="1" s="1"/>
  <c r="A2464" i="1"/>
  <c r="L2463" i="1"/>
  <c r="M2463" i="1" s="1"/>
  <c r="N2463" i="1" s="1"/>
  <c r="O2463" i="1" s="1"/>
  <c r="C2440" i="1"/>
  <c r="Q2439" i="1"/>
  <c r="B2439" i="1" s="1"/>
  <c r="E2464" i="1" l="1"/>
  <c r="F2464" i="1" s="1"/>
  <c r="G2465" i="1" s="1"/>
  <c r="I2465" i="1" s="1"/>
  <c r="L2464" i="1"/>
  <c r="M2464" i="1" s="1"/>
  <c r="N2464" i="1" s="1"/>
  <c r="O2464" i="1" s="1"/>
  <c r="A2465" i="1"/>
  <c r="C2441" i="1"/>
  <c r="Q2440" i="1"/>
  <c r="B2440" i="1" s="1"/>
  <c r="E2465" i="1" l="1"/>
  <c r="F2465" i="1" s="1"/>
  <c r="G2466" i="1" s="1"/>
  <c r="I2466" i="1" s="1"/>
  <c r="A2466" i="1"/>
  <c r="L2465" i="1"/>
  <c r="M2465" i="1" s="1"/>
  <c r="N2465" i="1" s="1"/>
  <c r="O2465" i="1" s="1"/>
  <c r="C2442" i="1"/>
  <c r="Q2441" i="1"/>
  <c r="B2441" i="1" s="1"/>
  <c r="E2466" i="1" l="1"/>
  <c r="F2466" i="1" s="1"/>
  <c r="G2467" i="1" s="1"/>
  <c r="I2467" i="1" s="1"/>
  <c r="L2466" i="1"/>
  <c r="M2466" i="1" s="1"/>
  <c r="N2466" i="1" s="1"/>
  <c r="O2466" i="1" s="1"/>
  <c r="A2467" i="1"/>
  <c r="C2443" i="1"/>
  <c r="Q2442" i="1"/>
  <c r="B2442" i="1" s="1"/>
  <c r="E2467" i="1" l="1"/>
  <c r="F2467" i="1" s="1"/>
  <c r="G2468" i="1" s="1"/>
  <c r="I2468" i="1" s="1"/>
  <c r="L2467" i="1"/>
  <c r="M2467" i="1" s="1"/>
  <c r="N2467" i="1" s="1"/>
  <c r="O2467" i="1" s="1"/>
  <c r="A2468" i="1"/>
  <c r="C2444" i="1"/>
  <c r="Q2443" i="1"/>
  <c r="B2443" i="1" s="1"/>
  <c r="E2468" i="1" l="1"/>
  <c r="F2468" i="1" s="1"/>
  <c r="G2469" i="1" s="1"/>
  <c r="I2469" i="1" s="1"/>
  <c r="L2468" i="1"/>
  <c r="M2468" i="1" s="1"/>
  <c r="N2468" i="1" s="1"/>
  <c r="O2468" i="1" s="1"/>
  <c r="A2469" i="1"/>
  <c r="C2445" i="1"/>
  <c r="Q2444" i="1"/>
  <c r="B2444" i="1" s="1"/>
  <c r="E2469" i="1" l="1"/>
  <c r="F2469" i="1" s="1"/>
  <c r="G2470" i="1" s="1"/>
  <c r="I2470" i="1" s="1"/>
  <c r="L2469" i="1"/>
  <c r="M2469" i="1" s="1"/>
  <c r="N2469" i="1" s="1"/>
  <c r="O2469" i="1" s="1"/>
  <c r="A2470" i="1"/>
  <c r="C2446" i="1"/>
  <c r="Q2445" i="1"/>
  <c r="B2445" i="1" s="1"/>
  <c r="E2470" i="1" l="1"/>
  <c r="F2470" i="1" s="1"/>
  <c r="G2471" i="1" s="1"/>
  <c r="I2471" i="1" s="1"/>
  <c r="L2470" i="1"/>
  <c r="M2470" i="1" s="1"/>
  <c r="N2470" i="1" s="1"/>
  <c r="O2470" i="1" s="1"/>
  <c r="A2471" i="1"/>
  <c r="C2447" i="1"/>
  <c r="Q2446" i="1"/>
  <c r="B2446" i="1" s="1"/>
  <c r="E2471" i="1" l="1"/>
  <c r="F2471" i="1" s="1"/>
  <c r="G2472" i="1" s="1"/>
  <c r="I2472" i="1" s="1"/>
  <c r="L2471" i="1"/>
  <c r="M2471" i="1" s="1"/>
  <c r="N2471" i="1" s="1"/>
  <c r="O2471" i="1" s="1"/>
  <c r="A2472" i="1"/>
  <c r="C2448" i="1"/>
  <c r="Q2447" i="1"/>
  <c r="B2447" i="1" s="1"/>
  <c r="E2472" i="1" l="1"/>
  <c r="F2472" i="1" s="1"/>
  <c r="G2473" i="1" s="1"/>
  <c r="I2473" i="1" s="1"/>
  <c r="L2472" i="1"/>
  <c r="M2472" i="1" s="1"/>
  <c r="N2472" i="1" s="1"/>
  <c r="O2472" i="1" s="1"/>
  <c r="A2473" i="1"/>
  <c r="C2449" i="1"/>
  <c r="Q2448" i="1"/>
  <c r="B2448" i="1" s="1"/>
  <c r="E2473" i="1" l="1"/>
  <c r="F2473" i="1" s="1"/>
  <c r="G2474" i="1" s="1"/>
  <c r="I2474" i="1" s="1"/>
  <c r="L2473" i="1"/>
  <c r="M2473" i="1" s="1"/>
  <c r="N2473" i="1" s="1"/>
  <c r="O2473" i="1" s="1"/>
  <c r="A2474" i="1"/>
  <c r="C2450" i="1"/>
  <c r="Q2449" i="1"/>
  <c r="B2449" i="1" s="1"/>
  <c r="E2474" i="1" l="1"/>
  <c r="F2474" i="1" s="1"/>
  <c r="G2475" i="1" s="1"/>
  <c r="I2475" i="1" s="1"/>
  <c r="L2474" i="1"/>
  <c r="M2474" i="1" s="1"/>
  <c r="N2474" i="1" s="1"/>
  <c r="O2474" i="1" s="1"/>
  <c r="A2475" i="1"/>
  <c r="C2451" i="1"/>
  <c r="Q2450" i="1"/>
  <c r="B2450" i="1" s="1"/>
  <c r="E2475" i="1" l="1"/>
  <c r="F2475" i="1" s="1"/>
  <c r="G2476" i="1" s="1"/>
  <c r="I2476" i="1" s="1"/>
  <c r="L2475" i="1"/>
  <c r="M2475" i="1" s="1"/>
  <c r="N2475" i="1" s="1"/>
  <c r="O2475" i="1" s="1"/>
  <c r="A2476" i="1"/>
  <c r="C2452" i="1"/>
  <c r="Q2451" i="1"/>
  <c r="B2451" i="1" s="1"/>
  <c r="E2476" i="1" l="1"/>
  <c r="F2476" i="1" s="1"/>
  <c r="G2477" i="1" s="1"/>
  <c r="I2477" i="1" s="1"/>
  <c r="L2476" i="1"/>
  <c r="M2476" i="1" s="1"/>
  <c r="N2476" i="1" s="1"/>
  <c r="O2476" i="1" s="1"/>
  <c r="A2477" i="1"/>
  <c r="C2453" i="1"/>
  <c r="Q2452" i="1"/>
  <c r="B2452" i="1" s="1"/>
  <c r="E2477" i="1" l="1"/>
  <c r="F2477" i="1" s="1"/>
  <c r="G2478" i="1" s="1"/>
  <c r="I2478" i="1" s="1"/>
  <c r="L2477" i="1"/>
  <c r="M2477" i="1" s="1"/>
  <c r="N2477" i="1" s="1"/>
  <c r="O2477" i="1" s="1"/>
  <c r="A2478" i="1"/>
  <c r="C2454" i="1"/>
  <c r="Q2453" i="1"/>
  <c r="B2453" i="1" s="1"/>
  <c r="E2478" i="1" l="1"/>
  <c r="F2478" i="1" s="1"/>
  <c r="G2479" i="1" s="1"/>
  <c r="I2479" i="1" s="1"/>
  <c r="L2478" i="1"/>
  <c r="M2478" i="1" s="1"/>
  <c r="N2478" i="1" s="1"/>
  <c r="O2478" i="1" s="1"/>
  <c r="A2479" i="1"/>
  <c r="C2455" i="1"/>
  <c r="Q2454" i="1"/>
  <c r="B2454" i="1" s="1"/>
  <c r="E2479" i="1" l="1"/>
  <c r="F2479" i="1" s="1"/>
  <c r="G2480" i="1" s="1"/>
  <c r="I2480" i="1" s="1"/>
  <c r="L2479" i="1"/>
  <c r="M2479" i="1" s="1"/>
  <c r="N2479" i="1" s="1"/>
  <c r="O2479" i="1" s="1"/>
  <c r="A2480" i="1"/>
  <c r="C2456" i="1"/>
  <c r="Q2455" i="1"/>
  <c r="B2455" i="1" s="1"/>
  <c r="E2480" i="1" l="1"/>
  <c r="F2480" i="1" s="1"/>
  <c r="G2481" i="1" s="1"/>
  <c r="I2481" i="1" s="1"/>
  <c r="L2480" i="1"/>
  <c r="M2480" i="1" s="1"/>
  <c r="N2480" i="1" s="1"/>
  <c r="O2480" i="1" s="1"/>
  <c r="A2481" i="1"/>
  <c r="C2457" i="1"/>
  <c r="Q2456" i="1"/>
  <c r="B2456" i="1" s="1"/>
  <c r="E2481" i="1" l="1"/>
  <c r="F2481" i="1" s="1"/>
  <c r="G2482" i="1" s="1"/>
  <c r="I2482" i="1" s="1"/>
  <c r="L2481" i="1"/>
  <c r="M2481" i="1" s="1"/>
  <c r="N2481" i="1" s="1"/>
  <c r="O2481" i="1" s="1"/>
  <c r="A2482" i="1"/>
  <c r="C2458" i="1"/>
  <c r="Q2457" i="1"/>
  <c r="B2457" i="1" s="1"/>
  <c r="E2482" i="1" l="1"/>
  <c r="F2482" i="1" s="1"/>
  <c r="G2483" i="1" s="1"/>
  <c r="I2483" i="1" s="1"/>
  <c r="A2483" i="1"/>
  <c r="L2482" i="1"/>
  <c r="M2482" i="1" s="1"/>
  <c r="N2482" i="1" s="1"/>
  <c r="O2482" i="1" s="1"/>
  <c r="C2459" i="1"/>
  <c r="Q2458" i="1"/>
  <c r="B2458" i="1" s="1"/>
  <c r="E2483" i="1" l="1"/>
  <c r="F2483" i="1" s="1"/>
  <c r="G2484" i="1" s="1"/>
  <c r="I2484" i="1" s="1"/>
  <c r="L2483" i="1"/>
  <c r="M2483" i="1" s="1"/>
  <c r="N2483" i="1" s="1"/>
  <c r="O2483" i="1" s="1"/>
  <c r="A2484" i="1"/>
  <c r="C2460" i="1"/>
  <c r="Q2459" i="1"/>
  <c r="B2459" i="1" s="1"/>
  <c r="E2484" i="1" l="1"/>
  <c r="F2484" i="1" s="1"/>
  <c r="G2485" i="1" s="1"/>
  <c r="I2485" i="1" s="1"/>
  <c r="L2484" i="1"/>
  <c r="M2484" i="1" s="1"/>
  <c r="N2484" i="1" s="1"/>
  <c r="O2484" i="1" s="1"/>
  <c r="A2485" i="1"/>
  <c r="C2461" i="1"/>
  <c r="Q2460" i="1"/>
  <c r="B2460" i="1" s="1"/>
  <c r="E2485" i="1" l="1"/>
  <c r="F2485" i="1" s="1"/>
  <c r="G2486" i="1" s="1"/>
  <c r="I2486" i="1" s="1"/>
  <c r="L2485" i="1"/>
  <c r="M2485" i="1" s="1"/>
  <c r="N2485" i="1" s="1"/>
  <c r="O2485" i="1" s="1"/>
  <c r="A2486" i="1"/>
  <c r="C2462" i="1"/>
  <c r="Q2461" i="1"/>
  <c r="B2461" i="1" s="1"/>
  <c r="E2486" i="1" l="1"/>
  <c r="F2486" i="1" s="1"/>
  <c r="G2487" i="1" s="1"/>
  <c r="I2487" i="1" s="1"/>
  <c r="L2486" i="1"/>
  <c r="M2486" i="1" s="1"/>
  <c r="N2486" i="1" s="1"/>
  <c r="O2486" i="1" s="1"/>
  <c r="A2487" i="1"/>
  <c r="C2463" i="1"/>
  <c r="Q2462" i="1"/>
  <c r="B2462" i="1" s="1"/>
  <c r="E2487" i="1" l="1"/>
  <c r="F2487" i="1" s="1"/>
  <c r="G2488" i="1" s="1"/>
  <c r="I2488" i="1" s="1"/>
  <c r="A2488" i="1"/>
  <c r="L2487" i="1"/>
  <c r="M2487" i="1" s="1"/>
  <c r="N2487" i="1" s="1"/>
  <c r="O2487" i="1" s="1"/>
  <c r="C2464" i="1"/>
  <c r="Q2463" i="1"/>
  <c r="B2463" i="1" s="1"/>
  <c r="E2488" i="1" l="1"/>
  <c r="F2488" i="1" s="1"/>
  <c r="G2489" i="1" s="1"/>
  <c r="I2489" i="1" s="1"/>
  <c r="A2489" i="1"/>
  <c r="L2488" i="1"/>
  <c r="M2488" i="1" s="1"/>
  <c r="N2488" i="1" s="1"/>
  <c r="O2488" i="1" s="1"/>
  <c r="C2465" i="1"/>
  <c r="Q2464" i="1"/>
  <c r="B2464" i="1" s="1"/>
  <c r="E2489" i="1" l="1"/>
  <c r="F2489" i="1" s="1"/>
  <c r="G2490" i="1" s="1"/>
  <c r="I2490" i="1" s="1"/>
  <c r="L2489" i="1"/>
  <c r="M2489" i="1" s="1"/>
  <c r="N2489" i="1" s="1"/>
  <c r="O2489" i="1" s="1"/>
  <c r="A2490" i="1"/>
  <c r="A2491" i="1" s="1"/>
  <c r="C2466" i="1"/>
  <c r="Q2465" i="1"/>
  <c r="B2465" i="1" s="1"/>
  <c r="A2492" i="1" l="1"/>
  <c r="L2491" i="1"/>
  <c r="E2491" i="1"/>
  <c r="F2491" i="1" s="1"/>
  <c r="E2490" i="1"/>
  <c r="F2490" i="1" s="1"/>
  <c r="L2490" i="1"/>
  <c r="C2467" i="1"/>
  <c r="Q2466" i="1"/>
  <c r="B2466" i="1" s="1"/>
  <c r="L2492" i="1" l="1"/>
  <c r="M2492" i="1" s="1"/>
  <c r="N2492" i="1" s="1"/>
  <c r="A2493" i="1"/>
  <c r="E2492" i="1"/>
  <c r="F2492" i="1" s="1"/>
  <c r="M2490" i="1"/>
  <c r="N2490" i="1" s="1"/>
  <c r="O2490" i="1" s="1"/>
  <c r="M2491" i="1"/>
  <c r="N2491" i="1" s="1"/>
  <c r="G2491" i="1"/>
  <c r="I2491" i="1" s="1"/>
  <c r="G2492" i="1"/>
  <c r="I2492" i="1" s="1"/>
  <c r="O2492" i="1" s="1"/>
  <c r="G2493" i="1"/>
  <c r="I2493" i="1" s="1"/>
  <c r="C2468" i="1"/>
  <c r="Q2467" i="1"/>
  <c r="B2467" i="1" s="1"/>
  <c r="A2494" i="1" l="1"/>
  <c r="E2493" i="1"/>
  <c r="F2493" i="1" s="1"/>
  <c r="L2493" i="1"/>
  <c r="M2493" i="1" s="1"/>
  <c r="N2493" i="1" s="1"/>
  <c r="O2493" i="1" s="1"/>
  <c r="O2491" i="1"/>
  <c r="C2469" i="1"/>
  <c r="Q2468" i="1"/>
  <c r="B2468" i="1" s="1"/>
  <c r="G2494" i="1" l="1"/>
  <c r="I2494" i="1" s="1"/>
  <c r="L2494" i="1"/>
  <c r="M2494" i="1" s="1"/>
  <c r="N2494" i="1" s="1"/>
  <c r="A2495" i="1"/>
  <c r="E2494" i="1"/>
  <c r="F2494" i="1" s="1"/>
  <c r="C2470" i="1"/>
  <c r="Q2469" i="1"/>
  <c r="B2469" i="1" s="1"/>
  <c r="O2494" i="1" l="1"/>
  <c r="G2495" i="1"/>
  <c r="I2495" i="1" s="1"/>
  <c r="E2495" i="1"/>
  <c r="F2495" i="1" s="1"/>
  <c r="G2496" i="1" s="1"/>
  <c r="I2496" i="1" s="1"/>
  <c r="L2495" i="1"/>
  <c r="M2495" i="1" s="1"/>
  <c r="N2495" i="1" s="1"/>
  <c r="A2496" i="1"/>
  <c r="C2471" i="1"/>
  <c r="Q2470" i="1"/>
  <c r="B2470" i="1" s="1"/>
  <c r="O2495" i="1" l="1"/>
  <c r="E2496" i="1"/>
  <c r="F2496" i="1" s="1"/>
  <c r="G2497" i="1" s="1"/>
  <c r="I2497" i="1" s="1"/>
  <c r="L2496" i="1"/>
  <c r="M2496" i="1" s="1"/>
  <c r="N2496" i="1" s="1"/>
  <c r="O2496" i="1" s="1"/>
  <c r="A2497" i="1"/>
  <c r="C2472" i="1"/>
  <c r="Q2471" i="1"/>
  <c r="B2471" i="1" s="1"/>
  <c r="L2497" i="1" l="1"/>
  <c r="M2497" i="1" s="1"/>
  <c r="N2497" i="1" s="1"/>
  <c r="O2497" i="1" s="1"/>
  <c r="A2498" i="1"/>
  <c r="E2497" i="1"/>
  <c r="F2497" i="1" s="1"/>
  <c r="C2473" i="1"/>
  <c r="Q2472" i="1"/>
  <c r="B2472" i="1" s="1"/>
  <c r="G2498" i="1" l="1"/>
  <c r="I2498" i="1" s="1"/>
  <c r="E2498" i="1"/>
  <c r="F2498" i="1" s="1"/>
  <c r="L2498" i="1"/>
  <c r="M2498" i="1" s="1"/>
  <c r="N2498" i="1" s="1"/>
  <c r="A2499" i="1"/>
  <c r="C2474" i="1"/>
  <c r="Q2473" i="1"/>
  <c r="B2473" i="1" s="1"/>
  <c r="G2499" i="1" l="1"/>
  <c r="I2499" i="1" s="1"/>
  <c r="E2499" i="1"/>
  <c r="F2499" i="1" s="1"/>
  <c r="L2499" i="1"/>
  <c r="M2499" i="1" s="1"/>
  <c r="N2499" i="1" s="1"/>
  <c r="A2500" i="1"/>
  <c r="O2498" i="1"/>
  <c r="C2475" i="1"/>
  <c r="Q2474" i="1"/>
  <c r="B2474" i="1" s="1"/>
  <c r="E2500" i="1" l="1"/>
  <c r="F2500" i="1" s="1"/>
  <c r="G2501" i="1" s="1"/>
  <c r="I2501" i="1" s="1"/>
  <c r="L2500" i="1"/>
  <c r="M2500" i="1" s="1"/>
  <c r="N2500" i="1" s="1"/>
  <c r="A2501" i="1"/>
  <c r="G2500" i="1"/>
  <c r="I2500" i="1" s="1"/>
  <c r="O2499" i="1"/>
  <c r="C2476" i="1"/>
  <c r="Q2475" i="1"/>
  <c r="B2475" i="1" s="1"/>
  <c r="O2500" i="1" l="1"/>
  <c r="E2501" i="1"/>
  <c r="F2501" i="1" s="1"/>
  <c r="L2501" i="1"/>
  <c r="M2501" i="1" s="1"/>
  <c r="N2501" i="1" s="1"/>
  <c r="O2501" i="1" s="1"/>
  <c r="A2502" i="1"/>
  <c r="C2477" i="1"/>
  <c r="Q2476" i="1"/>
  <c r="B2476" i="1" s="1"/>
  <c r="E2502" i="1" l="1"/>
  <c r="F2502" i="1" s="1"/>
  <c r="G2503" i="1" s="1"/>
  <c r="I2503" i="1" s="1"/>
  <c r="L2502" i="1"/>
  <c r="M2502" i="1" s="1"/>
  <c r="N2502" i="1" s="1"/>
  <c r="A2503" i="1"/>
  <c r="G2502" i="1"/>
  <c r="I2502" i="1" s="1"/>
  <c r="C2478" i="1"/>
  <c r="Q2477" i="1"/>
  <c r="B2477" i="1" s="1"/>
  <c r="O2502" i="1" l="1"/>
  <c r="E2503" i="1"/>
  <c r="F2503" i="1" s="1"/>
  <c r="G2504" i="1" s="1"/>
  <c r="I2504" i="1" s="1"/>
  <c r="L2503" i="1"/>
  <c r="M2503" i="1" s="1"/>
  <c r="N2503" i="1" s="1"/>
  <c r="O2503" i="1" s="1"/>
  <c r="A2504" i="1"/>
  <c r="C2479" i="1"/>
  <c r="Q2478" i="1"/>
  <c r="B2478" i="1" s="1"/>
  <c r="E2504" i="1" l="1"/>
  <c r="F2504" i="1" s="1"/>
  <c r="G2505" i="1" s="1"/>
  <c r="I2505" i="1" s="1"/>
  <c r="A2505" i="1"/>
  <c r="L2504" i="1"/>
  <c r="M2504" i="1" s="1"/>
  <c r="N2504" i="1" s="1"/>
  <c r="O2504" i="1" s="1"/>
  <c r="C2480" i="1"/>
  <c r="Q2479" i="1"/>
  <c r="B2479" i="1" s="1"/>
  <c r="E2505" i="1" l="1"/>
  <c r="F2505" i="1" s="1"/>
  <c r="G2506" i="1" s="1"/>
  <c r="I2506" i="1" s="1"/>
  <c r="L2505" i="1"/>
  <c r="M2505" i="1" s="1"/>
  <c r="N2505" i="1" s="1"/>
  <c r="O2505" i="1" s="1"/>
  <c r="A2506" i="1"/>
  <c r="C2481" i="1"/>
  <c r="Q2480" i="1"/>
  <c r="B2480" i="1" s="1"/>
  <c r="E2506" i="1" l="1"/>
  <c r="F2506" i="1" s="1"/>
  <c r="G2507" i="1" s="1"/>
  <c r="I2507" i="1" s="1"/>
  <c r="L2506" i="1"/>
  <c r="M2506" i="1" s="1"/>
  <c r="N2506" i="1" s="1"/>
  <c r="O2506" i="1" s="1"/>
  <c r="A2507" i="1"/>
  <c r="C2482" i="1"/>
  <c r="Q2481" i="1"/>
  <c r="B2481" i="1" s="1"/>
  <c r="E2507" i="1" l="1"/>
  <c r="F2507" i="1" s="1"/>
  <c r="G2508" i="1" s="1"/>
  <c r="I2508" i="1" s="1"/>
  <c r="L2507" i="1"/>
  <c r="M2507" i="1" s="1"/>
  <c r="N2507" i="1" s="1"/>
  <c r="O2507" i="1" s="1"/>
  <c r="A2508" i="1"/>
  <c r="C2483" i="1"/>
  <c r="Q2482" i="1"/>
  <c r="B2482" i="1" s="1"/>
  <c r="L2508" i="1" l="1"/>
  <c r="M2508" i="1" s="1"/>
  <c r="N2508" i="1" s="1"/>
  <c r="O2508" i="1" s="1"/>
  <c r="A2509" i="1"/>
  <c r="E2508" i="1"/>
  <c r="F2508" i="1" s="1"/>
  <c r="G2509" i="1" s="1"/>
  <c r="I2509" i="1" s="1"/>
  <c r="C2484" i="1"/>
  <c r="Q2483" i="1"/>
  <c r="B2483" i="1" s="1"/>
  <c r="L2509" i="1" l="1"/>
  <c r="M2509" i="1" s="1"/>
  <c r="N2509" i="1" s="1"/>
  <c r="O2509" i="1" s="1"/>
  <c r="A2510" i="1"/>
  <c r="E2509" i="1"/>
  <c r="F2509" i="1" s="1"/>
  <c r="G2510" i="1" s="1"/>
  <c r="I2510" i="1" s="1"/>
  <c r="C2485" i="1"/>
  <c r="Q2484" i="1"/>
  <c r="B2484" i="1" s="1"/>
  <c r="L2510" i="1" l="1"/>
  <c r="M2510" i="1" s="1"/>
  <c r="N2510" i="1" s="1"/>
  <c r="O2510" i="1" s="1"/>
  <c r="E2510" i="1"/>
  <c r="F2510" i="1" s="1"/>
  <c r="G2511" i="1" s="1"/>
  <c r="I2511" i="1" s="1"/>
  <c r="A2511" i="1"/>
  <c r="C2486" i="1"/>
  <c r="Q2485" i="1"/>
  <c r="B2485" i="1" s="1"/>
  <c r="L2511" i="1" l="1"/>
  <c r="M2511" i="1" s="1"/>
  <c r="N2511" i="1" s="1"/>
  <c r="O2511" i="1" s="1"/>
  <c r="E2511" i="1"/>
  <c r="F2511" i="1" s="1"/>
  <c r="G2512" i="1" s="1"/>
  <c r="I2512" i="1" s="1"/>
  <c r="A2512" i="1"/>
  <c r="C2487" i="1"/>
  <c r="Q2486" i="1"/>
  <c r="B2486" i="1" s="1"/>
  <c r="L2512" i="1" l="1"/>
  <c r="M2512" i="1" s="1"/>
  <c r="N2512" i="1" s="1"/>
  <c r="O2512" i="1" s="1"/>
  <c r="E2512" i="1"/>
  <c r="F2512" i="1" s="1"/>
  <c r="G2513" i="1" s="1"/>
  <c r="I2513" i="1" s="1"/>
  <c r="A2513" i="1"/>
  <c r="C2488" i="1"/>
  <c r="Q2487" i="1"/>
  <c r="B2487" i="1" s="1"/>
  <c r="L2513" i="1" l="1"/>
  <c r="M2513" i="1" s="1"/>
  <c r="N2513" i="1" s="1"/>
  <c r="O2513" i="1" s="1"/>
  <c r="A2514" i="1"/>
  <c r="E2513" i="1"/>
  <c r="F2513" i="1" s="1"/>
  <c r="G2514" i="1" s="1"/>
  <c r="I2514" i="1" s="1"/>
  <c r="C2489" i="1"/>
  <c r="Q2488" i="1"/>
  <c r="B2488" i="1" s="1"/>
  <c r="L2514" i="1" l="1"/>
  <c r="M2514" i="1" s="1"/>
  <c r="N2514" i="1" s="1"/>
  <c r="O2514" i="1" s="1"/>
  <c r="A2515" i="1"/>
  <c r="E2514" i="1"/>
  <c r="F2514" i="1" s="1"/>
  <c r="G2515" i="1" s="1"/>
  <c r="I2515" i="1" s="1"/>
  <c r="C2490" i="1"/>
  <c r="C2491" i="1" s="1"/>
  <c r="Q2489" i="1"/>
  <c r="B2489" i="1" s="1"/>
  <c r="L2515" i="1" l="1"/>
  <c r="M2515" i="1" s="1"/>
  <c r="N2515" i="1" s="1"/>
  <c r="O2515" i="1" s="1"/>
  <c r="A2516" i="1"/>
  <c r="E2515" i="1"/>
  <c r="F2515" i="1" s="1"/>
  <c r="G2516" i="1" s="1"/>
  <c r="I2516" i="1" s="1"/>
  <c r="C2492" i="1"/>
  <c r="Q2491" i="1"/>
  <c r="B2491" i="1" s="1"/>
  <c r="Q2490" i="1"/>
  <c r="B2490" i="1" s="1"/>
  <c r="L2516" i="1" l="1"/>
  <c r="M2516" i="1" s="1"/>
  <c r="N2516" i="1" s="1"/>
  <c r="O2516" i="1" s="1"/>
  <c r="A2517" i="1"/>
  <c r="E2516" i="1"/>
  <c r="F2516" i="1" s="1"/>
  <c r="G2517" i="1" s="1"/>
  <c r="I2517" i="1" s="1"/>
  <c r="C2493" i="1"/>
  <c r="Q2492" i="1"/>
  <c r="B2492" i="1" s="1"/>
  <c r="L2517" i="1" l="1"/>
  <c r="M2517" i="1" s="1"/>
  <c r="N2517" i="1" s="1"/>
  <c r="O2517" i="1" s="1"/>
  <c r="A2518" i="1"/>
  <c r="E2517" i="1"/>
  <c r="F2517" i="1" s="1"/>
  <c r="G2518" i="1" s="1"/>
  <c r="I2518" i="1" s="1"/>
  <c r="C2494" i="1"/>
  <c r="Q2493" i="1"/>
  <c r="B2493" i="1" s="1"/>
  <c r="L2518" i="1" l="1"/>
  <c r="M2518" i="1" s="1"/>
  <c r="N2518" i="1" s="1"/>
  <c r="O2518" i="1" s="1"/>
  <c r="A2519" i="1"/>
  <c r="E2518" i="1"/>
  <c r="F2518" i="1" s="1"/>
  <c r="G2519" i="1" s="1"/>
  <c r="I2519" i="1" s="1"/>
  <c r="C2495" i="1"/>
  <c r="Q2494" i="1"/>
  <c r="B2494" i="1" s="1"/>
  <c r="L2519" i="1" l="1"/>
  <c r="M2519" i="1" s="1"/>
  <c r="N2519" i="1" s="1"/>
  <c r="O2519" i="1" s="1"/>
  <c r="A2520" i="1"/>
  <c r="E2519" i="1"/>
  <c r="F2519" i="1" s="1"/>
  <c r="G2520" i="1" s="1"/>
  <c r="I2520" i="1" s="1"/>
  <c r="C2496" i="1"/>
  <c r="Q2495" i="1"/>
  <c r="B2495" i="1" s="1"/>
  <c r="L2520" i="1" l="1"/>
  <c r="M2520" i="1" s="1"/>
  <c r="N2520" i="1" s="1"/>
  <c r="O2520" i="1" s="1"/>
  <c r="E2520" i="1"/>
  <c r="F2520" i="1" s="1"/>
  <c r="G2521" i="1" s="1"/>
  <c r="I2521" i="1" s="1"/>
  <c r="A2521" i="1"/>
  <c r="C2497" i="1"/>
  <c r="Q2496" i="1"/>
  <c r="B2496" i="1" s="1"/>
  <c r="L2521" i="1" l="1"/>
  <c r="M2521" i="1" s="1"/>
  <c r="N2521" i="1" s="1"/>
  <c r="O2521" i="1" s="1"/>
  <c r="A2522" i="1"/>
  <c r="E2521" i="1"/>
  <c r="F2521" i="1" s="1"/>
  <c r="G2522" i="1" s="1"/>
  <c r="I2522" i="1" s="1"/>
  <c r="C2498" i="1"/>
  <c r="Q2497" i="1"/>
  <c r="B2497" i="1" s="1"/>
  <c r="L2522" i="1" l="1"/>
  <c r="M2522" i="1" s="1"/>
  <c r="N2522" i="1" s="1"/>
  <c r="O2522" i="1" s="1"/>
  <c r="A2523" i="1"/>
  <c r="E2522" i="1"/>
  <c r="F2522" i="1" s="1"/>
  <c r="G2523" i="1" s="1"/>
  <c r="I2523" i="1" s="1"/>
  <c r="C2499" i="1"/>
  <c r="Q2498" i="1"/>
  <c r="B2498" i="1" s="1"/>
  <c r="L2523" i="1" l="1"/>
  <c r="M2523" i="1" s="1"/>
  <c r="N2523" i="1" s="1"/>
  <c r="O2523" i="1" s="1"/>
  <c r="E2523" i="1"/>
  <c r="F2523" i="1" s="1"/>
  <c r="G2524" i="1" s="1"/>
  <c r="I2524" i="1" s="1"/>
  <c r="A2524" i="1"/>
  <c r="C2500" i="1"/>
  <c r="Q2499" i="1"/>
  <c r="B2499" i="1" s="1"/>
  <c r="L2524" i="1" l="1"/>
  <c r="M2524" i="1" s="1"/>
  <c r="N2524" i="1" s="1"/>
  <c r="O2524" i="1" s="1"/>
  <c r="E2524" i="1"/>
  <c r="F2524" i="1" s="1"/>
  <c r="G2525" i="1" s="1"/>
  <c r="I2525" i="1" s="1"/>
  <c r="A2525" i="1"/>
  <c r="C2501" i="1"/>
  <c r="Q2500" i="1"/>
  <c r="B2500" i="1" s="1"/>
  <c r="L2525" i="1" l="1"/>
  <c r="M2525" i="1" s="1"/>
  <c r="N2525" i="1" s="1"/>
  <c r="O2525" i="1" s="1"/>
  <c r="A2526" i="1"/>
  <c r="E2525" i="1"/>
  <c r="F2525" i="1" s="1"/>
  <c r="G2526" i="1" s="1"/>
  <c r="I2526" i="1" s="1"/>
  <c r="C2502" i="1"/>
  <c r="Q2501" i="1"/>
  <c r="B2501" i="1" s="1"/>
  <c r="L2526" i="1" l="1"/>
  <c r="M2526" i="1" s="1"/>
  <c r="N2526" i="1" s="1"/>
  <c r="O2526" i="1" s="1"/>
  <c r="A2527" i="1"/>
  <c r="E2526" i="1"/>
  <c r="F2526" i="1" s="1"/>
  <c r="G2527" i="1" s="1"/>
  <c r="I2527" i="1" s="1"/>
  <c r="C2503" i="1"/>
  <c r="Q2502" i="1"/>
  <c r="B2502" i="1" s="1"/>
  <c r="A2528" i="1" l="1"/>
  <c r="E2527" i="1"/>
  <c r="F2527" i="1" s="1"/>
  <c r="G2528" i="1" s="1"/>
  <c r="I2528" i="1" s="1"/>
  <c r="L2527" i="1"/>
  <c r="M2527" i="1" s="1"/>
  <c r="N2527" i="1" s="1"/>
  <c r="O2527" i="1" s="1"/>
  <c r="C2504" i="1"/>
  <c r="Q2503" i="1"/>
  <c r="B2503" i="1" s="1"/>
  <c r="L2528" i="1" l="1"/>
  <c r="M2528" i="1" s="1"/>
  <c r="N2528" i="1" s="1"/>
  <c r="O2528" i="1" s="1"/>
  <c r="A2529" i="1"/>
  <c r="E2528" i="1"/>
  <c r="F2528" i="1" s="1"/>
  <c r="G2529" i="1" s="1"/>
  <c r="I2529" i="1" s="1"/>
  <c r="C2505" i="1"/>
  <c r="Q2504" i="1"/>
  <c r="B2504" i="1" s="1"/>
  <c r="L2529" i="1" l="1"/>
  <c r="M2529" i="1" s="1"/>
  <c r="N2529" i="1" s="1"/>
  <c r="O2529" i="1" s="1"/>
  <c r="A2530" i="1"/>
  <c r="E2529" i="1"/>
  <c r="F2529" i="1" s="1"/>
  <c r="G2530" i="1" s="1"/>
  <c r="I2530" i="1" s="1"/>
  <c r="C2506" i="1"/>
  <c r="Q2505" i="1"/>
  <c r="B2505" i="1" s="1"/>
  <c r="L2530" i="1" l="1"/>
  <c r="M2530" i="1" s="1"/>
  <c r="N2530" i="1" s="1"/>
  <c r="O2530" i="1" s="1"/>
  <c r="A2531" i="1"/>
  <c r="E2530" i="1"/>
  <c r="F2530" i="1" s="1"/>
  <c r="G2531" i="1" s="1"/>
  <c r="I2531" i="1" s="1"/>
  <c r="C2507" i="1"/>
  <c r="Q2506" i="1"/>
  <c r="B2506" i="1" s="1"/>
  <c r="L2531" i="1" l="1"/>
  <c r="M2531" i="1" s="1"/>
  <c r="N2531" i="1" s="1"/>
  <c r="O2531" i="1" s="1"/>
  <c r="F2531" i="1"/>
  <c r="G2532" i="1" s="1"/>
  <c r="I2532" i="1" s="1"/>
  <c r="A2532" i="1"/>
  <c r="C2508" i="1"/>
  <c r="Q2507" i="1"/>
  <c r="B2507" i="1" s="1"/>
  <c r="L2532" i="1" l="1"/>
  <c r="M2532" i="1" s="1"/>
  <c r="N2532" i="1" s="1"/>
  <c r="O2532" i="1" s="1"/>
  <c r="A2533" i="1"/>
  <c r="F2532" i="1"/>
  <c r="G2533" i="1" s="1"/>
  <c r="I2533" i="1" s="1"/>
  <c r="C2509" i="1"/>
  <c r="Q2508" i="1"/>
  <c r="B2508" i="1" s="1"/>
  <c r="L2533" i="1" l="1"/>
  <c r="M2533" i="1" s="1"/>
  <c r="N2533" i="1" s="1"/>
  <c r="O2533" i="1" s="1"/>
  <c r="A2534" i="1"/>
  <c r="F2533" i="1"/>
  <c r="G2534" i="1" s="1"/>
  <c r="I2534" i="1" s="1"/>
  <c r="C2510" i="1"/>
  <c r="Q2509" i="1"/>
  <c r="B2509" i="1" s="1"/>
  <c r="L2534" i="1" l="1"/>
  <c r="M2534" i="1" s="1"/>
  <c r="N2534" i="1" s="1"/>
  <c r="O2534" i="1" s="1"/>
  <c r="A2535" i="1"/>
  <c r="F2534" i="1"/>
  <c r="G2535" i="1" s="1"/>
  <c r="I2535" i="1" s="1"/>
  <c r="C2511" i="1"/>
  <c r="Q2510" i="1"/>
  <c r="B2510" i="1" s="1"/>
  <c r="L2535" i="1" l="1"/>
  <c r="M2535" i="1" s="1"/>
  <c r="N2535" i="1" s="1"/>
  <c r="O2535" i="1" s="1"/>
  <c r="A2536" i="1"/>
  <c r="E2535" i="1"/>
  <c r="F2535" i="1" s="1"/>
  <c r="G2536" i="1" s="1"/>
  <c r="I2536" i="1" s="1"/>
  <c r="C2512" i="1"/>
  <c r="Q2511" i="1"/>
  <c r="B2511" i="1" s="1"/>
  <c r="L2536" i="1" l="1"/>
  <c r="M2536" i="1" s="1"/>
  <c r="N2536" i="1" s="1"/>
  <c r="O2536" i="1" s="1"/>
  <c r="E2536" i="1"/>
  <c r="F2536" i="1" s="1"/>
  <c r="G2537" i="1" s="1"/>
  <c r="I2537" i="1" s="1"/>
  <c r="A2537" i="1"/>
  <c r="C2513" i="1"/>
  <c r="Q2512" i="1"/>
  <c r="B2512" i="1" s="1"/>
  <c r="A2538" i="1" l="1"/>
  <c r="F2537" i="1"/>
  <c r="G2538" i="1" s="1"/>
  <c r="I2538" i="1" s="1"/>
  <c r="L2537" i="1"/>
  <c r="M2537" i="1" s="1"/>
  <c r="N2537" i="1" s="1"/>
  <c r="O2537" i="1" s="1"/>
  <c r="C2514" i="1"/>
  <c r="Q2513" i="1"/>
  <c r="B2513" i="1" s="1"/>
  <c r="A2539" i="1" l="1"/>
  <c r="F2538" i="1"/>
  <c r="G2539" i="1" s="1"/>
  <c r="I2539" i="1" s="1"/>
  <c r="L2538" i="1"/>
  <c r="M2538" i="1" s="1"/>
  <c r="N2538" i="1" s="1"/>
  <c r="O2538" i="1" s="1"/>
  <c r="C2515" i="1"/>
  <c r="Q2514" i="1"/>
  <c r="B2514" i="1" s="1"/>
  <c r="E2539" i="1" l="1"/>
  <c r="F2539" i="1" s="1"/>
  <c r="G2540" i="1" s="1"/>
  <c r="I2540" i="1" s="1"/>
  <c r="L2539" i="1"/>
  <c r="M2539" i="1" s="1"/>
  <c r="N2539" i="1" s="1"/>
  <c r="O2539" i="1" s="1"/>
  <c r="A2540" i="1"/>
  <c r="C2516" i="1"/>
  <c r="Q2515" i="1"/>
  <c r="B2515" i="1" s="1"/>
  <c r="E2540" i="1" l="1"/>
  <c r="F2540" i="1" s="1"/>
  <c r="G2541" i="1" s="1"/>
  <c r="I2541" i="1" s="1"/>
  <c r="L2540" i="1"/>
  <c r="M2540" i="1" s="1"/>
  <c r="N2540" i="1" s="1"/>
  <c r="O2540" i="1" s="1"/>
  <c r="A2541" i="1"/>
  <c r="C2517" i="1"/>
  <c r="Q2516" i="1"/>
  <c r="B2516" i="1" s="1"/>
  <c r="E2541" i="1" l="1"/>
  <c r="F2541" i="1" s="1"/>
  <c r="G2542" i="1" s="1"/>
  <c r="I2542" i="1" s="1"/>
  <c r="L2541" i="1"/>
  <c r="M2541" i="1" s="1"/>
  <c r="N2541" i="1" s="1"/>
  <c r="O2541" i="1" s="1"/>
  <c r="A2542" i="1"/>
  <c r="C2518" i="1"/>
  <c r="Q2517" i="1"/>
  <c r="B2517" i="1" s="1"/>
  <c r="E2542" i="1" l="1"/>
  <c r="F2542" i="1" s="1"/>
  <c r="G2543" i="1" s="1"/>
  <c r="I2543" i="1" s="1"/>
  <c r="L2542" i="1"/>
  <c r="M2542" i="1" s="1"/>
  <c r="N2542" i="1" s="1"/>
  <c r="O2542" i="1" s="1"/>
  <c r="A2543" i="1"/>
  <c r="C2519" i="1"/>
  <c r="Q2518" i="1"/>
  <c r="B2518" i="1" s="1"/>
  <c r="A2544" i="1" l="1"/>
  <c r="E2543" i="1"/>
  <c r="F2543" i="1" s="1"/>
  <c r="G2544" i="1" s="1"/>
  <c r="I2544" i="1" s="1"/>
  <c r="L2543" i="1"/>
  <c r="M2543" i="1" s="1"/>
  <c r="N2543" i="1" s="1"/>
  <c r="O2543" i="1" s="1"/>
  <c r="C2520" i="1"/>
  <c r="Q2519" i="1"/>
  <c r="B2519" i="1" s="1"/>
  <c r="L2544" i="1" l="1"/>
  <c r="M2544" i="1" s="1"/>
  <c r="N2544" i="1" s="1"/>
  <c r="O2544" i="1" s="1"/>
  <c r="E2544" i="1"/>
  <c r="F2544" i="1" s="1"/>
  <c r="G2545" i="1" s="1"/>
  <c r="I2545" i="1" s="1"/>
  <c r="A2545" i="1"/>
  <c r="C2521" i="1"/>
  <c r="Q2520" i="1"/>
  <c r="B2520" i="1" s="1"/>
  <c r="E2545" i="1" l="1"/>
  <c r="F2545" i="1" s="1"/>
  <c r="G2546" i="1" s="1"/>
  <c r="I2546" i="1" s="1"/>
  <c r="L2545" i="1"/>
  <c r="M2545" i="1" s="1"/>
  <c r="N2545" i="1" s="1"/>
  <c r="O2545" i="1" s="1"/>
  <c r="A2546" i="1"/>
  <c r="C2522" i="1"/>
  <c r="Q2521" i="1"/>
  <c r="B2521" i="1" s="1"/>
  <c r="A2547" i="1" l="1"/>
  <c r="E2546" i="1"/>
  <c r="F2546" i="1" s="1"/>
  <c r="G2547" i="1" s="1"/>
  <c r="I2547" i="1" s="1"/>
  <c r="L2546" i="1"/>
  <c r="M2546" i="1" s="1"/>
  <c r="N2546" i="1" s="1"/>
  <c r="O2546" i="1" s="1"/>
  <c r="C2523" i="1"/>
  <c r="Q2522" i="1"/>
  <c r="B2522" i="1" s="1"/>
  <c r="L2547" i="1" l="1"/>
  <c r="M2547" i="1" s="1"/>
  <c r="N2547" i="1" s="1"/>
  <c r="O2547" i="1" s="1"/>
  <c r="E2547" i="1"/>
  <c r="F2547" i="1" s="1"/>
  <c r="G2548" i="1" s="1"/>
  <c r="I2548" i="1" s="1"/>
  <c r="A2548" i="1"/>
  <c r="C2524" i="1"/>
  <c r="Q2523" i="1"/>
  <c r="B2523" i="1" s="1"/>
  <c r="E2548" i="1" l="1"/>
  <c r="F2548" i="1" s="1"/>
  <c r="G2549" i="1" s="1"/>
  <c r="I2549" i="1" s="1"/>
  <c r="L2548" i="1"/>
  <c r="M2548" i="1" s="1"/>
  <c r="N2548" i="1" s="1"/>
  <c r="O2548" i="1" s="1"/>
  <c r="A2549" i="1"/>
  <c r="C2525" i="1"/>
  <c r="Q2524" i="1"/>
  <c r="B2524" i="1" s="1"/>
  <c r="E2549" i="1" l="1"/>
  <c r="F2549" i="1" s="1"/>
  <c r="G2550" i="1" s="1"/>
  <c r="I2550" i="1" s="1"/>
  <c r="L2549" i="1"/>
  <c r="M2549" i="1" s="1"/>
  <c r="N2549" i="1" s="1"/>
  <c r="O2549" i="1" s="1"/>
  <c r="A2550" i="1"/>
  <c r="C2526" i="1"/>
  <c r="Q2525" i="1"/>
  <c r="B2525" i="1" s="1"/>
  <c r="A2551" i="1" l="1"/>
  <c r="E2550" i="1"/>
  <c r="F2550" i="1" s="1"/>
  <c r="G2551" i="1" s="1"/>
  <c r="I2551" i="1" s="1"/>
  <c r="L2550" i="1"/>
  <c r="M2550" i="1" s="1"/>
  <c r="N2550" i="1" s="1"/>
  <c r="O2550" i="1" s="1"/>
  <c r="C2527" i="1"/>
  <c r="Q2526" i="1"/>
  <c r="B2526" i="1" s="1"/>
  <c r="E2551" i="1" l="1"/>
  <c r="F2551" i="1" s="1"/>
  <c r="G2552" i="1" s="1"/>
  <c r="I2552" i="1" s="1"/>
  <c r="A2552" i="1"/>
  <c r="L2551" i="1"/>
  <c r="M2551" i="1" s="1"/>
  <c r="N2551" i="1" s="1"/>
  <c r="O2551" i="1" s="1"/>
  <c r="C2528" i="1"/>
  <c r="Q2527" i="1"/>
  <c r="B2527" i="1" s="1"/>
  <c r="E2552" i="1" l="1"/>
  <c r="F2552" i="1" s="1"/>
  <c r="G2553" i="1" s="1"/>
  <c r="I2553" i="1" s="1"/>
  <c r="A2553" i="1"/>
  <c r="L2552" i="1"/>
  <c r="M2552" i="1" s="1"/>
  <c r="N2552" i="1" s="1"/>
  <c r="O2552" i="1" s="1"/>
  <c r="C2529" i="1"/>
  <c r="Q2528" i="1"/>
  <c r="B2528" i="1" s="1"/>
  <c r="L2553" i="1" l="1"/>
  <c r="M2553" i="1" s="1"/>
  <c r="N2553" i="1" s="1"/>
  <c r="O2553" i="1" s="1"/>
  <c r="A2554" i="1"/>
  <c r="E2553" i="1"/>
  <c r="F2553" i="1" s="1"/>
  <c r="G2554" i="1" s="1"/>
  <c r="I2554" i="1" s="1"/>
  <c r="C2530" i="1"/>
  <c r="Q2529" i="1"/>
  <c r="B2529" i="1" s="1"/>
  <c r="E2554" i="1" l="1"/>
  <c r="F2554" i="1" s="1"/>
  <c r="G2555" i="1" s="1"/>
  <c r="I2555" i="1" s="1"/>
  <c r="L2554" i="1"/>
  <c r="M2554" i="1" s="1"/>
  <c r="N2554" i="1" s="1"/>
  <c r="O2554" i="1" s="1"/>
  <c r="A2555" i="1"/>
  <c r="C2531" i="1"/>
  <c r="Q2530" i="1"/>
  <c r="B2530" i="1" s="1"/>
  <c r="E2555" i="1" l="1"/>
  <c r="F2555" i="1" s="1"/>
  <c r="G2556" i="1" s="1"/>
  <c r="I2556" i="1" s="1"/>
  <c r="L2555" i="1"/>
  <c r="M2555" i="1" s="1"/>
  <c r="N2555" i="1" s="1"/>
  <c r="O2555" i="1" s="1"/>
  <c r="A2556" i="1"/>
  <c r="C2532" i="1"/>
  <c r="Q2531" i="1"/>
  <c r="B2531" i="1" s="1"/>
  <c r="E2556" i="1" l="1"/>
  <c r="F2556" i="1" s="1"/>
  <c r="G2557" i="1" s="1"/>
  <c r="I2557" i="1" s="1"/>
  <c r="L2556" i="1"/>
  <c r="M2556" i="1" s="1"/>
  <c r="N2556" i="1" s="1"/>
  <c r="O2556" i="1" s="1"/>
  <c r="A2557" i="1"/>
  <c r="C2533" i="1"/>
  <c r="Q2532" i="1"/>
  <c r="B2532" i="1" s="1"/>
  <c r="E2557" i="1" l="1"/>
  <c r="F2557" i="1" s="1"/>
  <c r="G2558" i="1" s="1"/>
  <c r="I2558" i="1" s="1"/>
  <c r="L2557" i="1"/>
  <c r="M2557" i="1" s="1"/>
  <c r="N2557" i="1" s="1"/>
  <c r="O2557" i="1" s="1"/>
  <c r="A2558" i="1"/>
  <c r="C2534" i="1"/>
  <c r="Q2533" i="1"/>
  <c r="B2533" i="1" s="1"/>
  <c r="L2558" i="1" l="1"/>
  <c r="M2558" i="1" s="1"/>
  <c r="N2558" i="1" s="1"/>
  <c r="O2558" i="1" s="1"/>
  <c r="A2559" i="1"/>
  <c r="E2558" i="1"/>
  <c r="F2558" i="1" s="1"/>
  <c r="G2559" i="1" s="1"/>
  <c r="I2559" i="1" s="1"/>
  <c r="C2535" i="1"/>
  <c r="Q2534" i="1"/>
  <c r="B2534" i="1" s="1"/>
  <c r="L2559" i="1" l="1"/>
  <c r="M2559" i="1" s="1"/>
  <c r="N2559" i="1" s="1"/>
  <c r="O2559" i="1" s="1"/>
  <c r="A2560" i="1"/>
  <c r="E2559" i="1"/>
  <c r="F2559" i="1" s="1"/>
  <c r="G2560" i="1" s="1"/>
  <c r="I2560" i="1" s="1"/>
  <c r="C2536" i="1"/>
  <c r="Q2535" i="1"/>
  <c r="B2535" i="1" s="1"/>
  <c r="E2560" i="1" l="1"/>
  <c r="F2560" i="1" s="1"/>
  <c r="G2561" i="1" s="1"/>
  <c r="I2561" i="1" s="1"/>
  <c r="L2560" i="1"/>
  <c r="M2560" i="1" s="1"/>
  <c r="N2560" i="1" s="1"/>
  <c r="O2560" i="1" s="1"/>
  <c r="A2561" i="1"/>
  <c r="C2537" i="1"/>
  <c r="Q2536" i="1"/>
  <c r="B2536" i="1" s="1"/>
  <c r="E2561" i="1" l="1"/>
  <c r="F2561" i="1" s="1"/>
  <c r="G2562" i="1" s="1"/>
  <c r="I2562" i="1" s="1"/>
  <c r="A2562" i="1"/>
  <c r="L2561" i="1"/>
  <c r="M2561" i="1" s="1"/>
  <c r="N2561" i="1" s="1"/>
  <c r="O2561" i="1" s="1"/>
  <c r="C2538" i="1"/>
  <c r="Q2537" i="1"/>
  <c r="B2537" i="1" s="1"/>
  <c r="E2562" i="1" l="1"/>
  <c r="F2562" i="1" s="1"/>
  <c r="G2563" i="1" s="1"/>
  <c r="I2563" i="1" s="1"/>
  <c r="L2562" i="1"/>
  <c r="M2562" i="1" s="1"/>
  <c r="N2562" i="1" s="1"/>
  <c r="O2562" i="1" s="1"/>
  <c r="A2563" i="1"/>
  <c r="C2539" i="1"/>
  <c r="Q2538" i="1"/>
  <c r="B2538" i="1" s="1"/>
  <c r="A2564" i="1" l="1"/>
  <c r="E2563" i="1"/>
  <c r="F2563" i="1" s="1"/>
  <c r="G2564" i="1" s="1"/>
  <c r="I2564" i="1" s="1"/>
  <c r="L2563" i="1"/>
  <c r="M2563" i="1" s="1"/>
  <c r="N2563" i="1" s="1"/>
  <c r="O2563" i="1" s="1"/>
  <c r="C2540" i="1"/>
  <c r="Q2539" i="1"/>
  <c r="B2539" i="1" s="1"/>
  <c r="A2565" i="1" l="1"/>
  <c r="E2564" i="1"/>
  <c r="F2564" i="1" s="1"/>
  <c r="G2565" i="1" s="1"/>
  <c r="I2565" i="1" s="1"/>
  <c r="L2564" i="1"/>
  <c r="M2564" i="1" s="1"/>
  <c r="N2564" i="1" s="1"/>
  <c r="O2564" i="1" s="1"/>
  <c r="C2541" i="1"/>
  <c r="Q2540" i="1"/>
  <c r="B2540" i="1" s="1"/>
  <c r="E2565" i="1" l="1"/>
  <c r="F2565" i="1" s="1"/>
  <c r="G2566" i="1" s="1"/>
  <c r="I2566" i="1" s="1"/>
  <c r="L2565" i="1"/>
  <c r="M2565" i="1" s="1"/>
  <c r="N2565" i="1" s="1"/>
  <c r="O2565" i="1" s="1"/>
  <c r="A2566" i="1"/>
  <c r="C2542" i="1"/>
  <c r="Q2541" i="1"/>
  <c r="B2541" i="1" s="1"/>
  <c r="A2567" i="1" l="1"/>
  <c r="E2566" i="1"/>
  <c r="F2566" i="1" s="1"/>
  <c r="G2567" i="1" s="1"/>
  <c r="I2567" i="1" s="1"/>
  <c r="L2566" i="1"/>
  <c r="M2566" i="1" s="1"/>
  <c r="N2566" i="1" s="1"/>
  <c r="O2566" i="1" s="1"/>
  <c r="C2543" i="1"/>
  <c r="Q2542" i="1"/>
  <c r="B2542" i="1" s="1"/>
  <c r="A2568" i="1" l="1"/>
  <c r="E2567" i="1"/>
  <c r="F2567" i="1" s="1"/>
  <c r="G2568" i="1" s="1"/>
  <c r="I2568" i="1" s="1"/>
  <c r="L2567" i="1"/>
  <c r="M2567" i="1" s="1"/>
  <c r="N2567" i="1" s="1"/>
  <c r="O2567" i="1" s="1"/>
  <c r="C2544" i="1"/>
  <c r="Q2543" i="1"/>
  <c r="B2543" i="1" s="1"/>
  <c r="E2568" i="1" l="1"/>
  <c r="F2568" i="1" s="1"/>
  <c r="G2569" i="1" s="1"/>
  <c r="I2569" i="1" s="1"/>
  <c r="L2568" i="1"/>
  <c r="M2568" i="1" s="1"/>
  <c r="N2568" i="1" s="1"/>
  <c r="O2568" i="1" s="1"/>
  <c r="A2569" i="1"/>
  <c r="C2545" i="1"/>
  <c r="Q2544" i="1"/>
  <c r="B2544" i="1" s="1"/>
  <c r="E2569" i="1" l="1"/>
  <c r="F2569" i="1" s="1"/>
  <c r="G2570" i="1" s="1"/>
  <c r="I2570" i="1" s="1"/>
  <c r="L2569" i="1"/>
  <c r="M2569" i="1" s="1"/>
  <c r="N2569" i="1" s="1"/>
  <c r="O2569" i="1" s="1"/>
  <c r="A2570" i="1"/>
  <c r="C2546" i="1"/>
  <c r="C2547" i="1" s="1"/>
  <c r="Q2545" i="1"/>
  <c r="B2545" i="1" s="1"/>
  <c r="E2570" i="1" l="1"/>
  <c r="F2570" i="1" s="1"/>
  <c r="G2571" i="1" s="1"/>
  <c r="I2571" i="1" s="1"/>
  <c r="L2570" i="1"/>
  <c r="M2570" i="1" s="1"/>
  <c r="N2570" i="1" s="1"/>
  <c r="O2570" i="1" s="1"/>
  <c r="A2571" i="1"/>
  <c r="Q2547" i="1"/>
  <c r="B2547" i="1" s="1"/>
  <c r="Q2546" i="1"/>
  <c r="B2546" i="1" s="1"/>
  <c r="E2571" i="1" l="1"/>
  <c r="F2571" i="1" s="1"/>
  <c r="G2572" i="1" s="1"/>
  <c r="I2572" i="1" s="1"/>
  <c r="L2571" i="1"/>
  <c r="M2571" i="1" s="1"/>
  <c r="N2571" i="1" s="1"/>
  <c r="O2571" i="1" s="1"/>
  <c r="A2572" i="1"/>
  <c r="C2548" i="1"/>
  <c r="E2572" i="1" l="1"/>
  <c r="F2572" i="1" s="1"/>
  <c r="G2573" i="1" s="1"/>
  <c r="I2573" i="1" s="1"/>
  <c r="A2573" i="1"/>
  <c r="L2572" i="1"/>
  <c r="M2572" i="1" s="1"/>
  <c r="N2572" i="1" s="1"/>
  <c r="O2572" i="1" s="1"/>
  <c r="C2549" i="1"/>
  <c r="Q2548" i="1"/>
  <c r="B2548" i="1" s="1"/>
  <c r="L2573" i="1" l="1"/>
  <c r="M2573" i="1" s="1"/>
  <c r="N2573" i="1" s="1"/>
  <c r="O2573" i="1" s="1"/>
  <c r="A2574" i="1"/>
  <c r="E2573" i="1"/>
  <c r="F2573" i="1" s="1"/>
  <c r="G2574" i="1" s="1"/>
  <c r="I2574" i="1" s="1"/>
  <c r="C2550" i="1"/>
  <c r="C2551" i="1" s="1"/>
  <c r="Q2549" i="1"/>
  <c r="B2549" i="1" s="1"/>
  <c r="E2574" i="1" l="1"/>
  <c r="F2574" i="1" s="1"/>
  <c r="G2575" i="1" s="1"/>
  <c r="I2575" i="1" s="1"/>
  <c r="L2574" i="1"/>
  <c r="M2574" i="1" s="1"/>
  <c r="N2574" i="1" s="1"/>
  <c r="O2574" i="1" s="1"/>
  <c r="A2575" i="1"/>
  <c r="C2552" i="1"/>
  <c r="Q2551" i="1"/>
  <c r="B2551" i="1" s="1"/>
  <c r="Q2550" i="1"/>
  <c r="B2550" i="1" s="1"/>
  <c r="A2576" i="1" l="1"/>
  <c r="L2575" i="1"/>
  <c r="M2575" i="1" s="1"/>
  <c r="N2575" i="1" s="1"/>
  <c r="O2575" i="1" s="1"/>
  <c r="E2575" i="1"/>
  <c r="F2575" i="1" s="1"/>
  <c r="G2576" i="1" s="1"/>
  <c r="I2576" i="1" s="1"/>
  <c r="C2553" i="1"/>
  <c r="Q2552" i="1"/>
  <c r="B2552" i="1" s="1"/>
  <c r="A2577" i="1" l="1"/>
  <c r="L2576" i="1"/>
  <c r="M2576" i="1" s="1"/>
  <c r="N2576" i="1" s="1"/>
  <c r="O2576" i="1" s="1"/>
  <c r="E2576" i="1"/>
  <c r="F2576" i="1" s="1"/>
  <c r="G2577" i="1" s="1"/>
  <c r="I2577" i="1" s="1"/>
  <c r="C2554" i="1"/>
  <c r="Q2553" i="1"/>
  <c r="B2553" i="1" s="1"/>
  <c r="A2578" i="1" l="1"/>
  <c r="L2577" i="1"/>
  <c r="M2577" i="1" s="1"/>
  <c r="N2577" i="1" s="1"/>
  <c r="O2577" i="1" s="1"/>
  <c r="E2577" i="1"/>
  <c r="F2577" i="1" s="1"/>
  <c r="G2578" i="1" s="1"/>
  <c r="I2578" i="1" s="1"/>
  <c r="C2555" i="1"/>
  <c r="Q2554" i="1"/>
  <c r="B2554" i="1" s="1"/>
  <c r="E2578" i="1" l="1"/>
  <c r="F2578" i="1" s="1"/>
  <c r="G2579" i="1" s="1"/>
  <c r="I2579" i="1" s="1"/>
  <c r="L2578" i="1"/>
  <c r="M2578" i="1" s="1"/>
  <c r="N2578" i="1" s="1"/>
  <c r="O2578" i="1" s="1"/>
  <c r="A2579" i="1"/>
  <c r="C2556" i="1"/>
  <c r="Q2555" i="1"/>
  <c r="B2555" i="1" s="1"/>
  <c r="A2580" i="1" l="1"/>
  <c r="E2579" i="1"/>
  <c r="F2579" i="1" s="1"/>
  <c r="G2580" i="1" s="1"/>
  <c r="I2580" i="1" s="1"/>
  <c r="L2579" i="1"/>
  <c r="M2579" i="1" s="1"/>
  <c r="N2579" i="1" s="1"/>
  <c r="O2579" i="1" s="1"/>
  <c r="C2557" i="1"/>
  <c r="Q2556" i="1"/>
  <c r="B2556" i="1" s="1"/>
  <c r="A2581" i="1" l="1"/>
  <c r="E2580" i="1"/>
  <c r="F2580" i="1" s="1"/>
  <c r="G2581" i="1" s="1"/>
  <c r="I2581" i="1" s="1"/>
  <c r="L2580" i="1"/>
  <c r="M2580" i="1" s="1"/>
  <c r="N2580" i="1" s="1"/>
  <c r="O2580" i="1" s="1"/>
  <c r="C2558" i="1"/>
  <c r="Q2557" i="1"/>
  <c r="B2557" i="1" s="1"/>
  <c r="L2581" i="1" l="1"/>
  <c r="M2581" i="1" s="1"/>
  <c r="N2581" i="1" s="1"/>
  <c r="O2581" i="1" s="1"/>
  <c r="E2581" i="1"/>
  <c r="F2581" i="1" s="1"/>
  <c r="C2559" i="1"/>
  <c r="Q2558" i="1"/>
  <c r="B2558" i="1" s="1"/>
  <c r="C2560" i="1" l="1"/>
  <c r="Q2559" i="1"/>
  <c r="B2559" i="1" s="1"/>
  <c r="C2561" i="1" l="1"/>
  <c r="Q2560" i="1"/>
  <c r="B2560" i="1" s="1"/>
  <c r="C2562" i="1" l="1"/>
  <c r="Q2561" i="1"/>
  <c r="B2561" i="1" s="1"/>
  <c r="C2563" i="1" l="1"/>
  <c r="Q2562" i="1"/>
  <c r="B2562" i="1" s="1"/>
  <c r="C2564" i="1" l="1"/>
  <c r="Q2563" i="1"/>
  <c r="B2563" i="1" s="1"/>
  <c r="C2565" i="1" l="1"/>
  <c r="Q2564" i="1"/>
  <c r="B2564" i="1" s="1"/>
  <c r="C2566" i="1" l="1"/>
  <c r="Q2565" i="1"/>
  <c r="B2565" i="1" s="1"/>
  <c r="C2567" i="1" l="1"/>
  <c r="Q2566" i="1"/>
  <c r="B2566" i="1" s="1"/>
  <c r="C2568" i="1" l="1"/>
  <c r="Q2567" i="1"/>
  <c r="B2567" i="1" s="1"/>
  <c r="C2569" i="1" l="1"/>
  <c r="Q2568" i="1"/>
  <c r="B2568" i="1" s="1"/>
  <c r="C2570" i="1" l="1"/>
  <c r="Q2569" i="1"/>
  <c r="B2569" i="1" s="1"/>
  <c r="C2571" i="1" l="1"/>
  <c r="Q2570" i="1"/>
  <c r="B2570" i="1" s="1"/>
  <c r="C2572" i="1" l="1"/>
  <c r="Q2571" i="1"/>
  <c r="B2571" i="1" s="1"/>
  <c r="C2573" i="1" l="1"/>
  <c r="Q2572" i="1"/>
  <c r="B2572" i="1" s="1"/>
  <c r="C2574" i="1" l="1"/>
  <c r="Q2573" i="1"/>
  <c r="B2573" i="1" s="1"/>
  <c r="C2575" i="1" l="1"/>
  <c r="Q2574" i="1"/>
  <c r="B2574" i="1" s="1"/>
  <c r="C2576" i="1" l="1"/>
  <c r="Q2575" i="1"/>
  <c r="B2575" i="1" s="1"/>
  <c r="C2577" i="1" l="1"/>
  <c r="Q2576" i="1"/>
  <c r="B2576" i="1" s="1"/>
  <c r="C2578" i="1" l="1"/>
  <c r="Q2577" i="1"/>
  <c r="B2577" i="1" s="1"/>
  <c r="C2579" i="1" l="1"/>
  <c r="Q2578" i="1"/>
  <c r="B2578" i="1" s="1"/>
  <c r="C2580" i="1" l="1"/>
  <c r="Q2579" i="1"/>
  <c r="B2579" i="1" s="1"/>
  <c r="C2581" i="1" l="1"/>
  <c r="Q2580" i="1"/>
  <c r="B2580" i="1" s="1"/>
  <c r="Q2581" i="1" l="1"/>
  <c r="B2581" i="1" s="1"/>
</calcChain>
</file>

<file path=xl/sharedStrings.xml><?xml version="1.0" encoding="utf-8"?>
<sst xmlns="http://schemas.openxmlformats.org/spreadsheetml/2006/main" count="84" uniqueCount="50">
  <si>
    <t>PERCENTUAL</t>
  </si>
  <si>
    <t>DATA</t>
  </si>
  <si>
    <t>PU</t>
  </si>
  <si>
    <t xml:space="preserve">VALOR </t>
  </si>
  <si>
    <t>VALOR</t>
  </si>
  <si>
    <t>TAXA DI</t>
  </si>
  <si>
    <t>SPREAD</t>
  </si>
  <si>
    <t>FATOR DI</t>
  </si>
  <si>
    <t>PARC</t>
  </si>
  <si>
    <t>JUROS 1</t>
  </si>
  <si>
    <t>JUROS 2</t>
  </si>
  <si>
    <t>AMORTIZAÇÃO</t>
  </si>
  <si>
    <t>PAGAMENTO</t>
  </si>
  <si>
    <t>PAR</t>
  </si>
  <si>
    <t>NOMINAL</t>
  </si>
  <si>
    <t>INTEGRALIZADO</t>
  </si>
  <si>
    <t>%aa</t>
  </si>
  <si>
    <t>FATOR</t>
  </si>
  <si>
    <t>DIAS</t>
  </si>
  <si>
    <t>+SPREAD</t>
  </si>
  <si>
    <t>DIÁRIO</t>
  </si>
  <si>
    <t>ACUMULADO</t>
  </si>
  <si>
    <t>AA</t>
  </si>
  <si>
    <t>BASE</t>
  </si>
  <si>
    <t>ÚTEIS</t>
  </si>
  <si>
    <t xml:space="preserve">ACUMULADO 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</si>
  <si>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</si>
  <si>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</si>
  <si>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</si>
  <si>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</si>
  <si>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</si>
  <si>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</si>
  <si>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</si>
  <si>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</si>
  <si>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</si>
  <si>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</si>
  <si>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</si>
  <si>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</si>
  <si>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R$</t>
  </si>
  <si>
    <t>Tabela de Feriados</t>
  </si>
  <si>
    <t>Prêmio Subordinação</t>
  </si>
  <si>
    <t>DI + 3,60% A.A.</t>
  </si>
  <si>
    <t>VIRGO SECURITIZADORA S.A. - 4ª EMISSÃO DE CRIS - 125ª SÉRIE</t>
  </si>
  <si>
    <t>EMISSÃO</t>
  </si>
  <si>
    <t>RENTABILIDADE</t>
  </si>
  <si>
    <t>VENCIMENTO</t>
  </si>
  <si>
    <t>VIRGO SEC</t>
  </si>
  <si>
    <t>14L0260008</t>
  </si>
  <si>
    <t>CONFORME AGT 28/10/2021</t>
  </si>
  <si>
    <t>CETIP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</si>
</sst>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00000000"/>
    <numFmt numFmtId="165" formatCode="#,##0.00000000"/>
    <numFmt numFmtId="166" formatCode="0.00000000%"/>
    <numFmt numFmtId="167" formatCode="#,##0.000000000"/>
    <numFmt numFmtId="168" formatCode="0.000000000%"/>
    <numFmt numFmtId="169" formatCode="#,##0.000000"/>
    <numFmt numFmtId="170" formatCode="0.0%"/>
  </numFmts>
  <fonts count="15" x14ac:knownFonts="1">
    <font>
      <sz val="11"/>
      <color theme="1"/>
      <name val="Calibri"/>
      <family val="2"/>
      <scheme val="minor"/>
    </font>
    <font>
      <b/>
      <sz val="10"/>
      <color indexed="8"/>
      <name val="Verdana"/>
      <family val="2"/>
    </font>
    <font>
      <b/>
      <sz val="10"/>
      <name val="Verdana"/>
      <family val="2"/>
    </font>
    <font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rgb="FF0070C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8"/>
      <color indexed="8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4" fillId="6" borderId="0" applyNumberFormat="0" applyBorder="0" applyAlignment="0" applyProtection="0"/>
  </cellStyleXfs>
  <cellXfs count="113">
    <xf numFmtId="0" fontId="0" fillId="0" borderId="0" xfId="0"/>
    <xf numFmtId="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5" fillId="0" borderId="0" xfId="0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0" fontId="5" fillId="0" borderId="0" xfId="0" applyFont="1"/>
    <xf numFmtId="167" fontId="8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64" fontId="7" fillId="0" borderId="0" xfId="0" applyNumberFormat="1" applyFont="1"/>
    <xf numFmtId="165" fontId="7" fillId="0" borderId="0" xfId="0" applyNumberFormat="1" applyFont="1"/>
    <xf numFmtId="14" fontId="1" fillId="3" borderId="0" xfId="0" applyNumberFormat="1" applyFont="1" applyFill="1" applyAlignment="1">
      <alignment horizontal="center"/>
    </xf>
    <xf numFmtId="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7" fillId="3" borderId="0" xfId="0" applyFont="1" applyFill="1"/>
    <xf numFmtId="0" fontId="3" fillId="3" borderId="0" xfId="0" applyFont="1" applyFill="1"/>
    <xf numFmtId="4" fontId="3" fillId="3" borderId="0" xfId="0" applyNumberFormat="1" applyFont="1" applyFill="1"/>
    <xf numFmtId="14" fontId="1" fillId="3" borderId="0" xfId="0" applyNumberFormat="1" applyFont="1" applyFill="1" applyAlignment="1" applyProtection="1">
      <alignment horizontal="left"/>
      <protection locked="0"/>
    </xf>
    <xf numFmtId="14" fontId="3" fillId="3" borderId="0" xfId="0" applyNumberFormat="1" applyFont="1" applyFill="1"/>
    <xf numFmtId="14" fontId="4" fillId="3" borderId="1" xfId="0" applyNumberFormat="1" applyFont="1" applyFill="1" applyBorder="1" applyAlignment="1">
      <alignment horizontal="centerContinuous"/>
    </xf>
    <xf numFmtId="3" fontId="1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left"/>
    </xf>
    <xf numFmtId="14" fontId="7" fillId="3" borderId="0" xfId="0" applyNumberFormat="1" applyFont="1" applyFill="1"/>
    <xf numFmtId="0" fontId="8" fillId="4" borderId="0" xfId="0" applyFont="1" applyFill="1"/>
    <xf numFmtId="14" fontId="8" fillId="4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4" fontId="5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4" fontId="6" fillId="0" borderId="0" xfId="0" applyNumberFormat="1" applyFont="1"/>
    <xf numFmtId="0" fontId="6" fillId="0" borderId="0" xfId="0" applyFont="1"/>
    <xf numFmtId="14" fontId="8" fillId="3" borderId="0" xfId="0" applyNumberFormat="1" applyFont="1" applyFill="1" applyAlignment="1">
      <alignment horizontal="center"/>
    </xf>
    <xf numFmtId="169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4" fontId="8" fillId="0" borderId="0" xfId="0" applyNumberFormat="1" applyFont="1"/>
    <xf numFmtId="0" fontId="8" fillId="0" borderId="0" xfId="0" applyFont="1"/>
    <xf numFmtId="14" fontId="6" fillId="0" borderId="0" xfId="0" applyNumberFormat="1" applyFont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Continuous"/>
    </xf>
    <xf numFmtId="164" fontId="1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8" fontId="1" fillId="5" borderId="0" xfId="0" applyNumberFormat="1" applyFont="1" applyFill="1" applyAlignment="1">
      <alignment horizontal="centerContinuous"/>
    </xf>
    <xf numFmtId="168" fontId="1" fillId="5" borderId="0" xfId="0" applyNumberFormat="1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169" fontId="1" fillId="5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0" fontId="1" fillId="5" borderId="0" xfId="0" applyNumberFormat="1" applyFont="1" applyFill="1" applyAlignment="1">
      <alignment horizontal="center"/>
    </xf>
    <xf numFmtId="170" fontId="1" fillId="5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67" fontId="1" fillId="5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0" xfId="0" applyFont="1" applyFill="1"/>
    <xf numFmtId="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64" fontId="3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7" fillId="4" borderId="0" xfId="0" applyFont="1" applyFill="1"/>
    <xf numFmtId="4" fontId="3" fillId="4" borderId="0" xfId="0" applyNumberFormat="1" applyFont="1" applyFill="1"/>
    <xf numFmtId="0" fontId="3" fillId="4" borderId="0" xfId="0" applyFont="1" applyFill="1"/>
    <xf numFmtId="164" fontId="3" fillId="4" borderId="0" xfId="0" applyNumberFormat="1" applyFont="1" applyFill="1"/>
    <xf numFmtId="166" fontId="3" fillId="4" borderId="0" xfId="0" applyNumberFormat="1" applyFont="1" applyFill="1"/>
    <xf numFmtId="4" fontId="4" fillId="4" borderId="0" xfId="0" applyNumberFormat="1" applyFont="1" applyFill="1" applyAlignment="1">
      <alignment horizontal="center"/>
    </xf>
    <xf numFmtId="10" fontId="3" fillId="4" borderId="0" xfId="0" applyNumberFormat="1" applyFont="1" applyFill="1"/>
    <xf numFmtId="165" fontId="3" fillId="4" borderId="0" xfId="0" applyNumberFormat="1" applyFont="1" applyFill="1" applyAlignment="1">
      <alignment horizontal="center"/>
    </xf>
    <xf numFmtId="1" fontId="3" fillId="4" borderId="0" xfId="0" applyNumberFormat="1" applyFont="1" applyFill="1"/>
    <xf numFmtId="165" fontId="3" fillId="4" borderId="0" xfId="0" applyNumberFormat="1" applyFont="1" applyFill="1"/>
    <xf numFmtId="0" fontId="4" fillId="4" borderId="0" xfId="0" applyFont="1" applyFill="1" applyAlignment="1">
      <alignment horizontal="centerContinuous"/>
    </xf>
    <xf numFmtId="4" fontId="4" fillId="4" borderId="0" xfId="0" applyNumberFormat="1" applyFont="1" applyFill="1" applyAlignment="1">
      <alignment horizontal="centerContinuous"/>
    </xf>
    <xf numFmtId="164" fontId="4" fillId="4" borderId="0" xfId="0" applyNumberFormat="1" applyFont="1" applyFill="1" applyAlignment="1">
      <alignment horizontal="centerContinuous"/>
    </xf>
    <xf numFmtId="166" fontId="4" fillId="4" borderId="0" xfId="0" applyNumberFormat="1" applyFont="1" applyFill="1" applyAlignment="1">
      <alignment horizontal="centerContinuous"/>
    </xf>
    <xf numFmtId="10" fontId="4" fillId="4" borderId="0" xfId="0" applyNumberFormat="1" applyFont="1" applyFill="1" applyAlignment="1">
      <alignment horizontal="centerContinuous"/>
    </xf>
    <xf numFmtId="10" fontId="3" fillId="4" borderId="0" xfId="0" applyNumberFormat="1" applyFont="1" applyFill="1" applyAlignment="1">
      <alignment horizontal="centerContinuous"/>
    </xf>
    <xf numFmtId="165" fontId="3" fillId="4" borderId="0" xfId="0" applyNumberFormat="1" applyFont="1" applyFill="1" applyAlignment="1">
      <alignment horizontal="centerContinuous"/>
    </xf>
    <xf numFmtId="167" fontId="3" fillId="4" borderId="0" xfId="0" applyNumberFormat="1" applyFont="1" applyFill="1" applyAlignment="1">
      <alignment horizontal="centerContinuous"/>
    </xf>
    <xf numFmtId="1" fontId="3" fillId="4" borderId="0" xfId="0" applyNumberFormat="1" applyFont="1" applyFill="1" applyAlignment="1">
      <alignment horizontal="centerContinuous"/>
    </xf>
    <xf numFmtId="4" fontId="3" fillId="4" borderId="0" xfId="0" applyNumberFormat="1" applyFont="1" applyFill="1" applyAlignment="1">
      <alignment horizontal="centerContinuous"/>
    </xf>
    <xf numFmtId="14" fontId="10" fillId="5" borderId="0" xfId="0" applyNumberFormat="1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center"/>
    </xf>
    <xf numFmtId="14" fontId="8" fillId="0" borderId="0" xfId="0" applyNumberFormat="1" applyFont="1" applyAlignment="1">
      <alignment horizontal="center"/>
    </xf>
    <xf numFmtId="4" fontId="11" fillId="4" borderId="0" xfId="0" applyNumberFormat="1" applyFont="1" applyFill="1" applyAlignment="1">
      <alignment horizontal="center"/>
    </xf>
    <xf numFmtId="165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3" fontId="12" fillId="5" borderId="0" xfId="0" applyNumberFormat="1" applyFont="1" applyFill="1" applyAlignment="1">
      <alignment horizontal="center"/>
    </xf>
    <xf numFmtId="0" fontId="13" fillId="4" borderId="0" xfId="0" applyFont="1" applyFill="1"/>
    <xf numFmtId="4" fontId="14" fillId="6" borderId="0" xfId="1" applyNumberFormat="1" applyAlignment="1">
      <alignment horizontal="center" vertical="center"/>
    </xf>
    <xf numFmtId="14" fontId="14" fillId="6" borderId="0" xfId="1" applyNumberFormat="1" applyAlignment="1">
      <alignment horizontal="center"/>
    </xf>
    <xf numFmtId="165" fontId="14" fillId="6" borderId="0" xfId="1" applyNumberFormat="1" applyAlignment="1">
      <alignment horizontal="center"/>
    </xf>
    <xf numFmtId="4" fontId="14" fillId="6" borderId="0" xfId="1" applyNumberFormat="1" applyAlignment="1">
      <alignment horizontal="center"/>
    </xf>
    <xf numFmtId="10" fontId="14" fillId="6" borderId="0" xfId="1" applyNumberFormat="1" applyAlignment="1">
      <alignment horizontal="center"/>
    </xf>
    <xf numFmtId="164" fontId="14" fillId="6" borderId="0" xfId="1" applyNumberFormat="1" applyAlignment="1">
      <alignment horizontal="center"/>
    </xf>
    <xf numFmtId="0" fontId="14" fillId="6" borderId="0" xfId="1" applyAlignment="1">
      <alignment horizontal="center"/>
    </xf>
    <xf numFmtId="3" fontId="14" fillId="6" borderId="0" xfId="1" applyNumberFormat="1" applyAlignment="1">
      <alignment horizontal="center"/>
    </xf>
    <xf numFmtId="167" fontId="14" fillId="6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123825</xdr:rowOff>
    </xdr:from>
    <xdr:to>
      <xdr:col>0</xdr:col>
      <xdr:colOff>942975</xdr:colOff>
      <xdr:row>4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D82A8D-BE3E-44DF-9ACF-F71D47D6B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3825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B261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ColWidth="12.42578125" defaultRowHeight="12.75" x14ac:dyDescent="0.2"/>
  <cols>
    <col min="1" max="1" width="20.140625" style="27" customWidth="1"/>
    <col min="2" max="2" width="24.42578125" style="11" bestFit="1" customWidth="1"/>
    <col min="3" max="3" width="20.5703125" style="11" bestFit="1" customWidth="1"/>
    <col min="4" max="4" width="16.7109375" style="10" customWidth="1"/>
    <col min="5" max="5" width="13.7109375" style="11" customWidth="1"/>
    <col min="6" max="7" width="25.7109375" style="13" customWidth="1"/>
    <col min="8" max="8" width="17.5703125" style="11" customWidth="1"/>
    <col min="9" max="9" width="18.28515625" style="11" customWidth="1"/>
    <col min="10" max="10" width="13.28515625" style="11" customWidth="1"/>
    <col min="11" max="11" width="17.5703125" style="11" customWidth="1"/>
    <col min="12" max="13" width="9.85546875" style="11" customWidth="1"/>
    <col min="14" max="15" width="17.5703125" style="11" customWidth="1"/>
    <col min="16" max="16" width="12.42578125" style="11" customWidth="1"/>
    <col min="17" max="17" width="23.85546875" style="12" bestFit="1" customWidth="1"/>
    <col min="18" max="18" width="21.42578125" style="14" customWidth="1"/>
    <col min="19" max="19" width="20.140625" style="9" customWidth="1"/>
    <col min="20" max="20" width="17.42578125" style="9" customWidth="1"/>
    <col min="21" max="21" width="23.42578125" style="12" customWidth="1"/>
    <col min="22" max="23" width="20.140625" style="11" customWidth="1"/>
    <col min="24" max="24" width="43.85546875" style="11" customWidth="1"/>
    <col min="25" max="111" width="20.140625" style="11" customWidth="1"/>
    <col min="112" max="16384" width="12.42578125" style="11"/>
  </cols>
  <sheetData>
    <row r="1" spans="1:122" s="19" customFormat="1" ht="14.25" x14ac:dyDescent="0.2">
      <c r="A1" s="15"/>
      <c r="B1" s="65">
        <f ca="1">WORKDAY(TODAY(),1,$W$12:$W$600)</f>
        <v>45789</v>
      </c>
      <c r="C1" s="68"/>
      <c r="D1" s="69"/>
      <c r="E1" s="70"/>
      <c r="F1" s="71"/>
      <c r="G1" s="71"/>
      <c r="H1" s="70"/>
      <c r="I1" s="72"/>
      <c r="J1" s="70"/>
      <c r="K1" s="70"/>
      <c r="L1" s="73"/>
      <c r="M1" s="73"/>
      <c r="N1" s="73"/>
      <c r="O1" s="70"/>
      <c r="P1" s="70"/>
      <c r="Q1" s="99" t="s">
        <v>0</v>
      </c>
      <c r="R1" s="100"/>
      <c r="S1" s="101">
        <v>0.15</v>
      </c>
      <c r="T1" s="70"/>
      <c r="U1" s="16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20"/>
      <c r="DL1" s="20"/>
      <c r="DM1" s="20"/>
      <c r="DN1" s="20"/>
      <c r="DO1" s="20"/>
      <c r="DP1" s="20"/>
      <c r="DQ1" s="20"/>
      <c r="DR1" s="20"/>
    </row>
    <row r="2" spans="1:122" s="19" customFormat="1" ht="15" x14ac:dyDescent="0.2">
      <c r="A2" s="15"/>
      <c r="B2" s="66" t="s">
        <v>42</v>
      </c>
      <c r="C2" s="74"/>
      <c r="D2" s="69"/>
      <c r="E2" s="75"/>
      <c r="F2" s="76"/>
      <c r="G2" s="76"/>
      <c r="H2" s="77"/>
      <c r="I2" s="78"/>
      <c r="J2" s="79"/>
      <c r="K2" s="79"/>
      <c r="L2" s="73"/>
      <c r="M2" s="73"/>
      <c r="N2" s="73"/>
      <c r="O2" s="75"/>
      <c r="P2" s="70"/>
      <c r="Q2" s="70"/>
      <c r="R2" s="80"/>
      <c r="S2" s="70"/>
      <c r="T2" s="68"/>
      <c r="U2" s="21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</row>
    <row r="3" spans="1:122" s="19" customFormat="1" ht="15" x14ac:dyDescent="0.2">
      <c r="A3" s="22"/>
      <c r="B3" s="67" t="s">
        <v>41</v>
      </c>
      <c r="C3" s="74"/>
      <c r="D3" s="69"/>
      <c r="E3" s="75"/>
      <c r="F3" s="76"/>
      <c r="G3" s="76"/>
      <c r="H3" s="77"/>
      <c r="I3" s="77"/>
      <c r="J3" s="79"/>
      <c r="K3" s="79"/>
      <c r="L3" s="73"/>
      <c r="M3" s="73"/>
      <c r="N3" s="73"/>
      <c r="O3" s="75"/>
      <c r="P3" s="70"/>
      <c r="Q3" s="70"/>
      <c r="R3" s="80"/>
      <c r="S3" s="70"/>
      <c r="T3" s="68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</row>
    <row r="4" spans="1:122" s="19" customFormat="1" ht="14.25" x14ac:dyDescent="0.2">
      <c r="A4" s="23"/>
      <c r="B4" s="103" t="s">
        <v>48</v>
      </c>
      <c r="C4" s="74"/>
      <c r="D4" s="69"/>
      <c r="E4" s="75"/>
      <c r="F4" s="76"/>
      <c r="G4" s="76"/>
      <c r="H4" s="77"/>
      <c r="I4" s="77"/>
      <c r="J4" s="79"/>
      <c r="K4" s="79"/>
      <c r="L4" s="75"/>
      <c r="M4" s="75"/>
      <c r="N4" s="75"/>
      <c r="O4" s="75"/>
      <c r="P4" s="81"/>
      <c r="Q4" s="74"/>
      <c r="R4" s="82"/>
      <c r="S4" s="68"/>
      <c r="T4" s="68"/>
      <c r="U4" s="21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</row>
    <row r="5" spans="1:122" s="19" customFormat="1" x14ac:dyDescent="0.2">
      <c r="A5" s="24"/>
      <c r="B5" s="83"/>
      <c r="C5" s="84"/>
      <c r="D5" s="78"/>
      <c r="E5" s="83"/>
      <c r="F5" s="85"/>
      <c r="G5" s="85"/>
      <c r="H5" s="86"/>
      <c r="I5" s="86"/>
      <c r="J5" s="87"/>
      <c r="K5" s="88"/>
      <c r="L5" s="89"/>
      <c r="M5" s="89"/>
      <c r="N5" s="90"/>
      <c r="O5" s="90"/>
      <c r="P5" s="91"/>
      <c r="Q5" s="92"/>
      <c r="R5" s="89"/>
      <c r="S5" s="92"/>
      <c r="T5" s="68"/>
      <c r="U5" s="21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</row>
    <row r="6" spans="1:122" s="19" customFormat="1" x14ac:dyDescent="0.2">
      <c r="A6" s="93" t="s">
        <v>43</v>
      </c>
      <c r="B6" s="102">
        <v>1</v>
      </c>
      <c r="C6" s="102">
        <f t="shared" ref="C6:T6" si="0">(B6+1)</f>
        <v>2</v>
      </c>
      <c r="D6" s="102">
        <f t="shared" si="0"/>
        <v>3</v>
      </c>
      <c r="E6" s="102">
        <f t="shared" si="0"/>
        <v>4</v>
      </c>
      <c r="F6" s="102">
        <f t="shared" si="0"/>
        <v>5</v>
      </c>
      <c r="G6" s="102">
        <f t="shared" si="0"/>
        <v>6</v>
      </c>
      <c r="H6" s="102">
        <f t="shared" si="0"/>
        <v>7</v>
      </c>
      <c r="I6" s="102">
        <f t="shared" si="0"/>
        <v>8</v>
      </c>
      <c r="J6" s="102">
        <f t="shared" si="0"/>
        <v>9</v>
      </c>
      <c r="K6" s="102">
        <f t="shared" si="0"/>
        <v>10</v>
      </c>
      <c r="L6" s="102">
        <f t="shared" si="0"/>
        <v>11</v>
      </c>
      <c r="M6" s="102">
        <f t="shared" si="0"/>
        <v>12</v>
      </c>
      <c r="N6" s="102">
        <f t="shared" si="0"/>
        <v>13</v>
      </c>
      <c r="O6" s="102">
        <f t="shared" si="0"/>
        <v>14</v>
      </c>
      <c r="P6" s="102">
        <f t="shared" si="0"/>
        <v>15</v>
      </c>
      <c r="Q6" s="102">
        <f t="shared" si="0"/>
        <v>16</v>
      </c>
      <c r="R6" s="102">
        <f t="shared" si="0"/>
        <v>17</v>
      </c>
      <c r="S6" s="102">
        <f t="shared" si="0"/>
        <v>18</v>
      </c>
      <c r="T6" s="102">
        <f t="shared" si="0"/>
        <v>19</v>
      </c>
      <c r="U6" s="25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</row>
    <row r="7" spans="1:122" s="19" customFormat="1" x14ac:dyDescent="0.2">
      <c r="A7" s="93">
        <v>41990</v>
      </c>
      <c r="B7" s="48" t="s">
        <v>2</v>
      </c>
      <c r="C7" s="49" t="s">
        <v>3</v>
      </c>
      <c r="D7" s="49" t="s">
        <v>4</v>
      </c>
      <c r="E7" s="50" t="s">
        <v>5</v>
      </c>
      <c r="F7" s="51" t="s">
        <v>5</v>
      </c>
      <c r="G7" s="51" t="s">
        <v>5</v>
      </c>
      <c r="H7" s="50" t="s">
        <v>5</v>
      </c>
      <c r="I7" s="50" t="s">
        <v>5</v>
      </c>
      <c r="J7" s="52" t="s">
        <v>6</v>
      </c>
      <c r="K7" s="52" t="s">
        <v>6</v>
      </c>
      <c r="L7" s="52" t="s">
        <v>6</v>
      </c>
      <c r="M7" s="52" t="s">
        <v>6</v>
      </c>
      <c r="N7" s="53" t="s">
        <v>6</v>
      </c>
      <c r="O7" s="54" t="s">
        <v>7</v>
      </c>
      <c r="P7" s="55" t="s">
        <v>8</v>
      </c>
      <c r="Q7" s="49" t="s">
        <v>9</v>
      </c>
      <c r="R7" s="56" t="s">
        <v>10</v>
      </c>
      <c r="S7" s="49" t="s">
        <v>11</v>
      </c>
      <c r="T7" s="48" t="s">
        <v>12</v>
      </c>
      <c r="U7" s="17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</row>
    <row r="8" spans="1:122" s="19" customFormat="1" x14ac:dyDescent="0.2">
      <c r="A8" s="93" t="s">
        <v>44</v>
      </c>
      <c r="B8" s="48" t="s">
        <v>13</v>
      </c>
      <c r="C8" s="49" t="s">
        <v>14</v>
      </c>
      <c r="D8" s="49" t="s">
        <v>15</v>
      </c>
      <c r="E8" s="57" t="s">
        <v>16</v>
      </c>
      <c r="F8" s="58" t="s">
        <v>17</v>
      </c>
      <c r="G8" s="58" t="s">
        <v>17</v>
      </c>
      <c r="H8" s="48" t="s">
        <v>17</v>
      </c>
      <c r="I8" s="48" t="s">
        <v>17</v>
      </c>
      <c r="J8" s="59"/>
      <c r="K8" s="59" t="s">
        <v>1</v>
      </c>
      <c r="L8" s="60" t="s">
        <v>18</v>
      </c>
      <c r="M8" s="60" t="s">
        <v>18</v>
      </c>
      <c r="N8" s="54" t="s">
        <v>17</v>
      </c>
      <c r="O8" s="54" t="s">
        <v>19</v>
      </c>
      <c r="P8" s="55"/>
      <c r="Q8" s="49"/>
      <c r="R8" s="56"/>
      <c r="S8" s="49"/>
      <c r="T8" s="48" t="s">
        <v>49</v>
      </c>
      <c r="U8" s="17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</row>
    <row r="9" spans="1:122" s="19" customFormat="1" ht="14.25" x14ac:dyDescent="0.2">
      <c r="A9" s="93">
        <v>42025</v>
      </c>
      <c r="B9" s="94" t="s">
        <v>47</v>
      </c>
      <c r="C9" s="49"/>
      <c r="D9" s="49"/>
      <c r="E9" s="48"/>
      <c r="F9" s="58" t="s">
        <v>20</v>
      </c>
      <c r="G9" s="58" t="s">
        <v>21</v>
      </c>
      <c r="H9" s="48" t="s">
        <v>21</v>
      </c>
      <c r="I9" s="48" t="s">
        <v>21</v>
      </c>
      <c r="J9" s="59" t="s">
        <v>22</v>
      </c>
      <c r="K9" s="59" t="s">
        <v>23</v>
      </c>
      <c r="L9" s="60" t="s">
        <v>24</v>
      </c>
      <c r="M9" s="60" t="s">
        <v>24</v>
      </c>
      <c r="N9" s="54" t="s">
        <v>25</v>
      </c>
      <c r="O9" s="48" t="s">
        <v>21</v>
      </c>
      <c r="P9" s="55"/>
      <c r="Q9" s="49"/>
      <c r="R9" s="56"/>
      <c r="S9" s="49"/>
      <c r="T9" s="61"/>
      <c r="U9" s="21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</row>
    <row r="10" spans="1:122" s="19" customFormat="1" x14ac:dyDescent="0.2">
      <c r="A10" s="93" t="s">
        <v>45</v>
      </c>
      <c r="B10" s="48" t="s">
        <v>46</v>
      </c>
      <c r="C10" s="49" t="s">
        <v>26</v>
      </c>
      <c r="D10" s="49"/>
      <c r="E10" s="57" t="s">
        <v>27</v>
      </c>
      <c r="F10" s="58" t="s">
        <v>28</v>
      </c>
      <c r="G10" s="58" t="s">
        <v>29</v>
      </c>
      <c r="H10" s="48" t="s">
        <v>30</v>
      </c>
      <c r="I10" s="48" t="s">
        <v>31</v>
      </c>
      <c r="J10" s="59" t="s">
        <v>32</v>
      </c>
      <c r="K10" s="59" t="s">
        <v>18</v>
      </c>
      <c r="L10" s="48" t="s">
        <v>33</v>
      </c>
      <c r="M10" s="48" t="s">
        <v>34</v>
      </c>
      <c r="N10" s="48" t="s">
        <v>35</v>
      </c>
      <c r="O10" s="54" t="s">
        <v>36</v>
      </c>
      <c r="P10" s="55"/>
      <c r="Q10" s="49" t="s">
        <v>37</v>
      </c>
      <c r="R10" s="56"/>
      <c r="S10" s="49"/>
      <c r="T10" s="62"/>
      <c r="U10" s="21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</row>
    <row r="11" spans="1:122" s="19" customFormat="1" x14ac:dyDescent="0.2">
      <c r="A11" s="93">
        <v>44594</v>
      </c>
      <c r="B11" s="48" t="s">
        <v>38</v>
      </c>
      <c r="C11" s="49" t="s">
        <v>38</v>
      </c>
      <c r="D11" s="49" t="s">
        <v>38</v>
      </c>
      <c r="E11" s="59"/>
      <c r="F11" s="58"/>
      <c r="G11" s="58"/>
      <c r="H11" s="63" t="s">
        <v>12</v>
      </c>
      <c r="I11" s="63"/>
      <c r="J11" s="59"/>
      <c r="K11" s="59" t="s">
        <v>24</v>
      </c>
      <c r="L11" s="56"/>
      <c r="M11" s="56"/>
      <c r="N11" s="64"/>
      <c r="O11" s="64"/>
      <c r="P11" s="55"/>
      <c r="Q11" s="49" t="s">
        <v>38</v>
      </c>
      <c r="R11" s="56"/>
      <c r="S11" s="49" t="s">
        <v>38</v>
      </c>
      <c r="T11" s="49" t="s">
        <v>38</v>
      </c>
      <c r="U11" s="17"/>
      <c r="V11" s="18"/>
      <c r="W11" s="15" t="s">
        <v>39</v>
      </c>
      <c r="X11" s="26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</row>
    <row r="12" spans="1:122" x14ac:dyDescent="0.2">
      <c r="A12" s="38">
        <v>42025</v>
      </c>
      <c r="B12" s="39">
        <f>(C12+D12+Q12+R12)</f>
        <v>488124.28350000002</v>
      </c>
      <c r="C12" s="34">
        <f>3254161.89*S1</f>
        <v>488124.28350000002</v>
      </c>
      <c r="D12" s="34"/>
      <c r="E12" s="40">
        <f ca="1">IF(A12&lt;$B$1,VLOOKUP(A12,[1]DI!$A$4:$B$15000,2,FALSE),0)</f>
        <v>0.1157</v>
      </c>
      <c r="F12" s="41">
        <f t="shared" ref="F12:F75" ca="1" si="1">IF(A12&lt;A$9,1,ROUND(((1+E12)^(1/252)),16))</f>
        <v>1.0004345468112099</v>
      </c>
      <c r="G12" s="41">
        <v>1</v>
      </c>
      <c r="H12" s="42">
        <f>G12</f>
        <v>1</v>
      </c>
      <c r="I12" s="42">
        <f t="shared" ref="I12:I75" si="2">ROUND(G12/H12,8)</f>
        <v>1</v>
      </c>
      <c r="J12" s="40">
        <v>3.5999999999999997E-2</v>
      </c>
      <c r="K12" s="98">
        <v>42025</v>
      </c>
      <c r="L12" s="95">
        <v>0</v>
      </c>
      <c r="M12" s="44">
        <v>0</v>
      </c>
      <c r="N12" s="8">
        <f t="shared" ref="N12:N75" si="3">ROUND((J12+1)^(M12/252),9)</f>
        <v>1</v>
      </c>
      <c r="O12" s="8">
        <f t="shared" ref="O12:O75" si="4">ROUND(I12*N12,9)</f>
        <v>1</v>
      </c>
      <c r="P12" s="44">
        <v>0</v>
      </c>
      <c r="Q12" s="42">
        <f>TRUNC(((O12-1)*C12),8)</f>
        <v>0</v>
      </c>
      <c r="R12" s="42"/>
      <c r="S12" s="34">
        <v>0</v>
      </c>
      <c r="T12" s="34"/>
      <c r="U12" s="1"/>
      <c r="V12" s="2"/>
      <c r="W12" s="29">
        <f>[2]Plan1!$A170</f>
        <v>42005</v>
      </c>
      <c r="X12" s="28" t="str">
        <f>[2]Plan1!$C170</f>
        <v>Confraternização Universal</v>
      </c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</row>
    <row r="13" spans="1:122" x14ac:dyDescent="0.2">
      <c r="A13" s="38">
        <f t="shared" ref="A13:A76" si="5">(A12+1)</f>
        <v>42026</v>
      </c>
      <c r="B13" s="39">
        <f ca="1">(C13+D13+Q13+R13)</f>
        <v>488404.93885491003</v>
      </c>
      <c r="C13" s="34">
        <f>(C12)</f>
        <v>488124.28350000002</v>
      </c>
      <c r="D13" s="34"/>
      <c r="E13" s="40">
        <f ca="1">IF(A13&lt;$B$1,VLOOKUP(A13,[1]DI!$A$4:$B$15000,2,FALSE),0)</f>
        <v>0.12089999999999999</v>
      </c>
      <c r="F13" s="41">
        <f t="shared" ca="1" si="1"/>
        <v>1.00045300707691</v>
      </c>
      <c r="G13" s="41">
        <f ca="1">(TRUNC(PRODUCT($F$11:$F12),16))</f>
        <v>1.0004345468112099</v>
      </c>
      <c r="H13" s="42">
        <f t="shared" ref="H13:H76" si="6">IF(P12&gt;0,G12,H12)</f>
        <v>1</v>
      </c>
      <c r="I13" s="42">
        <f t="shared" ca="1" si="2"/>
        <v>1.00043455</v>
      </c>
      <c r="J13" s="40">
        <f t="shared" ref="J13:J76" si="7">J12</f>
        <v>3.5999999999999997E-2</v>
      </c>
      <c r="K13" s="98">
        <f>IF(P12&gt;0,A12,K12)</f>
        <v>42025</v>
      </c>
      <c r="L13" s="43">
        <f>IF(A13&gt;K13,IF(NETWORKDAYS(K13,A13,$W$12:$W$197)-1=0,1,NETWORKDAYS(K13,A13,$W$12:$W$197)-1),0)</f>
        <v>1</v>
      </c>
      <c r="M13" s="44">
        <f t="shared" ref="M13" si="8">IF(AND(L13=1,L12=1),1,IF(L13&gt;0,IF(L13=L12,L13+1,L13),0))</f>
        <v>1</v>
      </c>
      <c r="N13" s="8">
        <f t="shared" si="3"/>
        <v>1.000140356</v>
      </c>
      <c r="O13" s="8">
        <f t="shared" ca="1" si="4"/>
        <v>1.0005749669999999</v>
      </c>
      <c r="P13" s="44">
        <v>0</v>
      </c>
      <c r="Q13" s="42">
        <f ca="1">TRUNC(((O13-1)*C13),8)</f>
        <v>280.65535491000003</v>
      </c>
      <c r="R13" s="42"/>
      <c r="S13" s="34">
        <v>0</v>
      </c>
      <c r="T13" s="34"/>
      <c r="U13" s="1"/>
      <c r="V13" s="2"/>
      <c r="W13" s="29">
        <f>[2]Plan1!$A171</f>
        <v>42051</v>
      </c>
      <c r="X13" s="28" t="str">
        <f>[2]Plan1!$C171</f>
        <v>Carnaval</v>
      </c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</row>
    <row r="14" spans="1:122" x14ac:dyDescent="0.2">
      <c r="A14" s="38">
        <f t="shared" si="5"/>
        <v>42027</v>
      </c>
      <c r="B14" s="39">
        <f ca="1">IF(A14&lt;=TODAY(),C14+Q14,IF(AND(A14&gt;TODAY(),A14&lt;=$B$1),IF(VLOOKUP(TODAY(),$A$10:$E$2000,5,FALSE)=0,"n.d",C14+Q14),"n.d"))</f>
        <v>488694.76899385004</v>
      </c>
      <c r="C14" s="34">
        <f t="shared" ref="C14:C32" si="9">(C13-S13)</f>
        <v>488124.28350000002</v>
      </c>
      <c r="D14" s="34"/>
      <c r="E14" s="40">
        <f ca="1">IF(A14&lt;$B$1,VLOOKUP(A14,[1]DI!$A$4:$B$15000,2,FALSE),0)</f>
        <v>0.1208</v>
      </c>
      <c r="F14" s="41">
        <f t="shared" ca="1" si="1"/>
        <v>1.00045265287689</v>
      </c>
      <c r="G14" s="41">
        <f ca="1">(TRUNC(PRODUCT($F$11:$F13),16))</f>
        <v>1.0008877507409</v>
      </c>
      <c r="H14" s="42">
        <f t="shared" si="6"/>
        <v>1</v>
      </c>
      <c r="I14" s="42">
        <f t="shared" ca="1" si="2"/>
        <v>1.00088775</v>
      </c>
      <c r="J14" s="40">
        <f t="shared" si="7"/>
        <v>3.5999999999999997E-2</v>
      </c>
      <c r="K14" s="98">
        <f t="shared" ref="K14:K77" si="10">IF(P13&gt;0,A13,K13)</f>
        <v>42025</v>
      </c>
      <c r="L14" s="43">
        <f t="shared" ref="L14:L77" si="11">IF(A14&gt;K14,IF(NETWORKDAYS(K14,A14,$W$12:$W$197)-1=0,1,NETWORKDAYS(K14,A14,$W$12:$W$197)-1),0)</f>
        <v>2</v>
      </c>
      <c r="M14" s="44">
        <f t="shared" ref="M14:M77" si="12">IF(AND(L14=1,L13=1),1,IF(L14&gt;0,IF(L14=L13,L14+1,L14),0))</f>
        <v>2</v>
      </c>
      <c r="N14" s="8">
        <f t="shared" si="3"/>
        <v>1.0002807309999999</v>
      </c>
      <c r="O14" s="8">
        <f t="shared" ca="1" si="4"/>
        <v>1.0011687300000001</v>
      </c>
      <c r="P14" s="44">
        <v>0</v>
      </c>
      <c r="Q14" s="42">
        <f t="shared" ref="Q14:Q77" ca="1" si="13">TRUNC(((O14-1)*C14),8)</f>
        <v>570.48549385000001</v>
      </c>
      <c r="R14" s="42"/>
      <c r="S14" s="34">
        <v>0</v>
      </c>
      <c r="T14" s="34"/>
      <c r="U14" s="1"/>
      <c r="V14" s="2"/>
      <c r="W14" s="29">
        <f>[2]Plan1!$A172</f>
        <v>42052</v>
      </c>
      <c r="X14" s="28" t="str">
        <f>[2]Plan1!$C172</f>
        <v>Carnaval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</row>
    <row r="15" spans="1:122" x14ac:dyDescent="0.2">
      <c r="A15" s="38">
        <f t="shared" si="5"/>
        <v>42028</v>
      </c>
      <c r="B15" s="39">
        <f t="shared" ref="B15:B78" ca="1" si="14">IF(A15&lt;=TODAY(),C15+Q15,IF(AND(A15&gt;TODAY(),A15&lt;=$B$1),IF(VLOOKUP(TODAY(),$A$10:$E$2000,5,FALSE)=0,"n.d",C15+Q15),"n.d"))</f>
        <v>488984.60303779005</v>
      </c>
      <c r="C15" s="34">
        <f t="shared" si="9"/>
        <v>488124.28350000002</v>
      </c>
      <c r="D15" s="34"/>
      <c r="E15" s="40">
        <f ca="1">IF(A15&lt;$B$1,VLOOKUP(A15,[1]DI!$A$4:$B$15000,2,FALSE),0)</f>
        <v>0</v>
      </c>
      <c r="F15" s="41">
        <f t="shared" ca="1" si="1"/>
        <v>1</v>
      </c>
      <c r="G15" s="41">
        <f ca="1">(TRUNC(PRODUCT($F$11:$F14),16))</f>
        <v>1.00134080546072</v>
      </c>
      <c r="H15" s="42">
        <f t="shared" si="6"/>
        <v>1</v>
      </c>
      <c r="I15" s="42">
        <f t="shared" ca="1" si="2"/>
        <v>1.0013408100000001</v>
      </c>
      <c r="J15" s="40">
        <f t="shared" si="7"/>
        <v>3.5999999999999997E-2</v>
      </c>
      <c r="K15" s="98">
        <f t="shared" si="10"/>
        <v>42025</v>
      </c>
      <c r="L15" s="43">
        <f t="shared" si="11"/>
        <v>2</v>
      </c>
      <c r="M15" s="44">
        <f t="shared" si="12"/>
        <v>3</v>
      </c>
      <c r="N15" s="8">
        <f t="shared" si="3"/>
        <v>1.000421126</v>
      </c>
      <c r="O15" s="8">
        <f t="shared" ca="1" si="4"/>
        <v>1.001762501</v>
      </c>
      <c r="P15" s="44">
        <v>0</v>
      </c>
      <c r="Q15" s="42">
        <f t="shared" ca="1" si="13"/>
        <v>860.31953779000003</v>
      </c>
      <c r="R15" s="42"/>
      <c r="S15" s="34">
        <v>0</v>
      </c>
      <c r="T15" s="34"/>
      <c r="U15" s="1"/>
      <c r="V15" s="2"/>
      <c r="W15" s="29">
        <f>[2]Plan1!$A173</f>
        <v>42097</v>
      </c>
      <c r="X15" s="28" t="str">
        <f>[2]Plan1!$C173</f>
        <v>Paixão de Cristo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</row>
    <row r="16" spans="1:122" x14ac:dyDescent="0.2">
      <c r="A16" s="38">
        <f t="shared" si="5"/>
        <v>42029</v>
      </c>
      <c r="B16" s="39">
        <f t="shared" ca="1" si="14"/>
        <v>488984.60303779005</v>
      </c>
      <c r="C16" s="34">
        <f t="shared" si="9"/>
        <v>488124.28350000002</v>
      </c>
      <c r="D16" s="34"/>
      <c r="E16" s="40">
        <f ca="1">IF(A16&lt;$B$1,VLOOKUP(A16,[1]DI!$A$4:$B$15000,2,FALSE),0)</f>
        <v>0</v>
      </c>
      <c r="F16" s="41">
        <f t="shared" ca="1" si="1"/>
        <v>1</v>
      </c>
      <c r="G16" s="41">
        <f ca="1">(TRUNC(PRODUCT($F$11:$F15),16))</f>
        <v>1.00134080546072</v>
      </c>
      <c r="H16" s="42">
        <f t="shared" si="6"/>
        <v>1</v>
      </c>
      <c r="I16" s="42">
        <f t="shared" ca="1" si="2"/>
        <v>1.0013408100000001</v>
      </c>
      <c r="J16" s="40">
        <f t="shared" si="7"/>
        <v>3.5999999999999997E-2</v>
      </c>
      <c r="K16" s="98">
        <f t="shared" si="10"/>
        <v>42025</v>
      </c>
      <c r="L16" s="43">
        <f t="shared" si="11"/>
        <v>2</v>
      </c>
      <c r="M16" s="44">
        <f t="shared" si="12"/>
        <v>3</v>
      </c>
      <c r="N16" s="8">
        <f t="shared" si="3"/>
        <v>1.000421126</v>
      </c>
      <c r="O16" s="8">
        <f t="shared" ca="1" si="4"/>
        <v>1.001762501</v>
      </c>
      <c r="P16" s="44">
        <v>0</v>
      </c>
      <c r="Q16" s="42">
        <f t="shared" ca="1" si="13"/>
        <v>860.31953779000003</v>
      </c>
      <c r="R16" s="42"/>
      <c r="S16" s="34">
        <v>0</v>
      </c>
      <c r="T16" s="34"/>
      <c r="U16" s="1"/>
      <c r="V16" s="2"/>
      <c r="W16" s="29">
        <f>[2]Plan1!$A174</f>
        <v>42115</v>
      </c>
      <c r="X16" s="28" t="str">
        <f>[2]Plan1!$C174</f>
        <v>Tiradentes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</row>
    <row r="17" spans="1:122" x14ac:dyDescent="0.2">
      <c r="A17" s="38">
        <f t="shared" si="5"/>
        <v>42030</v>
      </c>
      <c r="B17" s="39">
        <f t="shared" ca="1" si="14"/>
        <v>488984.60303779005</v>
      </c>
      <c r="C17" s="34">
        <f t="shared" si="9"/>
        <v>488124.28350000002</v>
      </c>
      <c r="D17" s="34"/>
      <c r="E17" s="40">
        <f ca="1">IF(A17&lt;$B$1,VLOOKUP(A17,[1]DI!$A$4:$B$15000,2,FALSE),0)</f>
        <v>0.1208</v>
      </c>
      <c r="F17" s="41">
        <f t="shared" ca="1" si="1"/>
        <v>1.00045265287689</v>
      </c>
      <c r="G17" s="41">
        <f ca="1">(TRUNC(PRODUCT($F$11:$F16),16))</f>
        <v>1.00134080546072</v>
      </c>
      <c r="H17" s="42">
        <f t="shared" si="6"/>
        <v>1</v>
      </c>
      <c r="I17" s="42">
        <f t="shared" ca="1" si="2"/>
        <v>1.0013408100000001</v>
      </c>
      <c r="J17" s="40">
        <f t="shared" si="7"/>
        <v>3.5999999999999997E-2</v>
      </c>
      <c r="K17" s="98">
        <f t="shared" si="10"/>
        <v>42025</v>
      </c>
      <c r="L17" s="43">
        <f t="shared" si="11"/>
        <v>3</v>
      </c>
      <c r="M17" s="44">
        <f t="shared" si="12"/>
        <v>3</v>
      </c>
      <c r="N17" s="8">
        <f t="shared" si="3"/>
        <v>1.000421126</v>
      </c>
      <c r="O17" s="8">
        <f t="shared" ca="1" si="4"/>
        <v>1.001762501</v>
      </c>
      <c r="P17" s="44">
        <v>0</v>
      </c>
      <c r="Q17" s="42">
        <f t="shared" ca="1" si="13"/>
        <v>860.31953779000003</v>
      </c>
      <c r="R17" s="42"/>
      <c r="S17" s="34">
        <v>0</v>
      </c>
      <c r="T17" s="34"/>
      <c r="U17" s="1"/>
      <c r="V17" s="2"/>
      <c r="W17" s="29">
        <f>[2]Plan1!$A175</f>
        <v>42125</v>
      </c>
      <c r="X17" s="28" t="str">
        <f>[2]Plan1!$C175</f>
        <v>Dia do Trabalho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</row>
    <row r="18" spans="1:122" x14ac:dyDescent="0.2">
      <c r="A18" s="38">
        <f t="shared" si="5"/>
        <v>42031</v>
      </c>
      <c r="B18" s="39">
        <f t="shared" ca="1" si="14"/>
        <v>489274.60597273003</v>
      </c>
      <c r="C18" s="34">
        <f t="shared" si="9"/>
        <v>488124.28350000002</v>
      </c>
      <c r="D18" s="34"/>
      <c r="E18" s="40">
        <f ca="1">IF(A18&lt;$B$1,VLOOKUP(A18,[1]DI!$A$4:$B$15000,2,FALSE),0)</f>
        <v>0.1208</v>
      </c>
      <c r="F18" s="41">
        <f t="shared" ca="1" si="1"/>
        <v>1.00045265287689</v>
      </c>
      <c r="G18" s="41">
        <f ca="1">(TRUNC(PRODUCT($F$11:$F17),16))</f>
        <v>1.0017940652570601</v>
      </c>
      <c r="H18" s="42">
        <f t="shared" si="6"/>
        <v>1</v>
      </c>
      <c r="I18" s="42">
        <f t="shared" ca="1" si="2"/>
        <v>1.0017940700000001</v>
      </c>
      <c r="J18" s="40">
        <f t="shared" si="7"/>
        <v>3.5999999999999997E-2</v>
      </c>
      <c r="K18" s="98">
        <f t="shared" si="10"/>
        <v>42025</v>
      </c>
      <c r="L18" s="43">
        <f t="shared" si="11"/>
        <v>4</v>
      </c>
      <c r="M18" s="44">
        <f t="shared" si="12"/>
        <v>4</v>
      </c>
      <c r="N18" s="8">
        <f t="shared" si="3"/>
        <v>1.0005615409999999</v>
      </c>
      <c r="O18" s="8">
        <f t="shared" ca="1" si="4"/>
        <v>1.0023566180000001</v>
      </c>
      <c r="P18" s="44">
        <v>0</v>
      </c>
      <c r="Q18" s="42">
        <f t="shared" ca="1" si="13"/>
        <v>1150.3224727300001</v>
      </c>
      <c r="R18" s="42"/>
      <c r="S18" s="34">
        <v>0</v>
      </c>
      <c r="T18" s="34"/>
      <c r="U18" s="1"/>
      <c r="V18" s="2"/>
      <c r="W18" s="29">
        <f>[2]Plan1!$A176</f>
        <v>42159</v>
      </c>
      <c r="X18" s="28" t="str">
        <f>[2]Plan1!$C176</f>
        <v>Corpus Christi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</row>
    <row r="19" spans="1:122" x14ac:dyDescent="0.2">
      <c r="A19" s="38">
        <f t="shared" si="5"/>
        <v>42032</v>
      </c>
      <c r="B19" s="39">
        <f t="shared" ca="1" si="14"/>
        <v>489564.77877492004</v>
      </c>
      <c r="C19" s="34">
        <f t="shared" si="9"/>
        <v>488124.28350000002</v>
      </c>
      <c r="D19" s="34"/>
      <c r="E19" s="40">
        <f ca="1">IF(A19&lt;$B$1,VLOOKUP(A19,[1]DI!$A$4:$B$15000,2,FALSE),0)</f>
        <v>0.1208</v>
      </c>
      <c r="F19" s="41">
        <f t="shared" ca="1" si="1"/>
        <v>1.00045265287689</v>
      </c>
      <c r="G19" s="41">
        <f ca="1">(TRUNC(PRODUCT($F$11:$F18),16))</f>
        <v>1.00224753022275</v>
      </c>
      <c r="H19" s="42">
        <f t="shared" si="6"/>
        <v>1</v>
      </c>
      <c r="I19" s="42">
        <f t="shared" ca="1" si="2"/>
        <v>1.00224753</v>
      </c>
      <c r="J19" s="40">
        <f t="shared" si="7"/>
        <v>3.5999999999999997E-2</v>
      </c>
      <c r="K19" s="98">
        <f t="shared" si="10"/>
        <v>42025</v>
      </c>
      <c r="L19" s="43">
        <f t="shared" si="11"/>
        <v>5</v>
      </c>
      <c r="M19" s="44">
        <f t="shared" si="12"/>
        <v>5</v>
      </c>
      <c r="N19" s="8">
        <f t="shared" si="3"/>
        <v>1.0007019749999999</v>
      </c>
      <c r="O19" s="8">
        <f t="shared" ca="1" si="4"/>
        <v>1.0029510829999999</v>
      </c>
      <c r="P19" s="44">
        <v>0</v>
      </c>
      <c r="Q19" s="42">
        <f t="shared" ca="1" si="13"/>
        <v>1440.4952749199999</v>
      </c>
      <c r="R19" s="42"/>
      <c r="S19" s="34">
        <v>0</v>
      </c>
      <c r="T19" s="34"/>
      <c r="U19" s="1"/>
      <c r="V19" s="2"/>
      <c r="W19" s="29">
        <f>[2]Plan1!$A177</f>
        <v>42254</v>
      </c>
      <c r="X19" s="28" t="str">
        <f>[2]Plan1!$C177</f>
        <v>Independência do Brasil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</row>
    <row r="20" spans="1:122" x14ac:dyDescent="0.2">
      <c r="A20" s="38">
        <f t="shared" si="5"/>
        <v>42033</v>
      </c>
      <c r="B20" s="39">
        <f t="shared" ca="1" si="14"/>
        <v>489855.12583748001</v>
      </c>
      <c r="C20" s="34">
        <f t="shared" si="9"/>
        <v>488124.28350000002</v>
      </c>
      <c r="D20" s="34"/>
      <c r="E20" s="40">
        <f ca="1">IF(A20&lt;$B$1,VLOOKUP(A20,[1]DI!$A$4:$B$15000,2,FALSE),0)</f>
        <v>0.1208</v>
      </c>
      <c r="F20" s="41">
        <f t="shared" ca="1" si="1"/>
        <v>1.00045265287689</v>
      </c>
      <c r="G20" s="41">
        <f ca="1">(TRUNC(PRODUCT($F$11:$F19),16))</f>
        <v>1.0027012004506599</v>
      </c>
      <c r="H20" s="42">
        <f t="shared" si="6"/>
        <v>1</v>
      </c>
      <c r="I20" s="42">
        <f t="shared" ca="1" si="2"/>
        <v>1.0027012</v>
      </c>
      <c r="J20" s="40">
        <f t="shared" si="7"/>
        <v>3.5999999999999997E-2</v>
      </c>
      <c r="K20" s="98">
        <f t="shared" si="10"/>
        <v>42025</v>
      </c>
      <c r="L20" s="43">
        <f t="shared" si="11"/>
        <v>6</v>
      </c>
      <c r="M20" s="44">
        <f t="shared" si="12"/>
        <v>6</v>
      </c>
      <c r="N20" s="8">
        <f t="shared" si="3"/>
        <v>1.000842429</v>
      </c>
      <c r="O20" s="8">
        <f t="shared" ca="1" si="4"/>
        <v>1.003545905</v>
      </c>
      <c r="P20" s="44">
        <v>0</v>
      </c>
      <c r="Q20" s="42">
        <f t="shared" ca="1" si="13"/>
        <v>1730.84233748</v>
      </c>
      <c r="R20" s="42"/>
      <c r="S20" s="34">
        <v>0</v>
      </c>
      <c r="T20" s="34"/>
      <c r="U20" s="1"/>
      <c r="V20" s="2"/>
      <c r="W20" s="29">
        <f>[2]Plan1!$A178</f>
        <v>42289</v>
      </c>
      <c r="X20" s="28" t="str">
        <f>[2]Plan1!$C178</f>
        <v>Nossa Sr.a Aparecida - Padroeira do Brasil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</row>
    <row r="21" spans="1:122" x14ac:dyDescent="0.2">
      <c r="A21" s="38">
        <f t="shared" si="5"/>
        <v>42034</v>
      </c>
      <c r="B21" s="39">
        <f t="shared" ca="1" si="14"/>
        <v>490145.64716041001</v>
      </c>
      <c r="C21" s="34">
        <f t="shared" si="9"/>
        <v>488124.28350000002</v>
      </c>
      <c r="D21" s="34"/>
      <c r="E21" s="40">
        <f ca="1">IF(A21&lt;$B$1,VLOOKUP(A21,[1]DI!$A$4:$B$15000,2,FALSE),0)</f>
        <v>0.1208</v>
      </c>
      <c r="F21" s="41">
        <f t="shared" ca="1" si="1"/>
        <v>1.00045265287689</v>
      </c>
      <c r="G21" s="41">
        <f ca="1">(TRUNC(PRODUCT($F$11:$F20),16))</f>
        <v>1.0031550760337</v>
      </c>
      <c r="H21" s="42">
        <f t="shared" si="6"/>
        <v>1</v>
      </c>
      <c r="I21" s="42">
        <f t="shared" ca="1" si="2"/>
        <v>1.00315508</v>
      </c>
      <c r="J21" s="40">
        <f t="shared" si="7"/>
        <v>3.5999999999999997E-2</v>
      </c>
      <c r="K21" s="98">
        <f t="shared" si="10"/>
        <v>42025</v>
      </c>
      <c r="L21" s="43">
        <f t="shared" si="11"/>
        <v>7</v>
      </c>
      <c r="M21" s="44">
        <f t="shared" si="12"/>
        <v>7</v>
      </c>
      <c r="N21" s="8">
        <f t="shared" si="3"/>
        <v>1.0009829029999999</v>
      </c>
      <c r="O21" s="8">
        <f t="shared" ca="1" si="4"/>
        <v>1.004141084</v>
      </c>
      <c r="P21" s="44">
        <v>0</v>
      </c>
      <c r="Q21" s="42">
        <f t="shared" ca="1" si="13"/>
        <v>2021.36366041</v>
      </c>
      <c r="R21" s="42"/>
      <c r="S21" s="34">
        <v>0</v>
      </c>
      <c r="T21" s="34"/>
      <c r="U21" s="1"/>
      <c r="V21" s="2"/>
      <c r="W21" s="29">
        <f>[2]Plan1!$A179</f>
        <v>42310</v>
      </c>
      <c r="X21" s="28" t="str">
        <f>[2]Plan1!$C179</f>
        <v>Finados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</row>
    <row r="22" spans="1:122" x14ac:dyDescent="0.2">
      <c r="A22" s="38">
        <f t="shared" si="5"/>
        <v>42035</v>
      </c>
      <c r="B22" s="39">
        <f t="shared" ca="1" si="14"/>
        <v>490436.33883871004</v>
      </c>
      <c r="C22" s="34">
        <f t="shared" si="9"/>
        <v>488124.28350000002</v>
      </c>
      <c r="D22" s="34"/>
      <c r="E22" s="40">
        <f ca="1">IF(A22&lt;$B$1,VLOOKUP(A22,[1]DI!$A$4:$B$15000,2,FALSE),0)</f>
        <v>0</v>
      </c>
      <c r="F22" s="41">
        <f t="shared" ca="1" si="1"/>
        <v>1</v>
      </c>
      <c r="G22" s="41">
        <f ca="1">(TRUNC(PRODUCT($F$11:$F21),16))</f>
        <v>1.00360915706484</v>
      </c>
      <c r="H22" s="42">
        <f t="shared" si="6"/>
        <v>1</v>
      </c>
      <c r="I22" s="42">
        <f t="shared" ca="1" si="2"/>
        <v>1.0036091599999999</v>
      </c>
      <c r="J22" s="40">
        <f t="shared" si="7"/>
        <v>3.5999999999999997E-2</v>
      </c>
      <c r="K22" s="98">
        <f t="shared" si="10"/>
        <v>42025</v>
      </c>
      <c r="L22" s="43">
        <f t="shared" si="11"/>
        <v>7</v>
      </c>
      <c r="M22" s="44">
        <f t="shared" si="12"/>
        <v>8</v>
      </c>
      <c r="N22" s="8">
        <f t="shared" si="3"/>
        <v>1.001123397</v>
      </c>
      <c r="O22" s="8">
        <f t="shared" ca="1" si="4"/>
        <v>1.0047366120000001</v>
      </c>
      <c r="P22" s="44">
        <v>0</v>
      </c>
      <c r="Q22" s="42">
        <f t="shared" ca="1" si="13"/>
        <v>2312.0553387099999</v>
      </c>
      <c r="R22" s="42"/>
      <c r="S22" s="34">
        <v>0</v>
      </c>
      <c r="T22" s="34"/>
      <c r="U22" s="1"/>
      <c r="V22" s="2"/>
      <c r="W22" s="29">
        <f>[2]Plan1!$A180</f>
        <v>42323</v>
      </c>
      <c r="X22" s="28" t="str">
        <f>[2]Plan1!$C180</f>
        <v>Proclamação da República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</row>
    <row r="23" spans="1:122" x14ac:dyDescent="0.2">
      <c r="A23" s="38">
        <f t="shared" si="5"/>
        <v>42036</v>
      </c>
      <c r="B23" s="39">
        <f t="shared" ca="1" si="14"/>
        <v>490436.33883871004</v>
      </c>
      <c r="C23" s="34">
        <f t="shared" si="9"/>
        <v>488124.28350000002</v>
      </c>
      <c r="D23" s="34"/>
      <c r="E23" s="40">
        <f ca="1">IF(A23&lt;$B$1,VLOOKUP(A23,[1]DI!$A$4:$B$15000,2,FALSE),0)</f>
        <v>0</v>
      </c>
      <c r="F23" s="41">
        <f t="shared" ca="1" si="1"/>
        <v>1</v>
      </c>
      <c r="G23" s="41">
        <f ca="1">(TRUNC(PRODUCT($F$11:$F22),16))</f>
        <v>1.00360915706484</v>
      </c>
      <c r="H23" s="42">
        <f t="shared" si="6"/>
        <v>1</v>
      </c>
      <c r="I23" s="42">
        <f t="shared" ca="1" si="2"/>
        <v>1.0036091599999999</v>
      </c>
      <c r="J23" s="40">
        <f t="shared" si="7"/>
        <v>3.5999999999999997E-2</v>
      </c>
      <c r="K23" s="98">
        <f t="shared" si="10"/>
        <v>42025</v>
      </c>
      <c r="L23" s="43">
        <f t="shared" si="11"/>
        <v>7</v>
      </c>
      <c r="M23" s="44">
        <f t="shared" si="12"/>
        <v>8</v>
      </c>
      <c r="N23" s="8">
        <f t="shared" si="3"/>
        <v>1.001123397</v>
      </c>
      <c r="O23" s="8">
        <f t="shared" ca="1" si="4"/>
        <v>1.0047366120000001</v>
      </c>
      <c r="P23" s="44">
        <v>0</v>
      </c>
      <c r="Q23" s="42">
        <f t="shared" ca="1" si="13"/>
        <v>2312.0553387099999</v>
      </c>
      <c r="R23" s="42"/>
      <c r="S23" s="34">
        <v>0</v>
      </c>
      <c r="T23" s="34"/>
      <c r="U23" s="1"/>
      <c r="V23" s="2"/>
      <c r="W23" s="29">
        <f>[2]Plan1!$A181</f>
        <v>42363</v>
      </c>
      <c r="X23" s="28" t="str">
        <f>[2]Plan1!$C181</f>
        <v>Natal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</row>
    <row r="24" spans="1:122" x14ac:dyDescent="0.2">
      <c r="A24" s="38">
        <f t="shared" si="5"/>
        <v>42037</v>
      </c>
      <c r="B24" s="39">
        <f t="shared" ca="1" si="14"/>
        <v>490436.33883871004</v>
      </c>
      <c r="C24" s="34">
        <f t="shared" si="9"/>
        <v>488124.28350000002</v>
      </c>
      <c r="D24" s="34"/>
      <c r="E24" s="40">
        <f ca="1">IF(A24&lt;$B$1,VLOOKUP(A24,[1]DI!$A$4:$B$15000,2,FALSE),0)</f>
        <v>0.1208</v>
      </c>
      <c r="F24" s="41">
        <f t="shared" ca="1" si="1"/>
        <v>1.00045265287689</v>
      </c>
      <c r="G24" s="41">
        <f ca="1">(TRUNC(PRODUCT($F$11:$F23),16))</f>
        <v>1.00360915706484</v>
      </c>
      <c r="H24" s="42">
        <f t="shared" si="6"/>
        <v>1</v>
      </c>
      <c r="I24" s="42">
        <f t="shared" ca="1" si="2"/>
        <v>1.0036091599999999</v>
      </c>
      <c r="J24" s="40">
        <f t="shared" si="7"/>
        <v>3.5999999999999997E-2</v>
      </c>
      <c r="K24" s="98">
        <f t="shared" si="10"/>
        <v>42025</v>
      </c>
      <c r="L24" s="43">
        <f t="shared" si="11"/>
        <v>8</v>
      </c>
      <c r="M24" s="44">
        <f t="shared" si="12"/>
        <v>8</v>
      </c>
      <c r="N24" s="8">
        <f t="shared" si="3"/>
        <v>1.001123397</v>
      </c>
      <c r="O24" s="8">
        <f t="shared" ca="1" si="4"/>
        <v>1.0047366120000001</v>
      </c>
      <c r="P24" s="44">
        <v>0</v>
      </c>
      <c r="Q24" s="42">
        <f t="shared" ca="1" si="13"/>
        <v>2312.0553387099999</v>
      </c>
      <c r="R24" s="42"/>
      <c r="S24" s="34">
        <v>0</v>
      </c>
      <c r="T24" s="34"/>
      <c r="U24" s="1"/>
      <c r="V24" s="2"/>
      <c r="W24" s="29">
        <f>[2]Plan1!$A182</f>
        <v>42370</v>
      </c>
      <c r="X24" s="28" t="str">
        <f>[2]Plan1!$C182</f>
        <v>Confraternização Universal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</row>
    <row r="25" spans="1:122" x14ac:dyDescent="0.2">
      <c r="A25" s="38">
        <f t="shared" si="5"/>
        <v>42038</v>
      </c>
      <c r="B25" s="39">
        <f t="shared" ca="1" si="14"/>
        <v>490727.19940802001</v>
      </c>
      <c r="C25" s="34">
        <f t="shared" si="9"/>
        <v>488124.28350000002</v>
      </c>
      <c r="D25" s="34"/>
      <c r="E25" s="40">
        <f ca="1">IF(A25&lt;$B$1,VLOOKUP(A25,[1]DI!$A$4:$B$15000,2,FALSE),0)</f>
        <v>0.12089999999999999</v>
      </c>
      <c r="F25" s="41">
        <f t="shared" ca="1" si="1"/>
        <v>1.00045300707691</v>
      </c>
      <c r="G25" s="41">
        <f ca="1">(TRUNC(PRODUCT($F$11:$F24),16))</f>
        <v>1.0040634436370599</v>
      </c>
      <c r="H25" s="42">
        <f t="shared" si="6"/>
        <v>1</v>
      </c>
      <c r="I25" s="42">
        <f t="shared" ca="1" si="2"/>
        <v>1.0040634399999999</v>
      </c>
      <c r="J25" s="40">
        <f t="shared" si="7"/>
        <v>3.5999999999999997E-2</v>
      </c>
      <c r="K25" s="98">
        <f t="shared" si="10"/>
        <v>42025</v>
      </c>
      <c r="L25" s="43">
        <f t="shared" si="11"/>
        <v>9</v>
      </c>
      <c r="M25" s="44">
        <f t="shared" si="12"/>
        <v>9</v>
      </c>
      <c r="N25" s="8">
        <f t="shared" si="3"/>
        <v>1.00126391</v>
      </c>
      <c r="O25" s="8">
        <f t="shared" ca="1" si="4"/>
        <v>1.0053324859999999</v>
      </c>
      <c r="P25" s="44">
        <v>0</v>
      </c>
      <c r="Q25" s="42">
        <f t="shared" ca="1" si="13"/>
        <v>2602.9159080200002</v>
      </c>
      <c r="R25" s="42"/>
      <c r="S25" s="34">
        <v>0</v>
      </c>
      <c r="T25" s="34"/>
      <c r="U25" s="1"/>
      <c r="V25" s="2"/>
      <c r="W25" s="29">
        <f>[2]Plan1!$A183</f>
        <v>42408</v>
      </c>
      <c r="X25" s="28" t="str">
        <f>[2]Plan1!$C183</f>
        <v>Carnaval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</row>
    <row r="26" spans="1:122" x14ac:dyDescent="0.2">
      <c r="A26" s="38">
        <f t="shared" si="5"/>
        <v>42039</v>
      </c>
      <c r="B26" s="39">
        <f t="shared" ca="1" si="14"/>
        <v>491018.41093868</v>
      </c>
      <c r="C26" s="34">
        <f t="shared" si="9"/>
        <v>488124.28350000002</v>
      </c>
      <c r="D26" s="34"/>
      <c r="E26" s="40">
        <f ca="1">IF(A26&lt;$B$1,VLOOKUP(A26,[1]DI!$A$4:$B$15000,2,FALSE),0)</f>
        <v>0.12089999999999999</v>
      </c>
      <c r="F26" s="41">
        <f t="shared" ca="1" si="1"/>
        <v>1.00045300707691</v>
      </c>
      <c r="G26" s="41">
        <f ca="1">(TRUNC(PRODUCT($F$11:$F25),16))</f>
        <v>1.00451829148269</v>
      </c>
      <c r="H26" s="42">
        <f t="shared" si="6"/>
        <v>1</v>
      </c>
      <c r="I26" s="42">
        <f t="shared" ca="1" si="2"/>
        <v>1.00451829</v>
      </c>
      <c r="J26" s="40">
        <f t="shared" si="7"/>
        <v>3.5999999999999997E-2</v>
      </c>
      <c r="K26" s="98">
        <f t="shared" si="10"/>
        <v>42025</v>
      </c>
      <c r="L26" s="43">
        <f t="shared" si="11"/>
        <v>10</v>
      </c>
      <c r="M26" s="44">
        <f t="shared" si="12"/>
        <v>10</v>
      </c>
      <c r="N26" s="8">
        <f t="shared" si="3"/>
        <v>1.001404443</v>
      </c>
      <c r="O26" s="8">
        <f t="shared" ca="1" si="4"/>
        <v>1.0059290789999999</v>
      </c>
      <c r="P26" s="44">
        <v>0</v>
      </c>
      <c r="Q26" s="42">
        <f t="shared" ca="1" si="13"/>
        <v>2894.1274386800001</v>
      </c>
      <c r="R26" s="42"/>
      <c r="S26" s="34">
        <v>0</v>
      </c>
      <c r="T26" s="34"/>
      <c r="U26" s="1"/>
      <c r="V26" s="2"/>
      <c r="W26" s="29">
        <f>[2]Plan1!$A184</f>
        <v>42409</v>
      </c>
      <c r="X26" s="28" t="str">
        <f>[2]Plan1!$C184</f>
        <v>Carnaval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</row>
    <row r="27" spans="1:122" x14ac:dyDescent="0.2">
      <c r="A27" s="38">
        <f t="shared" si="5"/>
        <v>42040</v>
      </c>
      <c r="B27" s="39">
        <f t="shared" ca="1" si="14"/>
        <v>491309.79721784004</v>
      </c>
      <c r="C27" s="34">
        <f t="shared" si="9"/>
        <v>488124.28350000002</v>
      </c>
      <c r="D27" s="34"/>
      <c r="E27" s="40">
        <f ca="1">IF(A27&lt;$B$1,VLOOKUP(A27,[1]DI!$A$4:$B$15000,2,FALSE),0)</f>
        <v>0.12089999999999999</v>
      </c>
      <c r="F27" s="41">
        <f t="shared" ca="1" si="1"/>
        <v>1.00045300707691</v>
      </c>
      <c r="G27" s="41">
        <f ca="1">(TRUNC(PRODUCT($F$11:$F26),16))</f>
        <v>1.00497334537762</v>
      </c>
      <c r="H27" s="42">
        <f t="shared" si="6"/>
        <v>1</v>
      </c>
      <c r="I27" s="42">
        <f t="shared" ca="1" si="2"/>
        <v>1.00497335</v>
      </c>
      <c r="J27" s="40">
        <f t="shared" si="7"/>
        <v>3.5999999999999997E-2</v>
      </c>
      <c r="K27" s="98">
        <f t="shared" si="10"/>
        <v>42025</v>
      </c>
      <c r="L27" s="43">
        <f t="shared" si="11"/>
        <v>11</v>
      </c>
      <c r="M27" s="44">
        <f t="shared" si="12"/>
        <v>11</v>
      </c>
      <c r="N27" s="8">
        <f t="shared" si="3"/>
        <v>1.001544996</v>
      </c>
      <c r="O27" s="8">
        <f t="shared" ca="1" si="4"/>
        <v>1.0065260300000001</v>
      </c>
      <c r="P27" s="44">
        <v>0</v>
      </c>
      <c r="Q27" s="42">
        <f t="shared" ca="1" si="13"/>
        <v>3185.51371784</v>
      </c>
      <c r="R27" s="42"/>
      <c r="S27" s="34">
        <v>0</v>
      </c>
      <c r="T27" s="34"/>
      <c r="U27" s="1"/>
      <c r="V27" s="2"/>
      <c r="W27" s="29">
        <f>[2]Plan1!$A185</f>
        <v>42454</v>
      </c>
      <c r="X27" s="28" t="str">
        <f>[2]Plan1!$C185</f>
        <v>Paixão de Cristo</v>
      </c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</row>
    <row r="28" spans="1:122" x14ac:dyDescent="0.2">
      <c r="A28" s="38">
        <f t="shared" si="5"/>
        <v>42041</v>
      </c>
      <c r="B28" s="39">
        <f t="shared" ca="1" si="14"/>
        <v>491601.35336425004</v>
      </c>
      <c r="C28" s="34">
        <f t="shared" si="9"/>
        <v>488124.28350000002</v>
      </c>
      <c r="D28" s="34"/>
      <c r="E28" s="40">
        <f ca="1">IF(A28&lt;$B$1,VLOOKUP(A28,[1]DI!$A$4:$B$15000,2,FALSE),0)</f>
        <v>0.12089999999999999</v>
      </c>
      <c r="F28" s="41">
        <f t="shared" ca="1" si="1"/>
        <v>1.00045300707691</v>
      </c>
      <c r="G28" s="41">
        <f ca="1">(TRUNC(PRODUCT($F$11:$F27),16))</f>
        <v>1.00542860541518</v>
      </c>
      <c r="H28" s="42">
        <f t="shared" si="6"/>
        <v>1</v>
      </c>
      <c r="I28" s="42">
        <f t="shared" ca="1" si="2"/>
        <v>1.0054286100000001</v>
      </c>
      <c r="J28" s="40">
        <f t="shared" si="7"/>
        <v>3.5999999999999997E-2</v>
      </c>
      <c r="K28" s="98">
        <f t="shared" si="10"/>
        <v>42025</v>
      </c>
      <c r="L28" s="43">
        <f t="shared" si="11"/>
        <v>12</v>
      </c>
      <c r="M28" s="44">
        <f t="shared" si="12"/>
        <v>12</v>
      </c>
      <c r="N28" s="8">
        <f t="shared" si="3"/>
        <v>1.0016855689999999</v>
      </c>
      <c r="O28" s="8">
        <f t="shared" ca="1" si="4"/>
        <v>1.0071233289999999</v>
      </c>
      <c r="P28" s="44">
        <v>0</v>
      </c>
      <c r="Q28" s="42">
        <f t="shared" ca="1" si="13"/>
        <v>3477.0698642500001</v>
      </c>
      <c r="R28" s="42"/>
      <c r="S28" s="34">
        <v>0</v>
      </c>
      <c r="T28" s="34"/>
      <c r="U28" s="1"/>
      <c r="V28" s="2"/>
      <c r="W28" s="29">
        <f>[2]Plan1!$A186</f>
        <v>42481</v>
      </c>
      <c r="X28" s="28" t="str">
        <f>[2]Plan1!$C186</f>
        <v>Tiradentes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</row>
    <row r="29" spans="1:122" x14ac:dyDescent="0.2">
      <c r="A29" s="38">
        <f t="shared" si="5"/>
        <v>42042</v>
      </c>
      <c r="B29" s="39">
        <f t="shared" ca="1" si="14"/>
        <v>491893.07937792002</v>
      </c>
      <c r="C29" s="34">
        <f t="shared" si="9"/>
        <v>488124.28350000002</v>
      </c>
      <c r="D29" s="34"/>
      <c r="E29" s="40">
        <f ca="1">IF(A29&lt;$B$1,VLOOKUP(A29,[1]DI!$A$4:$B$15000,2,FALSE),0)</f>
        <v>0</v>
      </c>
      <c r="F29" s="41">
        <f t="shared" ca="1" si="1"/>
        <v>1</v>
      </c>
      <c r="G29" s="41">
        <f ca="1">(TRUNC(PRODUCT($F$11:$F28),16))</f>
        <v>1.00588407168876</v>
      </c>
      <c r="H29" s="42">
        <f t="shared" si="6"/>
        <v>1</v>
      </c>
      <c r="I29" s="42">
        <f t="shared" ca="1" si="2"/>
        <v>1.00588407</v>
      </c>
      <c r="J29" s="40">
        <f t="shared" si="7"/>
        <v>3.5999999999999997E-2</v>
      </c>
      <c r="K29" s="98">
        <f t="shared" si="10"/>
        <v>42025</v>
      </c>
      <c r="L29" s="43">
        <f t="shared" si="11"/>
        <v>12</v>
      </c>
      <c r="M29" s="44">
        <f t="shared" si="12"/>
        <v>13</v>
      </c>
      <c r="N29" s="8">
        <f t="shared" si="3"/>
        <v>1.0018261610000001</v>
      </c>
      <c r="O29" s="8">
        <f t="shared" ca="1" si="4"/>
        <v>1.0077209760000001</v>
      </c>
      <c r="P29" s="44">
        <v>0</v>
      </c>
      <c r="Q29" s="42">
        <f t="shared" ca="1" si="13"/>
        <v>3768.7958779199998</v>
      </c>
      <c r="R29" s="42"/>
      <c r="S29" s="34">
        <v>0</v>
      </c>
      <c r="T29" s="34"/>
      <c r="U29" s="1"/>
      <c r="V29" s="2"/>
      <c r="W29" s="29">
        <f>[2]Plan1!$A187</f>
        <v>42491</v>
      </c>
      <c r="X29" s="28" t="str">
        <f>[2]Plan1!$C187</f>
        <v>Dia do Trabalho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</row>
    <row r="30" spans="1:122" x14ac:dyDescent="0.2">
      <c r="A30" s="38">
        <f t="shared" si="5"/>
        <v>42043</v>
      </c>
      <c r="B30" s="39">
        <f t="shared" ca="1" si="14"/>
        <v>491893.07937792002</v>
      </c>
      <c r="C30" s="34">
        <f t="shared" si="9"/>
        <v>488124.28350000002</v>
      </c>
      <c r="D30" s="34"/>
      <c r="E30" s="40">
        <f ca="1">IF(A30&lt;$B$1,VLOOKUP(A30,[1]DI!$A$4:$B$15000,2,FALSE),0)</f>
        <v>0</v>
      </c>
      <c r="F30" s="41">
        <f t="shared" ca="1" si="1"/>
        <v>1</v>
      </c>
      <c r="G30" s="41">
        <f ca="1">(TRUNC(PRODUCT($F$11:$F29),16))</f>
        <v>1.00588407168876</v>
      </c>
      <c r="H30" s="42">
        <f t="shared" si="6"/>
        <v>1</v>
      </c>
      <c r="I30" s="42">
        <f t="shared" ca="1" si="2"/>
        <v>1.00588407</v>
      </c>
      <c r="J30" s="40">
        <f t="shared" si="7"/>
        <v>3.5999999999999997E-2</v>
      </c>
      <c r="K30" s="98">
        <f t="shared" si="10"/>
        <v>42025</v>
      </c>
      <c r="L30" s="43">
        <f t="shared" si="11"/>
        <v>12</v>
      </c>
      <c r="M30" s="44">
        <f t="shared" si="12"/>
        <v>13</v>
      </c>
      <c r="N30" s="8">
        <f t="shared" si="3"/>
        <v>1.0018261610000001</v>
      </c>
      <c r="O30" s="8">
        <f t="shared" ca="1" si="4"/>
        <v>1.0077209760000001</v>
      </c>
      <c r="P30" s="44">
        <v>0</v>
      </c>
      <c r="Q30" s="42">
        <f t="shared" ca="1" si="13"/>
        <v>3768.7958779199998</v>
      </c>
      <c r="R30" s="42"/>
      <c r="S30" s="34">
        <v>0</v>
      </c>
      <c r="T30" s="34"/>
      <c r="U30" s="1"/>
      <c r="V30" s="2"/>
      <c r="W30" s="29">
        <f>[2]Plan1!$A188</f>
        <v>42516</v>
      </c>
      <c r="X30" s="28" t="str">
        <f>[2]Plan1!$C188</f>
        <v>Corpus Christi</v>
      </c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</row>
    <row r="31" spans="1:122" x14ac:dyDescent="0.2">
      <c r="A31" s="38">
        <f t="shared" si="5"/>
        <v>42044</v>
      </c>
      <c r="B31" s="39">
        <f t="shared" ca="1" si="14"/>
        <v>491893.07937792002</v>
      </c>
      <c r="C31" s="34">
        <f t="shared" si="9"/>
        <v>488124.28350000002</v>
      </c>
      <c r="D31" s="34"/>
      <c r="E31" s="40">
        <f ca="1">IF(A31&lt;$B$1,VLOOKUP(A31,[1]DI!$A$4:$B$15000,2,FALSE),0)</f>
        <v>0.12089999999999999</v>
      </c>
      <c r="F31" s="41">
        <f t="shared" ca="1" si="1"/>
        <v>1.00045300707691</v>
      </c>
      <c r="G31" s="41">
        <f ca="1">(TRUNC(PRODUCT($F$11:$F30),16))</f>
        <v>1.00588407168876</v>
      </c>
      <c r="H31" s="42">
        <f t="shared" si="6"/>
        <v>1</v>
      </c>
      <c r="I31" s="42">
        <f t="shared" ca="1" si="2"/>
        <v>1.00588407</v>
      </c>
      <c r="J31" s="40">
        <f t="shared" si="7"/>
        <v>3.5999999999999997E-2</v>
      </c>
      <c r="K31" s="98">
        <f t="shared" si="10"/>
        <v>42025</v>
      </c>
      <c r="L31" s="43">
        <f t="shared" si="11"/>
        <v>13</v>
      </c>
      <c r="M31" s="44">
        <f t="shared" si="12"/>
        <v>13</v>
      </c>
      <c r="N31" s="8">
        <f t="shared" si="3"/>
        <v>1.0018261610000001</v>
      </c>
      <c r="O31" s="8">
        <f t="shared" ca="1" si="4"/>
        <v>1.0077209760000001</v>
      </c>
      <c r="P31" s="44">
        <v>0</v>
      </c>
      <c r="Q31" s="42">
        <f t="shared" ca="1" si="13"/>
        <v>3768.7958779199998</v>
      </c>
      <c r="R31" s="42"/>
      <c r="S31" s="34">
        <v>0</v>
      </c>
      <c r="T31" s="34"/>
      <c r="U31" s="1"/>
      <c r="V31" s="2"/>
      <c r="W31" s="29">
        <f>[2]Plan1!$A189</f>
        <v>42620</v>
      </c>
      <c r="X31" s="28" t="str">
        <f>[2]Plan1!$C189</f>
        <v>Independência do Brasil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</row>
    <row r="32" spans="1:122" s="37" customFormat="1" x14ac:dyDescent="0.2">
      <c r="A32" s="38">
        <f t="shared" si="5"/>
        <v>42045</v>
      </c>
      <c r="B32" s="39">
        <f t="shared" ca="1" si="14"/>
        <v>492184.98062819004</v>
      </c>
      <c r="C32" s="34">
        <f t="shared" si="9"/>
        <v>488124.28350000002</v>
      </c>
      <c r="D32" s="34">
        <f>383754.27*S1</f>
        <v>57563.140500000001</v>
      </c>
      <c r="E32" s="40">
        <f ca="1">IF(A32&lt;$B$1,VLOOKUP(A32,[1]DI!$A$4:$B$15000,2,FALSE),0)</f>
        <v>0.12089999999999999</v>
      </c>
      <c r="F32" s="41">
        <f t="shared" ca="1" si="1"/>
        <v>1.00045300707691</v>
      </c>
      <c r="G32" s="41">
        <f ca="1">(TRUNC(PRODUCT($F$11:$F31),16))</f>
        <v>1.0063397442917901</v>
      </c>
      <c r="H32" s="42">
        <f t="shared" si="6"/>
        <v>1</v>
      </c>
      <c r="I32" s="42">
        <f t="shared" ca="1" si="2"/>
        <v>1.00633974</v>
      </c>
      <c r="J32" s="40">
        <f t="shared" si="7"/>
        <v>3.5999999999999997E-2</v>
      </c>
      <c r="K32" s="98">
        <f t="shared" si="10"/>
        <v>42025</v>
      </c>
      <c r="L32" s="43">
        <f t="shared" si="11"/>
        <v>14</v>
      </c>
      <c r="M32" s="44">
        <f t="shared" si="12"/>
        <v>14</v>
      </c>
      <c r="N32" s="8">
        <f t="shared" si="3"/>
        <v>1.0019667729999999</v>
      </c>
      <c r="O32" s="8">
        <f t="shared" ca="1" si="4"/>
        <v>1.008318982</v>
      </c>
      <c r="P32" s="44">
        <v>1</v>
      </c>
      <c r="Q32" s="42">
        <f t="shared" ca="1" si="13"/>
        <v>4060.6971281900001</v>
      </c>
      <c r="R32" s="42"/>
      <c r="S32" s="34">
        <v>0</v>
      </c>
      <c r="T32" s="34">
        <v>27131.87</v>
      </c>
      <c r="U32" s="37" t="s">
        <v>40</v>
      </c>
      <c r="V32" s="35"/>
      <c r="W32" s="29">
        <f>[2]Plan1!$A190</f>
        <v>42655</v>
      </c>
      <c r="X32" s="28" t="str">
        <f>[2]Plan1!$C190</f>
        <v>Nossa Sr.a Aparecida - Padroeira do Brasil</v>
      </c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</row>
    <row r="33" spans="1:122" x14ac:dyDescent="0.2">
      <c r="A33" s="38">
        <f t="shared" si="5"/>
        <v>42046</v>
      </c>
      <c r="B33" s="39">
        <f t="shared" ca="1" si="14"/>
        <v>546011.25128802005</v>
      </c>
      <c r="C33" s="34">
        <f>(C32+D32)-S32</f>
        <v>545687.424</v>
      </c>
      <c r="D33" s="34"/>
      <c r="E33" s="40">
        <f ca="1">IF(A33&lt;$B$1,VLOOKUP(A33,[1]DI!$A$4:$B$15000,2,FALSE),0)</f>
        <v>0.12089999999999999</v>
      </c>
      <c r="F33" s="41">
        <f t="shared" ca="1" si="1"/>
        <v>1.00045300707691</v>
      </c>
      <c r="G33" s="41">
        <f ca="1">(TRUNC(PRODUCT($F$11:$F32),16))</f>
        <v>1.00679562331773</v>
      </c>
      <c r="H33" s="42">
        <f t="shared" ca="1" si="6"/>
        <v>1.0063397442917901</v>
      </c>
      <c r="I33" s="42">
        <f t="shared" ca="1" si="2"/>
        <v>1.00045301</v>
      </c>
      <c r="J33" s="40">
        <f t="shared" si="7"/>
        <v>3.5999999999999997E-2</v>
      </c>
      <c r="K33" s="98">
        <f t="shared" si="10"/>
        <v>42045</v>
      </c>
      <c r="L33" s="43">
        <f t="shared" si="11"/>
        <v>1</v>
      </c>
      <c r="M33" s="44">
        <f t="shared" si="12"/>
        <v>1</v>
      </c>
      <c r="N33" s="8">
        <f t="shared" si="3"/>
        <v>1.000140356</v>
      </c>
      <c r="O33" s="8">
        <f t="shared" ca="1" si="4"/>
        <v>1.0005934299999999</v>
      </c>
      <c r="P33" s="44">
        <v>0</v>
      </c>
      <c r="Q33" s="42">
        <f t="shared" ca="1" si="13"/>
        <v>323.82728802000003</v>
      </c>
      <c r="R33" s="42"/>
      <c r="S33" s="34">
        <v>0</v>
      </c>
      <c r="T33" s="34"/>
      <c r="U33" s="1"/>
      <c r="V33" s="2"/>
      <c r="W33" s="29">
        <f>[2]Plan1!$A191</f>
        <v>42676</v>
      </c>
      <c r="X33" s="28" t="str">
        <f>[2]Plan1!$C191</f>
        <v>Finados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</row>
    <row r="34" spans="1:122" x14ac:dyDescent="0.2">
      <c r="A34" s="38">
        <f t="shared" si="5"/>
        <v>42047</v>
      </c>
      <c r="B34" s="39">
        <f t="shared" ca="1" si="14"/>
        <v>546335.26683820004</v>
      </c>
      <c r="C34" s="34">
        <f t="shared" ref="C34:C91" si="15">(C33-S33)</f>
        <v>545687.424</v>
      </c>
      <c r="D34" s="34"/>
      <c r="E34" s="40">
        <f ca="1">IF(A34&lt;$B$1,VLOOKUP(A34,[1]DI!$A$4:$B$15000,2,FALSE),0)</f>
        <v>0.12089999999999999</v>
      </c>
      <c r="F34" s="41">
        <f t="shared" ca="1" si="1"/>
        <v>1.00045300707691</v>
      </c>
      <c r="G34" s="41">
        <f ca="1">(TRUNC(PRODUCT($F$11:$F33),16))</f>
        <v>1.0072517088600901</v>
      </c>
      <c r="H34" s="42">
        <f t="shared" ca="1" si="6"/>
        <v>1.0063397442917901</v>
      </c>
      <c r="I34" s="42">
        <f t="shared" ca="1" si="2"/>
        <v>1.0009062200000001</v>
      </c>
      <c r="J34" s="40">
        <f t="shared" si="7"/>
        <v>3.5999999999999997E-2</v>
      </c>
      <c r="K34" s="98">
        <f t="shared" si="10"/>
        <v>42045</v>
      </c>
      <c r="L34" s="43">
        <f t="shared" si="11"/>
        <v>2</v>
      </c>
      <c r="M34" s="44">
        <f t="shared" si="12"/>
        <v>2</v>
      </c>
      <c r="N34" s="8">
        <f t="shared" si="3"/>
        <v>1.0002807309999999</v>
      </c>
      <c r="O34" s="8">
        <f t="shared" ca="1" si="4"/>
        <v>1.0011872049999999</v>
      </c>
      <c r="P34" s="44">
        <v>0</v>
      </c>
      <c r="Q34" s="42">
        <f t="shared" ca="1" si="13"/>
        <v>647.84283819999996</v>
      </c>
      <c r="R34" s="42"/>
      <c r="S34" s="34">
        <v>0</v>
      </c>
      <c r="T34" s="34"/>
      <c r="U34" s="1"/>
      <c r="V34" s="2"/>
      <c r="W34" s="29">
        <f>[2]Plan1!$A192</f>
        <v>42689</v>
      </c>
      <c r="X34" s="28" t="str">
        <f>[2]Plan1!$C192</f>
        <v>Proclamação da República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</row>
    <row r="35" spans="1:122" x14ac:dyDescent="0.2">
      <c r="A35" s="38">
        <f t="shared" si="5"/>
        <v>42048</v>
      </c>
      <c r="B35" s="39">
        <f t="shared" ca="1" si="14"/>
        <v>546659.47829017998</v>
      </c>
      <c r="C35" s="34">
        <f t="shared" si="15"/>
        <v>545687.424</v>
      </c>
      <c r="D35" s="34"/>
      <c r="E35" s="40">
        <f ca="1">IF(A35&lt;$B$1,VLOOKUP(A35,[1]DI!$A$4:$B$15000,2,FALSE),0)</f>
        <v>0.12089999999999999</v>
      </c>
      <c r="F35" s="41">
        <f t="shared" ca="1" si="1"/>
        <v>1.00045300707691</v>
      </c>
      <c r="G35" s="41">
        <f ca="1">(TRUNC(PRODUCT($F$11:$F34),16))</f>
        <v>1.00770800101243</v>
      </c>
      <c r="H35" s="42">
        <f t="shared" ca="1" si="6"/>
        <v>1.0063397442917901</v>
      </c>
      <c r="I35" s="42">
        <f t="shared" ca="1" si="2"/>
        <v>1.00135964</v>
      </c>
      <c r="J35" s="40">
        <f t="shared" si="7"/>
        <v>3.5999999999999997E-2</v>
      </c>
      <c r="K35" s="98">
        <f t="shared" si="10"/>
        <v>42045</v>
      </c>
      <c r="L35" s="43">
        <f t="shared" si="11"/>
        <v>3</v>
      </c>
      <c r="M35" s="44">
        <f t="shared" si="12"/>
        <v>3</v>
      </c>
      <c r="N35" s="8">
        <f t="shared" si="3"/>
        <v>1.000421126</v>
      </c>
      <c r="O35" s="8">
        <f t="shared" ca="1" si="4"/>
        <v>1.0017813390000001</v>
      </c>
      <c r="P35" s="44">
        <v>0</v>
      </c>
      <c r="Q35" s="42">
        <f t="shared" ca="1" si="13"/>
        <v>972.05429017999995</v>
      </c>
      <c r="R35" s="42"/>
      <c r="S35" s="34">
        <v>0</v>
      </c>
      <c r="T35" s="34"/>
      <c r="U35" s="1"/>
      <c r="V35" s="2"/>
      <c r="W35" s="29">
        <f>[2]Plan1!$A193</f>
        <v>42729</v>
      </c>
      <c r="X35" s="28" t="str">
        <f>[2]Plan1!$C193</f>
        <v>Natal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</row>
    <row r="36" spans="1:122" x14ac:dyDescent="0.2">
      <c r="A36" s="38">
        <f t="shared" si="5"/>
        <v>42049</v>
      </c>
      <c r="B36" s="39">
        <f t="shared" ca="1" si="14"/>
        <v>546983.87855000002</v>
      </c>
      <c r="C36" s="34">
        <f t="shared" si="15"/>
        <v>545687.424</v>
      </c>
      <c r="D36" s="34"/>
      <c r="E36" s="40">
        <f ca="1">IF(A36&lt;$B$1,VLOOKUP(A36,[1]DI!$A$4:$B$15000,2,FALSE),0)</f>
        <v>0</v>
      </c>
      <c r="F36" s="41">
        <f t="shared" ca="1" si="1"/>
        <v>1</v>
      </c>
      <c r="G36" s="41">
        <f ca="1">(TRUNC(PRODUCT($F$11:$F35),16))</f>
        <v>1.0081644998683501</v>
      </c>
      <c r="H36" s="42">
        <f t="shared" ca="1" si="6"/>
        <v>1.0063397442917901</v>
      </c>
      <c r="I36" s="42">
        <f t="shared" ca="1" si="2"/>
        <v>1.00181326</v>
      </c>
      <c r="J36" s="40">
        <f t="shared" si="7"/>
        <v>3.5999999999999997E-2</v>
      </c>
      <c r="K36" s="98">
        <f t="shared" si="10"/>
        <v>42045</v>
      </c>
      <c r="L36" s="43">
        <f t="shared" si="11"/>
        <v>3</v>
      </c>
      <c r="M36" s="44">
        <f t="shared" si="12"/>
        <v>4</v>
      </c>
      <c r="N36" s="8">
        <f t="shared" si="3"/>
        <v>1.0005615409999999</v>
      </c>
      <c r="O36" s="8">
        <f t="shared" ca="1" si="4"/>
        <v>1.0023758190000001</v>
      </c>
      <c r="P36" s="44">
        <v>0</v>
      </c>
      <c r="Q36" s="42">
        <f t="shared" ca="1" si="13"/>
        <v>1296.4545499999999</v>
      </c>
      <c r="R36" s="42"/>
      <c r="S36" s="34">
        <v>0</v>
      </c>
      <c r="T36" s="34"/>
      <c r="U36" s="1"/>
      <c r="V36" s="2"/>
      <c r="W36" s="29">
        <f>[2]Plan1!$A194</f>
        <v>42736</v>
      </c>
      <c r="X36" s="28" t="str">
        <f>[2]Plan1!$C194</f>
        <v>Confraternização Universal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</row>
    <row r="37" spans="1:122" x14ac:dyDescent="0.2">
      <c r="A37" s="38">
        <f t="shared" si="5"/>
        <v>42050</v>
      </c>
      <c r="B37" s="39">
        <f t="shared" ca="1" si="14"/>
        <v>546983.87855000002</v>
      </c>
      <c r="C37" s="34">
        <f t="shared" si="15"/>
        <v>545687.424</v>
      </c>
      <c r="D37" s="34"/>
      <c r="E37" s="40">
        <f ca="1">IF(A37&lt;$B$1,VLOOKUP(A37,[1]DI!$A$4:$B$15000,2,FALSE),0)</f>
        <v>0</v>
      </c>
      <c r="F37" s="41">
        <f t="shared" ca="1" si="1"/>
        <v>1</v>
      </c>
      <c r="G37" s="41">
        <f ca="1">(TRUNC(PRODUCT($F$11:$F36),16))</f>
        <v>1.0081644998683501</v>
      </c>
      <c r="H37" s="42">
        <f t="shared" ca="1" si="6"/>
        <v>1.0063397442917901</v>
      </c>
      <c r="I37" s="42">
        <f t="shared" ca="1" si="2"/>
        <v>1.00181326</v>
      </c>
      <c r="J37" s="40">
        <f t="shared" si="7"/>
        <v>3.5999999999999997E-2</v>
      </c>
      <c r="K37" s="98">
        <f t="shared" si="10"/>
        <v>42045</v>
      </c>
      <c r="L37" s="43">
        <f t="shared" si="11"/>
        <v>3</v>
      </c>
      <c r="M37" s="44">
        <f t="shared" si="12"/>
        <v>4</v>
      </c>
      <c r="N37" s="8">
        <f t="shared" si="3"/>
        <v>1.0005615409999999</v>
      </c>
      <c r="O37" s="8">
        <f t="shared" ca="1" si="4"/>
        <v>1.0023758190000001</v>
      </c>
      <c r="P37" s="44">
        <v>0</v>
      </c>
      <c r="Q37" s="42">
        <f t="shared" ca="1" si="13"/>
        <v>1296.4545499999999</v>
      </c>
      <c r="R37" s="42"/>
      <c r="S37" s="34">
        <v>0</v>
      </c>
      <c r="T37" s="34"/>
      <c r="U37" s="1"/>
      <c r="V37" s="2"/>
      <c r="W37" s="29">
        <f>[2]Plan1!$A195</f>
        <v>42793</v>
      </c>
      <c r="X37" s="28" t="str">
        <f>[2]Plan1!$C195</f>
        <v>Carnaval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</row>
    <row r="38" spans="1:122" x14ac:dyDescent="0.2">
      <c r="A38" s="38">
        <f t="shared" si="5"/>
        <v>42051</v>
      </c>
      <c r="B38" s="39">
        <f t="shared" ca="1" si="14"/>
        <v>546983.87855000002</v>
      </c>
      <c r="C38" s="34">
        <f t="shared" si="15"/>
        <v>545687.424</v>
      </c>
      <c r="D38" s="34"/>
      <c r="E38" s="40">
        <f ca="1">IF(A38&lt;$B$1,VLOOKUP(A38,[1]DI!$A$4:$B$15000,2,FALSE),0)</f>
        <v>0</v>
      </c>
      <c r="F38" s="41">
        <f t="shared" ca="1" si="1"/>
        <v>1</v>
      </c>
      <c r="G38" s="41">
        <f ca="1">(TRUNC(PRODUCT($F$11:$F37),16))</f>
        <v>1.0081644998683501</v>
      </c>
      <c r="H38" s="42">
        <f t="shared" ca="1" si="6"/>
        <v>1.0063397442917901</v>
      </c>
      <c r="I38" s="42">
        <f t="shared" ca="1" si="2"/>
        <v>1.00181326</v>
      </c>
      <c r="J38" s="40">
        <f t="shared" si="7"/>
        <v>3.5999999999999997E-2</v>
      </c>
      <c r="K38" s="98">
        <f t="shared" si="10"/>
        <v>42045</v>
      </c>
      <c r="L38" s="43">
        <f t="shared" si="11"/>
        <v>3</v>
      </c>
      <c r="M38" s="44">
        <f t="shared" si="12"/>
        <v>4</v>
      </c>
      <c r="N38" s="8">
        <f t="shared" si="3"/>
        <v>1.0005615409999999</v>
      </c>
      <c r="O38" s="8">
        <f t="shared" ca="1" si="4"/>
        <v>1.0023758190000001</v>
      </c>
      <c r="P38" s="44">
        <v>0</v>
      </c>
      <c r="Q38" s="42">
        <f t="shared" ca="1" si="13"/>
        <v>1296.4545499999999</v>
      </c>
      <c r="R38" s="42"/>
      <c r="S38" s="34">
        <v>0</v>
      </c>
      <c r="T38" s="34"/>
      <c r="U38" s="1"/>
      <c r="V38" s="2"/>
      <c r="W38" s="29">
        <f>[2]Plan1!$A196</f>
        <v>42794</v>
      </c>
      <c r="X38" s="28" t="str">
        <f>[2]Plan1!$C196</f>
        <v>Carnaval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</row>
    <row r="39" spans="1:122" x14ac:dyDescent="0.2">
      <c r="A39" s="38">
        <f t="shared" si="5"/>
        <v>42052</v>
      </c>
      <c r="B39" s="39">
        <f t="shared" ca="1" si="14"/>
        <v>546983.87855000002</v>
      </c>
      <c r="C39" s="34">
        <f t="shared" si="15"/>
        <v>545687.424</v>
      </c>
      <c r="D39" s="34"/>
      <c r="E39" s="40">
        <f ca="1">IF(A39&lt;$B$1,VLOOKUP(A39,[1]DI!$A$4:$B$15000,2,FALSE),0)</f>
        <v>0</v>
      </c>
      <c r="F39" s="41">
        <f t="shared" ca="1" si="1"/>
        <v>1</v>
      </c>
      <c r="G39" s="41">
        <f ca="1">(TRUNC(PRODUCT($F$11:$F38),16))</f>
        <v>1.0081644998683501</v>
      </c>
      <c r="H39" s="42">
        <f t="shared" ca="1" si="6"/>
        <v>1.0063397442917901</v>
      </c>
      <c r="I39" s="42">
        <f t="shared" ca="1" si="2"/>
        <v>1.00181326</v>
      </c>
      <c r="J39" s="40">
        <f t="shared" si="7"/>
        <v>3.5999999999999997E-2</v>
      </c>
      <c r="K39" s="98">
        <f t="shared" si="10"/>
        <v>42045</v>
      </c>
      <c r="L39" s="43">
        <f t="shared" si="11"/>
        <v>3</v>
      </c>
      <c r="M39" s="44">
        <f t="shared" si="12"/>
        <v>4</v>
      </c>
      <c r="N39" s="8">
        <f t="shared" si="3"/>
        <v>1.0005615409999999</v>
      </c>
      <c r="O39" s="8">
        <f t="shared" ca="1" si="4"/>
        <v>1.0023758190000001</v>
      </c>
      <c r="P39" s="44">
        <v>0</v>
      </c>
      <c r="Q39" s="42">
        <f t="shared" ca="1" si="13"/>
        <v>1296.4545499999999</v>
      </c>
      <c r="R39" s="42"/>
      <c r="S39" s="34">
        <v>0</v>
      </c>
      <c r="T39" s="34"/>
      <c r="U39" s="1"/>
      <c r="V39" s="2"/>
      <c r="W39" s="29">
        <f>[2]Plan1!$A197</f>
        <v>42839</v>
      </c>
      <c r="X39" s="28" t="str">
        <f>[2]Plan1!$C197</f>
        <v>Paixão de Cristo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</row>
    <row r="40" spans="1:122" x14ac:dyDescent="0.2">
      <c r="A40" s="38">
        <f t="shared" si="5"/>
        <v>42053</v>
      </c>
      <c r="B40" s="39">
        <f t="shared" ca="1" si="14"/>
        <v>546983.87855000002</v>
      </c>
      <c r="C40" s="34">
        <f t="shared" si="15"/>
        <v>545687.424</v>
      </c>
      <c r="D40" s="34"/>
      <c r="E40" s="40">
        <f ca="1">IF(A40&lt;$B$1,VLOOKUP(A40,[1]DI!$A$4:$B$15000,2,FALSE),0)</f>
        <v>0.12089999999999999</v>
      </c>
      <c r="F40" s="41">
        <f t="shared" ca="1" si="1"/>
        <v>1.00045300707691</v>
      </c>
      <c r="G40" s="41">
        <f ca="1">(TRUNC(PRODUCT($F$11:$F39),16))</f>
        <v>1.0081644998683501</v>
      </c>
      <c r="H40" s="42">
        <f t="shared" ca="1" si="6"/>
        <v>1.0063397442917901</v>
      </c>
      <c r="I40" s="42">
        <f t="shared" ca="1" si="2"/>
        <v>1.00181326</v>
      </c>
      <c r="J40" s="40">
        <f t="shared" si="7"/>
        <v>3.5999999999999997E-2</v>
      </c>
      <c r="K40" s="98">
        <f t="shared" si="10"/>
        <v>42045</v>
      </c>
      <c r="L40" s="43">
        <f t="shared" si="11"/>
        <v>4</v>
      </c>
      <c r="M40" s="44">
        <f t="shared" si="12"/>
        <v>4</v>
      </c>
      <c r="N40" s="8">
        <f t="shared" si="3"/>
        <v>1.0005615409999999</v>
      </c>
      <c r="O40" s="8">
        <f t="shared" ca="1" si="4"/>
        <v>1.0023758190000001</v>
      </c>
      <c r="P40" s="44">
        <v>0</v>
      </c>
      <c r="Q40" s="42">
        <f t="shared" ca="1" si="13"/>
        <v>1296.4545499999999</v>
      </c>
      <c r="R40" s="42"/>
      <c r="S40" s="34">
        <v>0</v>
      </c>
      <c r="T40" s="34"/>
      <c r="U40" s="1"/>
      <c r="V40" s="2"/>
      <c r="W40" s="29">
        <f>[2]Plan1!$A198</f>
        <v>42846</v>
      </c>
      <c r="X40" s="28" t="str">
        <f>[2]Plan1!$C198</f>
        <v>Tiradentes</v>
      </c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</row>
    <row r="41" spans="1:122" x14ac:dyDescent="0.2">
      <c r="A41" s="38">
        <f t="shared" si="5"/>
        <v>42054</v>
      </c>
      <c r="B41" s="39">
        <f t="shared" ca="1" si="14"/>
        <v>547308.47362022998</v>
      </c>
      <c r="C41" s="34">
        <f t="shared" si="15"/>
        <v>545687.424</v>
      </c>
      <c r="D41" s="34"/>
      <c r="E41" s="40">
        <f ca="1">IF(A41&lt;$B$1,VLOOKUP(A41,[1]DI!$A$4:$B$15000,2,FALSE),0)</f>
        <v>0.12089999999999999</v>
      </c>
      <c r="F41" s="41">
        <f t="shared" ca="1" si="1"/>
        <v>1.00045300707691</v>
      </c>
      <c r="G41" s="41">
        <f ca="1">(TRUNC(PRODUCT($F$11:$F40),16))</f>
        <v>1.00862120552148</v>
      </c>
      <c r="H41" s="42">
        <f t="shared" ca="1" si="6"/>
        <v>1.0063397442917901</v>
      </c>
      <c r="I41" s="42">
        <f t="shared" ca="1" si="2"/>
        <v>1.0022670899999999</v>
      </c>
      <c r="J41" s="40">
        <f t="shared" si="7"/>
        <v>3.5999999999999997E-2</v>
      </c>
      <c r="K41" s="98">
        <f t="shared" si="10"/>
        <v>42045</v>
      </c>
      <c r="L41" s="43">
        <f t="shared" si="11"/>
        <v>5</v>
      </c>
      <c r="M41" s="44">
        <f t="shared" si="12"/>
        <v>5</v>
      </c>
      <c r="N41" s="8">
        <f t="shared" si="3"/>
        <v>1.0007019749999999</v>
      </c>
      <c r="O41" s="8">
        <f t="shared" ca="1" si="4"/>
        <v>1.002970656</v>
      </c>
      <c r="P41" s="44">
        <v>0</v>
      </c>
      <c r="Q41" s="42">
        <f t="shared" ca="1" si="13"/>
        <v>1621.0496202300001</v>
      </c>
      <c r="R41" s="42"/>
      <c r="S41" s="34">
        <v>0</v>
      </c>
      <c r="T41" s="34"/>
      <c r="U41" s="1"/>
      <c r="V41" s="2"/>
      <c r="W41" s="29">
        <f>[2]Plan1!$A199</f>
        <v>42856</v>
      </c>
      <c r="X41" s="28" t="str">
        <f>[2]Plan1!$C199</f>
        <v>Dia do Trabalho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</row>
    <row r="42" spans="1:122" x14ac:dyDescent="0.2">
      <c r="A42" s="38">
        <f t="shared" si="5"/>
        <v>42055</v>
      </c>
      <c r="B42" s="39">
        <f t="shared" ca="1" si="14"/>
        <v>547633.25858967996</v>
      </c>
      <c r="C42" s="34">
        <f t="shared" si="15"/>
        <v>545687.424</v>
      </c>
      <c r="D42" s="34"/>
      <c r="E42" s="40">
        <f ca="1">IF(A42&lt;$B$1,VLOOKUP(A42,[1]DI!$A$4:$B$15000,2,FALSE),0)</f>
        <v>0.12089999999999999</v>
      </c>
      <c r="F42" s="41">
        <f t="shared" ca="1" si="1"/>
        <v>1.00045300707691</v>
      </c>
      <c r="G42" s="41">
        <f ca="1">(TRUNC(PRODUCT($F$11:$F41),16))</f>
        <v>1.0090781180655</v>
      </c>
      <c r="H42" s="42">
        <f t="shared" ca="1" si="6"/>
        <v>1.0063397442917901</v>
      </c>
      <c r="I42" s="42">
        <f t="shared" ca="1" si="2"/>
        <v>1.0027211199999999</v>
      </c>
      <c r="J42" s="40">
        <f t="shared" si="7"/>
        <v>3.5999999999999997E-2</v>
      </c>
      <c r="K42" s="98">
        <f t="shared" si="10"/>
        <v>42045</v>
      </c>
      <c r="L42" s="43">
        <f t="shared" si="11"/>
        <v>6</v>
      </c>
      <c r="M42" s="44">
        <f t="shared" si="12"/>
        <v>6</v>
      </c>
      <c r="N42" s="8">
        <f t="shared" si="3"/>
        <v>1.000842429</v>
      </c>
      <c r="O42" s="8">
        <f t="shared" ca="1" si="4"/>
        <v>1.0035658409999999</v>
      </c>
      <c r="P42" s="44">
        <v>0</v>
      </c>
      <c r="Q42" s="42">
        <f t="shared" ca="1" si="13"/>
        <v>1945.8345896799999</v>
      </c>
      <c r="R42" s="42"/>
      <c r="S42" s="34">
        <v>0</v>
      </c>
      <c r="T42" s="34"/>
      <c r="U42" s="1"/>
      <c r="V42" s="2"/>
      <c r="W42" s="29">
        <f>[2]Plan1!$A200</f>
        <v>42901</v>
      </c>
      <c r="X42" s="28" t="str">
        <f>[2]Plan1!$C200</f>
        <v>Corpus Christi</v>
      </c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</row>
    <row r="43" spans="1:122" x14ac:dyDescent="0.2">
      <c r="A43" s="38">
        <f t="shared" si="5"/>
        <v>42056</v>
      </c>
      <c r="B43" s="39">
        <f t="shared" ca="1" si="14"/>
        <v>547958.23891523003</v>
      </c>
      <c r="C43" s="34">
        <f t="shared" si="15"/>
        <v>545687.424</v>
      </c>
      <c r="D43" s="34"/>
      <c r="E43" s="40">
        <f ca="1">IF(A43&lt;$B$1,VLOOKUP(A43,[1]DI!$A$4:$B$15000,2,FALSE),0)</f>
        <v>0</v>
      </c>
      <c r="F43" s="41">
        <f t="shared" ca="1" si="1"/>
        <v>1</v>
      </c>
      <c r="G43" s="41">
        <f ca="1">(TRUNC(PRODUCT($F$11:$F42),16))</f>
        <v>1.00953523759414</v>
      </c>
      <c r="H43" s="42">
        <f t="shared" ca="1" si="6"/>
        <v>1.0063397442917901</v>
      </c>
      <c r="I43" s="42">
        <f t="shared" ca="1" si="2"/>
        <v>1.00317536</v>
      </c>
      <c r="J43" s="40">
        <f t="shared" si="7"/>
        <v>3.5999999999999997E-2</v>
      </c>
      <c r="K43" s="98">
        <f t="shared" si="10"/>
        <v>42045</v>
      </c>
      <c r="L43" s="43">
        <f t="shared" si="11"/>
        <v>6</v>
      </c>
      <c r="M43" s="44">
        <f t="shared" si="12"/>
        <v>7</v>
      </c>
      <c r="N43" s="8">
        <f t="shared" si="3"/>
        <v>1.0009829029999999</v>
      </c>
      <c r="O43" s="8">
        <f t="shared" ca="1" si="4"/>
        <v>1.0041613840000001</v>
      </c>
      <c r="P43" s="44">
        <v>0</v>
      </c>
      <c r="Q43" s="42">
        <f t="shared" ca="1" si="13"/>
        <v>2270.8149152300002</v>
      </c>
      <c r="R43" s="42"/>
      <c r="S43" s="34">
        <v>0</v>
      </c>
      <c r="T43" s="34"/>
      <c r="U43" s="1"/>
      <c r="V43" s="2"/>
      <c r="W43" s="29">
        <f>[2]Plan1!$A201</f>
        <v>42985</v>
      </c>
      <c r="X43" s="28" t="str">
        <f>[2]Plan1!$C201</f>
        <v>Independência do Brasil</v>
      </c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</row>
    <row r="44" spans="1:122" x14ac:dyDescent="0.2">
      <c r="A44" s="38">
        <f t="shared" si="5"/>
        <v>42057</v>
      </c>
      <c r="B44" s="39">
        <f t="shared" ca="1" si="14"/>
        <v>547958.23891523003</v>
      </c>
      <c r="C44" s="34">
        <f t="shared" si="15"/>
        <v>545687.424</v>
      </c>
      <c r="D44" s="34"/>
      <c r="E44" s="40">
        <f ca="1">IF(A44&lt;$B$1,VLOOKUP(A44,[1]DI!$A$4:$B$15000,2,FALSE),0)</f>
        <v>0</v>
      </c>
      <c r="F44" s="41">
        <f t="shared" ca="1" si="1"/>
        <v>1</v>
      </c>
      <c r="G44" s="41">
        <f ca="1">(TRUNC(PRODUCT($F$11:$F43),16))</f>
        <v>1.00953523759414</v>
      </c>
      <c r="H44" s="42">
        <f t="shared" ca="1" si="6"/>
        <v>1.0063397442917901</v>
      </c>
      <c r="I44" s="42">
        <f t="shared" ca="1" si="2"/>
        <v>1.00317536</v>
      </c>
      <c r="J44" s="40">
        <f t="shared" si="7"/>
        <v>3.5999999999999997E-2</v>
      </c>
      <c r="K44" s="98">
        <f t="shared" si="10"/>
        <v>42045</v>
      </c>
      <c r="L44" s="43">
        <f t="shared" si="11"/>
        <v>6</v>
      </c>
      <c r="M44" s="44">
        <f t="shared" si="12"/>
        <v>7</v>
      </c>
      <c r="N44" s="8">
        <f t="shared" si="3"/>
        <v>1.0009829029999999</v>
      </c>
      <c r="O44" s="8">
        <f t="shared" ca="1" si="4"/>
        <v>1.0041613840000001</v>
      </c>
      <c r="P44" s="44">
        <v>0</v>
      </c>
      <c r="Q44" s="42">
        <f t="shared" ca="1" si="13"/>
        <v>2270.8149152300002</v>
      </c>
      <c r="R44" s="42"/>
      <c r="S44" s="34">
        <v>0</v>
      </c>
      <c r="T44" s="34"/>
      <c r="U44" s="1"/>
      <c r="V44" s="2"/>
      <c r="W44" s="29">
        <f>[2]Plan1!$A202</f>
        <v>43020</v>
      </c>
      <c r="X44" s="28" t="str">
        <f>[2]Plan1!$C202</f>
        <v>Nossa Sr.a Aparecida - Padroeira do Brasil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</row>
    <row r="45" spans="1:122" x14ac:dyDescent="0.2">
      <c r="A45" s="38">
        <f t="shared" si="5"/>
        <v>42058</v>
      </c>
      <c r="B45" s="39">
        <f t="shared" ca="1" si="14"/>
        <v>547958.23891523003</v>
      </c>
      <c r="C45" s="34">
        <f t="shared" si="15"/>
        <v>545687.424</v>
      </c>
      <c r="D45" s="34"/>
      <c r="E45" s="40">
        <f ca="1">IF(A45&lt;$B$1,VLOOKUP(A45,[1]DI!$A$4:$B$15000,2,FALSE),0)</f>
        <v>0.12089999999999999</v>
      </c>
      <c r="F45" s="41">
        <f t="shared" ca="1" si="1"/>
        <v>1.00045300707691</v>
      </c>
      <c r="G45" s="41">
        <f ca="1">(TRUNC(PRODUCT($F$11:$F44),16))</f>
        <v>1.00953523759414</v>
      </c>
      <c r="H45" s="42">
        <f t="shared" ca="1" si="6"/>
        <v>1.0063397442917901</v>
      </c>
      <c r="I45" s="42">
        <f t="shared" ca="1" si="2"/>
        <v>1.00317536</v>
      </c>
      <c r="J45" s="40">
        <f t="shared" si="7"/>
        <v>3.5999999999999997E-2</v>
      </c>
      <c r="K45" s="98">
        <f t="shared" si="10"/>
        <v>42045</v>
      </c>
      <c r="L45" s="43">
        <f t="shared" si="11"/>
        <v>7</v>
      </c>
      <c r="M45" s="44">
        <f t="shared" si="12"/>
        <v>7</v>
      </c>
      <c r="N45" s="8">
        <f t="shared" si="3"/>
        <v>1.0009829029999999</v>
      </c>
      <c r="O45" s="8">
        <f t="shared" ca="1" si="4"/>
        <v>1.0041613840000001</v>
      </c>
      <c r="P45" s="44">
        <v>0</v>
      </c>
      <c r="Q45" s="42">
        <f t="shared" ca="1" si="13"/>
        <v>2270.8149152300002</v>
      </c>
      <c r="R45" s="42"/>
      <c r="S45" s="34">
        <v>0</v>
      </c>
      <c r="T45" s="34"/>
      <c r="U45" s="1"/>
      <c r="V45" s="2"/>
      <c r="W45" s="29">
        <f>[2]Plan1!$A203</f>
        <v>43041</v>
      </c>
      <c r="X45" s="28" t="str">
        <f>[2]Plan1!$C203</f>
        <v>Finados</v>
      </c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</row>
    <row r="46" spans="1:122" x14ac:dyDescent="0.2">
      <c r="A46" s="38">
        <f t="shared" si="5"/>
        <v>42059</v>
      </c>
      <c r="B46" s="39">
        <f t="shared" ca="1" si="14"/>
        <v>548283.41459687997</v>
      </c>
      <c r="C46" s="34">
        <f t="shared" si="15"/>
        <v>545687.424</v>
      </c>
      <c r="D46" s="34"/>
      <c r="E46" s="40">
        <f ca="1">IF(A46&lt;$B$1,VLOOKUP(A46,[1]DI!$A$4:$B$15000,2,FALSE),0)</f>
        <v>0.12089999999999999</v>
      </c>
      <c r="F46" s="41">
        <f t="shared" ca="1" si="1"/>
        <v>1.00045300707691</v>
      </c>
      <c r="G46" s="41">
        <f ca="1">(TRUNC(PRODUCT($F$11:$F45),16))</f>
        <v>1.00999256420116</v>
      </c>
      <c r="H46" s="42">
        <f t="shared" ca="1" si="6"/>
        <v>1.0063397442917901</v>
      </c>
      <c r="I46" s="42">
        <f t="shared" ca="1" si="2"/>
        <v>1.0036298100000001</v>
      </c>
      <c r="J46" s="40">
        <f t="shared" si="7"/>
        <v>3.5999999999999997E-2</v>
      </c>
      <c r="K46" s="98">
        <f t="shared" si="10"/>
        <v>42045</v>
      </c>
      <c r="L46" s="43">
        <f t="shared" si="11"/>
        <v>8</v>
      </c>
      <c r="M46" s="44">
        <f t="shared" si="12"/>
        <v>8</v>
      </c>
      <c r="N46" s="8">
        <f t="shared" si="3"/>
        <v>1.001123397</v>
      </c>
      <c r="O46" s="8">
        <f t="shared" ca="1" si="4"/>
        <v>1.0047572849999999</v>
      </c>
      <c r="P46" s="44">
        <v>0</v>
      </c>
      <c r="Q46" s="42">
        <f t="shared" ca="1" si="13"/>
        <v>2595.9905968799999</v>
      </c>
      <c r="R46" s="42"/>
      <c r="S46" s="34">
        <v>0</v>
      </c>
      <c r="T46" s="34"/>
      <c r="U46" s="1"/>
      <c r="V46" s="2"/>
      <c r="W46" s="29">
        <f>[2]Plan1!$A204</f>
        <v>43054</v>
      </c>
      <c r="X46" s="28" t="str">
        <f>[2]Plan1!$C204</f>
        <v>Proclamação da República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</row>
    <row r="47" spans="1:122" x14ac:dyDescent="0.2">
      <c r="A47" s="38">
        <f t="shared" si="5"/>
        <v>42060</v>
      </c>
      <c r="B47" s="39">
        <f t="shared" ca="1" si="14"/>
        <v>548608.77908638003</v>
      </c>
      <c r="C47" s="34">
        <f t="shared" si="15"/>
        <v>545687.424</v>
      </c>
      <c r="D47" s="34"/>
      <c r="E47" s="40">
        <f ca="1">IF(A47&lt;$B$1,VLOOKUP(A47,[1]DI!$A$4:$B$15000,2,FALSE),0)</f>
        <v>0.12089999999999999</v>
      </c>
      <c r="F47" s="41">
        <f t="shared" ca="1" si="1"/>
        <v>1.00045300707691</v>
      </c>
      <c r="G47" s="41">
        <f ca="1">(TRUNC(PRODUCT($F$11:$F46),16))</f>
        <v>1.0104500979803701</v>
      </c>
      <c r="H47" s="42">
        <f t="shared" ca="1" si="6"/>
        <v>1.0063397442917901</v>
      </c>
      <c r="I47" s="42">
        <f t="shared" ca="1" si="2"/>
        <v>1.0040844600000001</v>
      </c>
      <c r="J47" s="40">
        <f t="shared" si="7"/>
        <v>3.5999999999999997E-2</v>
      </c>
      <c r="K47" s="98">
        <f t="shared" si="10"/>
        <v>42045</v>
      </c>
      <c r="L47" s="43">
        <f t="shared" si="11"/>
        <v>9</v>
      </c>
      <c r="M47" s="44">
        <f t="shared" si="12"/>
        <v>9</v>
      </c>
      <c r="N47" s="8">
        <f t="shared" si="3"/>
        <v>1.00126391</v>
      </c>
      <c r="O47" s="8">
        <f t="shared" ca="1" si="4"/>
        <v>1.005353532</v>
      </c>
      <c r="P47" s="44">
        <v>0</v>
      </c>
      <c r="Q47" s="42">
        <f t="shared" ca="1" si="13"/>
        <v>2921.3550863800001</v>
      </c>
      <c r="R47" s="42"/>
      <c r="S47" s="34">
        <v>0</v>
      </c>
      <c r="T47" s="34"/>
      <c r="U47" s="6"/>
      <c r="V47" s="4"/>
      <c r="W47" s="29">
        <f>[2]Plan1!$A205</f>
        <v>43094</v>
      </c>
      <c r="X47" s="28" t="str">
        <f>[2]Plan1!$C205</f>
        <v>Natal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</row>
    <row r="48" spans="1:122" x14ac:dyDescent="0.2">
      <c r="A48" s="38">
        <f t="shared" si="5"/>
        <v>42061</v>
      </c>
      <c r="B48" s="39">
        <f t="shared" ca="1" si="14"/>
        <v>548934.33947766002</v>
      </c>
      <c r="C48" s="34">
        <f t="shared" si="15"/>
        <v>545687.424</v>
      </c>
      <c r="D48" s="34"/>
      <c r="E48" s="40">
        <f ca="1">IF(A48&lt;$B$1,VLOOKUP(A48,[1]DI!$A$4:$B$15000,2,FALSE),0)</f>
        <v>0.12089999999999999</v>
      </c>
      <c r="F48" s="41">
        <f t="shared" ca="1" si="1"/>
        <v>1.00045300707691</v>
      </c>
      <c r="G48" s="41">
        <f ca="1">(TRUNC(PRODUCT($F$11:$F47),16))</f>
        <v>1.0109078390256201</v>
      </c>
      <c r="H48" s="42">
        <f t="shared" ca="1" si="6"/>
        <v>1.0063397442917901</v>
      </c>
      <c r="I48" s="42">
        <f t="shared" ca="1" si="2"/>
        <v>1.0045393199999999</v>
      </c>
      <c r="J48" s="40">
        <f t="shared" si="7"/>
        <v>3.5999999999999997E-2</v>
      </c>
      <c r="K48" s="98">
        <f t="shared" si="10"/>
        <v>42045</v>
      </c>
      <c r="L48" s="43">
        <f t="shared" si="11"/>
        <v>10</v>
      </c>
      <c r="M48" s="44">
        <f t="shared" si="12"/>
        <v>10</v>
      </c>
      <c r="N48" s="8">
        <f t="shared" si="3"/>
        <v>1.001404443</v>
      </c>
      <c r="O48" s="8">
        <f t="shared" ca="1" si="4"/>
        <v>1.005950138</v>
      </c>
      <c r="P48" s="44">
        <v>0</v>
      </c>
      <c r="Q48" s="42">
        <f t="shared" ca="1" si="13"/>
        <v>3246.9154776599999</v>
      </c>
      <c r="R48" s="42"/>
      <c r="S48" s="34">
        <v>0</v>
      </c>
      <c r="T48" s="34"/>
      <c r="U48" s="1"/>
      <c r="V48" s="2"/>
      <c r="W48" s="29">
        <f>[2]Plan1!$A206</f>
        <v>43101</v>
      </c>
      <c r="X48" s="28" t="str">
        <f>[2]Plan1!$C206</f>
        <v>Confraternização Universal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</row>
    <row r="49" spans="1:122" x14ac:dyDescent="0.2">
      <c r="A49" s="38">
        <f t="shared" si="5"/>
        <v>42062</v>
      </c>
      <c r="B49" s="39">
        <f t="shared" ca="1" si="14"/>
        <v>549260.08976817003</v>
      </c>
      <c r="C49" s="34">
        <f t="shared" si="15"/>
        <v>545687.424</v>
      </c>
      <c r="D49" s="34"/>
      <c r="E49" s="40">
        <f ca="1">IF(A49&lt;$B$1,VLOOKUP(A49,[1]DI!$A$4:$B$15000,2,FALSE),0)</f>
        <v>0.12089999999999999</v>
      </c>
      <c r="F49" s="41">
        <f t="shared" ca="1" si="1"/>
        <v>1.00045300707691</v>
      </c>
      <c r="G49" s="41">
        <f ca="1">(TRUNC(PRODUCT($F$11:$F48),16))</f>
        <v>1.0113657874308</v>
      </c>
      <c r="H49" s="42">
        <f t="shared" ca="1" si="6"/>
        <v>1.0063397442917901</v>
      </c>
      <c r="I49" s="42">
        <f t="shared" ca="1" si="2"/>
        <v>1.0049943800000001</v>
      </c>
      <c r="J49" s="40">
        <f t="shared" si="7"/>
        <v>3.5999999999999997E-2</v>
      </c>
      <c r="K49" s="98">
        <f t="shared" si="10"/>
        <v>42045</v>
      </c>
      <c r="L49" s="43">
        <f t="shared" si="11"/>
        <v>11</v>
      </c>
      <c r="M49" s="44">
        <f t="shared" si="12"/>
        <v>11</v>
      </c>
      <c r="N49" s="8">
        <f t="shared" si="3"/>
        <v>1.001544996</v>
      </c>
      <c r="O49" s="8">
        <f t="shared" ca="1" si="4"/>
        <v>1.0065470919999999</v>
      </c>
      <c r="P49" s="44">
        <v>0</v>
      </c>
      <c r="Q49" s="42">
        <f t="shared" ca="1" si="13"/>
        <v>3572.6657681699999</v>
      </c>
      <c r="R49" s="42"/>
      <c r="S49" s="34">
        <v>0</v>
      </c>
      <c r="T49" s="34"/>
      <c r="U49" s="1"/>
      <c r="V49" s="2"/>
      <c r="W49" s="29">
        <f>[2]Plan1!$A207</f>
        <v>43143</v>
      </c>
      <c r="X49" s="28" t="str">
        <f>[2]Plan1!$C207</f>
        <v>Carnaval</v>
      </c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</row>
    <row r="50" spans="1:122" x14ac:dyDescent="0.2">
      <c r="A50" s="38">
        <f t="shared" si="5"/>
        <v>42063</v>
      </c>
      <c r="B50" s="39">
        <f t="shared" ca="1" si="14"/>
        <v>549586.03596045997</v>
      </c>
      <c r="C50" s="34">
        <f t="shared" si="15"/>
        <v>545687.424</v>
      </c>
      <c r="D50" s="34"/>
      <c r="E50" s="40">
        <f ca="1">IF(A50&lt;$B$1,VLOOKUP(A50,[1]DI!$A$4:$B$15000,2,FALSE),0)</f>
        <v>0</v>
      </c>
      <c r="F50" s="41">
        <f t="shared" ca="1" si="1"/>
        <v>1</v>
      </c>
      <c r="G50" s="41">
        <f ca="1">(TRUNC(PRODUCT($F$11:$F49),16))</f>
        <v>1.0118239432898499</v>
      </c>
      <c r="H50" s="42">
        <f t="shared" ca="1" si="6"/>
        <v>1.0063397442917901</v>
      </c>
      <c r="I50" s="42">
        <f t="shared" ca="1" si="2"/>
        <v>1.0054496500000001</v>
      </c>
      <c r="J50" s="40">
        <f t="shared" si="7"/>
        <v>3.5999999999999997E-2</v>
      </c>
      <c r="K50" s="98">
        <f t="shared" si="10"/>
        <v>42045</v>
      </c>
      <c r="L50" s="43">
        <f t="shared" si="11"/>
        <v>11</v>
      </c>
      <c r="M50" s="44">
        <f t="shared" si="12"/>
        <v>12</v>
      </c>
      <c r="N50" s="8">
        <f t="shared" si="3"/>
        <v>1.0016855689999999</v>
      </c>
      <c r="O50" s="8">
        <f t="shared" ca="1" si="4"/>
        <v>1.007144405</v>
      </c>
      <c r="P50" s="44">
        <v>0</v>
      </c>
      <c r="Q50" s="42">
        <f t="shared" ca="1" si="13"/>
        <v>3898.6119604599999</v>
      </c>
      <c r="R50" s="42"/>
      <c r="S50" s="34">
        <v>0</v>
      </c>
      <c r="T50" s="34"/>
      <c r="U50" s="1"/>
      <c r="V50" s="2"/>
      <c r="W50" s="29">
        <f>[2]Plan1!$A208</f>
        <v>43144</v>
      </c>
      <c r="X50" s="28" t="str">
        <f>[2]Plan1!$C208</f>
        <v>Carnaval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</row>
    <row r="51" spans="1:122" x14ac:dyDescent="0.2">
      <c r="A51" s="38">
        <f t="shared" si="5"/>
        <v>42064</v>
      </c>
      <c r="B51" s="39">
        <f t="shared" ca="1" si="14"/>
        <v>549586.03596045997</v>
      </c>
      <c r="C51" s="34">
        <f t="shared" si="15"/>
        <v>545687.424</v>
      </c>
      <c r="D51" s="34"/>
      <c r="E51" s="40">
        <f ca="1">IF(A51&lt;$B$1,VLOOKUP(A51,[1]DI!$A$4:$B$15000,2,FALSE),0)</f>
        <v>0</v>
      </c>
      <c r="F51" s="41">
        <f t="shared" ca="1" si="1"/>
        <v>1</v>
      </c>
      <c r="G51" s="41">
        <f ca="1">(TRUNC(PRODUCT($F$11:$F50),16))</f>
        <v>1.0118239432898499</v>
      </c>
      <c r="H51" s="42">
        <f t="shared" ca="1" si="6"/>
        <v>1.0063397442917901</v>
      </c>
      <c r="I51" s="42">
        <f t="shared" ca="1" si="2"/>
        <v>1.0054496500000001</v>
      </c>
      <c r="J51" s="40">
        <f t="shared" si="7"/>
        <v>3.5999999999999997E-2</v>
      </c>
      <c r="K51" s="98">
        <f t="shared" si="10"/>
        <v>42045</v>
      </c>
      <c r="L51" s="43">
        <f t="shared" si="11"/>
        <v>11</v>
      </c>
      <c r="M51" s="44">
        <f t="shared" si="12"/>
        <v>12</v>
      </c>
      <c r="N51" s="8">
        <f t="shared" si="3"/>
        <v>1.0016855689999999</v>
      </c>
      <c r="O51" s="8">
        <f t="shared" ca="1" si="4"/>
        <v>1.007144405</v>
      </c>
      <c r="P51" s="44">
        <v>0</v>
      </c>
      <c r="Q51" s="42">
        <f t="shared" ca="1" si="13"/>
        <v>3898.6119604599999</v>
      </c>
      <c r="R51" s="42"/>
      <c r="S51" s="34">
        <v>0</v>
      </c>
      <c r="T51" s="34"/>
      <c r="U51" s="1"/>
      <c r="V51" s="2"/>
      <c r="W51" s="29">
        <f>[2]Plan1!$A209</f>
        <v>43189</v>
      </c>
      <c r="X51" s="28" t="str">
        <f>[2]Plan1!$C209</f>
        <v>Paixão de Cristo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</row>
    <row r="52" spans="1:122" x14ac:dyDescent="0.2">
      <c r="A52" s="38">
        <f t="shared" si="5"/>
        <v>42065</v>
      </c>
      <c r="B52" s="39">
        <f t="shared" ca="1" si="14"/>
        <v>549586.03596045997</v>
      </c>
      <c r="C52" s="34">
        <f t="shared" si="15"/>
        <v>545687.424</v>
      </c>
      <c r="D52" s="34"/>
      <c r="E52" s="40">
        <f ca="1">IF(A52&lt;$B$1,VLOOKUP(A52,[1]DI!$A$4:$B$15000,2,FALSE),0)</f>
        <v>0.12089999999999999</v>
      </c>
      <c r="F52" s="41">
        <f t="shared" ca="1" si="1"/>
        <v>1.00045300707691</v>
      </c>
      <c r="G52" s="41">
        <f ca="1">(TRUNC(PRODUCT($F$11:$F51),16))</f>
        <v>1.0118239432898499</v>
      </c>
      <c r="H52" s="42">
        <f t="shared" ca="1" si="6"/>
        <v>1.0063397442917901</v>
      </c>
      <c r="I52" s="42">
        <f t="shared" ca="1" si="2"/>
        <v>1.0054496500000001</v>
      </c>
      <c r="J52" s="40">
        <f t="shared" si="7"/>
        <v>3.5999999999999997E-2</v>
      </c>
      <c r="K52" s="98">
        <f t="shared" si="10"/>
        <v>42045</v>
      </c>
      <c r="L52" s="43">
        <f t="shared" si="11"/>
        <v>12</v>
      </c>
      <c r="M52" s="44">
        <f t="shared" si="12"/>
        <v>12</v>
      </c>
      <c r="N52" s="8">
        <f t="shared" si="3"/>
        <v>1.0016855689999999</v>
      </c>
      <c r="O52" s="8">
        <f t="shared" ca="1" si="4"/>
        <v>1.007144405</v>
      </c>
      <c r="P52" s="44">
        <v>0</v>
      </c>
      <c r="Q52" s="42">
        <f t="shared" ca="1" si="13"/>
        <v>3898.6119604599999</v>
      </c>
      <c r="R52" s="42"/>
      <c r="S52" s="34">
        <v>0</v>
      </c>
      <c r="T52" s="34"/>
      <c r="U52" s="1"/>
      <c r="V52" s="2"/>
      <c r="W52" s="29">
        <f>[2]Plan1!$A210</f>
        <v>43211</v>
      </c>
      <c r="X52" s="28" t="str">
        <f>[2]Plan1!$C210</f>
        <v>Tiradentes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</row>
    <row r="53" spans="1:122" x14ac:dyDescent="0.2">
      <c r="A53" s="38">
        <f t="shared" si="5"/>
        <v>42066</v>
      </c>
      <c r="B53" s="39">
        <f t="shared" ca="1" si="14"/>
        <v>549912.17696316005</v>
      </c>
      <c r="C53" s="34">
        <f t="shared" si="15"/>
        <v>545687.424</v>
      </c>
      <c r="D53" s="34"/>
      <c r="E53" s="40">
        <f ca="1">IF(A53&lt;$B$1,VLOOKUP(A53,[1]DI!$A$4:$B$15000,2,FALSE),0)</f>
        <v>0.12089999999999999</v>
      </c>
      <c r="F53" s="41">
        <f t="shared" ca="1" si="1"/>
        <v>1.00045300707691</v>
      </c>
      <c r="G53" s="41">
        <f ca="1">(TRUNC(PRODUCT($F$11:$F52),16))</f>
        <v>1.0122823066967499</v>
      </c>
      <c r="H53" s="42">
        <f t="shared" ca="1" si="6"/>
        <v>1.0063397442917901</v>
      </c>
      <c r="I53" s="42">
        <f t="shared" ca="1" si="2"/>
        <v>1.0059051299999999</v>
      </c>
      <c r="J53" s="40">
        <f t="shared" si="7"/>
        <v>3.5999999999999997E-2</v>
      </c>
      <c r="K53" s="98">
        <f t="shared" si="10"/>
        <v>42045</v>
      </c>
      <c r="L53" s="43">
        <f t="shared" si="11"/>
        <v>13</v>
      </c>
      <c r="M53" s="44">
        <f t="shared" si="12"/>
        <v>13</v>
      </c>
      <c r="N53" s="8">
        <f t="shared" si="3"/>
        <v>1.0018261610000001</v>
      </c>
      <c r="O53" s="8">
        <f t="shared" ca="1" si="4"/>
        <v>1.0077420749999999</v>
      </c>
      <c r="P53" s="44">
        <v>0</v>
      </c>
      <c r="Q53" s="42">
        <f t="shared" ca="1" si="13"/>
        <v>4224.75296316</v>
      </c>
      <c r="R53" s="42"/>
      <c r="S53" s="34">
        <v>0</v>
      </c>
      <c r="T53" s="34"/>
      <c r="U53" s="1"/>
      <c r="V53" s="2"/>
      <c r="W53" s="29">
        <f>[2]Plan1!$A211</f>
        <v>43221</v>
      </c>
      <c r="X53" s="28" t="str">
        <f>[2]Plan1!$C211</f>
        <v>Dia do Trabalho</v>
      </c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</row>
    <row r="54" spans="1:122" x14ac:dyDescent="0.2">
      <c r="A54" s="38">
        <f t="shared" si="5"/>
        <v>42067</v>
      </c>
      <c r="B54" s="39">
        <f t="shared" ca="1" si="14"/>
        <v>550238.50786509004</v>
      </c>
      <c r="C54" s="34">
        <f t="shared" si="15"/>
        <v>545687.424</v>
      </c>
      <c r="D54" s="34"/>
      <c r="E54" s="40">
        <f ca="1">IF(A54&lt;$B$1,VLOOKUP(A54,[1]DI!$A$4:$B$15000,2,FALSE),0)</f>
        <v>0.12089999999999999</v>
      </c>
      <c r="F54" s="41">
        <f t="shared" ca="1" si="1"/>
        <v>1.00045300707691</v>
      </c>
      <c r="G54" s="41">
        <f ca="1">(TRUNC(PRODUCT($F$11:$F53),16))</f>
        <v>1.01274087774552</v>
      </c>
      <c r="H54" s="42">
        <f t="shared" ca="1" si="6"/>
        <v>1.0063397442917901</v>
      </c>
      <c r="I54" s="42">
        <f t="shared" ca="1" si="2"/>
        <v>1.0063608100000001</v>
      </c>
      <c r="J54" s="40">
        <f t="shared" si="7"/>
        <v>3.5999999999999997E-2</v>
      </c>
      <c r="K54" s="98">
        <f t="shared" si="10"/>
        <v>42045</v>
      </c>
      <c r="L54" s="43">
        <f t="shared" si="11"/>
        <v>14</v>
      </c>
      <c r="M54" s="44">
        <f t="shared" si="12"/>
        <v>14</v>
      </c>
      <c r="N54" s="8">
        <f t="shared" si="3"/>
        <v>1.0019667729999999</v>
      </c>
      <c r="O54" s="8">
        <f t="shared" ca="1" si="4"/>
        <v>1.0083400929999999</v>
      </c>
      <c r="P54" s="44">
        <v>0</v>
      </c>
      <c r="Q54" s="42">
        <f t="shared" ca="1" si="13"/>
        <v>4551.0838650899996</v>
      </c>
      <c r="R54" s="42"/>
      <c r="S54" s="34">
        <v>0</v>
      </c>
      <c r="T54" s="34"/>
      <c r="U54" s="1"/>
      <c r="V54" s="2"/>
      <c r="W54" s="29">
        <f>[2]Plan1!$A212</f>
        <v>43251</v>
      </c>
      <c r="X54" s="28" t="str">
        <f>[2]Plan1!$C212</f>
        <v>Corpus Christi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</row>
    <row r="55" spans="1:122" x14ac:dyDescent="0.2">
      <c r="A55" s="38">
        <f t="shared" si="5"/>
        <v>42068</v>
      </c>
      <c r="B55" s="39">
        <f t="shared" ca="1" si="14"/>
        <v>550565.03521448001</v>
      </c>
      <c r="C55" s="34">
        <f t="shared" si="15"/>
        <v>545687.424</v>
      </c>
      <c r="D55" s="34"/>
      <c r="E55" s="40">
        <f ca="1">IF(A55&lt;$B$1,VLOOKUP(A55,[1]DI!$A$4:$B$15000,2,FALSE),0)</f>
        <v>0.126</v>
      </c>
      <c r="F55" s="41">
        <f t="shared" ca="1" si="1"/>
        <v>1.0004710296683701</v>
      </c>
      <c r="G55" s="41">
        <f ca="1">(TRUNC(PRODUCT($F$11:$F54),16))</f>
        <v>1.0131996565302099</v>
      </c>
      <c r="H55" s="42">
        <f t="shared" ca="1" si="6"/>
        <v>1.0063397442917901</v>
      </c>
      <c r="I55" s="42">
        <f t="shared" ca="1" si="2"/>
        <v>1.0068166999999999</v>
      </c>
      <c r="J55" s="40">
        <f t="shared" si="7"/>
        <v>3.5999999999999997E-2</v>
      </c>
      <c r="K55" s="98">
        <f t="shared" si="10"/>
        <v>42045</v>
      </c>
      <c r="L55" s="43">
        <f t="shared" si="11"/>
        <v>15</v>
      </c>
      <c r="M55" s="44">
        <f t="shared" si="12"/>
        <v>15</v>
      </c>
      <c r="N55" s="8">
        <f t="shared" si="3"/>
        <v>1.0021074050000001</v>
      </c>
      <c r="O55" s="8">
        <f t="shared" ca="1" si="4"/>
        <v>1.008938471</v>
      </c>
      <c r="P55" s="44">
        <v>0</v>
      </c>
      <c r="Q55" s="42">
        <f t="shared" ca="1" si="13"/>
        <v>4877.6112144799999</v>
      </c>
      <c r="R55" s="42"/>
      <c r="S55" s="34">
        <v>0</v>
      </c>
      <c r="T55" s="34"/>
      <c r="U55" s="1"/>
      <c r="V55" s="2"/>
      <c r="W55" s="29">
        <f>[2]Plan1!$A213</f>
        <v>43350</v>
      </c>
      <c r="X55" s="28" t="str">
        <f>[2]Plan1!$C213</f>
        <v>Independência do Brasil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</row>
    <row r="56" spans="1:122" x14ac:dyDescent="0.2">
      <c r="A56" s="38">
        <f t="shared" si="5"/>
        <v>42069</v>
      </c>
      <c r="B56" s="39">
        <f t="shared" ca="1" si="14"/>
        <v>550901.67797166004</v>
      </c>
      <c r="C56" s="34">
        <f t="shared" si="15"/>
        <v>545687.424</v>
      </c>
      <c r="D56" s="34"/>
      <c r="E56" s="40">
        <f ca="1">IF(A56&lt;$B$1,VLOOKUP(A56,[1]DI!$A$4:$B$15000,2,FALSE),0)</f>
        <v>0.126</v>
      </c>
      <c r="F56" s="41">
        <f t="shared" ca="1" si="1"/>
        <v>1.0004710296683701</v>
      </c>
      <c r="G56" s="41">
        <f ca="1">(TRUNC(PRODUCT($F$11:$F55),16))</f>
        <v>1.0136769036284199</v>
      </c>
      <c r="H56" s="42">
        <f t="shared" ca="1" si="6"/>
        <v>1.0063397442917901</v>
      </c>
      <c r="I56" s="42">
        <f t="shared" ca="1" si="2"/>
        <v>1.0072909400000001</v>
      </c>
      <c r="J56" s="40">
        <f t="shared" si="7"/>
        <v>3.5999999999999997E-2</v>
      </c>
      <c r="K56" s="98">
        <f t="shared" si="10"/>
        <v>42045</v>
      </c>
      <c r="L56" s="43">
        <f t="shared" si="11"/>
        <v>16</v>
      </c>
      <c r="M56" s="44">
        <f t="shared" si="12"/>
        <v>16</v>
      </c>
      <c r="N56" s="8">
        <f t="shared" si="3"/>
        <v>1.002248056</v>
      </c>
      <c r="O56" s="8">
        <f t="shared" ca="1" si="4"/>
        <v>1.0095553859999999</v>
      </c>
      <c r="P56" s="44">
        <v>0</v>
      </c>
      <c r="Q56" s="42">
        <f t="shared" ca="1" si="13"/>
        <v>5214.2539716600004</v>
      </c>
      <c r="R56" s="42"/>
      <c r="S56" s="34">
        <v>0</v>
      </c>
      <c r="T56" s="34"/>
      <c r="U56" s="1"/>
      <c r="V56" s="2"/>
      <c r="W56" s="29">
        <f>[2]Plan1!$A214</f>
        <v>43385</v>
      </c>
      <c r="X56" s="28" t="str">
        <f>[2]Plan1!$C214</f>
        <v>Nossa Sr.a Aparecida - Padroeira do Brasil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</row>
    <row r="57" spans="1:122" x14ac:dyDescent="0.2">
      <c r="A57" s="38">
        <f t="shared" si="5"/>
        <v>42070</v>
      </c>
      <c r="B57" s="39">
        <f t="shared" ca="1" si="14"/>
        <v>551238.52536162001</v>
      </c>
      <c r="C57" s="34">
        <f t="shared" si="15"/>
        <v>545687.424</v>
      </c>
      <c r="D57" s="34"/>
      <c r="E57" s="40">
        <f ca="1">IF(A57&lt;$B$1,VLOOKUP(A57,[1]DI!$A$4:$B$15000,2,FALSE),0)</f>
        <v>0</v>
      </c>
      <c r="F57" s="41">
        <f t="shared" ca="1" si="1"/>
        <v>1</v>
      </c>
      <c r="G57" s="41">
        <f ca="1">(TRUNC(PRODUCT($F$11:$F56),16))</f>
        <v>1.01415437552417</v>
      </c>
      <c r="H57" s="42">
        <f t="shared" ca="1" si="6"/>
        <v>1.0063397442917901</v>
      </c>
      <c r="I57" s="42">
        <f t="shared" ca="1" si="2"/>
        <v>1.0077654</v>
      </c>
      <c r="J57" s="40">
        <f t="shared" si="7"/>
        <v>3.5999999999999997E-2</v>
      </c>
      <c r="K57" s="98">
        <f t="shared" si="10"/>
        <v>42045</v>
      </c>
      <c r="L57" s="43">
        <f t="shared" si="11"/>
        <v>16</v>
      </c>
      <c r="M57" s="44">
        <f t="shared" si="12"/>
        <v>17</v>
      </c>
      <c r="N57" s="8">
        <f t="shared" si="3"/>
        <v>1.002388727</v>
      </c>
      <c r="O57" s="8">
        <f t="shared" ca="1" si="4"/>
        <v>1.010172676</v>
      </c>
      <c r="P57" s="44">
        <v>0</v>
      </c>
      <c r="Q57" s="42">
        <f t="shared" ca="1" si="13"/>
        <v>5551.1013616199998</v>
      </c>
      <c r="R57" s="42"/>
      <c r="S57" s="34">
        <v>0</v>
      </c>
      <c r="T57" s="34"/>
      <c r="U57" s="1"/>
      <c r="V57" s="2"/>
      <c r="W57" s="29">
        <f>[2]Plan1!$A215</f>
        <v>43406</v>
      </c>
      <c r="X57" s="28" t="str">
        <f>[2]Plan1!$C215</f>
        <v>Finados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</row>
    <row r="58" spans="1:122" x14ac:dyDescent="0.2">
      <c r="A58" s="38">
        <f t="shared" si="5"/>
        <v>42071</v>
      </c>
      <c r="B58" s="39">
        <f t="shared" ca="1" si="14"/>
        <v>551238.52536162001</v>
      </c>
      <c r="C58" s="34">
        <f t="shared" si="15"/>
        <v>545687.424</v>
      </c>
      <c r="D58" s="34"/>
      <c r="E58" s="40">
        <f ca="1">IF(A58&lt;$B$1,VLOOKUP(A58,[1]DI!$A$4:$B$15000,2,FALSE),0)</f>
        <v>0</v>
      </c>
      <c r="F58" s="41">
        <f t="shared" ca="1" si="1"/>
        <v>1</v>
      </c>
      <c r="G58" s="41">
        <f ca="1">(TRUNC(PRODUCT($F$11:$F57),16))</f>
        <v>1.01415437552417</v>
      </c>
      <c r="H58" s="42">
        <f t="shared" ca="1" si="6"/>
        <v>1.0063397442917901</v>
      </c>
      <c r="I58" s="42">
        <f t="shared" ca="1" si="2"/>
        <v>1.0077654</v>
      </c>
      <c r="J58" s="40">
        <f t="shared" si="7"/>
        <v>3.5999999999999997E-2</v>
      </c>
      <c r="K58" s="98">
        <f t="shared" si="10"/>
        <v>42045</v>
      </c>
      <c r="L58" s="43">
        <f t="shared" si="11"/>
        <v>16</v>
      </c>
      <c r="M58" s="44">
        <f t="shared" si="12"/>
        <v>17</v>
      </c>
      <c r="N58" s="8">
        <f t="shared" si="3"/>
        <v>1.002388727</v>
      </c>
      <c r="O58" s="8">
        <f t="shared" ca="1" si="4"/>
        <v>1.010172676</v>
      </c>
      <c r="P58" s="44">
        <v>0</v>
      </c>
      <c r="Q58" s="42">
        <f t="shared" ca="1" si="13"/>
        <v>5551.1013616199998</v>
      </c>
      <c r="R58" s="42"/>
      <c r="S58" s="34">
        <v>0</v>
      </c>
      <c r="T58" s="34"/>
      <c r="U58" s="1"/>
      <c r="V58" s="2"/>
      <c r="W58" s="29">
        <f>[2]Plan1!$A216</f>
        <v>43419</v>
      </c>
      <c r="X58" s="28" t="str">
        <f>[2]Plan1!$C216</f>
        <v>Proclamação da República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</row>
    <row r="59" spans="1:122" x14ac:dyDescent="0.2">
      <c r="A59" s="38">
        <f t="shared" si="5"/>
        <v>42072</v>
      </c>
      <c r="B59" s="39">
        <f t="shared" ca="1" si="14"/>
        <v>551238.52536162001</v>
      </c>
      <c r="C59" s="34">
        <f t="shared" si="15"/>
        <v>545687.424</v>
      </c>
      <c r="D59" s="34"/>
      <c r="E59" s="40">
        <f ca="1">IF(A59&lt;$B$1,VLOOKUP(A59,[1]DI!$A$4:$B$15000,2,FALSE),0)</f>
        <v>0.126</v>
      </c>
      <c r="F59" s="41">
        <f t="shared" ca="1" si="1"/>
        <v>1.0004710296683701</v>
      </c>
      <c r="G59" s="41">
        <f ca="1">(TRUNC(PRODUCT($F$11:$F58),16))</f>
        <v>1.01415437552417</v>
      </c>
      <c r="H59" s="42">
        <f t="shared" ca="1" si="6"/>
        <v>1.0063397442917901</v>
      </c>
      <c r="I59" s="42">
        <f t="shared" ca="1" si="2"/>
        <v>1.0077654</v>
      </c>
      <c r="J59" s="40">
        <f t="shared" si="7"/>
        <v>3.5999999999999997E-2</v>
      </c>
      <c r="K59" s="98">
        <f t="shared" si="10"/>
        <v>42045</v>
      </c>
      <c r="L59" s="43">
        <f t="shared" si="11"/>
        <v>17</v>
      </c>
      <c r="M59" s="44">
        <f t="shared" si="12"/>
        <v>17</v>
      </c>
      <c r="N59" s="8">
        <f t="shared" si="3"/>
        <v>1.002388727</v>
      </c>
      <c r="O59" s="8">
        <f t="shared" ca="1" si="4"/>
        <v>1.010172676</v>
      </c>
      <c r="P59" s="44">
        <v>0</v>
      </c>
      <c r="Q59" s="42">
        <f t="shared" ca="1" si="13"/>
        <v>5551.1013616199998</v>
      </c>
      <c r="R59" s="42"/>
      <c r="S59" s="34">
        <v>0</v>
      </c>
      <c r="T59" s="34"/>
      <c r="U59" s="1"/>
      <c r="V59" s="2"/>
      <c r="W59" s="29">
        <f>[2]Plan1!$A217</f>
        <v>43459</v>
      </c>
      <c r="X59" s="28" t="str">
        <f>[2]Plan1!$C217</f>
        <v>Natal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</row>
    <row r="60" spans="1:122" s="37" customFormat="1" x14ac:dyDescent="0.2">
      <c r="A60" s="38">
        <f t="shared" si="5"/>
        <v>42073</v>
      </c>
      <c r="B60" s="39">
        <f t="shared" ca="1" si="14"/>
        <v>551575.58284123999</v>
      </c>
      <c r="C60" s="34">
        <f t="shared" si="15"/>
        <v>545687.424</v>
      </c>
      <c r="D60" s="34"/>
      <c r="E60" s="40">
        <f ca="1">IF(A60&lt;$B$1,VLOOKUP(A60,[1]DI!$A$4:$B$15000,2,FALSE),0)</f>
        <v>0.126</v>
      </c>
      <c r="F60" s="41">
        <f t="shared" ca="1" si="1"/>
        <v>1.0004710296683701</v>
      </c>
      <c r="G60" s="41">
        <f ca="1">(TRUNC(PRODUCT($F$11:$F59),16))</f>
        <v>1.01463207232335</v>
      </c>
      <c r="H60" s="42">
        <f t="shared" ca="1" si="6"/>
        <v>1.0063397442917901</v>
      </c>
      <c r="I60" s="42">
        <f t="shared" ca="1" si="2"/>
        <v>1.0082400899999999</v>
      </c>
      <c r="J60" s="40">
        <f t="shared" si="7"/>
        <v>3.5999999999999997E-2</v>
      </c>
      <c r="K60" s="98">
        <f t="shared" si="10"/>
        <v>42045</v>
      </c>
      <c r="L60" s="43">
        <f t="shared" si="11"/>
        <v>18</v>
      </c>
      <c r="M60" s="44">
        <f t="shared" si="12"/>
        <v>18</v>
      </c>
      <c r="N60" s="8">
        <f t="shared" si="3"/>
        <v>1.0025294179999999</v>
      </c>
      <c r="O60" s="8">
        <f t="shared" ca="1" si="4"/>
        <v>1.010790351</v>
      </c>
      <c r="P60" s="44">
        <v>2</v>
      </c>
      <c r="Q60" s="42">
        <f t="shared" ca="1" si="13"/>
        <v>5888.1588412399997</v>
      </c>
      <c r="R60" s="42"/>
      <c r="S60" s="34">
        <v>0</v>
      </c>
      <c r="T60" s="34">
        <v>39320.629999999997</v>
      </c>
      <c r="U60" s="37" t="s">
        <v>40</v>
      </c>
      <c r="V60" s="35"/>
      <c r="W60" s="29">
        <f>[2]Plan1!$A218</f>
        <v>43466</v>
      </c>
      <c r="X60" s="28" t="str">
        <f>[2]Plan1!$C218</f>
        <v>Confraternização Universal</v>
      </c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</row>
    <row r="61" spans="1:122" x14ac:dyDescent="0.2">
      <c r="A61" s="38">
        <f t="shared" si="5"/>
        <v>42074</v>
      </c>
      <c r="B61" s="39">
        <f t="shared" ca="1" si="14"/>
        <v>546021.08566677</v>
      </c>
      <c r="C61" s="34">
        <f t="shared" si="15"/>
        <v>545687.424</v>
      </c>
      <c r="D61" s="34"/>
      <c r="E61" s="40">
        <f ca="1">IF(A61&lt;$B$1,VLOOKUP(A61,[1]DI!$A$4:$B$15000,2,FALSE),0)</f>
        <v>0.126</v>
      </c>
      <c r="F61" s="41">
        <f t="shared" ca="1" si="1"/>
        <v>1.0004710296683701</v>
      </c>
      <c r="G61" s="41">
        <f ca="1">(TRUNC(PRODUCT($F$11:$F60),16))</f>
        <v>1.01510999413189</v>
      </c>
      <c r="H61" s="42">
        <f t="shared" ca="1" si="6"/>
        <v>1.01463207232335</v>
      </c>
      <c r="I61" s="42">
        <f t="shared" ca="1" si="2"/>
        <v>1.0004710299999999</v>
      </c>
      <c r="J61" s="40">
        <f t="shared" si="7"/>
        <v>3.5999999999999997E-2</v>
      </c>
      <c r="K61" s="98">
        <f t="shared" si="10"/>
        <v>42073</v>
      </c>
      <c r="L61" s="43">
        <f t="shared" si="11"/>
        <v>1</v>
      </c>
      <c r="M61" s="44">
        <f t="shared" si="12"/>
        <v>1</v>
      </c>
      <c r="N61" s="8">
        <f t="shared" si="3"/>
        <v>1.000140356</v>
      </c>
      <c r="O61" s="8">
        <f t="shared" ca="1" si="4"/>
        <v>1.000611452</v>
      </c>
      <c r="P61" s="44">
        <v>0</v>
      </c>
      <c r="Q61" s="42">
        <f t="shared" ca="1" si="13"/>
        <v>333.66166677000001</v>
      </c>
      <c r="R61" s="42"/>
      <c r="S61" s="34">
        <v>0</v>
      </c>
      <c r="T61" s="34"/>
      <c r="U61" s="1"/>
      <c r="V61" s="2"/>
      <c r="W61" s="29">
        <f>[2]Plan1!$A219</f>
        <v>43528</v>
      </c>
      <c r="X61" s="28" t="str">
        <f>[2]Plan1!$C219</f>
        <v>Carnaval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</row>
    <row r="62" spans="1:122" x14ac:dyDescent="0.2">
      <c r="A62" s="38">
        <f t="shared" si="5"/>
        <v>42075</v>
      </c>
      <c r="B62" s="39">
        <f t="shared" ca="1" si="14"/>
        <v>546354.95032927999</v>
      </c>
      <c r="C62" s="34">
        <f t="shared" si="15"/>
        <v>545687.424</v>
      </c>
      <c r="D62" s="34"/>
      <c r="E62" s="40">
        <f ca="1">IF(A62&lt;$B$1,VLOOKUP(A62,[1]DI!$A$4:$B$15000,2,FALSE),0)</f>
        <v>0.126</v>
      </c>
      <c r="F62" s="41">
        <f t="shared" ca="1" si="1"/>
        <v>1.0004710296683701</v>
      </c>
      <c r="G62" s="41">
        <f ca="1">(TRUNC(PRODUCT($F$11:$F61),16))</f>
        <v>1.0155881410557901</v>
      </c>
      <c r="H62" s="42">
        <f t="shared" ca="1" si="6"/>
        <v>1.01463207232335</v>
      </c>
      <c r="I62" s="42">
        <f t="shared" ca="1" si="2"/>
        <v>1.0009422800000001</v>
      </c>
      <c r="J62" s="40">
        <f t="shared" si="7"/>
        <v>3.5999999999999997E-2</v>
      </c>
      <c r="K62" s="98">
        <f t="shared" si="10"/>
        <v>42073</v>
      </c>
      <c r="L62" s="43">
        <f t="shared" si="11"/>
        <v>2</v>
      </c>
      <c r="M62" s="44">
        <f t="shared" si="12"/>
        <v>2</v>
      </c>
      <c r="N62" s="8">
        <f t="shared" si="3"/>
        <v>1.0002807309999999</v>
      </c>
      <c r="O62" s="8">
        <f t="shared" ca="1" si="4"/>
        <v>1.0012232759999999</v>
      </c>
      <c r="P62" s="44">
        <v>0</v>
      </c>
      <c r="Q62" s="42">
        <f t="shared" ca="1" si="13"/>
        <v>667.52632928000003</v>
      </c>
      <c r="R62" s="42"/>
      <c r="S62" s="34">
        <v>0</v>
      </c>
      <c r="T62" s="34"/>
      <c r="U62" s="1"/>
      <c r="V62" s="2"/>
      <c r="W62" s="29">
        <f>[2]Plan1!$A220</f>
        <v>43529</v>
      </c>
      <c r="X62" s="28" t="str">
        <f>[2]Plan1!$C220</f>
        <v>Carnaval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</row>
    <row r="63" spans="1:122" x14ac:dyDescent="0.2">
      <c r="A63" s="38">
        <f t="shared" si="5"/>
        <v>42076</v>
      </c>
      <c r="B63" s="39">
        <f t="shared" ca="1" si="14"/>
        <v>546689.01744180999</v>
      </c>
      <c r="C63" s="34">
        <f t="shared" si="15"/>
        <v>545687.424</v>
      </c>
      <c r="D63" s="34"/>
      <c r="E63" s="40">
        <f ca="1">IF(A63&lt;$B$1,VLOOKUP(A63,[1]DI!$A$4:$B$15000,2,FALSE),0)</f>
        <v>0.126</v>
      </c>
      <c r="F63" s="41">
        <f t="shared" ca="1" si="1"/>
        <v>1.0004710296683701</v>
      </c>
      <c r="G63" s="41">
        <f ca="1">(TRUNC(PRODUCT($F$11:$F62),16))</f>
        <v>1.01606651320107</v>
      </c>
      <c r="H63" s="42">
        <f t="shared" ca="1" si="6"/>
        <v>1.01463207232335</v>
      </c>
      <c r="I63" s="42">
        <f t="shared" ca="1" si="2"/>
        <v>1.00141375</v>
      </c>
      <c r="J63" s="40">
        <f t="shared" si="7"/>
        <v>3.5999999999999997E-2</v>
      </c>
      <c r="K63" s="98">
        <f t="shared" si="10"/>
        <v>42073</v>
      </c>
      <c r="L63" s="43">
        <f t="shared" si="11"/>
        <v>3</v>
      </c>
      <c r="M63" s="44">
        <f t="shared" si="12"/>
        <v>3</v>
      </c>
      <c r="N63" s="8">
        <f t="shared" si="3"/>
        <v>1.000421126</v>
      </c>
      <c r="O63" s="8">
        <f t="shared" ca="1" si="4"/>
        <v>1.0018354709999999</v>
      </c>
      <c r="P63" s="44">
        <v>0</v>
      </c>
      <c r="Q63" s="42">
        <f t="shared" ca="1" si="13"/>
        <v>1001.5934418099999</v>
      </c>
      <c r="R63" s="42"/>
      <c r="S63" s="34">
        <v>0</v>
      </c>
      <c r="T63" s="34"/>
      <c r="U63" s="1"/>
      <c r="V63" s="2"/>
      <c r="W63" s="29">
        <f>[2]Plan1!$A221</f>
        <v>43574</v>
      </c>
      <c r="X63" s="28" t="str">
        <f>[2]Plan1!$C221</f>
        <v>Paixão de Cristo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</row>
    <row r="64" spans="1:122" x14ac:dyDescent="0.2">
      <c r="A64" s="38">
        <f t="shared" si="5"/>
        <v>42077</v>
      </c>
      <c r="B64" s="39">
        <f t="shared" ca="1" si="14"/>
        <v>547023.29409831995</v>
      </c>
      <c r="C64" s="34">
        <f t="shared" si="15"/>
        <v>545687.424</v>
      </c>
      <c r="D64" s="34"/>
      <c r="E64" s="40">
        <f ca="1">IF(A64&lt;$B$1,VLOOKUP(A64,[1]DI!$A$4:$B$15000,2,FALSE),0)</f>
        <v>0</v>
      </c>
      <c r="F64" s="41">
        <f t="shared" ca="1" si="1"/>
        <v>1</v>
      </c>
      <c r="G64" s="41">
        <f ca="1">(TRUNC(PRODUCT($F$11:$F63),16))</f>
        <v>1.0165451106738299</v>
      </c>
      <c r="H64" s="42">
        <f t="shared" ca="1" si="6"/>
        <v>1.01463207232335</v>
      </c>
      <c r="I64" s="42">
        <f t="shared" ca="1" si="2"/>
        <v>1.0018854500000001</v>
      </c>
      <c r="J64" s="40">
        <f t="shared" si="7"/>
        <v>3.5999999999999997E-2</v>
      </c>
      <c r="K64" s="98">
        <f t="shared" si="10"/>
        <v>42073</v>
      </c>
      <c r="L64" s="43">
        <f t="shared" si="11"/>
        <v>3</v>
      </c>
      <c r="M64" s="44">
        <f t="shared" si="12"/>
        <v>4</v>
      </c>
      <c r="N64" s="8">
        <f t="shared" si="3"/>
        <v>1.0005615409999999</v>
      </c>
      <c r="O64" s="8">
        <f t="shared" ca="1" si="4"/>
        <v>1.0024480499999999</v>
      </c>
      <c r="P64" s="44">
        <v>0</v>
      </c>
      <c r="Q64" s="42">
        <f t="shared" ca="1" si="13"/>
        <v>1335.8700983199999</v>
      </c>
      <c r="R64" s="42"/>
      <c r="S64" s="34">
        <v>0</v>
      </c>
      <c r="T64" s="34"/>
      <c r="U64" s="1"/>
      <c r="V64" s="2"/>
      <c r="W64" s="29">
        <f>[2]Plan1!$A222</f>
        <v>43576</v>
      </c>
      <c r="X64" s="28" t="str">
        <f>[2]Plan1!$C222</f>
        <v>Tiradentes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</row>
    <row r="65" spans="1:132" x14ac:dyDescent="0.2">
      <c r="A65" s="38">
        <f t="shared" si="5"/>
        <v>42078</v>
      </c>
      <c r="B65" s="39">
        <f t="shared" ca="1" si="14"/>
        <v>547023.29409831995</v>
      </c>
      <c r="C65" s="34">
        <f t="shared" si="15"/>
        <v>545687.424</v>
      </c>
      <c r="D65" s="34"/>
      <c r="E65" s="40">
        <f ca="1">IF(A65&lt;$B$1,VLOOKUP(A65,[1]DI!$A$4:$B$15000,2,FALSE),0)</f>
        <v>0</v>
      </c>
      <c r="F65" s="41">
        <f t="shared" ca="1" si="1"/>
        <v>1</v>
      </c>
      <c r="G65" s="41">
        <f ca="1">(TRUNC(PRODUCT($F$11:$F64),16))</f>
        <v>1.0165451106738299</v>
      </c>
      <c r="H65" s="42">
        <f t="shared" ca="1" si="6"/>
        <v>1.01463207232335</v>
      </c>
      <c r="I65" s="42">
        <f t="shared" ca="1" si="2"/>
        <v>1.0018854500000001</v>
      </c>
      <c r="J65" s="40">
        <f t="shared" si="7"/>
        <v>3.5999999999999997E-2</v>
      </c>
      <c r="K65" s="98">
        <f t="shared" si="10"/>
        <v>42073</v>
      </c>
      <c r="L65" s="43">
        <f t="shared" si="11"/>
        <v>3</v>
      </c>
      <c r="M65" s="44">
        <f t="shared" si="12"/>
        <v>4</v>
      </c>
      <c r="N65" s="8">
        <f t="shared" si="3"/>
        <v>1.0005615409999999</v>
      </c>
      <c r="O65" s="8">
        <f t="shared" ca="1" si="4"/>
        <v>1.0024480499999999</v>
      </c>
      <c r="P65" s="44">
        <v>0</v>
      </c>
      <c r="Q65" s="42">
        <f t="shared" ca="1" si="13"/>
        <v>1335.8700983199999</v>
      </c>
      <c r="R65" s="42"/>
      <c r="S65" s="34">
        <v>0</v>
      </c>
      <c r="T65" s="34"/>
      <c r="U65" s="1"/>
      <c r="V65" s="2"/>
      <c r="W65" s="29">
        <f>[2]Plan1!$A223</f>
        <v>43586</v>
      </c>
      <c r="X65" s="28" t="str">
        <f>[2]Plan1!$C223</f>
        <v>Dia do Trabalho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</row>
    <row r="66" spans="1:132" x14ac:dyDescent="0.2">
      <c r="A66" s="38">
        <f t="shared" si="5"/>
        <v>42079</v>
      </c>
      <c r="B66" s="39">
        <f t="shared" ca="1" si="14"/>
        <v>547023.29409831995</v>
      </c>
      <c r="C66" s="34">
        <f t="shared" si="15"/>
        <v>545687.424</v>
      </c>
      <c r="D66" s="34">
        <f>446144.79*S$1</f>
        <v>66921.718499999988</v>
      </c>
      <c r="E66" s="40">
        <f ca="1">IF(A66&lt;$B$1,VLOOKUP(A66,[1]DI!$A$4:$B$15000,2,FALSE),0)</f>
        <v>0.126</v>
      </c>
      <c r="F66" s="41">
        <f t="shared" ca="1" si="1"/>
        <v>1.0004710296683701</v>
      </c>
      <c r="G66" s="41">
        <f ca="1">(TRUNC(PRODUCT($F$11:$F65),16))</f>
        <v>1.0165451106738299</v>
      </c>
      <c r="H66" s="42">
        <f t="shared" ca="1" si="6"/>
        <v>1.01463207232335</v>
      </c>
      <c r="I66" s="42">
        <f t="shared" ca="1" si="2"/>
        <v>1.0018854500000001</v>
      </c>
      <c r="J66" s="40">
        <f t="shared" si="7"/>
        <v>3.5999999999999997E-2</v>
      </c>
      <c r="K66" s="98">
        <f t="shared" si="10"/>
        <v>42073</v>
      </c>
      <c r="L66" s="43">
        <f t="shared" si="11"/>
        <v>4</v>
      </c>
      <c r="M66" s="44">
        <f t="shared" si="12"/>
        <v>4</v>
      </c>
      <c r="N66" s="8">
        <f t="shared" si="3"/>
        <v>1.0005615409999999</v>
      </c>
      <c r="O66" s="8">
        <f t="shared" ca="1" si="4"/>
        <v>1.0024480499999999</v>
      </c>
      <c r="P66" s="44">
        <v>0</v>
      </c>
      <c r="Q66" s="42">
        <f t="shared" ca="1" si="13"/>
        <v>1335.8700983199999</v>
      </c>
      <c r="R66" s="42">
        <f t="shared" ref="R66:R91" ca="1" si="16">TRUNC(((O66/O$66)-1)*D66,8)</f>
        <v>0</v>
      </c>
      <c r="S66" s="34">
        <v>0</v>
      </c>
      <c r="T66" s="34"/>
      <c r="U66" s="1"/>
      <c r="V66" s="2"/>
      <c r="W66" s="29">
        <f>[2]Plan1!$A224</f>
        <v>43636</v>
      </c>
      <c r="X66" s="28" t="str">
        <f>[2]Plan1!$C224</f>
        <v>Corpus Christi</v>
      </c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</row>
    <row r="67" spans="1:132" x14ac:dyDescent="0.2">
      <c r="A67" s="38">
        <f t="shared" si="5"/>
        <v>42080</v>
      </c>
      <c r="B67" s="39">
        <f t="shared" ca="1" si="14"/>
        <v>547357.77320486004</v>
      </c>
      <c r="C67" s="34">
        <f t="shared" si="15"/>
        <v>545687.424</v>
      </c>
      <c r="D67" s="34">
        <f t="shared" ref="D67:D91" si="17">446144.79*S$1</f>
        <v>66921.718499999988</v>
      </c>
      <c r="E67" s="40">
        <f ca="1">IF(A67&lt;$B$1,VLOOKUP(A67,[1]DI!$A$4:$B$15000,2,FALSE),0)</f>
        <v>0.126</v>
      </c>
      <c r="F67" s="41">
        <f t="shared" ca="1" si="1"/>
        <v>1.0004710296683701</v>
      </c>
      <c r="G67" s="41">
        <f ca="1">(TRUNC(PRODUCT($F$11:$F66),16))</f>
        <v>1.0170239335801901</v>
      </c>
      <c r="H67" s="42">
        <f t="shared" ca="1" si="6"/>
        <v>1.01463207232335</v>
      </c>
      <c r="I67" s="42">
        <f t="shared" ca="1" si="2"/>
        <v>1.0023573699999999</v>
      </c>
      <c r="J67" s="40">
        <f t="shared" si="7"/>
        <v>3.5999999999999997E-2</v>
      </c>
      <c r="K67" s="98">
        <f t="shared" si="10"/>
        <v>42073</v>
      </c>
      <c r="L67" s="43">
        <f t="shared" si="11"/>
        <v>5</v>
      </c>
      <c r="M67" s="44">
        <f t="shared" si="12"/>
        <v>5</v>
      </c>
      <c r="N67" s="8">
        <f t="shared" si="3"/>
        <v>1.0007019749999999</v>
      </c>
      <c r="O67" s="8">
        <f t="shared" ca="1" si="4"/>
        <v>1.003061</v>
      </c>
      <c r="P67" s="44">
        <v>0</v>
      </c>
      <c r="Q67" s="42">
        <f t="shared" ca="1" si="13"/>
        <v>1670.3492048600001</v>
      </c>
      <c r="R67" s="42">
        <f t="shared" ca="1" si="16"/>
        <v>40.919494380000003</v>
      </c>
      <c r="S67" s="34">
        <v>0</v>
      </c>
      <c r="T67" s="34"/>
      <c r="U67" s="1"/>
      <c r="V67" s="2"/>
      <c r="W67" s="29">
        <f>[2]Plan1!$A225</f>
        <v>43715</v>
      </c>
      <c r="X67" s="28" t="str">
        <f>[2]Plan1!$C225</f>
        <v>Independência do Brasil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</row>
    <row r="68" spans="1:132" x14ac:dyDescent="0.2">
      <c r="A68" s="38">
        <f t="shared" si="5"/>
        <v>42081</v>
      </c>
      <c r="B68" s="39">
        <f t="shared" ca="1" si="14"/>
        <v>547692.45585280994</v>
      </c>
      <c r="C68" s="34">
        <f t="shared" si="15"/>
        <v>545687.424</v>
      </c>
      <c r="D68" s="34">
        <f t="shared" si="17"/>
        <v>66921.718499999988</v>
      </c>
      <c r="E68" s="40">
        <f ca="1">IF(A68&lt;$B$1,VLOOKUP(A68,[1]DI!$A$4:$B$15000,2,FALSE),0)</f>
        <v>0.126</v>
      </c>
      <c r="F68" s="41">
        <f t="shared" ca="1" si="1"/>
        <v>1.0004710296683701</v>
      </c>
      <c r="G68" s="41">
        <f ca="1">(TRUNC(PRODUCT($F$11:$F67),16))</f>
        <v>1.0175029820263499</v>
      </c>
      <c r="H68" s="42">
        <f t="shared" ca="1" si="6"/>
        <v>1.01463207232335</v>
      </c>
      <c r="I68" s="42">
        <f t="shared" ca="1" si="2"/>
        <v>1.00282951</v>
      </c>
      <c r="J68" s="40">
        <f t="shared" si="7"/>
        <v>3.5999999999999997E-2</v>
      </c>
      <c r="K68" s="98">
        <f t="shared" si="10"/>
        <v>42073</v>
      </c>
      <c r="L68" s="43">
        <f t="shared" si="11"/>
        <v>6</v>
      </c>
      <c r="M68" s="44">
        <f t="shared" si="12"/>
        <v>6</v>
      </c>
      <c r="N68" s="8">
        <f t="shared" si="3"/>
        <v>1.000842429</v>
      </c>
      <c r="O68" s="8">
        <f t="shared" ca="1" si="4"/>
        <v>1.003674323</v>
      </c>
      <c r="P68" s="44">
        <v>0</v>
      </c>
      <c r="Q68" s="42">
        <f t="shared" ca="1" si="13"/>
        <v>2005.0318528099999</v>
      </c>
      <c r="R68" s="42">
        <f t="shared" ca="1" si="16"/>
        <v>81.863889610000001</v>
      </c>
      <c r="S68" s="34">
        <v>0</v>
      </c>
      <c r="T68" s="34"/>
      <c r="U68" s="1"/>
      <c r="V68" s="2"/>
      <c r="W68" s="29">
        <f>[2]Plan1!$A226</f>
        <v>43750</v>
      </c>
      <c r="X68" s="28" t="str">
        <f>[2]Plan1!$C226</f>
        <v>Nossa Sr.a Aparecida - Padroeira do Brasil</v>
      </c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</row>
    <row r="69" spans="1:132" x14ac:dyDescent="0.2">
      <c r="A69" s="38">
        <f t="shared" si="5"/>
        <v>42082</v>
      </c>
      <c r="B69" s="39">
        <f t="shared" ca="1" si="14"/>
        <v>548027.34149648005</v>
      </c>
      <c r="C69" s="34">
        <f t="shared" si="15"/>
        <v>545687.424</v>
      </c>
      <c r="D69" s="34">
        <f t="shared" si="17"/>
        <v>66921.718499999988</v>
      </c>
      <c r="E69" s="40">
        <f ca="1">IF(A69&lt;$B$1,VLOOKUP(A69,[1]DI!$A$4:$B$15000,2,FALSE),0)</f>
        <v>0.126</v>
      </c>
      <c r="F69" s="41">
        <f t="shared" ca="1" si="1"/>
        <v>1.0004710296683701</v>
      </c>
      <c r="G69" s="41">
        <f ca="1">(TRUNC(PRODUCT($F$11:$F68),16))</f>
        <v>1.0179822561185401</v>
      </c>
      <c r="H69" s="42">
        <f t="shared" ca="1" si="6"/>
        <v>1.01463207232335</v>
      </c>
      <c r="I69" s="42">
        <f t="shared" ca="1" si="2"/>
        <v>1.00330187</v>
      </c>
      <c r="J69" s="40">
        <f t="shared" si="7"/>
        <v>3.5999999999999997E-2</v>
      </c>
      <c r="K69" s="98">
        <f t="shared" si="10"/>
        <v>42073</v>
      </c>
      <c r="L69" s="43">
        <f t="shared" si="11"/>
        <v>7</v>
      </c>
      <c r="M69" s="44">
        <f t="shared" si="12"/>
        <v>7</v>
      </c>
      <c r="N69" s="8">
        <f t="shared" si="3"/>
        <v>1.0009829029999999</v>
      </c>
      <c r="O69" s="8">
        <f t="shared" ca="1" si="4"/>
        <v>1.004288018</v>
      </c>
      <c r="P69" s="44">
        <v>0</v>
      </c>
      <c r="Q69" s="42">
        <f t="shared" ca="1" si="13"/>
        <v>2339.91749648</v>
      </c>
      <c r="R69" s="42">
        <f t="shared" ca="1" si="16"/>
        <v>122.83311892</v>
      </c>
      <c r="S69" s="34">
        <v>0</v>
      </c>
      <c r="T69" s="34"/>
      <c r="U69" s="1"/>
      <c r="V69" s="2"/>
      <c r="W69" s="29">
        <f>[2]Plan1!$A227</f>
        <v>43771</v>
      </c>
      <c r="X69" s="28" t="str">
        <f>[2]Plan1!$C227</f>
        <v>Finados</v>
      </c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</row>
    <row r="70" spans="1:132" x14ac:dyDescent="0.2">
      <c r="A70" s="38">
        <f t="shared" si="5"/>
        <v>42083</v>
      </c>
      <c r="B70" s="39">
        <f t="shared" ca="1" si="14"/>
        <v>548362.43668411998</v>
      </c>
      <c r="C70" s="34">
        <f t="shared" si="15"/>
        <v>545687.424</v>
      </c>
      <c r="D70" s="34">
        <f t="shared" si="17"/>
        <v>66921.718499999988</v>
      </c>
      <c r="E70" s="40">
        <f ca="1">IF(A70&lt;$B$1,VLOOKUP(A70,[1]DI!$A$4:$B$15000,2,FALSE),0)</f>
        <v>0.126</v>
      </c>
      <c r="F70" s="41">
        <f t="shared" ca="1" si="1"/>
        <v>1.0004710296683701</v>
      </c>
      <c r="G70" s="41">
        <f ca="1">(TRUNC(PRODUCT($F$11:$F69),16))</f>
        <v>1.01846175596304</v>
      </c>
      <c r="H70" s="42">
        <f t="shared" ca="1" si="6"/>
        <v>1.01463207232335</v>
      </c>
      <c r="I70" s="42">
        <f t="shared" ca="1" si="2"/>
        <v>1.00377446</v>
      </c>
      <c r="J70" s="40">
        <f t="shared" si="7"/>
        <v>3.5999999999999997E-2</v>
      </c>
      <c r="K70" s="98">
        <f t="shared" si="10"/>
        <v>42073</v>
      </c>
      <c r="L70" s="43">
        <f t="shared" si="11"/>
        <v>8</v>
      </c>
      <c r="M70" s="44">
        <f t="shared" si="12"/>
        <v>8</v>
      </c>
      <c r="N70" s="8">
        <f t="shared" si="3"/>
        <v>1.001123397</v>
      </c>
      <c r="O70" s="8">
        <f t="shared" ca="1" si="4"/>
        <v>1.004902097</v>
      </c>
      <c r="P70" s="44">
        <v>0</v>
      </c>
      <c r="Q70" s="42">
        <f t="shared" ca="1" si="13"/>
        <v>2675.0126841199999</v>
      </c>
      <c r="R70" s="42">
        <f t="shared" ca="1" si="16"/>
        <v>163.82798342000001</v>
      </c>
      <c r="S70" s="34">
        <v>0</v>
      </c>
      <c r="T70" s="34"/>
      <c r="U70" s="1"/>
      <c r="V70" s="2"/>
      <c r="W70" s="29">
        <f>[2]Plan1!$A228</f>
        <v>43784</v>
      </c>
      <c r="X70" s="28" t="str">
        <f>[2]Plan1!$C228</f>
        <v>Proclamação da República</v>
      </c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</row>
    <row r="71" spans="1:132" x14ac:dyDescent="0.2">
      <c r="A71" s="38">
        <f t="shared" si="5"/>
        <v>42084</v>
      </c>
      <c r="B71" s="39">
        <f t="shared" ca="1" si="14"/>
        <v>548697.72941061005</v>
      </c>
      <c r="C71" s="34">
        <f t="shared" si="15"/>
        <v>545687.424</v>
      </c>
      <c r="D71" s="34">
        <f t="shared" si="17"/>
        <v>66921.718499999988</v>
      </c>
      <c r="E71" s="40">
        <f ca="1">IF(A71&lt;$B$1,VLOOKUP(A71,[1]DI!$A$4:$B$15000,2,FALSE),0)</f>
        <v>0</v>
      </c>
      <c r="F71" s="41">
        <f t="shared" ca="1" si="1"/>
        <v>1</v>
      </c>
      <c r="G71" s="41">
        <f ca="1">(TRUNC(PRODUCT($F$11:$F70),16))</f>
        <v>1.0189414816661999</v>
      </c>
      <c r="H71" s="42">
        <f t="shared" ca="1" si="6"/>
        <v>1.01463207232335</v>
      </c>
      <c r="I71" s="42">
        <f t="shared" ca="1" si="2"/>
        <v>1.0042472600000001</v>
      </c>
      <c r="J71" s="40">
        <f t="shared" si="7"/>
        <v>3.5999999999999997E-2</v>
      </c>
      <c r="K71" s="98">
        <f t="shared" si="10"/>
        <v>42073</v>
      </c>
      <c r="L71" s="43">
        <f t="shared" si="11"/>
        <v>8</v>
      </c>
      <c r="M71" s="44">
        <f t="shared" si="12"/>
        <v>9</v>
      </c>
      <c r="N71" s="8">
        <f t="shared" si="3"/>
        <v>1.00126391</v>
      </c>
      <c r="O71" s="8">
        <f t="shared" ca="1" si="4"/>
        <v>1.005516538</v>
      </c>
      <c r="P71" s="44">
        <v>0</v>
      </c>
      <c r="Q71" s="42">
        <f t="shared" ca="1" si="13"/>
        <v>3010.3054106099999</v>
      </c>
      <c r="R71" s="42">
        <f t="shared" ca="1" si="16"/>
        <v>204.84701441999999</v>
      </c>
      <c r="S71" s="34">
        <v>0</v>
      </c>
      <c r="T71" s="34"/>
      <c r="U71" s="1"/>
      <c r="V71" s="2"/>
      <c r="W71" s="29">
        <f>[2]Plan1!$A229</f>
        <v>43824</v>
      </c>
      <c r="X71" s="28" t="str">
        <f>[2]Plan1!$C229</f>
        <v>Natal</v>
      </c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</row>
    <row r="72" spans="1:132" x14ac:dyDescent="0.2">
      <c r="A72" s="38">
        <f t="shared" si="5"/>
        <v>42085</v>
      </c>
      <c r="B72" s="39">
        <f t="shared" ca="1" si="14"/>
        <v>548697.72941061005</v>
      </c>
      <c r="C72" s="34">
        <f t="shared" si="15"/>
        <v>545687.424</v>
      </c>
      <c r="D72" s="34">
        <f t="shared" si="17"/>
        <v>66921.718499999988</v>
      </c>
      <c r="E72" s="40">
        <f ca="1">IF(A72&lt;$B$1,VLOOKUP(A72,[1]DI!$A$4:$B$15000,2,FALSE),0)</f>
        <v>0</v>
      </c>
      <c r="F72" s="41">
        <f t="shared" ca="1" si="1"/>
        <v>1</v>
      </c>
      <c r="G72" s="41">
        <f ca="1">(TRUNC(PRODUCT($F$11:$F71),16))</f>
        <v>1.0189414816661999</v>
      </c>
      <c r="H72" s="42">
        <f t="shared" ca="1" si="6"/>
        <v>1.01463207232335</v>
      </c>
      <c r="I72" s="42">
        <f t="shared" ca="1" si="2"/>
        <v>1.0042472600000001</v>
      </c>
      <c r="J72" s="40">
        <f t="shared" si="7"/>
        <v>3.5999999999999997E-2</v>
      </c>
      <c r="K72" s="98">
        <f t="shared" si="10"/>
        <v>42073</v>
      </c>
      <c r="L72" s="43">
        <f t="shared" si="11"/>
        <v>8</v>
      </c>
      <c r="M72" s="44">
        <f t="shared" si="12"/>
        <v>9</v>
      </c>
      <c r="N72" s="8">
        <f t="shared" si="3"/>
        <v>1.00126391</v>
      </c>
      <c r="O72" s="8">
        <f t="shared" ca="1" si="4"/>
        <v>1.005516538</v>
      </c>
      <c r="P72" s="44">
        <v>0</v>
      </c>
      <c r="Q72" s="42">
        <f t="shared" ca="1" si="13"/>
        <v>3010.3054106099999</v>
      </c>
      <c r="R72" s="42">
        <f t="shared" ca="1" si="16"/>
        <v>204.84701441999999</v>
      </c>
      <c r="S72" s="34">
        <v>0</v>
      </c>
      <c r="T72" s="34"/>
      <c r="U72" s="1"/>
      <c r="V72" s="2"/>
      <c r="W72" s="29">
        <f>[2]Plan1!$A230</f>
        <v>43831</v>
      </c>
      <c r="X72" s="28" t="str">
        <f>[2]Plan1!$C230</f>
        <v>Confraternização Universal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</row>
    <row r="73" spans="1:132" x14ac:dyDescent="0.2">
      <c r="A73" s="38">
        <f t="shared" si="5"/>
        <v>42086</v>
      </c>
      <c r="B73" s="39">
        <f t="shared" ca="1" si="14"/>
        <v>548697.72941061005</v>
      </c>
      <c r="C73" s="34">
        <f t="shared" si="15"/>
        <v>545687.424</v>
      </c>
      <c r="D73" s="34">
        <f t="shared" si="17"/>
        <v>66921.718499999988</v>
      </c>
      <c r="E73" s="40">
        <f ca="1">IF(A73&lt;$B$1,VLOOKUP(A73,[1]DI!$A$4:$B$15000,2,FALSE),0)</f>
        <v>0.12609999999999999</v>
      </c>
      <c r="F73" s="41">
        <f t="shared" ca="1" si="1"/>
        <v>1.0004713822392</v>
      </c>
      <c r="G73" s="41">
        <f ca="1">(TRUNC(PRODUCT($F$11:$F72),16))</f>
        <v>1.0189414816661999</v>
      </c>
      <c r="H73" s="42">
        <f t="shared" ca="1" si="6"/>
        <v>1.01463207232335</v>
      </c>
      <c r="I73" s="42">
        <f t="shared" ca="1" si="2"/>
        <v>1.0042472600000001</v>
      </c>
      <c r="J73" s="40">
        <f t="shared" si="7"/>
        <v>3.5999999999999997E-2</v>
      </c>
      <c r="K73" s="98">
        <f t="shared" si="10"/>
        <v>42073</v>
      </c>
      <c r="L73" s="43">
        <f t="shared" si="11"/>
        <v>9</v>
      </c>
      <c r="M73" s="44">
        <f t="shared" si="12"/>
        <v>9</v>
      </c>
      <c r="N73" s="8">
        <f t="shared" si="3"/>
        <v>1.00126391</v>
      </c>
      <c r="O73" s="8">
        <f t="shared" ca="1" si="4"/>
        <v>1.005516538</v>
      </c>
      <c r="P73" s="44">
        <v>0</v>
      </c>
      <c r="Q73" s="42">
        <f t="shared" ca="1" si="13"/>
        <v>3010.3054106099999</v>
      </c>
      <c r="R73" s="42">
        <f t="shared" ca="1" si="16"/>
        <v>204.84701441999999</v>
      </c>
      <c r="S73" s="34">
        <v>0</v>
      </c>
      <c r="T73" s="34"/>
      <c r="U73" s="6"/>
      <c r="V73" s="4"/>
      <c r="W73" s="29">
        <f>[2]Plan1!$A231</f>
        <v>43885</v>
      </c>
      <c r="X73" s="28" t="str">
        <f>[2]Plan1!$C231</f>
        <v>Carnaval</v>
      </c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</row>
    <row r="74" spans="1:132" x14ac:dyDescent="0.2">
      <c r="A74" s="38">
        <f t="shared" si="5"/>
        <v>42087</v>
      </c>
      <c r="B74" s="39">
        <f t="shared" ca="1" si="14"/>
        <v>549033.42812854995</v>
      </c>
      <c r="C74" s="34">
        <f t="shared" si="15"/>
        <v>545687.424</v>
      </c>
      <c r="D74" s="34">
        <f t="shared" si="17"/>
        <v>66921.718499999988</v>
      </c>
      <c r="E74" s="40">
        <f ca="1">IF(A74&lt;$B$1,VLOOKUP(A74,[1]DI!$A$4:$B$15000,2,FALSE),0)</f>
        <v>0.12609999999999999</v>
      </c>
      <c r="F74" s="41">
        <f t="shared" ca="1" si="1"/>
        <v>1.0004713822392</v>
      </c>
      <c r="G74" s="41">
        <f ca="1">(TRUNC(PRODUCT($F$11:$F73),16))</f>
        <v>1.0194217925834399</v>
      </c>
      <c r="H74" s="42">
        <f t="shared" ca="1" si="6"/>
        <v>1.01463207232335</v>
      </c>
      <c r="I74" s="42">
        <f t="shared" ca="1" si="2"/>
        <v>1.0047206500000001</v>
      </c>
      <c r="J74" s="40">
        <f t="shared" si="7"/>
        <v>3.5999999999999997E-2</v>
      </c>
      <c r="K74" s="98">
        <f t="shared" si="10"/>
        <v>42073</v>
      </c>
      <c r="L74" s="43">
        <f t="shared" si="11"/>
        <v>10</v>
      </c>
      <c r="M74" s="44">
        <f t="shared" si="12"/>
        <v>10</v>
      </c>
      <c r="N74" s="8">
        <f t="shared" si="3"/>
        <v>1.001404443</v>
      </c>
      <c r="O74" s="8">
        <f t="shared" ca="1" si="4"/>
        <v>1.006131723</v>
      </c>
      <c r="P74" s="44">
        <v>0</v>
      </c>
      <c r="Q74" s="42">
        <f t="shared" ca="1" si="13"/>
        <v>3346.0041285500001</v>
      </c>
      <c r="R74" s="42">
        <f t="shared" ca="1" si="16"/>
        <v>245.91571357999999</v>
      </c>
      <c r="S74" s="34">
        <v>0</v>
      </c>
      <c r="T74" s="34"/>
      <c r="U74" s="1"/>
      <c r="V74" s="2"/>
      <c r="W74" s="29">
        <f>[2]Plan1!$A232</f>
        <v>43886</v>
      </c>
      <c r="X74" s="28" t="str">
        <f>[2]Plan1!$C232</f>
        <v>Carnaval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</row>
    <row r="75" spans="1:132" x14ac:dyDescent="0.2">
      <c r="A75" s="38">
        <f t="shared" si="5"/>
        <v>42088</v>
      </c>
      <c r="B75" s="39">
        <f t="shared" ca="1" si="14"/>
        <v>549369.32493101002</v>
      </c>
      <c r="C75" s="34">
        <f t="shared" si="15"/>
        <v>545687.424</v>
      </c>
      <c r="D75" s="34">
        <f t="shared" si="17"/>
        <v>66921.718499999988</v>
      </c>
      <c r="E75" s="40">
        <f ca="1">IF(A75&lt;$B$1,VLOOKUP(A75,[1]DI!$A$4:$B$15000,2,FALSE),0)</f>
        <v>0.12609999999999999</v>
      </c>
      <c r="F75" s="41">
        <f t="shared" ca="1" si="1"/>
        <v>1.0004713822392</v>
      </c>
      <c r="G75" s="41">
        <f ca="1">(TRUNC(PRODUCT($F$11:$F74),16))</f>
        <v>1.0199023299107199</v>
      </c>
      <c r="H75" s="42">
        <f t="shared" ca="1" si="6"/>
        <v>1.01463207232335</v>
      </c>
      <c r="I75" s="42">
        <f t="shared" ca="1" si="2"/>
        <v>1.00519425</v>
      </c>
      <c r="J75" s="40">
        <f t="shared" si="7"/>
        <v>3.5999999999999997E-2</v>
      </c>
      <c r="K75" s="98">
        <f t="shared" si="10"/>
        <v>42073</v>
      </c>
      <c r="L75" s="43">
        <f t="shared" si="11"/>
        <v>11</v>
      </c>
      <c r="M75" s="44">
        <f t="shared" si="12"/>
        <v>11</v>
      </c>
      <c r="N75" s="8">
        <f t="shared" si="3"/>
        <v>1.001544996</v>
      </c>
      <c r="O75" s="8">
        <f t="shared" ca="1" si="4"/>
        <v>1.0067472710000001</v>
      </c>
      <c r="P75" s="44">
        <v>0</v>
      </c>
      <c r="Q75" s="42">
        <f t="shared" ca="1" si="13"/>
        <v>3681.90093101</v>
      </c>
      <c r="R75" s="42">
        <f t="shared" ca="1" si="16"/>
        <v>287.00864601000001</v>
      </c>
      <c r="S75" s="34">
        <v>0</v>
      </c>
      <c r="T75" s="34"/>
      <c r="U75" s="1"/>
      <c r="V75" s="2"/>
      <c r="W75" s="29">
        <f>[2]Plan1!$A233</f>
        <v>43931</v>
      </c>
      <c r="X75" s="28" t="str">
        <f>[2]Plan1!$C233</f>
        <v>Paixão de Cristo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</row>
    <row r="76" spans="1:132" x14ac:dyDescent="0.2">
      <c r="A76" s="38">
        <f t="shared" si="5"/>
        <v>42089</v>
      </c>
      <c r="B76" s="39">
        <f t="shared" ca="1" si="14"/>
        <v>549705.43673433003</v>
      </c>
      <c r="C76" s="34">
        <f t="shared" si="15"/>
        <v>545687.424</v>
      </c>
      <c r="D76" s="34">
        <f t="shared" si="17"/>
        <v>66921.718499999988</v>
      </c>
      <c r="E76" s="40">
        <f ca="1">IF(A76&lt;$B$1,VLOOKUP(A76,[1]DI!$A$4:$B$15000,2,FALSE),0)</f>
        <v>0.12609999999999999</v>
      </c>
      <c r="F76" s="41">
        <f t="shared" ref="F76:F139" ca="1" si="18">IF(A76&lt;A$9,1,ROUND(((1+E76)^(1/252)),16))</f>
        <v>1.0004713822392</v>
      </c>
      <c r="G76" s="41">
        <f ca="1">(TRUNC(PRODUCT($F$11:$F75),16))</f>
        <v>1.02038309375476</v>
      </c>
      <c r="H76" s="42">
        <f t="shared" ca="1" si="6"/>
        <v>1.01463207232335</v>
      </c>
      <c r="I76" s="42">
        <f t="shared" ref="I76:I139" ca="1" si="19">ROUND(G76/H76,8)</f>
        <v>1.0056680899999999</v>
      </c>
      <c r="J76" s="40">
        <f t="shared" si="7"/>
        <v>3.5999999999999997E-2</v>
      </c>
      <c r="K76" s="98">
        <f t="shared" si="10"/>
        <v>42073</v>
      </c>
      <c r="L76" s="43">
        <f t="shared" si="11"/>
        <v>12</v>
      </c>
      <c r="M76" s="44">
        <f t="shared" si="12"/>
        <v>12</v>
      </c>
      <c r="N76" s="8">
        <f t="shared" ref="N76:N139" si="20">ROUND((J76+1)^(M76/252),9)</f>
        <v>1.0016855689999999</v>
      </c>
      <c r="O76" s="8">
        <f t="shared" ref="O76:O139" ca="1" si="21">ROUND(I76*N76,9)</f>
        <v>1.0073632130000001</v>
      </c>
      <c r="P76" s="44">
        <v>0</v>
      </c>
      <c r="Q76" s="42">
        <f t="shared" ca="1" si="13"/>
        <v>4018.0127343300001</v>
      </c>
      <c r="R76" s="42">
        <f t="shared" ca="1" si="16"/>
        <v>328.12788119999999</v>
      </c>
      <c r="S76" s="34">
        <v>0</v>
      </c>
      <c r="T76" s="34"/>
      <c r="U76" s="1"/>
      <c r="V76" s="2"/>
      <c r="W76" s="29">
        <f>[2]Plan1!$A234</f>
        <v>43942</v>
      </c>
      <c r="X76" s="28" t="str">
        <f>[2]Plan1!$C234</f>
        <v>Tiradentes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</row>
    <row r="77" spans="1:132" x14ac:dyDescent="0.2">
      <c r="A77" s="38">
        <f t="shared" ref="A77:A140" si="22">(A76+1)</f>
        <v>42090</v>
      </c>
      <c r="B77" s="39">
        <f t="shared" ca="1" si="14"/>
        <v>550041.74662217998</v>
      </c>
      <c r="C77" s="34">
        <f t="shared" si="15"/>
        <v>545687.424</v>
      </c>
      <c r="D77" s="34">
        <f t="shared" si="17"/>
        <v>66921.718499999988</v>
      </c>
      <c r="E77" s="40">
        <f ca="1">IF(A77&lt;$B$1,VLOOKUP(A77,[1]DI!$A$4:$B$15000,2,FALSE),0)</f>
        <v>0.12609999999999999</v>
      </c>
      <c r="F77" s="41">
        <f t="shared" ca="1" si="18"/>
        <v>1.0004713822392</v>
      </c>
      <c r="G77" s="41">
        <f ca="1">(TRUNC(PRODUCT($F$11:$F76),16))</f>
        <v>1.02086408422234</v>
      </c>
      <c r="H77" s="42">
        <f t="shared" ref="H77:H140" ca="1" si="23">IF(P76&gt;0,G76,H76)</f>
        <v>1.01463207232335</v>
      </c>
      <c r="I77" s="42">
        <f t="shared" ca="1" si="19"/>
        <v>1.0061421399999999</v>
      </c>
      <c r="J77" s="40">
        <f t="shared" ref="J77:J140" si="24">J76</f>
        <v>3.5999999999999997E-2</v>
      </c>
      <c r="K77" s="98">
        <f t="shared" si="10"/>
        <v>42073</v>
      </c>
      <c r="L77" s="43">
        <f t="shared" si="11"/>
        <v>13</v>
      </c>
      <c r="M77" s="44">
        <f t="shared" si="12"/>
        <v>13</v>
      </c>
      <c r="N77" s="8">
        <f t="shared" si="20"/>
        <v>1.0018261610000001</v>
      </c>
      <c r="O77" s="8">
        <f t="shared" ca="1" si="21"/>
        <v>1.007979518</v>
      </c>
      <c r="P77" s="44">
        <v>0</v>
      </c>
      <c r="Q77" s="42">
        <f t="shared" ca="1" si="13"/>
        <v>4354.3226221799996</v>
      </c>
      <c r="R77" s="42">
        <f t="shared" ca="1" si="16"/>
        <v>369.27134966</v>
      </c>
      <c r="S77" s="34">
        <v>0</v>
      </c>
      <c r="T77" s="34"/>
      <c r="U77" s="1"/>
      <c r="V77" s="2"/>
      <c r="W77" s="29">
        <f>[2]Plan1!$A235</f>
        <v>43952</v>
      </c>
      <c r="X77" s="28" t="str">
        <f>[2]Plan1!$C235</f>
        <v>Dia do Trabalho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</row>
    <row r="78" spans="1:132" x14ac:dyDescent="0.2">
      <c r="A78" s="38">
        <f t="shared" si="22"/>
        <v>42091</v>
      </c>
      <c r="B78" s="39">
        <f t="shared" ca="1" si="14"/>
        <v>550378.26550831005</v>
      </c>
      <c r="C78" s="34">
        <f t="shared" si="15"/>
        <v>545687.424</v>
      </c>
      <c r="D78" s="34">
        <f t="shared" si="17"/>
        <v>66921.718499999988</v>
      </c>
      <c r="E78" s="40">
        <f ca="1">IF(A78&lt;$B$1,VLOOKUP(A78,[1]DI!$A$4:$B$15000,2,FALSE),0)</f>
        <v>0</v>
      </c>
      <c r="F78" s="41">
        <f t="shared" ca="1" si="18"/>
        <v>1</v>
      </c>
      <c r="G78" s="41">
        <f ca="1">(TRUNC(PRODUCT($F$11:$F77),16))</f>
        <v>1.02134530142028</v>
      </c>
      <c r="H78" s="42">
        <f t="shared" ca="1" si="23"/>
        <v>1.01463207232335</v>
      </c>
      <c r="I78" s="42">
        <f t="shared" ca="1" si="19"/>
        <v>1.0066164200000001</v>
      </c>
      <c r="J78" s="40">
        <f t="shared" si="24"/>
        <v>3.5999999999999997E-2</v>
      </c>
      <c r="K78" s="98">
        <f t="shared" ref="K78:K141" si="25">IF(P77&gt;0,A77,K77)</f>
        <v>42073</v>
      </c>
      <c r="L78" s="43">
        <f t="shared" ref="L78:L141" si="26">IF(A78&gt;K78,IF(NETWORKDAYS(K78,A78,$W$12:$W$197)-1=0,1,NETWORKDAYS(K78,A78,$W$12:$W$197)-1),0)</f>
        <v>13</v>
      </c>
      <c r="M78" s="44">
        <f t="shared" ref="M78:M141" si="27">IF(AND(L78=1,L77=1),1,IF(L78&gt;0,IF(L78=L77,L78+1,L78),0))</f>
        <v>14</v>
      </c>
      <c r="N78" s="8">
        <f t="shared" si="20"/>
        <v>1.0019667729999999</v>
      </c>
      <c r="O78" s="8">
        <f t="shared" ca="1" si="21"/>
        <v>1.008596206</v>
      </c>
      <c r="P78" s="44">
        <v>0</v>
      </c>
      <c r="Q78" s="42">
        <f t="shared" ref="Q78:Q141" ca="1" si="28">TRUNC(((O78-1)*C78),8)</f>
        <v>4690.8415083099999</v>
      </c>
      <c r="R78" s="42">
        <f t="shared" ca="1" si="16"/>
        <v>410.44038653000001</v>
      </c>
      <c r="S78" s="34">
        <v>0</v>
      </c>
      <c r="T78" s="34"/>
      <c r="U78" s="1"/>
      <c r="V78" s="2"/>
      <c r="W78" s="29">
        <f>[2]Plan1!$A236</f>
        <v>43993</v>
      </c>
      <c r="X78" s="28" t="str">
        <f>[2]Plan1!$C236</f>
        <v>Corpus Christi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</row>
    <row r="79" spans="1:132" x14ac:dyDescent="0.2">
      <c r="A79" s="38">
        <f t="shared" si="22"/>
        <v>42092</v>
      </c>
      <c r="B79" s="39">
        <f t="shared" ref="B79:B142" ca="1" si="29">IF(A79&lt;=TODAY(),C79+Q79,IF(AND(A79&gt;TODAY(),A79&lt;=$B$1),IF(VLOOKUP(TODAY(),$A$10:$E$2000,5,FALSE)=0,"n.d",C79+Q79),"n.d"))</f>
        <v>550378.26550831005</v>
      </c>
      <c r="C79" s="34">
        <f t="shared" si="15"/>
        <v>545687.424</v>
      </c>
      <c r="D79" s="34">
        <f t="shared" si="17"/>
        <v>66921.718499999988</v>
      </c>
      <c r="E79" s="40">
        <f ca="1">IF(A79&lt;$B$1,VLOOKUP(A79,[1]DI!$A$4:$B$15000,2,FALSE),0)</f>
        <v>0</v>
      </c>
      <c r="F79" s="41">
        <f t="shared" ca="1" si="18"/>
        <v>1</v>
      </c>
      <c r="G79" s="41">
        <f ca="1">(TRUNC(PRODUCT($F$11:$F78),16))</f>
        <v>1.02134530142028</v>
      </c>
      <c r="H79" s="42">
        <f t="shared" ca="1" si="23"/>
        <v>1.01463207232335</v>
      </c>
      <c r="I79" s="42">
        <f t="shared" ca="1" si="19"/>
        <v>1.0066164200000001</v>
      </c>
      <c r="J79" s="40">
        <f t="shared" si="24"/>
        <v>3.5999999999999997E-2</v>
      </c>
      <c r="K79" s="98">
        <f t="shared" si="25"/>
        <v>42073</v>
      </c>
      <c r="L79" s="43">
        <f t="shared" si="26"/>
        <v>13</v>
      </c>
      <c r="M79" s="44">
        <f t="shared" si="27"/>
        <v>14</v>
      </c>
      <c r="N79" s="8">
        <f t="shared" si="20"/>
        <v>1.0019667729999999</v>
      </c>
      <c r="O79" s="8">
        <f t="shared" ca="1" si="21"/>
        <v>1.008596206</v>
      </c>
      <c r="P79" s="44">
        <v>0</v>
      </c>
      <c r="Q79" s="42">
        <f t="shared" ca="1" si="28"/>
        <v>4690.8415083099999</v>
      </c>
      <c r="R79" s="42">
        <f t="shared" ca="1" si="16"/>
        <v>410.44038653000001</v>
      </c>
      <c r="S79" s="34">
        <v>0</v>
      </c>
      <c r="T79" s="34"/>
      <c r="U79" s="1"/>
      <c r="V79" s="2"/>
      <c r="W79" s="29">
        <f>[2]Plan1!$A237</f>
        <v>44081</v>
      </c>
      <c r="X79" s="28" t="str">
        <f>[2]Plan1!$C237</f>
        <v>Independência do Brasil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</row>
    <row r="80" spans="1:132" x14ac:dyDescent="0.2">
      <c r="A80" s="38">
        <f t="shared" si="22"/>
        <v>42093</v>
      </c>
      <c r="B80" s="39">
        <f t="shared" ca="1" si="29"/>
        <v>550378.26550831005</v>
      </c>
      <c r="C80" s="34">
        <f t="shared" si="15"/>
        <v>545687.424</v>
      </c>
      <c r="D80" s="34">
        <f t="shared" si="17"/>
        <v>66921.718499999988</v>
      </c>
      <c r="E80" s="40">
        <f ca="1">IF(A80&lt;$B$1,VLOOKUP(A80,[1]DI!$A$4:$B$15000,2,FALSE),0)</f>
        <v>0.126</v>
      </c>
      <c r="F80" s="41">
        <f t="shared" ca="1" si="18"/>
        <v>1.0004710296683701</v>
      </c>
      <c r="G80" s="41">
        <f ca="1">(TRUNC(PRODUCT($F$11:$F79),16))</f>
        <v>1.02134530142028</v>
      </c>
      <c r="H80" s="42">
        <f t="shared" ca="1" si="23"/>
        <v>1.01463207232335</v>
      </c>
      <c r="I80" s="42">
        <f t="shared" ca="1" si="19"/>
        <v>1.0066164200000001</v>
      </c>
      <c r="J80" s="40">
        <f t="shared" si="24"/>
        <v>3.5999999999999997E-2</v>
      </c>
      <c r="K80" s="98">
        <f t="shared" si="25"/>
        <v>42073</v>
      </c>
      <c r="L80" s="43">
        <f t="shared" si="26"/>
        <v>14</v>
      </c>
      <c r="M80" s="44">
        <f t="shared" si="27"/>
        <v>14</v>
      </c>
      <c r="N80" s="8">
        <f t="shared" si="20"/>
        <v>1.0019667729999999</v>
      </c>
      <c r="O80" s="8">
        <f t="shared" ca="1" si="21"/>
        <v>1.008596206</v>
      </c>
      <c r="P80" s="44">
        <v>0</v>
      </c>
      <c r="Q80" s="42">
        <f t="shared" ca="1" si="28"/>
        <v>4690.8415083099999</v>
      </c>
      <c r="R80" s="42">
        <f t="shared" ca="1" si="16"/>
        <v>410.44038653000001</v>
      </c>
      <c r="S80" s="34">
        <v>0</v>
      </c>
      <c r="T80" s="34"/>
      <c r="U80" s="1"/>
      <c r="V80" s="2"/>
      <c r="W80" s="29">
        <f>[2]Plan1!$A238</f>
        <v>44116</v>
      </c>
      <c r="X80" s="28" t="str">
        <f>[2]Plan1!$C238</f>
        <v>Nossa Sr.a Aparecida - Padroeira do Brasil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</row>
    <row r="81" spans="1:122" x14ac:dyDescent="0.2">
      <c r="A81" s="38">
        <f t="shared" si="22"/>
        <v>42094</v>
      </c>
      <c r="B81" s="39">
        <f t="shared" ca="1" si="29"/>
        <v>550714.79203406</v>
      </c>
      <c r="C81" s="34">
        <f t="shared" si="15"/>
        <v>545687.424</v>
      </c>
      <c r="D81" s="34">
        <f t="shared" si="17"/>
        <v>66921.718499999988</v>
      </c>
      <c r="E81" s="40">
        <f ca="1">IF(A81&lt;$B$1,VLOOKUP(A81,[1]DI!$A$4:$B$15000,2,FALSE),0)</f>
        <v>0.126</v>
      </c>
      <c r="F81" s="41">
        <f t="shared" ca="1" si="18"/>
        <v>1.0004710296683701</v>
      </c>
      <c r="G81" s="41">
        <f ca="1">(TRUNC(PRODUCT($F$11:$F80),16))</f>
        <v>1.02182638535889</v>
      </c>
      <c r="H81" s="42">
        <f t="shared" ca="1" si="23"/>
        <v>1.01463207232335</v>
      </c>
      <c r="I81" s="42">
        <f t="shared" ca="1" si="19"/>
        <v>1.00709056</v>
      </c>
      <c r="J81" s="40">
        <f t="shared" si="24"/>
        <v>3.5999999999999997E-2</v>
      </c>
      <c r="K81" s="98">
        <f t="shared" si="25"/>
        <v>42073</v>
      </c>
      <c r="L81" s="43">
        <f t="shared" si="26"/>
        <v>15</v>
      </c>
      <c r="M81" s="44">
        <f t="shared" si="27"/>
        <v>15</v>
      </c>
      <c r="N81" s="8">
        <f t="shared" si="20"/>
        <v>1.0021074050000001</v>
      </c>
      <c r="O81" s="8">
        <f t="shared" ca="1" si="21"/>
        <v>1.0092129080000001</v>
      </c>
      <c r="P81" s="44">
        <v>0</v>
      </c>
      <c r="Q81" s="42">
        <f t="shared" ca="1" si="28"/>
        <v>5027.3680340600004</v>
      </c>
      <c r="R81" s="42">
        <f t="shared" ca="1" si="16"/>
        <v>451.61035802999999</v>
      </c>
      <c r="S81" s="34">
        <v>0</v>
      </c>
      <c r="T81" s="34"/>
      <c r="U81" s="1"/>
      <c r="V81" s="2"/>
      <c r="W81" s="29">
        <f>[2]Plan1!$A239</f>
        <v>44137</v>
      </c>
      <c r="X81" s="28" t="str">
        <f>[2]Plan1!$C239</f>
        <v>Finados</v>
      </c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</row>
    <row r="82" spans="1:122" x14ac:dyDescent="0.2">
      <c r="A82" s="38">
        <f t="shared" si="22"/>
        <v>42095</v>
      </c>
      <c r="B82" s="39">
        <f t="shared" ca="1" si="29"/>
        <v>551051.52701242</v>
      </c>
      <c r="C82" s="34">
        <f t="shared" si="15"/>
        <v>545687.424</v>
      </c>
      <c r="D82" s="34">
        <f t="shared" si="17"/>
        <v>66921.718499999988</v>
      </c>
      <c r="E82" s="40">
        <f ca="1">IF(A82&lt;$B$1,VLOOKUP(A82,[1]DI!$A$4:$B$15000,2,FALSE),0)</f>
        <v>0.126</v>
      </c>
      <c r="F82" s="41">
        <f t="shared" ca="1" si="18"/>
        <v>1.0004710296683701</v>
      </c>
      <c r="G82" s="41">
        <f ca="1">(TRUNC(PRODUCT($F$11:$F81),16))</f>
        <v>1.0223076959023201</v>
      </c>
      <c r="H82" s="42">
        <f t="shared" ca="1" si="23"/>
        <v>1.01463207232335</v>
      </c>
      <c r="I82" s="42">
        <f t="shared" ca="1" si="19"/>
        <v>1.00756493</v>
      </c>
      <c r="J82" s="40">
        <f t="shared" si="24"/>
        <v>3.5999999999999997E-2</v>
      </c>
      <c r="K82" s="98">
        <f t="shared" si="25"/>
        <v>42073</v>
      </c>
      <c r="L82" s="43">
        <f t="shared" si="26"/>
        <v>16</v>
      </c>
      <c r="M82" s="44">
        <f t="shared" si="27"/>
        <v>16</v>
      </c>
      <c r="N82" s="8">
        <f t="shared" si="20"/>
        <v>1.002248056</v>
      </c>
      <c r="O82" s="8">
        <f t="shared" ca="1" si="21"/>
        <v>1.009829992</v>
      </c>
      <c r="P82" s="44">
        <v>0</v>
      </c>
      <c r="Q82" s="42">
        <f t="shared" ca="1" si="28"/>
        <v>5364.1030124199997</v>
      </c>
      <c r="R82" s="42">
        <f t="shared" ca="1" si="16"/>
        <v>492.80583118999999</v>
      </c>
      <c r="S82" s="34">
        <v>0</v>
      </c>
      <c r="T82" s="34"/>
      <c r="U82" s="1"/>
      <c r="V82" s="2"/>
      <c r="W82" s="29">
        <f>[2]Plan1!$A240</f>
        <v>44150</v>
      </c>
      <c r="X82" s="28" t="str">
        <f>[2]Plan1!$C240</f>
        <v>Proclamação da República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</row>
    <row r="83" spans="1:122" x14ac:dyDescent="0.2">
      <c r="A83" s="38">
        <f t="shared" si="22"/>
        <v>42096</v>
      </c>
      <c r="B83" s="39">
        <f t="shared" ca="1" si="29"/>
        <v>551388.47208043002</v>
      </c>
      <c r="C83" s="34">
        <f t="shared" si="15"/>
        <v>545687.424</v>
      </c>
      <c r="D83" s="34">
        <f t="shared" si="17"/>
        <v>66921.718499999988</v>
      </c>
      <c r="E83" s="40">
        <f ca="1">IF(A83&lt;$B$1,VLOOKUP(A83,[1]DI!$A$4:$B$15000,2,FALSE),0)</f>
        <v>0.126</v>
      </c>
      <c r="F83" s="41">
        <f t="shared" ca="1" si="18"/>
        <v>1.0004710296683701</v>
      </c>
      <c r="G83" s="41">
        <f ca="1">(TRUNC(PRODUCT($F$11:$F82),16))</f>
        <v>1.0227892331573001</v>
      </c>
      <c r="H83" s="42">
        <f t="shared" ca="1" si="23"/>
        <v>1.01463207232335</v>
      </c>
      <c r="I83" s="42">
        <f t="shared" ca="1" si="19"/>
        <v>1.00803953</v>
      </c>
      <c r="J83" s="40">
        <f t="shared" si="24"/>
        <v>3.5999999999999997E-2</v>
      </c>
      <c r="K83" s="98">
        <f t="shared" si="25"/>
        <v>42073</v>
      </c>
      <c r="L83" s="43">
        <f t="shared" si="26"/>
        <v>17</v>
      </c>
      <c r="M83" s="44">
        <f t="shared" si="27"/>
        <v>17</v>
      </c>
      <c r="N83" s="8">
        <f t="shared" si="20"/>
        <v>1.002388727</v>
      </c>
      <c r="O83" s="8">
        <f t="shared" ca="1" si="21"/>
        <v>1.010447461</v>
      </c>
      <c r="P83" s="44">
        <v>0</v>
      </c>
      <c r="Q83" s="42">
        <f t="shared" ca="1" si="28"/>
        <v>5701.0480804299996</v>
      </c>
      <c r="R83" s="42">
        <f t="shared" ca="1" si="16"/>
        <v>534.02700629000003</v>
      </c>
      <c r="S83" s="34">
        <v>0</v>
      </c>
      <c r="T83" s="34"/>
      <c r="U83" s="1"/>
      <c r="V83" s="2"/>
      <c r="W83" s="29">
        <f>[2]Plan1!$A241</f>
        <v>44190</v>
      </c>
      <c r="X83" s="28" t="str">
        <f>[2]Plan1!$C241</f>
        <v>Natal</v>
      </c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</row>
    <row r="84" spans="1:122" x14ac:dyDescent="0.2">
      <c r="A84" s="38">
        <f t="shared" si="22"/>
        <v>42097</v>
      </c>
      <c r="B84" s="39">
        <f t="shared" ca="1" si="29"/>
        <v>551725.61577866005</v>
      </c>
      <c r="C84" s="34">
        <f t="shared" si="15"/>
        <v>545687.424</v>
      </c>
      <c r="D84" s="34">
        <f t="shared" si="17"/>
        <v>66921.718499999988</v>
      </c>
      <c r="E84" s="40">
        <f ca="1">IF(A84&lt;$B$1,VLOOKUP(A84,[1]DI!$A$4:$B$15000,2,FALSE),0)</f>
        <v>0</v>
      </c>
      <c r="F84" s="41">
        <f t="shared" ca="1" si="18"/>
        <v>1</v>
      </c>
      <c r="G84" s="41">
        <f ca="1">(TRUNC(PRODUCT($F$11:$F83),16))</f>
        <v>1.0232709972306</v>
      </c>
      <c r="H84" s="42">
        <f t="shared" ca="1" si="23"/>
        <v>1.01463207232335</v>
      </c>
      <c r="I84" s="42">
        <f t="shared" ca="1" si="19"/>
        <v>1.0085143400000001</v>
      </c>
      <c r="J84" s="40">
        <f t="shared" si="24"/>
        <v>3.5999999999999997E-2</v>
      </c>
      <c r="K84" s="98">
        <f t="shared" si="25"/>
        <v>42073</v>
      </c>
      <c r="L84" s="43">
        <f t="shared" si="26"/>
        <v>17</v>
      </c>
      <c r="M84" s="44">
        <f t="shared" si="27"/>
        <v>18</v>
      </c>
      <c r="N84" s="8">
        <f t="shared" si="20"/>
        <v>1.0025294179999999</v>
      </c>
      <c r="O84" s="8">
        <f t="shared" ca="1" si="21"/>
        <v>1.011065294</v>
      </c>
      <c r="P84" s="44">
        <v>0</v>
      </c>
      <c r="Q84" s="42">
        <f t="shared" ca="1" si="28"/>
        <v>6038.1917786599997</v>
      </c>
      <c r="R84" s="42">
        <f t="shared" ca="1" si="16"/>
        <v>575.27248140999995</v>
      </c>
      <c r="S84" s="34">
        <v>0</v>
      </c>
      <c r="T84" s="34"/>
      <c r="U84" s="1"/>
      <c r="V84" s="2"/>
      <c r="W84" s="29">
        <f>[2]Plan1!$A242</f>
        <v>44197</v>
      </c>
      <c r="X84" s="28" t="str">
        <f>[2]Plan1!$C242</f>
        <v>Confraternização Universal</v>
      </c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</row>
    <row r="85" spans="1:122" x14ac:dyDescent="0.2">
      <c r="A85" s="38">
        <f t="shared" si="22"/>
        <v>42098</v>
      </c>
      <c r="B85" s="39">
        <f t="shared" ca="1" si="29"/>
        <v>551725.61577866005</v>
      </c>
      <c r="C85" s="34">
        <f t="shared" si="15"/>
        <v>545687.424</v>
      </c>
      <c r="D85" s="34">
        <f t="shared" si="17"/>
        <v>66921.718499999988</v>
      </c>
      <c r="E85" s="40">
        <f ca="1">IF(A85&lt;$B$1,VLOOKUP(A85,[1]DI!$A$4:$B$15000,2,FALSE),0)</f>
        <v>0</v>
      </c>
      <c r="F85" s="41">
        <f t="shared" ca="1" si="18"/>
        <v>1</v>
      </c>
      <c r="G85" s="41">
        <f ca="1">(TRUNC(PRODUCT($F$11:$F84),16))</f>
        <v>1.0232709972306</v>
      </c>
      <c r="H85" s="42">
        <f t="shared" ca="1" si="23"/>
        <v>1.01463207232335</v>
      </c>
      <c r="I85" s="42">
        <f t="shared" ca="1" si="19"/>
        <v>1.0085143400000001</v>
      </c>
      <c r="J85" s="40">
        <f t="shared" si="24"/>
        <v>3.5999999999999997E-2</v>
      </c>
      <c r="K85" s="98">
        <f t="shared" si="25"/>
        <v>42073</v>
      </c>
      <c r="L85" s="43">
        <f t="shared" si="26"/>
        <v>17</v>
      </c>
      <c r="M85" s="44">
        <f t="shared" si="27"/>
        <v>18</v>
      </c>
      <c r="N85" s="8">
        <f t="shared" si="20"/>
        <v>1.0025294179999999</v>
      </c>
      <c r="O85" s="8">
        <f t="shared" ca="1" si="21"/>
        <v>1.011065294</v>
      </c>
      <c r="P85" s="44">
        <v>0</v>
      </c>
      <c r="Q85" s="42">
        <f t="shared" ca="1" si="28"/>
        <v>6038.1917786599997</v>
      </c>
      <c r="R85" s="42">
        <f t="shared" ca="1" si="16"/>
        <v>575.27248140999995</v>
      </c>
      <c r="S85" s="34">
        <v>0</v>
      </c>
      <c r="T85" s="34"/>
      <c r="U85" s="1"/>
      <c r="V85" s="2"/>
      <c r="W85" s="29">
        <f>[2]Plan1!$A243</f>
        <v>44242</v>
      </c>
      <c r="X85" s="28" t="str">
        <f>[2]Plan1!$C243</f>
        <v>Carnaval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</row>
    <row r="86" spans="1:122" x14ac:dyDescent="0.2">
      <c r="A86" s="38">
        <f t="shared" si="22"/>
        <v>42099</v>
      </c>
      <c r="B86" s="39">
        <f t="shared" ca="1" si="29"/>
        <v>551725.61577866005</v>
      </c>
      <c r="C86" s="34">
        <f t="shared" si="15"/>
        <v>545687.424</v>
      </c>
      <c r="D86" s="34">
        <f t="shared" si="17"/>
        <v>66921.718499999988</v>
      </c>
      <c r="E86" s="40">
        <f ca="1">IF(A86&lt;$B$1,VLOOKUP(A86,[1]DI!$A$4:$B$15000,2,FALSE),0)</f>
        <v>0</v>
      </c>
      <c r="F86" s="41">
        <f t="shared" ca="1" si="18"/>
        <v>1</v>
      </c>
      <c r="G86" s="41">
        <f ca="1">(TRUNC(PRODUCT($F$11:$F85),16))</f>
        <v>1.0232709972306</v>
      </c>
      <c r="H86" s="42">
        <f t="shared" ca="1" si="23"/>
        <v>1.01463207232335</v>
      </c>
      <c r="I86" s="42">
        <f t="shared" ca="1" si="19"/>
        <v>1.0085143400000001</v>
      </c>
      <c r="J86" s="40">
        <f t="shared" si="24"/>
        <v>3.5999999999999997E-2</v>
      </c>
      <c r="K86" s="98">
        <f t="shared" si="25"/>
        <v>42073</v>
      </c>
      <c r="L86" s="43">
        <f t="shared" si="26"/>
        <v>17</v>
      </c>
      <c r="M86" s="44">
        <f t="shared" si="27"/>
        <v>18</v>
      </c>
      <c r="N86" s="8">
        <f t="shared" si="20"/>
        <v>1.0025294179999999</v>
      </c>
      <c r="O86" s="8">
        <f t="shared" ca="1" si="21"/>
        <v>1.011065294</v>
      </c>
      <c r="P86" s="44">
        <v>0</v>
      </c>
      <c r="Q86" s="42">
        <f t="shared" ca="1" si="28"/>
        <v>6038.1917786599997</v>
      </c>
      <c r="R86" s="42">
        <f t="shared" ca="1" si="16"/>
        <v>575.27248140999995</v>
      </c>
      <c r="S86" s="34">
        <v>0</v>
      </c>
      <c r="T86" s="34"/>
      <c r="U86" s="1"/>
      <c r="V86" s="2"/>
      <c r="W86" s="29">
        <f>[2]Plan1!$A244</f>
        <v>44243</v>
      </c>
      <c r="X86" s="28" t="str">
        <f>[2]Plan1!$C244</f>
        <v>Carnaval</v>
      </c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</row>
    <row r="87" spans="1:122" x14ac:dyDescent="0.2">
      <c r="A87" s="38">
        <f t="shared" si="22"/>
        <v>42100</v>
      </c>
      <c r="B87" s="39">
        <f t="shared" ca="1" si="29"/>
        <v>551725.61577866005</v>
      </c>
      <c r="C87" s="34">
        <f t="shared" si="15"/>
        <v>545687.424</v>
      </c>
      <c r="D87" s="34">
        <f t="shared" si="17"/>
        <v>66921.718499999988</v>
      </c>
      <c r="E87" s="40">
        <f ca="1">IF(A87&lt;$B$1,VLOOKUP(A87,[1]DI!$A$4:$B$15000,2,FALSE),0)</f>
        <v>0.126</v>
      </c>
      <c r="F87" s="41">
        <f t="shared" ca="1" si="18"/>
        <v>1.0004710296683701</v>
      </c>
      <c r="G87" s="41">
        <f ca="1">(TRUNC(PRODUCT($F$11:$F86),16))</f>
        <v>1.0232709972306</v>
      </c>
      <c r="H87" s="42">
        <f t="shared" ca="1" si="23"/>
        <v>1.01463207232335</v>
      </c>
      <c r="I87" s="42">
        <f t="shared" ca="1" si="19"/>
        <v>1.0085143400000001</v>
      </c>
      <c r="J87" s="40">
        <f t="shared" si="24"/>
        <v>3.5999999999999997E-2</v>
      </c>
      <c r="K87" s="98">
        <f t="shared" si="25"/>
        <v>42073</v>
      </c>
      <c r="L87" s="43">
        <f t="shared" si="26"/>
        <v>18</v>
      </c>
      <c r="M87" s="44">
        <f t="shared" si="27"/>
        <v>18</v>
      </c>
      <c r="N87" s="8">
        <f t="shared" si="20"/>
        <v>1.0025294179999999</v>
      </c>
      <c r="O87" s="8">
        <f t="shared" ca="1" si="21"/>
        <v>1.011065294</v>
      </c>
      <c r="P87" s="44">
        <v>0</v>
      </c>
      <c r="Q87" s="42">
        <f t="shared" ca="1" si="28"/>
        <v>6038.1917786599997</v>
      </c>
      <c r="R87" s="42">
        <f t="shared" ca="1" si="16"/>
        <v>575.27248140999995</v>
      </c>
      <c r="S87" s="34">
        <v>0</v>
      </c>
      <c r="T87" s="34"/>
      <c r="U87" s="1"/>
      <c r="V87" s="2"/>
      <c r="W87" s="29">
        <f>[2]Plan1!$A245</f>
        <v>44288</v>
      </c>
      <c r="X87" s="28" t="str">
        <f>[2]Plan1!$C245</f>
        <v>Paixão de Cristo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</row>
    <row r="88" spans="1:122" x14ac:dyDescent="0.2">
      <c r="A88" s="38">
        <f t="shared" si="22"/>
        <v>42101</v>
      </c>
      <c r="B88" s="39">
        <f t="shared" ca="1" si="29"/>
        <v>552062.96956654999</v>
      </c>
      <c r="C88" s="34">
        <f t="shared" si="15"/>
        <v>545687.424</v>
      </c>
      <c r="D88" s="34">
        <f t="shared" si="17"/>
        <v>66921.718499999988</v>
      </c>
      <c r="E88" s="40">
        <f ca="1">IF(A88&lt;$B$1,VLOOKUP(A88,[1]DI!$A$4:$B$15000,2,FALSE),0)</f>
        <v>0.126</v>
      </c>
      <c r="F88" s="41">
        <f t="shared" ca="1" si="18"/>
        <v>1.0004710296683701</v>
      </c>
      <c r="G88" s="41">
        <f ca="1">(TRUNC(PRODUCT($F$11:$F87),16))</f>
        <v>1.0237529882290799</v>
      </c>
      <c r="H88" s="42">
        <f t="shared" ca="1" si="23"/>
        <v>1.01463207232335</v>
      </c>
      <c r="I88" s="42">
        <f t="shared" ca="1" si="19"/>
        <v>1.00898938</v>
      </c>
      <c r="J88" s="40">
        <f t="shared" si="24"/>
        <v>3.5999999999999997E-2</v>
      </c>
      <c r="K88" s="98">
        <f t="shared" si="25"/>
        <v>42073</v>
      </c>
      <c r="L88" s="43">
        <f t="shared" si="26"/>
        <v>19</v>
      </c>
      <c r="M88" s="44">
        <f t="shared" si="27"/>
        <v>19</v>
      </c>
      <c r="N88" s="8">
        <f t="shared" si="20"/>
        <v>1.002670129</v>
      </c>
      <c r="O88" s="8">
        <f t="shared" ca="1" si="21"/>
        <v>1.0116835120000001</v>
      </c>
      <c r="P88" s="44">
        <v>0</v>
      </c>
      <c r="Q88" s="42">
        <f t="shared" ca="1" si="28"/>
        <v>6375.5455665500003</v>
      </c>
      <c r="R88" s="42">
        <f t="shared" ca="1" si="16"/>
        <v>616.54365846999997</v>
      </c>
      <c r="S88" s="34">
        <v>0</v>
      </c>
      <c r="T88" s="34"/>
      <c r="U88" s="1"/>
      <c r="V88" s="2"/>
      <c r="W88" s="29">
        <f>[2]Plan1!$A246</f>
        <v>44307</v>
      </c>
      <c r="X88" s="28" t="str">
        <f>[2]Plan1!$C246</f>
        <v>Tiradentes</v>
      </c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</row>
    <row r="89" spans="1:122" x14ac:dyDescent="0.2">
      <c r="A89" s="38">
        <f t="shared" si="22"/>
        <v>42102</v>
      </c>
      <c r="B89" s="39">
        <f t="shared" ca="1" si="29"/>
        <v>552400.53235272004</v>
      </c>
      <c r="C89" s="34">
        <f t="shared" si="15"/>
        <v>545687.424</v>
      </c>
      <c r="D89" s="34">
        <f t="shared" si="17"/>
        <v>66921.718499999988</v>
      </c>
      <c r="E89" s="40">
        <f ca="1">IF(A89&lt;$B$1,VLOOKUP(A89,[1]DI!$A$4:$B$15000,2,FALSE),0)</f>
        <v>0.126</v>
      </c>
      <c r="F89" s="41">
        <f t="shared" ca="1" si="18"/>
        <v>1.0004710296683701</v>
      </c>
      <c r="G89" s="41">
        <f ca="1">(TRUNC(PRODUCT($F$11:$F88),16))</f>
        <v>1.0242352062596201</v>
      </c>
      <c r="H89" s="42">
        <f t="shared" ca="1" si="23"/>
        <v>1.01463207232335</v>
      </c>
      <c r="I89" s="42">
        <f t="shared" ca="1" si="19"/>
        <v>1.00946465</v>
      </c>
      <c r="J89" s="40">
        <f t="shared" si="24"/>
        <v>3.5999999999999997E-2</v>
      </c>
      <c r="K89" s="98">
        <f t="shared" si="25"/>
        <v>42073</v>
      </c>
      <c r="L89" s="43">
        <f t="shared" si="26"/>
        <v>20</v>
      </c>
      <c r="M89" s="44">
        <f t="shared" si="27"/>
        <v>20</v>
      </c>
      <c r="N89" s="8">
        <f t="shared" si="20"/>
        <v>1.002810859</v>
      </c>
      <c r="O89" s="8">
        <f t="shared" ca="1" si="21"/>
        <v>1.0123021130000001</v>
      </c>
      <c r="P89" s="44">
        <v>0</v>
      </c>
      <c r="Q89" s="42">
        <f t="shared" ca="1" si="28"/>
        <v>6713.1083527199999</v>
      </c>
      <c r="R89" s="42">
        <f t="shared" ca="1" si="16"/>
        <v>657.84040396</v>
      </c>
      <c r="S89" s="34">
        <v>0</v>
      </c>
      <c r="T89" s="34"/>
      <c r="U89" s="1"/>
      <c r="V89" s="2"/>
      <c r="W89" s="29">
        <f>[2]Plan1!$A247</f>
        <v>44317</v>
      </c>
      <c r="X89" s="28" t="str">
        <f>[2]Plan1!$C247</f>
        <v>Dia do Trabalho</v>
      </c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</row>
    <row r="90" spans="1:122" x14ac:dyDescent="0.2">
      <c r="A90" s="38">
        <f t="shared" si="22"/>
        <v>42103</v>
      </c>
      <c r="B90" s="39">
        <f t="shared" ca="1" si="29"/>
        <v>552738.29376912001</v>
      </c>
      <c r="C90" s="34">
        <f t="shared" si="15"/>
        <v>545687.424</v>
      </c>
      <c r="D90" s="34">
        <f t="shared" si="17"/>
        <v>66921.718499999988</v>
      </c>
      <c r="E90" s="40">
        <f ca="1">IF(A90&lt;$B$1,VLOOKUP(A90,[1]DI!$A$4:$B$15000,2,FALSE),0)</f>
        <v>0.126</v>
      </c>
      <c r="F90" s="41">
        <f t="shared" ca="1" si="18"/>
        <v>1.0004710296683701</v>
      </c>
      <c r="G90" s="41">
        <f ca="1">(TRUNC(PRODUCT($F$11:$F89),16))</f>
        <v>1.02471765142916</v>
      </c>
      <c r="H90" s="42">
        <f t="shared" ca="1" si="23"/>
        <v>1.01463207232335</v>
      </c>
      <c r="I90" s="42">
        <f t="shared" ca="1" si="19"/>
        <v>1.0099401299999999</v>
      </c>
      <c r="J90" s="40">
        <f t="shared" si="24"/>
        <v>3.5999999999999997E-2</v>
      </c>
      <c r="K90" s="98">
        <f t="shared" si="25"/>
        <v>42073</v>
      </c>
      <c r="L90" s="43">
        <f t="shared" si="26"/>
        <v>21</v>
      </c>
      <c r="M90" s="44">
        <f t="shared" si="27"/>
        <v>21</v>
      </c>
      <c r="N90" s="8">
        <f t="shared" si="20"/>
        <v>1.0029516089999999</v>
      </c>
      <c r="O90" s="8">
        <f t="shared" ca="1" si="21"/>
        <v>1.012921078</v>
      </c>
      <c r="P90" s="44">
        <v>0</v>
      </c>
      <c r="Q90" s="42">
        <f t="shared" ca="1" si="28"/>
        <v>7050.8697691199995</v>
      </c>
      <c r="R90" s="42">
        <f t="shared" ca="1" si="16"/>
        <v>699.16144946999998</v>
      </c>
      <c r="S90" s="34">
        <v>0</v>
      </c>
      <c r="T90" s="34"/>
      <c r="U90" s="1"/>
      <c r="V90" s="2"/>
      <c r="W90" s="29">
        <f>[2]Plan1!$A248</f>
        <v>44350</v>
      </c>
      <c r="X90" s="28" t="str">
        <f>[2]Plan1!$C248</f>
        <v>Corpus Christi</v>
      </c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</row>
    <row r="91" spans="1:122" s="37" customFormat="1" x14ac:dyDescent="0.2">
      <c r="A91" s="38">
        <f t="shared" si="22"/>
        <v>42104</v>
      </c>
      <c r="B91" s="39">
        <f t="shared" ca="1" si="29"/>
        <v>553076.27127773</v>
      </c>
      <c r="C91" s="34">
        <f t="shared" si="15"/>
        <v>545687.424</v>
      </c>
      <c r="D91" s="34">
        <f t="shared" si="17"/>
        <v>66921.718499999988</v>
      </c>
      <c r="E91" s="40">
        <f ca="1">IF(A91&lt;$B$1,VLOOKUP(A91,[1]DI!$A$4:$B$15000,2,FALSE),0)</f>
        <v>0.126</v>
      </c>
      <c r="F91" s="41">
        <f t="shared" ca="1" si="18"/>
        <v>1.0004710296683701</v>
      </c>
      <c r="G91" s="41">
        <f ca="1">(TRUNC(PRODUCT($F$11:$F90),16))</f>
        <v>1.0252003238446801</v>
      </c>
      <c r="H91" s="42">
        <f t="shared" ca="1" si="23"/>
        <v>1.01463207232335</v>
      </c>
      <c r="I91" s="42">
        <f t="shared" ca="1" si="19"/>
        <v>1.01041585</v>
      </c>
      <c r="J91" s="40">
        <f t="shared" si="24"/>
        <v>3.5999999999999997E-2</v>
      </c>
      <c r="K91" s="98">
        <f t="shared" si="25"/>
        <v>42073</v>
      </c>
      <c r="L91" s="43">
        <f t="shared" si="26"/>
        <v>22</v>
      </c>
      <c r="M91" s="44">
        <f t="shared" si="27"/>
        <v>22</v>
      </c>
      <c r="N91" s="8">
        <f t="shared" si="20"/>
        <v>1.0030923789999999</v>
      </c>
      <c r="O91" s="8">
        <f t="shared" ca="1" si="21"/>
        <v>1.013540439</v>
      </c>
      <c r="P91" s="44">
        <v>3</v>
      </c>
      <c r="Q91" s="42">
        <f t="shared" ca="1" si="28"/>
        <v>7388.8472777300003</v>
      </c>
      <c r="R91" s="42">
        <f t="shared" ca="1" si="16"/>
        <v>740.50893126000005</v>
      </c>
      <c r="S91" s="34">
        <v>0</v>
      </c>
      <c r="T91" s="34">
        <v>55299.96</v>
      </c>
      <c r="U91" s="37" t="s">
        <v>40</v>
      </c>
      <c r="V91" s="35"/>
      <c r="W91" s="29">
        <f>[2]Plan1!$A249</f>
        <v>44446</v>
      </c>
      <c r="X91" s="28" t="str">
        <f>[2]Plan1!$C249</f>
        <v>Independência do Brasil</v>
      </c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</row>
    <row r="92" spans="1:122" x14ac:dyDescent="0.2">
      <c r="A92" s="38">
        <f t="shared" si="22"/>
        <v>42105</v>
      </c>
      <c r="B92" s="39">
        <f t="shared" ca="1" si="29"/>
        <v>612983.7235853899</v>
      </c>
      <c r="C92" s="34">
        <f>(C91+D91)-S91</f>
        <v>612609.14249999996</v>
      </c>
      <c r="D92" s="34"/>
      <c r="E92" s="40">
        <f ca="1">IF(A92&lt;$B$1,VLOOKUP(A92,[1]DI!$A$4:$B$15000,2,FALSE),0)</f>
        <v>0</v>
      </c>
      <c r="F92" s="41">
        <f t="shared" ca="1" si="18"/>
        <v>1</v>
      </c>
      <c r="G92" s="41">
        <f ca="1">(TRUNC(PRODUCT($F$11:$F91),16))</f>
        <v>1.02568322361324</v>
      </c>
      <c r="H92" s="42">
        <f t="shared" ca="1" si="23"/>
        <v>1.0252003238446801</v>
      </c>
      <c r="I92" s="42">
        <f t="shared" ca="1" si="19"/>
        <v>1.0004710299999999</v>
      </c>
      <c r="J92" s="40">
        <f t="shared" si="24"/>
        <v>3.5999999999999997E-2</v>
      </c>
      <c r="K92" s="98">
        <f t="shared" si="25"/>
        <v>42104</v>
      </c>
      <c r="L92" s="43">
        <f t="shared" si="26"/>
        <v>1</v>
      </c>
      <c r="M92" s="44">
        <f t="shared" si="27"/>
        <v>1</v>
      </c>
      <c r="N92" s="8">
        <f t="shared" si="20"/>
        <v>1.000140356</v>
      </c>
      <c r="O92" s="8">
        <f t="shared" ca="1" si="21"/>
        <v>1.000611452</v>
      </c>
      <c r="P92" s="44">
        <v>0</v>
      </c>
      <c r="Q92" s="42">
        <f t="shared" ca="1" si="28"/>
        <v>374.58108539</v>
      </c>
      <c r="R92" s="42"/>
      <c r="S92" s="34">
        <v>0</v>
      </c>
      <c r="T92" s="34"/>
      <c r="U92" s="1"/>
      <c r="V92" s="2"/>
      <c r="W92" s="29">
        <f>[2]Plan1!$A250</f>
        <v>44481</v>
      </c>
      <c r="X92" s="28" t="str">
        <f>[2]Plan1!$C250</f>
        <v>Nossa Sr.a Aparecida - Padroeira do Brasil</v>
      </c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</row>
    <row r="93" spans="1:122" x14ac:dyDescent="0.2">
      <c r="A93" s="38">
        <f t="shared" si="22"/>
        <v>42106</v>
      </c>
      <c r="B93" s="39">
        <f t="shared" ca="1" si="29"/>
        <v>612983.7235853899</v>
      </c>
      <c r="C93" s="34">
        <f t="shared" ref="C93:C122" si="30">(C92-S92)</f>
        <v>612609.14249999996</v>
      </c>
      <c r="D93" s="34"/>
      <c r="E93" s="40">
        <f ca="1">IF(A93&lt;$B$1,VLOOKUP(A93,[1]DI!$A$4:$B$15000,2,FALSE),0)</f>
        <v>0</v>
      </c>
      <c r="F93" s="41">
        <f t="shared" ca="1" si="18"/>
        <v>1</v>
      </c>
      <c r="G93" s="41">
        <f ca="1">(TRUNC(PRODUCT($F$11:$F92),16))</f>
        <v>1.02568322361324</v>
      </c>
      <c r="H93" s="42">
        <f t="shared" ca="1" si="23"/>
        <v>1.0252003238446801</v>
      </c>
      <c r="I93" s="42">
        <f t="shared" ca="1" si="19"/>
        <v>1.0004710299999999</v>
      </c>
      <c r="J93" s="40">
        <f t="shared" si="24"/>
        <v>3.5999999999999997E-2</v>
      </c>
      <c r="K93" s="98">
        <f t="shared" si="25"/>
        <v>42104</v>
      </c>
      <c r="L93" s="43">
        <f t="shared" si="26"/>
        <v>1</v>
      </c>
      <c r="M93" s="44">
        <f t="shared" si="27"/>
        <v>1</v>
      </c>
      <c r="N93" s="8">
        <f t="shared" si="20"/>
        <v>1.000140356</v>
      </c>
      <c r="O93" s="8">
        <f t="shared" ca="1" si="21"/>
        <v>1.000611452</v>
      </c>
      <c r="P93" s="44">
        <v>0</v>
      </c>
      <c r="Q93" s="42">
        <f t="shared" ca="1" si="28"/>
        <v>374.58108539</v>
      </c>
      <c r="R93" s="42"/>
      <c r="S93" s="34">
        <v>0</v>
      </c>
      <c r="T93" s="34"/>
      <c r="U93" s="1"/>
      <c r="V93" s="2"/>
      <c r="W93" s="29">
        <f>[2]Plan1!$A251</f>
        <v>44502</v>
      </c>
      <c r="X93" s="28" t="str">
        <f>[2]Plan1!$C251</f>
        <v>Finados</v>
      </c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</row>
    <row r="94" spans="1:122" x14ac:dyDescent="0.2">
      <c r="A94" s="38">
        <f t="shared" si="22"/>
        <v>42107</v>
      </c>
      <c r="B94" s="39">
        <f t="shared" ca="1" si="29"/>
        <v>612983.7235853899</v>
      </c>
      <c r="C94" s="34">
        <f t="shared" si="30"/>
        <v>612609.14249999996</v>
      </c>
      <c r="D94" s="34"/>
      <c r="E94" s="40">
        <f ca="1">IF(A94&lt;$B$1,VLOOKUP(A94,[1]DI!$A$4:$B$15000,2,FALSE),0)</f>
        <v>0.126</v>
      </c>
      <c r="F94" s="41">
        <f t="shared" ca="1" si="18"/>
        <v>1.0004710296683701</v>
      </c>
      <c r="G94" s="41">
        <f ca="1">(TRUNC(PRODUCT($F$11:$F93),16))</f>
        <v>1.02568322361324</v>
      </c>
      <c r="H94" s="42">
        <f t="shared" ca="1" si="23"/>
        <v>1.0252003238446801</v>
      </c>
      <c r="I94" s="42">
        <f t="shared" ca="1" si="19"/>
        <v>1.0004710299999999</v>
      </c>
      <c r="J94" s="40">
        <f t="shared" si="24"/>
        <v>3.5999999999999997E-2</v>
      </c>
      <c r="K94" s="98">
        <f t="shared" si="25"/>
        <v>42104</v>
      </c>
      <c r="L94" s="43">
        <f t="shared" si="26"/>
        <v>1</v>
      </c>
      <c r="M94" s="44">
        <f t="shared" si="27"/>
        <v>1</v>
      </c>
      <c r="N94" s="8">
        <f t="shared" si="20"/>
        <v>1.000140356</v>
      </c>
      <c r="O94" s="8">
        <f t="shared" ca="1" si="21"/>
        <v>1.000611452</v>
      </c>
      <c r="P94" s="44">
        <v>0</v>
      </c>
      <c r="Q94" s="42">
        <f t="shared" ca="1" si="28"/>
        <v>374.58108539</v>
      </c>
      <c r="R94" s="42"/>
      <c r="S94" s="34">
        <v>0</v>
      </c>
      <c r="T94" s="34"/>
      <c r="U94" s="1"/>
      <c r="V94" s="2"/>
      <c r="W94" s="29">
        <f>[2]Plan1!$A252</f>
        <v>44515</v>
      </c>
      <c r="X94" s="28" t="str">
        <f>[2]Plan1!$C252</f>
        <v>Proclamação da República</v>
      </c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</row>
    <row r="95" spans="1:122" x14ac:dyDescent="0.2">
      <c r="A95" s="38">
        <f t="shared" si="22"/>
        <v>42108</v>
      </c>
      <c r="B95" s="39">
        <f t="shared" ca="1" si="29"/>
        <v>613358.53256139997</v>
      </c>
      <c r="C95" s="34">
        <f t="shared" si="30"/>
        <v>612609.14249999996</v>
      </c>
      <c r="D95" s="34"/>
      <c r="E95" s="40">
        <f ca="1">IF(A95&lt;$B$1,VLOOKUP(A95,[1]DI!$A$4:$B$15000,2,FALSE),0)</f>
        <v>0.126</v>
      </c>
      <c r="F95" s="41">
        <f t="shared" ca="1" si="18"/>
        <v>1.0004710296683701</v>
      </c>
      <c r="G95" s="41">
        <f ca="1">(TRUNC(PRODUCT($F$11:$F94),16))</f>
        <v>1.0261663508419101</v>
      </c>
      <c r="H95" s="42">
        <f t="shared" ca="1" si="23"/>
        <v>1.0252003238446801</v>
      </c>
      <c r="I95" s="42">
        <f t="shared" ca="1" si="19"/>
        <v>1.0009422800000001</v>
      </c>
      <c r="J95" s="40">
        <f t="shared" si="24"/>
        <v>3.5999999999999997E-2</v>
      </c>
      <c r="K95" s="98">
        <f t="shared" si="25"/>
        <v>42104</v>
      </c>
      <c r="L95" s="43">
        <f t="shared" si="26"/>
        <v>2</v>
      </c>
      <c r="M95" s="44">
        <f t="shared" si="27"/>
        <v>2</v>
      </c>
      <c r="N95" s="8">
        <f t="shared" si="20"/>
        <v>1.0002807309999999</v>
      </c>
      <c r="O95" s="8">
        <f t="shared" ca="1" si="21"/>
        <v>1.0012232759999999</v>
      </c>
      <c r="P95" s="44">
        <v>0</v>
      </c>
      <c r="Q95" s="42">
        <f t="shared" ca="1" si="28"/>
        <v>749.39006140000004</v>
      </c>
      <c r="R95" s="42"/>
      <c r="S95" s="34">
        <v>0</v>
      </c>
      <c r="T95" s="34"/>
      <c r="U95" s="1"/>
      <c r="V95" s="2"/>
      <c r="W95" s="29">
        <f>[2]Plan1!$A253</f>
        <v>44555</v>
      </c>
      <c r="X95" s="28" t="str">
        <f>[2]Plan1!$C253</f>
        <v>Natal</v>
      </c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</row>
    <row r="96" spans="1:122" x14ac:dyDescent="0.2">
      <c r="A96" s="38">
        <f t="shared" si="22"/>
        <v>42109</v>
      </c>
      <c r="B96" s="39">
        <f t="shared" ca="1" si="29"/>
        <v>613733.56881539</v>
      </c>
      <c r="C96" s="34">
        <f t="shared" si="30"/>
        <v>612609.14249999996</v>
      </c>
      <c r="D96" s="34">
        <f>287255.18*S$1</f>
        <v>43088.276999999995</v>
      </c>
      <c r="E96" s="40">
        <f ca="1">IF(A96&lt;$B$1,VLOOKUP(A96,[1]DI!$A$4:$B$15000,2,FALSE),0)</f>
        <v>0.126</v>
      </c>
      <c r="F96" s="41">
        <f t="shared" ca="1" si="18"/>
        <v>1.0004710296683701</v>
      </c>
      <c r="G96" s="41">
        <f ca="1">(TRUNC(PRODUCT($F$11:$F95),16))</f>
        <v>1.0266497056378401</v>
      </c>
      <c r="H96" s="42">
        <f t="shared" ca="1" si="23"/>
        <v>1.0252003238446801</v>
      </c>
      <c r="I96" s="42">
        <f t="shared" ca="1" si="19"/>
        <v>1.00141375</v>
      </c>
      <c r="J96" s="40">
        <f t="shared" si="24"/>
        <v>3.5999999999999997E-2</v>
      </c>
      <c r="K96" s="98">
        <f t="shared" si="25"/>
        <v>42104</v>
      </c>
      <c r="L96" s="43">
        <f t="shared" si="26"/>
        <v>3</v>
      </c>
      <c r="M96" s="44">
        <f t="shared" si="27"/>
        <v>3</v>
      </c>
      <c r="N96" s="8">
        <f t="shared" si="20"/>
        <v>1.000421126</v>
      </c>
      <c r="O96" s="8">
        <f t="shared" ca="1" si="21"/>
        <v>1.0018354709999999</v>
      </c>
      <c r="P96" s="44">
        <v>0</v>
      </c>
      <c r="Q96" s="42">
        <f t="shared" ca="1" si="28"/>
        <v>1124.4263153899999</v>
      </c>
      <c r="R96" s="42">
        <f t="shared" ref="R96:R122" ca="1" si="31">TRUNC(((O96/O$96)-1)*D96,8)</f>
        <v>0</v>
      </c>
      <c r="S96" s="34">
        <v>0</v>
      </c>
      <c r="T96" s="34"/>
      <c r="U96" s="1"/>
      <c r="V96" s="2"/>
      <c r="W96" s="29">
        <f>[2]Plan1!$A254</f>
        <v>44562</v>
      </c>
      <c r="X96" s="28" t="str">
        <f>[2]Plan1!$C254</f>
        <v>Confraternização Universal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</row>
    <row r="97" spans="1:132" x14ac:dyDescent="0.2">
      <c r="A97" s="38">
        <f t="shared" si="22"/>
        <v>42110</v>
      </c>
      <c r="B97" s="39">
        <f t="shared" ca="1" si="29"/>
        <v>614108.84031129</v>
      </c>
      <c r="C97" s="34">
        <f t="shared" si="30"/>
        <v>612609.14249999996</v>
      </c>
      <c r="D97" s="34">
        <f t="shared" ref="D97:D122" si="32">287255.18*S$1</f>
        <v>43088.276999999995</v>
      </c>
      <c r="E97" s="40">
        <f ca="1">IF(A97&lt;$B$1,VLOOKUP(A97,[1]DI!$A$4:$B$15000,2,FALSE),0)</f>
        <v>0.126</v>
      </c>
      <c r="F97" s="41">
        <f t="shared" ca="1" si="18"/>
        <v>1.0004710296683701</v>
      </c>
      <c r="G97" s="41">
        <f ca="1">(TRUNC(PRODUCT($F$11:$F96),16))</f>
        <v>1.02713328810821</v>
      </c>
      <c r="H97" s="42">
        <f t="shared" ca="1" si="23"/>
        <v>1.0252003238446801</v>
      </c>
      <c r="I97" s="42">
        <f t="shared" ca="1" si="19"/>
        <v>1.0018854500000001</v>
      </c>
      <c r="J97" s="40">
        <f t="shared" si="24"/>
        <v>3.5999999999999997E-2</v>
      </c>
      <c r="K97" s="98">
        <f t="shared" si="25"/>
        <v>42104</v>
      </c>
      <c r="L97" s="43">
        <f t="shared" si="26"/>
        <v>4</v>
      </c>
      <c r="M97" s="44">
        <f t="shared" si="27"/>
        <v>4</v>
      </c>
      <c r="N97" s="8">
        <f t="shared" si="20"/>
        <v>1.0005615409999999</v>
      </c>
      <c r="O97" s="8">
        <f t="shared" ca="1" si="21"/>
        <v>1.0024480499999999</v>
      </c>
      <c r="P97" s="44">
        <v>0</v>
      </c>
      <c r="Q97" s="42">
        <f t="shared" ca="1" si="28"/>
        <v>1499.6978112899999</v>
      </c>
      <c r="R97" s="42">
        <f t="shared" ca="1" si="31"/>
        <v>26.346615180000001</v>
      </c>
      <c r="S97" s="34">
        <v>0</v>
      </c>
      <c r="T97" s="34"/>
      <c r="U97" s="1"/>
      <c r="V97" s="2"/>
      <c r="W97" s="29">
        <f>[2]Plan1!$A255</f>
        <v>44620</v>
      </c>
      <c r="X97" s="28" t="str">
        <f>[2]Plan1!$C255</f>
        <v>Carnaval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</row>
    <row r="98" spans="1:132" x14ac:dyDescent="0.2">
      <c r="A98" s="38">
        <f t="shared" si="22"/>
        <v>42111</v>
      </c>
      <c r="B98" s="39">
        <f t="shared" ca="1" si="29"/>
        <v>614484.33908518997</v>
      </c>
      <c r="C98" s="34">
        <f t="shared" si="30"/>
        <v>612609.14249999996</v>
      </c>
      <c r="D98" s="34">
        <f t="shared" si="32"/>
        <v>43088.276999999995</v>
      </c>
      <c r="E98" s="40">
        <f ca="1">IF(A98&lt;$B$1,VLOOKUP(A98,[1]DI!$A$4:$B$15000,2,FALSE),0)</f>
        <v>0.126</v>
      </c>
      <c r="F98" s="41">
        <f t="shared" ca="1" si="18"/>
        <v>1.0004710296683701</v>
      </c>
      <c r="G98" s="41">
        <f ca="1">(TRUNC(PRODUCT($F$11:$F97),16))</f>
        <v>1.0276170983602799</v>
      </c>
      <c r="H98" s="42">
        <f t="shared" ca="1" si="23"/>
        <v>1.0252003238446801</v>
      </c>
      <c r="I98" s="42">
        <f t="shared" ca="1" si="19"/>
        <v>1.0023573699999999</v>
      </c>
      <c r="J98" s="40">
        <f t="shared" si="24"/>
        <v>3.5999999999999997E-2</v>
      </c>
      <c r="K98" s="98">
        <f t="shared" si="25"/>
        <v>42104</v>
      </c>
      <c r="L98" s="43">
        <f t="shared" si="26"/>
        <v>5</v>
      </c>
      <c r="M98" s="44">
        <f t="shared" si="27"/>
        <v>5</v>
      </c>
      <c r="N98" s="8">
        <f t="shared" si="20"/>
        <v>1.0007019749999999</v>
      </c>
      <c r="O98" s="8">
        <f t="shared" ca="1" si="21"/>
        <v>1.003061</v>
      </c>
      <c r="P98" s="44">
        <v>0</v>
      </c>
      <c r="Q98" s="42">
        <f t="shared" ca="1" si="28"/>
        <v>1875.19658519</v>
      </c>
      <c r="R98" s="42">
        <f t="shared" ca="1" si="31"/>
        <v>52.70918683</v>
      </c>
      <c r="S98" s="34">
        <v>0</v>
      </c>
      <c r="T98" s="34"/>
      <c r="U98" s="1"/>
      <c r="V98" s="2"/>
      <c r="W98" s="29">
        <f>[2]Plan1!$A256</f>
        <v>44621</v>
      </c>
      <c r="X98" s="28" t="str">
        <f>[2]Plan1!$C256</f>
        <v>Carnaval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</row>
    <row r="99" spans="1:132" x14ac:dyDescent="0.2">
      <c r="A99" s="38">
        <f t="shared" si="22"/>
        <v>42112</v>
      </c>
      <c r="B99" s="39">
        <f t="shared" ca="1" si="29"/>
        <v>614860.06636228994</v>
      </c>
      <c r="C99" s="34">
        <f t="shared" si="30"/>
        <v>612609.14249999996</v>
      </c>
      <c r="D99" s="34">
        <f t="shared" si="32"/>
        <v>43088.276999999995</v>
      </c>
      <c r="E99" s="40">
        <f ca="1">IF(A99&lt;$B$1,VLOOKUP(A99,[1]DI!$A$4:$B$15000,2,FALSE),0)</f>
        <v>0</v>
      </c>
      <c r="F99" s="41">
        <f t="shared" ca="1" si="18"/>
        <v>1</v>
      </c>
      <c r="G99" s="41">
        <f ca="1">(TRUNC(PRODUCT($F$11:$F98),16))</f>
        <v>1.0281011365013399</v>
      </c>
      <c r="H99" s="42">
        <f t="shared" ca="1" si="23"/>
        <v>1.0252003238446801</v>
      </c>
      <c r="I99" s="42">
        <f t="shared" ca="1" si="19"/>
        <v>1.00282951</v>
      </c>
      <c r="J99" s="40">
        <f t="shared" si="24"/>
        <v>3.5999999999999997E-2</v>
      </c>
      <c r="K99" s="98">
        <f t="shared" si="25"/>
        <v>42104</v>
      </c>
      <c r="L99" s="43">
        <f t="shared" si="26"/>
        <v>5</v>
      </c>
      <c r="M99" s="44">
        <f t="shared" si="27"/>
        <v>6</v>
      </c>
      <c r="N99" s="8">
        <f t="shared" si="20"/>
        <v>1.000842429</v>
      </c>
      <c r="O99" s="8">
        <f t="shared" ca="1" si="21"/>
        <v>1.003674323</v>
      </c>
      <c r="P99" s="44">
        <v>0</v>
      </c>
      <c r="Q99" s="42">
        <f t="shared" ca="1" si="28"/>
        <v>2250.9238622900002</v>
      </c>
      <c r="R99" s="42">
        <f t="shared" ca="1" si="31"/>
        <v>79.087800970000004</v>
      </c>
      <c r="S99" s="34">
        <v>0</v>
      </c>
      <c r="T99" s="34"/>
      <c r="U99" s="1"/>
      <c r="V99" s="2"/>
      <c r="W99" s="29">
        <f>[2]Plan1!$A257</f>
        <v>44666</v>
      </c>
      <c r="X99" s="28" t="str">
        <f>[2]Plan1!$C257</f>
        <v>Paixão de Cristo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</row>
    <row r="100" spans="1:132" x14ac:dyDescent="0.2">
      <c r="A100" s="38">
        <f t="shared" si="22"/>
        <v>42113</v>
      </c>
      <c r="B100" s="39">
        <f t="shared" ca="1" si="29"/>
        <v>614860.06636228994</v>
      </c>
      <c r="C100" s="34">
        <f t="shared" si="30"/>
        <v>612609.14249999996</v>
      </c>
      <c r="D100" s="34">
        <f t="shared" si="32"/>
        <v>43088.276999999995</v>
      </c>
      <c r="E100" s="40">
        <f ca="1">IF(A100&lt;$B$1,VLOOKUP(A100,[1]DI!$A$4:$B$15000,2,FALSE),0)</f>
        <v>0</v>
      </c>
      <c r="F100" s="41">
        <f t="shared" ca="1" si="18"/>
        <v>1</v>
      </c>
      <c r="G100" s="41">
        <f ca="1">(TRUNC(PRODUCT($F$11:$F99),16))</f>
        <v>1.0281011365013399</v>
      </c>
      <c r="H100" s="42">
        <f t="shared" ca="1" si="23"/>
        <v>1.0252003238446801</v>
      </c>
      <c r="I100" s="42">
        <f t="shared" ca="1" si="19"/>
        <v>1.00282951</v>
      </c>
      <c r="J100" s="40">
        <f t="shared" si="24"/>
        <v>3.5999999999999997E-2</v>
      </c>
      <c r="K100" s="98">
        <f t="shared" si="25"/>
        <v>42104</v>
      </c>
      <c r="L100" s="43">
        <f t="shared" si="26"/>
        <v>5</v>
      </c>
      <c r="M100" s="44">
        <f t="shared" si="27"/>
        <v>6</v>
      </c>
      <c r="N100" s="8">
        <f t="shared" si="20"/>
        <v>1.000842429</v>
      </c>
      <c r="O100" s="8">
        <f t="shared" ca="1" si="21"/>
        <v>1.003674323</v>
      </c>
      <c r="P100" s="44">
        <v>0</v>
      </c>
      <c r="Q100" s="42">
        <f t="shared" ca="1" si="28"/>
        <v>2250.9238622900002</v>
      </c>
      <c r="R100" s="42">
        <f t="shared" ca="1" si="31"/>
        <v>79.087800970000004</v>
      </c>
      <c r="S100" s="34">
        <v>0</v>
      </c>
      <c r="T100" s="34"/>
      <c r="U100" s="1"/>
      <c r="V100" s="2"/>
      <c r="W100" s="29">
        <f>[2]Plan1!$A258</f>
        <v>44672</v>
      </c>
      <c r="X100" s="28" t="str">
        <f>[2]Plan1!$C258</f>
        <v>Tiradentes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</row>
    <row r="101" spans="1:132" x14ac:dyDescent="0.2">
      <c r="A101" s="38">
        <f t="shared" si="22"/>
        <v>42114</v>
      </c>
      <c r="B101" s="39">
        <f t="shared" ca="1" si="29"/>
        <v>614860.06636228994</v>
      </c>
      <c r="C101" s="34">
        <f t="shared" si="30"/>
        <v>612609.14249999996</v>
      </c>
      <c r="D101" s="34">
        <f t="shared" si="32"/>
        <v>43088.276999999995</v>
      </c>
      <c r="E101" s="40">
        <f ca="1">IF(A101&lt;$B$1,VLOOKUP(A101,[1]DI!$A$4:$B$15000,2,FALSE),0)</f>
        <v>0.126</v>
      </c>
      <c r="F101" s="41">
        <f t="shared" ca="1" si="18"/>
        <v>1.0004710296683701</v>
      </c>
      <c r="G101" s="41">
        <f ca="1">(TRUNC(PRODUCT($F$11:$F100),16))</f>
        <v>1.0281011365013399</v>
      </c>
      <c r="H101" s="42">
        <f t="shared" ca="1" si="23"/>
        <v>1.0252003238446801</v>
      </c>
      <c r="I101" s="42">
        <f t="shared" ca="1" si="19"/>
        <v>1.00282951</v>
      </c>
      <c r="J101" s="40">
        <f t="shared" si="24"/>
        <v>3.5999999999999997E-2</v>
      </c>
      <c r="K101" s="98">
        <f t="shared" si="25"/>
        <v>42104</v>
      </c>
      <c r="L101" s="43">
        <f t="shared" si="26"/>
        <v>6</v>
      </c>
      <c r="M101" s="44">
        <f t="shared" si="27"/>
        <v>6</v>
      </c>
      <c r="N101" s="8">
        <f t="shared" si="20"/>
        <v>1.000842429</v>
      </c>
      <c r="O101" s="8">
        <f t="shared" ca="1" si="21"/>
        <v>1.003674323</v>
      </c>
      <c r="P101" s="44">
        <v>0</v>
      </c>
      <c r="Q101" s="42">
        <f t="shared" ca="1" si="28"/>
        <v>2250.9238622900002</v>
      </c>
      <c r="R101" s="42">
        <f t="shared" ca="1" si="31"/>
        <v>79.087800970000004</v>
      </c>
      <c r="S101" s="34">
        <v>0</v>
      </c>
      <c r="T101" s="34"/>
      <c r="U101" s="1"/>
      <c r="V101" s="2"/>
      <c r="W101" s="29">
        <f>[2]Plan1!$A259</f>
        <v>44682</v>
      </c>
      <c r="X101" s="28" t="str">
        <f>[2]Plan1!$C259</f>
        <v>Dia do Trabalho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</row>
    <row r="102" spans="1:132" x14ac:dyDescent="0.2">
      <c r="A102" s="38">
        <f t="shared" si="22"/>
        <v>42115</v>
      </c>
      <c r="B102" s="39">
        <f t="shared" ca="1" si="29"/>
        <v>615236.02152999991</v>
      </c>
      <c r="C102" s="34">
        <f t="shared" si="30"/>
        <v>612609.14249999996</v>
      </c>
      <c r="D102" s="34">
        <f t="shared" si="32"/>
        <v>43088.276999999995</v>
      </c>
      <c r="E102" s="40">
        <f ca="1">IF(A102&lt;$B$1,VLOOKUP(A102,[1]DI!$A$4:$B$15000,2,FALSE),0)</f>
        <v>0</v>
      </c>
      <c r="F102" s="41">
        <f t="shared" ca="1" si="18"/>
        <v>1</v>
      </c>
      <c r="G102" s="41">
        <f ca="1">(TRUNC(PRODUCT($F$11:$F101),16))</f>
        <v>1.02858540263871</v>
      </c>
      <c r="H102" s="42">
        <f t="shared" ca="1" si="23"/>
        <v>1.0252003238446801</v>
      </c>
      <c r="I102" s="42">
        <f t="shared" ca="1" si="19"/>
        <v>1.00330187</v>
      </c>
      <c r="J102" s="40">
        <f t="shared" si="24"/>
        <v>3.5999999999999997E-2</v>
      </c>
      <c r="K102" s="98">
        <f t="shared" si="25"/>
        <v>42104</v>
      </c>
      <c r="L102" s="43">
        <f t="shared" si="26"/>
        <v>6</v>
      </c>
      <c r="M102" s="44">
        <f t="shared" si="27"/>
        <v>7</v>
      </c>
      <c r="N102" s="8">
        <f t="shared" si="20"/>
        <v>1.0009829029999999</v>
      </c>
      <c r="O102" s="8">
        <f t="shared" ca="1" si="21"/>
        <v>1.004288018</v>
      </c>
      <c r="P102" s="44">
        <v>0</v>
      </c>
      <c r="Q102" s="42">
        <f t="shared" ca="1" si="28"/>
        <v>2626.8790300000001</v>
      </c>
      <c r="R102" s="42">
        <f t="shared" ca="1" si="31"/>
        <v>105.48241457</v>
      </c>
      <c r="S102" s="34">
        <v>0</v>
      </c>
      <c r="T102" s="34"/>
      <c r="U102" s="1"/>
      <c r="V102" s="2"/>
      <c r="W102" s="29">
        <f>[2]Plan1!$A260</f>
        <v>44728</v>
      </c>
      <c r="X102" s="28" t="str">
        <f>[2]Plan1!$C260</f>
        <v>Corpus Christi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</row>
    <row r="103" spans="1:132" x14ac:dyDescent="0.2">
      <c r="A103" s="38">
        <f t="shared" si="22"/>
        <v>42116</v>
      </c>
      <c r="B103" s="39">
        <f t="shared" ca="1" si="29"/>
        <v>615236.02152999991</v>
      </c>
      <c r="C103" s="34">
        <f t="shared" si="30"/>
        <v>612609.14249999996</v>
      </c>
      <c r="D103" s="34">
        <f t="shared" si="32"/>
        <v>43088.276999999995</v>
      </c>
      <c r="E103" s="40">
        <f ca="1">IF(A103&lt;$B$1,VLOOKUP(A103,[1]DI!$A$4:$B$15000,2,FALSE),0)</f>
        <v>0.126</v>
      </c>
      <c r="F103" s="41">
        <f t="shared" ca="1" si="18"/>
        <v>1.0004710296683701</v>
      </c>
      <c r="G103" s="41">
        <f ca="1">(TRUNC(PRODUCT($F$11:$F102),16))</f>
        <v>1.02858540263871</v>
      </c>
      <c r="H103" s="42">
        <f t="shared" ca="1" si="23"/>
        <v>1.0252003238446801</v>
      </c>
      <c r="I103" s="42">
        <f t="shared" ca="1" si="19"/>
        <v>1.00330187</v>
      </c>
      <c r="J103" s="40">
        <f t="shared" si="24"/>
        <v>3.5999999999999997E-2</v>
      </c>
      <c r="K103" s="98">
        <f t="shared" si="25"/>
        <v>42104</v>
      </c>
      <c r="L103" s="43">
        <f t="shared" si="26"/>
        <v>7</v>
      </c>
      <c r="M103" s="44">
        <f t="shared" si="27"/>
        <v>7</v>
      </c>
      <c r="N103" s="8">
        <f t="shared" si="20"/>
        <v>1.0009829029999999</v>
      </c>
      <c r="O103" s="8">
        <f t="shared" ca="1" si="21"/>
        <v>1.004288018</v>
      </c>
      <c r="P103" s="44">
        <v>0</v>
      </c>
      <c r="Q103" s="42">
        <f t="shared" ca="1" si="28"/>
        <v>2626.8790300000001</v>
      </c>
      <c r="R103" s="42">
        <f t="shared" ca="1" si="31"/>
        <v>105.48241457</v>
      </c>
      <c r="S103" s="34">
        <v>0</v>
      </c>
      <c r="T103" s="34"/>
      <c r="U103" s="1"/>
      <c r="V103" s="2"/>
      <c r="W103" s="29">
        <f>[2]Plan1!$A261</f>
        <v>44811</v>
      </c>
      <c r="X103" s="28" t="str">
        <f>[2]Plan1!$C261</f>
        <v>Independência do Brasil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</row>
    <row r="104" spans="1:132" x14ac:dyDescent="0.2">
      <c r="A104" s="38">
        <f t="shared" si="22"/>
        <v>42117</v>
      </c>
      <c r="B104" s="39">
        <f t="shared" ca="1" si="29"/>
        <v>615612.21193961997</v>
      </c>
      <c r="C104" s="34">
        <f t="shared" si="30"/>
        <v>612609.14249999996</v>
      </c>
      <c r="D104" s="34">
        <f t="shared" si="32"/>
        <v>43088.276999999995</v>
      </c>
      <c r="E104" s="40">
        <f ca="1">IF(A104&lt;$B$1,VLOOKUP(A104,[1]DI!$A$4:$B$15000,2,FALSE),0)</f>
        <v>0.126</v>
      </c>
      <c r="F104" s="41">
        <f t="shared" ca="1" si="18"/>
        <v>1.0004710296683701</v>
      </c>
      <c r="G104" s="41">
        <f ca="1">(TRUNC(PRODUCT($F$11:$F103),16))</f>
        <v>1.02906989687981</v>
      </c>
      <c r="H104" s="42">
        <f t="shared" ca="1" si="23"/>
        <v>1.0252003238446801</v>
      </c>
      <c r="I104" s="42">
        <f t="shared" ca="1" si="19"/>
        <v>1.00377446</v>
      </c>
      <c r="J104" s="40">
        <f t="shared" si="24"/>
        <v>3.5999999999999997E-2</v>
      </c>
      <c r="K104" s="98">
        <f t="shared" si="25"/>
        <v>42104</v>
      </c>
      <c r="L104" s="43">
        <f t="shared" si="26"/>
        <v>8</v>
      </c>
      <c r="M104" s="44">
        <f t="shared" si="27"/>
        <v>8</v>
      </c>
      <c r="N104" s="8">
        <f t="shared" si="20"/>
        <v>1.001123397</v>
      </c>
      <c r="O104" s="8">
        <f t="shared" ca="1" si="21"/>
        <v>1.004902097</v>
      </c>
      <c r="P104" s="44">
        <v>0</v>
      </c>
      <c r="Q104" s="42">
        <f t="shared" ca="1" si="28"/>
        <v>3003.0694396200001</v>
      </c>
      <c r="R104" s="42">
        <f t="shared" ca="1" si="31"/>
        <v>131.89354376</v>
      </c>
      <c r="S104" s="34">
        <v>0</v>
      </c>
      <c r="T104" s="34"/>
      <c r="U104" s="1"/>
      <c r="V104" s="2"/>
      <c r="W104" s="29">
        <f>[2]Plan1!$A262</f>
        <v>44846</v>
      </c>
      <c r="X104" s="28" t="str">
        <f>[2]Plan1!$C262</f>
        <v>Nossa Sr.a Aparecida - Padroeira do Brasil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</row>
    <row r="105" spans="1:132" x14ac:dyDescent="0.2">
      <c r="A105" s="38">
        <f t="shared" si="22"/>
        <v>42118</v>
      </c>
      <c r="B105" s="39">
        <f t="shared" ca="1" si="29"/>
        <v>615988.62411373993</v>
      </c>
      <c r="C105" s="34">
        <f t="shared" si="30"/>
        <v>612609.14249999996</v>
      </c>
      <c r="D105" s="34">
        <f t="shared" si="32"/>
        <v>43088.276999999995</v>
      </c>
      <c r="E105" s="40">
        <f ca="1">IF(A105&lt;$B$1,VLOOKUP(A105,[1]DI!$A$4:$B$15000,2,FALSE),0)</f>
        <v>0.126</v>
      </c>
      <c r="F105" s="41">
        <f t="shared" ca="1" si="18"/>
        <v>1.0004710296683701</v>
      </c>
      <c r="G105" s="41">
        <f ca="1">(TRUNC(PRODUCT($F$11:$F104),16))</f>
        <v>1.0295546193320699</v>
      </c>
      <c r="H105" s="42">
        <f t="shared" ca="1" si="23"/>
        <v>1.0252003238446801</v>
      </c>
      <c r="I105" s="42">
        <f t="shared" ca="1" si="19"/>
        <v>1.0042472600000001</v>
      </c>
      <c r="J105" s="40">
        <f t="shared" si="24"/>
        <v>3.5999999999999997E-2</v>
      </c>
      <c r="K105" s="98">
        <f t="shared" si="25"/>
        <v>42104</v>
      </c>
      <c r="L105" s="43">
        <f t="shared" si="26"/>
        <v>9</v>
      </c>
      <c r="M105" s="44">
        <f t="shared" si="27"/>
        <v>9</v>
      </c>
      <c r="N105" s="8">
        <f t="shared" si="20"/>
        <v>1.00126391</v>
      </c>
      <c r="O105" s="8">
        <f t="shared" ca="1" si="21"/>
        <v>1.005516538</v>
      </c>
      <c r="P105" s="44">
        <v>0</v>
      </c>
      <c r="Q105" s="42">
        <f t="shared" ca="1" si="28"/>
        <v>3379.4816137399998</v>
      </c>
      <c r="R105" s="42">
        <f t="shared" ca="1" si="31"/>
        <v>158.32024233000001</v>
      </c>
      <c r="S105" s="34">
        <v>0</v>
      </c>
      <c r="T105" s="34"/>
      <c r="U105" s="1"/>
      <c r="V105" s="2"/>
      <c r="W105" s="29">
        <f>[2]Plan1!$A263</f>
        <v>44867</v>
      </c>
      <c r="X105" s="28" t="str">
        <f>[2]Plan1!$C263</f>
        <v>Finados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</row>
    <row r="106" spans="1:132" x14ac:dyDescent="0.2">
      <c r="A106" s="38">
        <f t="shared" si="22"/>
        <v>42119</v>
      </c>
      <c r="B106" s="39">
        <f t="shared" ca="1" si="29"/>
        <v>616365.27091716998</v>
      </c>
      <c r="C106" s="34">
        <f t="shared" si="30"/>
        <v>612609.14249999996</v>
      </c>
      <c r="D106" s="34">
        <f t="shared" si="32"/>
        <v>43088.276999999995</v>
      </c>
      <c r="E106" s="40">
        <f ca="1">IF(A106&lt;$B$1,VLOOKUP(A106,[1]DI!$A$4:$B$15000,2,FALSE),0)</f>
        <v>0</v>
      </c>
      <c r="F106" s="41">
        <f t="shared" ca="1" si="18"/>
        <v>1</v>
      </c>
      <c r="G106" s="41">
        <f ca="1">(TRUNC(PRODUCT($F$11:$F105),16))</f>
        <v>1.0300395701029801</v>
      </c>
      <c r="H106" s="42">
        <f t="shared" ca="1" si="23"/>
        <v>1.0252003238446801</v>
      </c>
      <c r="I106" s="42">
        <f t="shared" ca="1" si="19"/>
        <v>1.0047202900000001</v>
      </c>
      <c r="J106" s="40">
        <f t="shared" si="24"/>
        <v>3.5999999999999997E-2</v>
      </c>
      <c r="K106" s="98">
        <f t="shared" si="25"/>
        <v>42104</v>
      </c>
      <c r="L106" s="43">
        <f t="shared" si="26"/>
        <v>9</v>
      </c>
      <c r="M106" s="44">
        <f t="shared" si="27"/>
        <v>10</v>
      </c>
      <c r="N106" s="8">
        <f t="shared" si="20"/>
        <v>1.001404443</v>
      </c>
      <c r="O106" s="8">
        <f t="shared" ca="1" si="21"/>
        <v>1.0061313620000001</v>
      </c>
      <c r="P106" s="44">
        <v>0</v>
      </c>
      <c r="Q106" s="42">
        <f t="shared" ca="1" si="28"/>
        <v>3756.1284171699999</v>
      </c>
      <c r="R106" s="42">
        <f t="shared" ca="1" si="31"/>
        <v>184.76341348</v>
      </c>
      <c r="S106" s="34">
        <v>0</v>
      </c>
      <c r="T106" s="34"/>
      <c r="U106" s="6"/>
      <c r="V106" s="4"/>
      <c r="W106" s="29">
        <f>[2]Plan1!$A264</f>
        <v>44880</v>
      </c>
      <c r="X106" s="28" t="str">
        <f>[2]Plan1!$C264</f>
        <v>Proclamação da República</v>
      </c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</row>
    <row r="107" spans="1:132" x14ac:dyDescent="0.2">
      <c r="A107" s="38">
        <f t="shared" si="22"/>
        <v>42120</v>
      </c>
      <c r="B107" s="39">
        <f t="shared" ca="1" si="29"/>
        <v>616365.27091716998</v>
      </c>
      <c r="C107" s="34">
        <f t="shared" si="30"/>
        <v>612609.14249999996</v>
      </c>
      <c r="D107" s="34">
        <f t="shared" si="32"/>
        <v>43088.276999999995</v>
      </c>
      <c r="E107" s="40">
        <f ca="1">IF(A107&lt;$B$1,VLOOKUP(A107,[1]DI!$A$4:$B$15000,2,FALSE),0)</f>
        <v>0</v>
      </c>
      <c r="F107" s="41">
        <f t="shared" ca="1" si="18"/>
        <v>1</v>
      </c>
      <c r="G107" s="41">
        <f ca="1">(TRUNC(PRODUCT($F$11:$F106),16))</f>
        <v>1.0300395701029801</v>
      </c>
      <c r="H107" s="42">
        <f t="shared" ca="1" si="23"/>
        <v>1.0252003238446801</v>
      </c>
      <c r="I107" s="42">
        <f t="shared" ca="1" si="19"/>
        <v>1.0047202900000001</v>
      </c>
      <c r="J107" s="40">
        <f t="shared" si="24"/>
        <v>3.5999999999999997E-2</v>
      </c>
      <c r="K107" s="98">
        <f t="shared" si="25"/>
        <v>42104</v>
      </c>
      <c r="L107" s="43">
        <f t="shared" si="26"/>
        <v>9</v>
      </c>
      <c r="M107" s="44">
        <f t="shared" si="27"/>
        <v>10</v>
      </c>
      <c r="N107" s="8">
        <f t="shared" si="20"/>
        <v>1.001404443</v>
      </c>
      <c r="O107" s="8">
        <f t="shared" ca="1" si="21"/>
        <v>1.0061313620000001</v>
      </c>
      <c r="P107" s="44">
        <v>0</v>
      </c>
      <c r="Q107" s="42">
        <f t="shared" ca="1" si="28"/>
        <v>3756.1284171699999</v>
      </c>
      <c r="R107" s="42">
        <f t="shared" ca="1" si="31"/>
        <v>184.76341348</v>
      </c>
      <c r="S107" s="34">
        <v>0</v>
      </c>
      <c r="T107" s="34"/>
      <c r="U107" s="6"/>
      <c r="V107" s="4"/>
      <c r="W107" s="29">
        <f>[2]Plan1!$A265</f>
        <v>44920</v>
      </c>
      <c r="X107" s="28" t="str">
        <f>[2]Plan1!$C265</f>
        <v>Natal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</row>
    <row r="108" spans="1:132" x14ac:dyDescent="0.2">
      <c r="A108" s="38">
        <f t="shared" si="22"/>
        <v>42121</v>
      </c>
      <c r="B108" s="39">
        <f t="shared" ca="1" si="29"/>
        <v>616365.27091716998</v>
      </c>
      <c r="C108" s="34">
        <f t="shared" si="30"/>
        <v>612609.14249999996</v>
      </c>
      <c r="D108" s="34">
        <f t="shared" si="32"/>
        <v>43088.276999999995</v>
      </c>
      <c r="E108" s="40">
        <f ca="1">IF(A108&lt;$B$1,VLOOKUP(A108,[1]DI!$A$4:$B$15000,2,FALSE),0)</f>
        <v>0.12609999999999999</v>
      </c>
      <c r="F108" s="41">
        <f t="shared" ca="1" si="18"/>
        <v>1.0004713822392</v>
      </c>
      <c r="G108" s="41">
        <f ca="1">(TRUNC(PRODUCT($F$11:$F107),16))</f>
        <v>1.0300395701029801</v>
      </c>
      <c r="H108" s="42">
        <f t="shared" ca="1" si="23"/>
        <v>1.0252003238446801</v>
      </c>
      <c r="I108" s="42">
        <f t="shared" ca="1" si="19"/>
        <v>1.0047202900000001</v>
      </c>
      <c r="J108" s="40">
        <f t="shared" si="24"/>
        <v>3.5999999999999997E-2</v>
      </c>
      <c r="K108" s="98">
        <f t="shared" si="25"/>
        <v>42104</v>
      </c>
      <c r="L108" s="43">
        <f t="shared" si="26"/>
        <v>10</v>
      </c>
      <c r="M108" s="44">
        <f t="shared" si="27"/>
        <v>10</v>
      </c>
      <c r="N108" s="8">
        <f t="shared" si="20"/>
        <v>1.001404443</v>
      </c>
      <c r="O108" s="8">
        <f t="shared" ca="1" si="21"/>
        <v>1.0061313620000001</v>
      </c>
      <c r="P108" s="44">
        <v>0</v>
      </c>
      <c r="Q108" s="42">
        <f t="shared" ca="1" si="28"/>
        <v>3756.1284171699999</v>
      </c>
      <c r="R108" s="42">
        <f t="shared" ca="1" si="31"/>
        <v>184.76341348</v>
      </c>
      <c r="S108" s="34">
        <v>0</v>
      </c>
      <c r="T108" s="34"/>
      <c r="U108" s="1"/>
      <c r="V108" s="2"/>
      <c r="W108" s="29">
        <f>[2]Plan1!$A266</f>
        <v>44927</v>
      </c>
      <c r="X108" s="28" t="str">
        <f>[2]Plan1!$C266</f>
        <v>Confraternização Universal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</row>
    <row r="109" spans="1:132" x14ac:dyDescent="0.2">
      <c r="A109" s="38">
        <f t="shared" si="22"/>
        <v>42122</v>
      </c>
      <c r="B109" s="39">
        <f t="shared" ca="1" si="29"/>
        <v>616742.36798831995</v>
      </c>
      <c r="C109" s="34">
        <f t="shared" si="30"/>
        <v>612609.14249999996</v>
      </c>
      <c r="D109" s="34">
        <f t="shared" si="32"/>
        <v>43088.276999999995</v>
      </c>
      <c r="E109" s="40">
        <f ca="1">IF(A109&lt;$B$1,VLOOKUP(A109,[1]DI!$A$4:$B$15000,2,FALSE),0)</f>
        <v>0.12620000000000001</v>
      </c>
      <c r="F109" s="41">
        <f t="shared" ca="1" si="18"/>
        <v>1.0004717347788501</v>
      </c>
      <c r="G109" s="41">
        <f ca="1">(TRUNC(PRODUCT($F$11:$F108),16))</f>
        <v>1.0305251124620001</v>
      </c>
      <c r="H109" s="42">
        <f t="shared" ca="1" si="23"/>
        <v>1.0252003238446801</v>
      </c>
      <c r="I109" s="42">
        <f t="shared" ca="1" si="19"/>
        <v>1.0051939000000001</v>
      </c>
      <c r="J109" s="40">
        <f t="shared" si="24"/>
        <v>3.5999999999999997E-2</v>
      </c>
      <c r="K109" s="98">
        <f t="shared" si="25"/>
        <v>42104</v>
      </c>
      <c r="L109" s="43">
        <f t="shared" si="26"/>
        <v>11</v>
      </c>
      <c r="M109" s="44">
        <f t="shared" si="27"/>
        <v>11</v>
      </c>
      <c r="N109" s="8">
        <f t="shared" si="20"/>
        <v>1.001544996</v>
      </c>
      <c r="O109" s="8">
        <f t="shared" ca="1" si="21"/>
        <v>1.006746921</v>
      </c>
      <c r="P109" s="44">
        <v>0</v>
      </c>
      <c r="Q109" s="42">
        <f t="shared" ca="1" si="28"/>
        <v>4133.2254883200003</v>
      </c>
      <c r="R109" s="42">
        <f t="shared" ca="1" si="31"/>
        <v>211.23819648</v>
      </c>
      <c r="S109" s="34">
        <v>0</v>
      </c>
      <c r="T109" s="34"/>
      <c r="U109" s="1"/>
      <c r="V109" s="2"/>
      <c r="W109" s="29">
        <f>[2]Plan1!$A267</f>
        <v>44977</v>
      </c>
      <c r="X109" s="28" t="str">
        <f>[2]Plan1!$C267</f>
        <v>Carnaval</v>
      </c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</row>
    <row r="110" spans="1:132" x14ac:dyDescent="0.2">
      <c r="A110" s="38">
        <f t="shared" si="22"/>
        <v>42123</v>
      </c>
      <c r="B110" s="39">
        <f t="shared" ca="1" si="29"/>
        <v>617119.91410196992</v>
      </c>
      <c r="C110" s="34">
        <f t="shared" si="30"/>
        <v>612609.14249999996</v>
      </c>
      <c r="D110" s="34">
        <f t="shared" si="32"/>
        <v>43088.276999999995</v>
      </c>
      <c r="E110" s="40">
        <f ca="1">IF(A110&lt;$B$1,VLOOKUP(A110,[1]DI!$A$4:$B$15000,2,FALSE),0)</f>
        <v>0.12620000000000001</v>
      </c>
      <c r="F110" s="41">
        <f t="shared" ca="1" si="18"/>
        <v>1.0004717347788501</v>
      </c>
      <c r="G110" s="41">
        <f ca="1">(TRUNC(PRODUCT($F$11:$F109),16))</f>
        <v>1.0310112469980299</v>
      </c>
      <c r="H110" s="42">
        <f t="shared" ca="1" si="23"/>
        <v>1.0252003238446801</v>
      </c>
      <c r="I110" s="42">
        <f t="shared" ca="1" si="19"/>
        <v>1.0056680899999999</v>
      </c>
      <c r="J110" s="40">
        <f t="shared" si="24"/>
        <v>3.5999999999999997E-2</v>
      </c>
      <c r="K110" s="98">
        <f t="shared" si="25"/>
        <v>42104</v>
      </c>
      <c r="L110" s="43">
        <f t="shared" si="26"/>
        <v>12</v>
      </c>
      <c r="M110" s="44">
        <f t="shared" si="27"/>
        <v>12</v>
      </c>
      <c r="N110" s="8">
        <f t="shared" si="20"/>
        <v>1.0016855689999999</v>
      </c>
      <c r="O110" s="8">
        <f t="shared" ca="1" si="21"/>
        <v>1.0073632130000001</v>
      </c>
      <c r="P110" s="44">
        <v>0</v>
      </c>
      <c r="Q110" s="42">
        <f t="shared" ca="1" si="28"/>
        <v>4510.7716019700001</v>
      </c>
      <c r="R110" s="42">
        <f t="shared" ca="1" si="31"/>
        <v>237.74450533000001</v>
      </c>
      <c r="S110" s="34">
        <v>0</v>
      </c>
      <c r="T110" s="34"/>
      <c r="U110" s="1"/>
      <c r="V110" s="2"/>
      <c r="W110" s="29">
        <f>[2]Plan1!$A268</f>
        <v>44978</v>
      </c>
      <c r="X110" s="28" t="str">
        <f>[2]Plan1!$C268</f>
        <v>Carnaval</v>
      </c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</row>
    <row r="111" spans="1:132" x14ac:dyDescent="0.2">
      <c r="A111" s="38">
        <f t="shared" si="22"/>
        <v>42124</v>
      </c>
      <c r="B111" s="39">
        <f t="shared" ca="1" si="29"/>
        <v>617497.68259273993</v>
      </c>
      <c r="C111" s="34">
        <f t="shared" si="30"/>
        <v>612609.14249999996</v>
      </c>
      <c r="D111" s="34">
        <f t="shared" si="32"/>
        <v>43088.276999999995</v>
      </c>
      <c r="E111" s="40">
        <f ca="1">IF(A111&lt;$B$1,VLOOKUP(A111,[1]DI!$A$4:$B$15000,2,FALSE),0)</f>
        <v>0.13109999999999999</v>
      </c>
      <c r="F111" s="41">
        <f t="shared" ca="1" si="18"/>
        <v>1.0004889711366201</v>
      </c>
      <c r="G111" s="41">
        <f ca="1">(TRUNC(PRODUCT($F$11:$F110),16))</f>
        <v>1.03149761086062</v>
      </c>
      <c r="H111" s="42">
        <f t="shared" ca="1" si="23"/>
        <v>1.0252003238446801</v>
      </c>
      <c r="I111" s="42">
        <f t="shared" ca="1" si="19"/>
        <v>1.00614249</v>
      </c>
      <c r="J111" s="40">
        <f t="shared" si="24"/>
        <v>3.5999999999999997E-2</v>
      </c>
      <c r="K111" s="98">
        <f t="shared" si="25"/>
        <v>42104</v>
      </c>
      <c r="L111" s="43">
        <f t="shared" si="26"/>
        <v>13</v>
      </c>
      <c r="M111" s="44">
        <f t="shared" si="27"/>
        <v>13</v>
      </c>
      <c r="N111" s="8">
        <f t="shared" si="20"/>
        <v>1.0018261610000001</v>
      </c>
      <c r="O111" s="8">
        <f t="shared" ca="1" si="21"/>
        <v>1.0079798680000001</v>
      </c>
      <c r="P111" s="44">
        <v>0</v>
      </c>
      <c r="Q111" s="42">
        <f t="shared" ca="1" si="28"/>
        <v>4888.5400927399996</v>
      </c>
      <c r="R111" s="42">
        <f t="shared" ca="1" si="31"/>
        <v>264.26642657000002</v>
      </c>
      <c r="S111" s="34">
        <v>0</v>
      </c>
      <c r="T111" s="34"/>
      <c r="U111" s="1"/>
      <c r="V111" s="2"/>
      <c r="W111" s="29">
        <f>[2]Plan1!$A269</f>
        <v>45023</v>
      </c>
      <c r="X111" s="28" t="str">
        <f>[2]Plan1!$C269</f>
        <v>Paixão de Cristo</v>
      </c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</row>
    <row r="112" spans="1:132" x14ac:dyDescent="0.2">
      <c r="A112" s="38">
        <f t="shared" si="22"/>
        <v>42125</v>
      </c>
      <c r="B112" s="39">
        <f t="shared" ca="1" si="29"/>
        <v>617886.33592274995</v>
      </c>
      <c r="C112" s="34">
        <f t="shared" si="30"/>
        <v>612609.14249999996</v>
      </c>
      <c r="D112" s="34">
        <f t="shared" si="32"/>
        <v>43088.276999999995</v>
      </c>
      <c r="E112" s="40">
        <f ca="1">IF(A112&lt;$B$1,VLOOKUP(A112,[1]DI!$A$4:$B$15000,2,FALSE),0)</f>
        <v>0</v>
      </c>
      <c r="F112" s="41">
        <f t="shared" ca="1" si="18"/>
        <v>1</v>
      </c>
      <c r="G112" s="41">
        <f ca="1">(TRUNC(PRODUCT($F$11:$F111),16))</f>
        <v>1.03200198341982</v>
      </c>
      <c r="H112" s="42">
        <f t="shared" ca="1" si="23"/>
        <v>1.0252003238446801</v>
      </c>
      <c r="I112" s="42">
        <f t="shared" ca="1" si="19"/>
        <v>1.0066344700000001</v>
      </c>
      <c r="J112" s="40">
        <f t="shared" si="24"/>
        <v>3.5999999999999997E-2</v>
      </c>
      <c r="K112" s="98">
        <f t="shared" si="25"/>
        <v>42104</v>
      </c>
      <c r="L112" s="43">
        <f t="shared" si="26"/>
        <v>13</v>
      </c>
      <c r="M112" s="44">
        <f t="shared" si="27"/>
        <v>14</v>
      </c>
      <c r="N112" s="8">
        <f t="shared" si="20"/>
        <v>1.0019667729999999</v>
      </c>
      <c r="O112" s="8">
        <f t="shared" ca="1" si="21"/>
        <v>1.008614291</v>
      </c>
      <c r="P112" s="44">
        <v>0</v>
      </c>
      <c r="Q112" s="42">
        <f t="shared" ca="1" si="28"/>
        <v>5277.1934227499996</v>
      </c>
      <c r="R112" s="42">
        <f t="shared" ca="1" si="31"/>
        <v>291.55253765999998</v>
      </c>
      <c r="S112" s="34">
        <v>0</v>
      </c>
      <c r="T112" s="34"/>
      <c r="U112" s="1"/>
      <c r="V112" s="2"/>
      <c r="W112" s="29">
        <f>[2]Plan1!$A270</f>
        <v>45037</v>
      </c>
      <c r="X112" s="28" t="str">
        <f>[2]Plan1!$C270</f>
        <v>Tiradentes</v>
      </c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</row>
    <row r="113" spans="1:122" x14ac:dyDescent="0.2">
      <c r="A113" s="38">
        <f t="shared" si="22"/>
        <v>42126</v>
      </c>
      <c r="B113" s="39">
        <f t="shared" ca="1" si="29"/>
        <v>617886.33592274995</v>
      </c>
      <c r="C113" s="34">
        <f t="shared" si="30"/>
        <v>612609.14249999996</v>
      </c>
      <c r="D113" s="34">
        <f t="shared" si="32"/>
        <v>43088.276999999995</v>
      </c>
      <c r="E113" s="40">
        <f ca="1">IF(A113&lt;$B$1,VLOOKUP(A113,[1]DI!$A$4:$B$15000,2,FALSE),0)</f>
        <v>0</v>
      </c>
      <c r="F113" s="41">
        <f t="shared" ca="1" si="18"/>
        <v>1</v>
      </c>
      <c r="G113" s="41">
        <f ca="1">(TRUNC(PRODUCT($F$11:$F112),16))</f>
        <v>1.03200198341982</v>
      </c>
      <c r="H113" s="42">
        <f t="shared" ca="1" si="23"/>
        <v>1.0252003238446801</v>
      </c>
      <c r="I113" s="42">
        <f t="shared" ca="1" si="19"/>
        <v>1.0066344700000001</v>
      </c>
      <c r="J113" s="40">
        <f t="shared" si="24"/>
        <v>3.5999999999999997E-2</v>
      </c>
      <c r="K113" s="98">
        <f t="shared" si="25"/>
        <v>42104</v>
      </c>
      <c r="L113" s="43">
        <f t="shared" si="26"/>
        <v>13</v>
      </c>
      <c r="M113" s="44">
        <f t="shared" si="27"/>
        <v>14</v>
      </c>
      <c r="N113" s="8">
        <f t="shared" si="20"/>
        <v>1.0019667729999999</v>
      </c>
      <c r="O113" s="8">
        <f t="shared" ca="1" si="21"/>
        <v>1.008614291</v>
      </c>
      <c r="P113" s="44">
        <v>0</v>
      </c>
      <c r="Q113" s="42">
        <f t="shared" ca="1" si="28"/>
        <v>5277.1934227499996</v>
      </c>
      <c r="R113" s="42">
        <f t="shared" ca="1" si="31"/>
        <v>291.55253765999998</v>
      </c>
      <c r="S113" s="34">
        <v>0</v>
      </c>
      <c r="T113" s="34"/>
      <c r="U113" s="1"/>
      <c r="V113" s="2"/>
      <c r="W113" s="29">
        <f>[2]Plan1!$A271</f>
        <v>45047</v>
      </c>
      <c r="X113" s="28" t="str">
        <f>[2]Plan1!$C271</f>
        <v>Dia do Trabalho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</row>
    <row r="114" spans="1:122" x14ac:dyDescent="0.2">
      <c r="A114" s="38">
        <f t="shared" si="22"/>
        <v>42127</v>
      </c>
      <c r="B114" s="39">
        <f t="shared" ca="1" si="29"/>
        <v>617886.33592274995</v>
      </c>
      <c r="C114" s="34">
        <f t="shared" si="30"/>
        <v>612609.14249999996</v>
      </c>
      <c r="D114" s="34">
        <f t="shared" si="32"/>
        <v>43088.276999999995</v>
      </c>
      <c r="E114" s="40">
        <f ca="1">IF(A114&lt;$B$1,VLOOKUP(A114,[1]DI!$A$4:$B$15000,2,FALSE),0)</f>
        <v>0</v>
      </c>
      <c r="F114" s="41">
        <f t="shared" ca="1" si="18"/>
        <v>1</v>
      </c>
      <c r="G114" s="41">
        <f ca="1">(TRUNC(PRODUCT($F$11:$F113),16))</f>
        <v>1.03200198341982</v>
      </c>
      <c r="H114" s="42">
        <f t="shared" ca="1" si="23"/>
        <v>1.0252003238446801</v>
      </c>
      <c r="I114" s="42">
        <f t="shared" ca="1" si="19"/>
        <v>1.0066344700000001</v>
      </c>
      <c r="J114" s="40">
        <f t="shared" si="24"/>
        <v>3.5999999999999997E-2</v>
      </c>
      <c r="K114" s="98">
        <f t="shared" si="25"/>
        <v>42104</v>
      </c>
      <c r="L114" s="43">
        <f t="shared" si="26"/>
        <v>13</v>
      </c>
      <c r="M114" s="44">
        <f t="shared" si="27"/>
        <v>14</v>
      </c>
      <c r="N114" s="8">
        <f t="shared" si="20"/>
        <v>1.0019667729999999</v>
      </c>
      <c r="O114" s="8">
        <f t="shared" ca="1" si="21"/>
        <v>1.008614291</v>
      </c>
      <c r="P114" s="44">
        <v>0</v>
      </c>
      <c r="Q114" s="42">
        <f t="shared" ca="1" si="28"/>
        <v>5277.1934227499996</v>
      </c>
      <c r="R114" s="42">
        <f t="shared" ca="1" si="31"/>
        <v>291.55253765999998</v>
      </c>
      <c r="S114" s="34">
        <v>0</v>
      </c>
      <c r="T114" s="34"/>
      <c r="U114" s="1"/>
      <c r="V114" s="2"/>
      <c r="W114" s="29">
        <f>[2]Plan1!$A272</f>
        <v>45085</v>
      </c>
      <c r="X114" s="28" t="str">
        <f>[2]Plan1!$C272</f>
        <v>Corpus Christi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</row>
    <row r="115" spans="1:122" x14ac:dyDescent="0.2">
      <c r="A115" s="38">
        <f t="shared" si="22"/>
        <v>42128</v>
      </c>
      <c r="B115" s="39">
        <f t="shared" ca="1" si="29"/>
        <v>617886.33592274995</v>
      </c>
      <c r="C115" s="34">
        <f t="shared" si="30"/>
        <v>612609.14249999996</v>
      </c>
      <c r="D115" s="34">
        <f t="shared" si="32"/>
        <v>43088.276999999995</v>
      </c>
      <c r="E115" s="40">
        <f ca="1">IF(A115&lt;$B$1,VLOOKUP(A115,[1]DI!$A$4:$B$15000,2,FALSE),0)</f>
        <v>0.13109999999999999</v>
      </c>
      <c r="F115" s="41">
        <f t="shared" ca="1" si="18"/>
        <v>1.0004889711366201</v>
      </c>
      <c r="G115" s="41">
        <f ca="1">(TRUNC(PRODUCT($F$11:$F114),16))</f>
        <v>1.03200198341982</v>
      </c>
      <c r="H115" s="42">
        <f t="shared" ca="1" si="23"/>
        <v>1.0252003238446801</v>
      </c>
      <c r="I115" s="42">
        <f t="shared" ca="1" si="19"/>
        <v>1.0066344700000001</v>
      </c>
      <c r="J115" s="40">
        <f t="shared" si="24"/>
        <v>3.5999999999999997E-2</v>
      </c>
      <c r="K115" s="98">
        <f t="shared" si="25"/>
        <v>42104</v>
      </c>
      <c r="L115" s="43">
        <f t="shared" si="26"/>
        <v>14</v>
      </c>
      <c r="M115" s="44">
        <f t="shared" si="27"/>
        <v>14</v>
      </c>
      <c r="N115" s="8">
        <f t="shared" si="20"/>
        <v>1.0019667729999999</v>
      </c>
      <c r="O115" s="8">
        <f t="shared" ca="1" si="21"/>
        <v>1.008614291</v>
      </c>
      <c r="P115" s="44">
        <v>0</v>
      </c>
      <c r="Q115" s="42">
        <f t="shared" ca="1" si="28"/>
        <v>5277.1934227499996</v>
      </c>
      <c r="R115" s="42">
        <f t="shared" ca="1" si="31"/>
        <v>291.55253765999998</v>
      </c>
      <c r="S115" s="34">
        <v>0</v>
      </c>
      <c r="T115" s="34"/>
      <c r="U115" s="1"/>
      <c r="V115" s="2"/>
      <c r="W115" s="29">
        <f>[2]Plan1!$A273</f>
        <v>45176</v>
      </c>
      <c r="X115" s="28" t="str">
        <f>[2]Plan1!$C273</f>
        <v>Independência do Brasil</v>
      </c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</row>
    <row r="116" spans="1:122" x14ac:dyDescent="0.2">
      <c r="A116" s="38">
        <f t="shared" si="22"/>
        <v>42129</v>
      </c>
      <c r="B116" s="39">
        <f t="shared" ca="1" si="29"/>
        <v>618275.22817032994</v>
      </c>
      <c r="C116" s="34">
        <f t="shared" si="30"/>
        <v>612609.14249999996</v>
      </c>
      <c r="D116" s="34">
        <f t="shared" si="32"/>
        <v>43088.276999999995</v>
      </c>
      <c r="E116" s="40">
        <f ca="1">IF(A116&lt;$B$1,VLOOKUP(A116,[1]DI!$A$4:$B$15000,2,FALSE),0)</f>
        <v>0.1313</v>
      </c>
      <c r="F116" s="41">
        <f t="shared" ca="1" si="18"/>
        <v>1.0004896730807</v>
      </c>
      <c r="G116" s="41">
        <f ca="1">(TRUNC(PRODUCT($F$11:$F115),16))</f>
        <v>1.0325066026026499</v>
      </c>
      <c r="H116" s="42">
        <f t="shared" ca="1" si="23"/>
        <v>1.0252003238446801</v>
      </c>
      <c r="I116" s="42">
        <f t="shared" ca="1" si="19"/>
        <v>1.0071266800000001</v>
      </c>
      <c r="J116" s="40">
        <f t="shared" si="24"/>
        <v>3.5999999999999997E-2</v>
      </c>
      <c r="K116" s="98">
        <f t="shared" si="25"/>
        <v>42104</v>
      </c>
      <c r="L116" s="43">
        <f t="shared" si="26"/>
        <v>15</v>
      </c>
      <c r="M116" s="44">
        <f t="shared" si="27"/>
        <v>15</v>
      </c>
      <c r="N116" s="8">
        <f t="shared" si="20"/>
        <v>1.0021074050000001</v>
      </c>
      <c r="O116" s="8">
        <f t="shared" ca="1" si="21"/>
        <v>1.009249104</v>
      </c>
      <c r="P116" s="44">
        <v>0</v>
      </c>
      <c r="Q116" s="42">
        <f t="shared" ca="1" si="28"/>
        <v>5666.0856703299996</v>
      </c>
      <c r="R116" s="42">
        <f t="shared" ca="1" si="31"/>
        <v>318.85542239</v>
      </c>
      <c r="S116" s="34">
        <v>0</v>
      </c>
      <c r="T116" s="34"/>
      <c r="U116" s="1"/>
      <c r="V116" s="2"/>
      <c r="W116" s="29">
        <f>[2]Plan1!$A274</f>
        <v>45211</v>
      </c>
      <c r="X116" s="28" t="str">
        <f>[2]Plan1!$C274</f>
        <v>Nossa Sr.a Aparecida - Padroeira do Brasil</v>
      </c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</row>
    <row r="117" spans="1:122" x14ac:dyDescent="0.2">
      <c r="A117" s="38">
        <f t="shared" si="22"/>
        <v>42130</v>
      </c>
      <c r="B117" s="39">
        <f t="shared" ca="1" si="29"/>
        <v>618664.80592753994</v>
      </c>
      <c r="C117" s="34">
        <f t="shared" si="30"/>
        <v>612609.14249999996</v>
      </c>
      <c r="D117" s="34">
        <f t="shared" si="32"/>
        <v>43088.276999999995</v>
      </c>
      <c r="E117" s="40">
        <f ca="1">IF(A117&lt;$B$1,VLOOKUP(A117,[1]DI!$A$4:$B$15000,2,FALSE),0)</f>
        <v>0.1313</v>
      </c>
      <c r="F117" s="41">
        <f t="shared" ca="1" si="18"/>
        <v>1.0004896730807</v>
      </c>
      <c r="G117" s="41">
        <f ca="1">(TRUNC(PRODUCT($F$11:$F116),16))</f>
        <v>1.0330121932915901</v>
      </c>
      <c r="H117" s="42">
        <f t="shared" ca="1" si="23"/>
        <v>1.0252003238446801</v>
      </c>
      <c r="I117" s="42">
        <f t="shared" ca="1" si="19"/>
        <v>1.00761985</v>
      </c>
      <c r="J117" s="40">
        <f t="shared" si="24"/>
        <v>3.5999999999999997E-2</v>
      </c>
      <c r="K117" s="98">
        <f t="shared" si="25"/>
        <v>42104</v>
      </c>
      <c r="L117" s="43">
        <f t="shared" si="26"/>
        <v>16</v>
      </c>
      <c r="M117" s="44">
        <f t="shared" si="27"/>
        <v>16</v>
      </c>
      <c r="N117" s="8">
        <f t="shared" si="20"/>
        <v>1.002248056</v>
      </c>
      <c r="O117" s="8">
        <f t="shared" ca="1" si="21"/>
        <v>1.009885036</v>
      </c>
      <c r="P117" s="44">
        <v>0</v>
      </c>
      <c r="Q117" s="42">
        <f t="shared" ca="1" si="28"/>
        <v>6055.6634275400002</v>
      </c>
      <c r="R117" s="42">
        <f t="shared" ca="1" si="31"/>
        <v>346.20643457</v>
      </c>
      <c r="S117" s="34">
        <v>0</v>
      </c>
      <c r="T117" s="34"/>
      <c r="U117" s="1"/>
      <c r="V117" s="2"/>
      <c r="W117" s="29">
        <f>[2]Plan1!$A275</f>
        <v>45232</v>
      </c>
      <c r="X117" s="28" t="str">
        <f>[2]Plan1!$C275</f>
        <v>Finados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</row>
    <row r="118" spans="1:122" x14ac:dyDescent="0.2">
      <c r="A118" s="38">
        <f t="shared" si="22"/>
        <v>42131</v>
      </c>
      <c r="B118" s="39">
        <f t="shared" ca="1" si="29"/>
        <v>619054.62198970001</v>
      </c>
      <c r="C118" s="34">
        <f t="shared" si="30"/>
        <v>612609.14249999996</v>
      </c>
      <c r="D118" s="34">
        <f t="shared" si="32"/>
        <v>43088.276999999995</v>
      </c>
      <c r="E118" s="40">
        <f ca="1">IF(A118&lt;$B$1,VLOOKUP(A118,[1]DI!$A$4:$B$15000,2,FALSE),0)</f>
        <v>0.1313</v>
      </c>
      <c r="F118" s="41">
        <f t="shared" ca="1" si="18"/>
        <v>1.0004896730807</v>
      </c>
      <c r="G118" s="41">
        <f ca="1">(TRUNC(PRODUCT($F$11:$F117),16))</f>
        <v>1.0335180315546799</v>
      </c>
      <c r="H118" s="42">
        <f t="shared" ca="1" si="23"/>
        <v>1.0252003238446801</v>
      </c>
      <c r="I118" s="42">
        <f t="shared" ca="1" si="19"/>
        <v>1.0081132500000001</v>
      </c>
      <c r="J118" s="40">
        <f t="shared" si="24"/>
        <v>3.5999999999999997E-2</v>
      </c>
      <c r="K118" s="98">
        <f t="shared" si="25"/>
        <v>42104</v>
      </c>
      <c r="L118" s="43">
        <f t="shared" si="26"/>
        <v>17</v>
      </c>
      <c r="M118" s="44">
        <f t="shared" si="27"/>
        <v>17</v>
      </c>
      <c r="N118" s="8">
        <f t="shared" si="20"/>
        <v>1.002388727</v>
      </c>
      <c r="O118" s="8">
        <f t="shared" ca="1" si="21"/>
        <v>1.010521357</v>
      </c>
      <c r="P118" s="44">
        <v>0</v>
      </c>
      <c r="Q118" s="42">
        <f t="shared" ca="1" si="28"/>
        <v>6445.4794897000002</v>
      </c>
      <c r="R118" s="42">
        <f t="shared" ca="1" si="31"/>
        <v>373.57417737999998</v>
      </c>
      <c r="S118" s="34">
        <v>0</v>
      </c>
      <c r="T118" s="34"/>
      <c r="U118" s="1"/>
      <c r="V118" s="2"/>
      <c r="W118" s="29">
        <f>[2]Plan1!$A276</f>
        <v>45245</v>
      </c>
      <c r="X118" s="28" t="str">
        <f>[2]Plan1!$C276</f>
        <v>Proclamação da República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</row>
    <row r="119" spans="1:122" x14ac:dyDescent="0.2">
      <c r="A119" s="38">
        <f t="shared" si="22"/>
        <v>42132</v>
      </c>
      <c r="B119" s="39">
        <f t="shared" ca="1" si="29"/>
        <v>619444.68922160997</v>
      </c>
      <c r="C119" s="34">
        <f t="shared" si="30"/>
        <v>612609.14249999996</v>
      </c>
      <c r="D119" s="34">
        <f t="shared" si="32"/>
        <v>43088.276999999995</v>
      </c>
      <c r="E119" s="40">
        <f ca="1">IF(A119&lt;$B$1,VLOOKUP(A119,[1]DI!$A$4:$B$15000,2,FALSE),0)</f>
        <v>0.1313</v>
      </c>
      <c r="F119" s="41">
        <f t="shared" ca="1" si="18"/>
        <v>1.0004896730807</v>
      </c>
      <c r="G119" s="41">
        <f ca="1">(TRUNC(PRODUCT($F$11:$F118),16))</f>
        <v>1.0340241175131499</v>
      </c>
      <c r="H119" s="42">
        <f t="shared" ca="1" si="23"/>
        <v>1.0252003238446801</v>
      </c>
      <c r="I119" s="42">
        <f t="shared" ca="1" si="19"/>
        <v>1.0086069</v>
      </c>
      <c r="J119" s="40">
        <f t="shared" si="24"/>
        <v>3.5999999999999997E-2</v>
      </c>
      <c r="K119" s="98">
        <f t="shared" si="25"/>
        <v>42104</v>
      </c>
      <c r="L119" s="43">
        <f t="shared" si="26"/>
        <v>18</v>
      </c>
      <c r="M119" s="44">
        <f t="shared" si="27"/>
        <v>18</v>
      </c>
      <c r="N119" s="8">
        <f t="shared" si="20"/>
        <v>1.0025294179999999</v>
      </c>
      <c r="O119" s="8">
        <f t="shared" ca="1" si="21"/>
        <v>1.011158088</v>
      </c>
      <c r="P119" s="44">
        <v>0</v>
      </c>
      <c r="Q119" s="42">
        <f t="shared" ca="1" si="28"/>
        <v>6835.5467216099996</v>
      </c>
      <c r="R119" s="42">
        <f t="shared" ca="1" si="31"/>
        <v>400.95955401999998</v>
      </c>
      <c r="S119" s="34">
        <v>0</v>
      </c>
      <c r="T119" s="34"/>
      <c r="U119" s="1"/>
      <c r="V119" s="2"/>
      <c r="W119" s="29">
        <f>[2]Plan1!$A277</f>
        <v>45285</v>
      </c>
      <c r="X119" s="28" t="str">
        <f>[2]Plan1!$C277</f>
        <v>Natal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</row>
    <row r="120" spans="1:122" x14ac:dyDescent="0.2">
      <c r="A120" s="38">
        <f t="shared" si="22"/>
        <v>42133</v>
      </c>
      <c r="B120" s="39">
        <f t="shared" ca="1" si="29"/>
        <v>619834.99537109002</v>
      </c>
      <c r="C120" s="34">
        <f t="shared" si="30"/>
        <v>612609.14249999996</v>
      </c>
      <c r="D120" s="34">
        <f t="shared" si="32"/>
        <v>43088.276999999995</v>
      </c>
      <c r="E120" s="40">
        <f ca="1">IF(A120&lt;$B$1,VLOOKUP(A120,[1]DI!$A$4:$B$15000,2,FALSE),0)</f>
        <v>0</v>
      </c>
      <c r="F120" s="41">
        <f t="shared" ca="1" si="18"/>
        <v>1</v>
      </c>
      <c r="G120" s="41">
        <f ca="1">(TRUNC(PRODUCT($F$11:$F119),16))</f>
        <v>1.03453045128829</v>
      </c>
      <c r="H120" s="42">
        <f t="shared" ca="1" si="23"/>
        <v>1.0252003238446801</v>
      </c>
      <c r="I120" s="42">
        <f t="shared" ca="1" si="19"/>
        <v>1.00910078</v>
      </c>
      <c r="J120" s="40">
        <f t="shared" si="24"/>
        <v>3.5999999999999997E-2</v>
      </c>
      <c r="K120" s="98">
        <f t="shared" si="25"/>
        <v>42104</v>
      </c>
      <c r="L120" s="43">
        <f t="shared" si="26"/>
        <v>18</v>
      </c>
      <c r="M120" s="44">
        <f t="shared" si="27"/>
        <v>19</v>
      </c>
      <c r="N120" s="8">
        <f t="shared" si="20"/>
        <v>1.002670129</v>
      </c>
      <c r="O120" s="8">
        <f t="shared" ca="1" si="21"/>
        <v>1.011795209</v>
      </c>
      <c r="P120" s="44">
        <v>0</v>
      </c>
      <c r="Q120" s="42">
        <f t="shared" ca="1" si="28"/>
        <v>7225.85287109</v>
      </c>
      <c r="R120" s="42">
        <f t="shared" ca="1" si="31"/>
        <v>428.36170429999999</v>
      </c>
      <c r="S120" s="34">
        <v>0</v>
      </c>
      <c r="T120" s="34"/>
      <c r="U120" s="1"/>
      <c r="V120" s="2"/>
      <c r="W120" s="29">
        <f>[2]Plan1!$A278</f>
        <v>45292</v>
      </c>
      <c r="X120" s="28" t="str">
        <f>[2]Plan1!$C278</f>
        <v>Confraternização Universal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</row>
    <row r="121" spans="1:122" x14ac:dyDescent="0.2">
      <c r="A121" s="38">
        <f t="shared" si="22"/>
        <v>42134</v>
      </c>
      <c r="B121" s="39">
        <f t="shared" ca="1" si="29"/>
        <v>619834.99537109002</v>
      </c>
      <c r="C121" s="34">
        <f t="shared" si="30"/>
        <v>612609.14249999996</v>
      </c>
      <c r="D121" s="34">
        <f t="shared" si="32"/>
        <v>43088.276999999995</v>
      </c>
      <c r="E121" s="40">
        <f ca="1">IF(A121&lt;$B$1,VLOOKUP(A121,[1]DI!$A$4:$B$15000,2,FALSE),0)</f>
        <v>0</v>
      </c>
      <c r="F121" s="41">
        <f t="shared" ca="1" si="18"/>
        <v>1</v>
      </c>
      <c r="G121" s="41">
        <f ca="1">(TRUNC(PRODUCT($F$11:$F120),16))</f>
        <v>1.03453045128829</v>
      </c>
      <c r="H121" s="42">
        <f t="shared" ca="1" si="23"/>
        <v>1.0252003238446801</v>
      </c>
      <c r="I121" s="42">
        <f t="shared" ca="1" si="19"/>
        <v>1.00910078</v>
      </c>
      <c r="J121" s="40">
        <f t="shared" si="24"/>
        <v>3.5999999999999997E-2</v>
      </c>
      <c r="K121" s="98">
        <f t="shared" si="25"/>
        <v>42104</v>
      </c>
      <c r="L121" s="43">
        <f t="shared" si="26"/>
        <v>18</v>
      </c>
      <c r="M121" s="44">
        <f t="shared" si="27"/>
        <v>19</v>
      </c>
      <c r="N121" s="8">
        <f t="shared" si="20"/>
        <v>1.002670129</v>
      </c>
      <c r="O121" s="8">
        <f t="shared" ca="1" si="21"/>
        <v>1.011795209</v>
      </c>
      <c r="P121" s="44">
        <v>0</v>
      </c>
      <c r="Q121" s="42">
        <f t="shared" ca="1" si="28"/>
        <v>7225.85287109</v>
      </c>
      <c r="R121" s="42">
        <f t="shared" ca="1" si="31"/>
        <v>428.36170429999999</v>
      </c>
      <c r="S121" s="34">
        <v>0</v>
      </c>
      <c r="T121" s="34"/>
      <c r="U121" s="1"/>
      <c r="V121" s="2"/>
      <c r="W121" s="29">
        <f>[2]Plan1!$A279</f>
        <v>45334</v>
      </c>
      <c r="X121" s="28" t="str">
        <f>[2]Plan1!$C279</f>
        <v>Carnaval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</row>
    <row r="122" spans="1:122" s="37" customFormat="1" x14ac:dyDescent="0.2">
      <c r="A122" s="38">
        <f t="shared" si="22"/>
        <v>42135</v>
      </c>
      <c r="B122" s="39">
        <f t="shared" ca="1" si="29"/>
        <v>619834.99537109002</v>
      </c>
      <c r="C122" s="34">
        <f t="shared" si="30"/>
        <v>612609.14249999996</v>
      </c>
      <c r="D122" s="34">
        <f t="shared" si="32"/>
        <v>43088.276999999995</v>
      </c>
      <c r="E122" s="40">
        <f ca="1">IF(A122&lt;$B$1,VLOOKUP(A122,[1]DI!$A$4:$B$15000,2,FALSE),0)</f>
        <v>0.1313</v>
      </c>
      <c r="F122" s="41">
        <f t="shared" ca="1" si="18"/>
        <v>1.0004896730807</v>
      </c>
      <c r="G122" s="41">
        <f ca="1">(TRUNC(PRODUCT($F$11:$F121),16))</f>
        <v>1.03453045128829</v>
      </c>
      <c r="H122" s="42">
        <f t="shared" ca="1" si="23"/>
        <v>1.0252003238446801</v>
      </c>
      <c r="I122" s="42">
        <f t="shared" ca="1" si="19"/>
        <v>1.00910078</v>
      </c>
      <c r="J122" s="40">
        <f t="shared" si="24"/>
        <v>3.5999999999999997E-2</v>
      </c>
      <c r="K122" s="98">
        <f t="shared" si="25"/>
        <v>42104</v>
      </c>
      <c r="L122" s="43">
        <f t="shared" si="26"/>
        <v>19</v>
      </c>
      <c r="M122" s="44">
        <f t="shared" si="27"/>
        <v>19</v>
      </c>
      <c r="N122" s="8">
        <f t="shared" si="20"/>
        <v>1.002670129</v>
      </c>
      <c r="O122" s="8">
        <f t="shared" ca="1" si="21"/>
        <v>1.011795209</v>
      </c>
      <c r="P122" s="44">
        <v>4</v>
      </c>
      <c r="Q122" s="42">
        <f t="shared" ca="1" si="28"/>
        <v>7225.85287109</v>
      </c>
      <c r="R122" s="42">
        <f t="shared" ca="1" si="31"/>
        <v>428.36170429999999</v>
      </c>
      <c r="S122" s="34">
        <v>0</v>
      </c>
      <c r="T122" s="34">
        <v>51643.03</v>
      </c>
      <c r="U122" s="37" t="s">
        <v>40</v>
      </c>
      <c r="V122" s="35"/>
      <c r="W122" s="29">
        <f>[2]Plan1!$A280</f>
        <v>45335</v>
      </c>
      <c r="X122" s="28" t="str">
        <f>[2]Plan1!$C280</f>
        <v>Carnaval</v>
      </c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</row>
    <row r="123" spans="1:122" x14ac:dyDescent="0.2">
      <c r="A123" s="38">
        <f t="shared" si="22"/>
        <v>42136</v>
      </c>
      <c r="B123" s="39">
        <f t="shared" ca="1" si="29"/>
        <v>656110.57116553001</v>
      </c>
      <c r="C123" s="34">
        <f>(C122+D122)-S122</f>
        <v>655697.41949999996</v>
      </c>
      <c r="D123" s="34"/>
      <c r="E123" s="40">
        <f ca="1">IF(A123&lt;$B$1,VLOOKUP(A123,[1]DI!$A$4:$B$15000,2,FALSE),0)</f>
        <v>0.1313</v>
      </c>
      <c r="F123" s="41">
        <f t="shared" ca="1" si="18"/>
        <v>1.0004896730807</v>
      </c>
      <c r="G123" s="41">
        <f ca="1">(TRUNC(PRODUCT($F$11:$F122),16))</f>
        <v>1.03503703300145</v>
      </c>
      <c r="H123" s="42">
        <f t="shared" ca="1" si="23"/>
        <v>1.03453045128829</v>
      </c>
      <c r="I123" s="42">
        <f t="shared" ca="1" si="19"/>
        <v>1.0004896700000001</v>
      </c>
      <c r="J123" s="40">
        <f t="shared" si="24"/>
        <v>3.5999999999999997E-2</v>
      </c>
      <c r="K123" s="98">
        <f t="shared" si="25"/>
        <v>42135</v>
      </c>
      <c r="L123" s="43">
        <f t="shared" si="26"/>
        <v>1</v>
      </c>
      <c r="M123" s="44">
        <f t="shared" si="27"/>
        <v>1</v>
      </c>
      <c r="N123" s="8">
        <f t="shared" si="20"/>
        <v>1.000140356</v>
      </c>
      <c r="O123" s="8">
        <f t="shared" ca="1" si="21"/>
        <v>1.000630095</v>
      </c>
      <c r="P123" s="44">
        <v>0</v>
      </c>
      <c r="Q123" s="42">
        <f t="shared" ca="1" si="28"/>
        <v>413.15166553</v>
      </c>
      <c r="R123" s="42"/>
      <c r="S123" s="34">
        <v>0</v>
      </c>
      <c r="T123" s="34"/>
      <c r="U123" s="1"/>
      <c r="V123" s="2"/>
      <c r="W123" s="29">
        <f>[2]Plan1!$A281</f>
        <v>45380</v>
      </c>
      <c r="X123" s="28" t="str">
        <f>[2]Plan1!$C281</f>
        <v>Paixão de Cristo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</row>
    <row r="124" spans="1:122" x14ac:dyDescent="0.2">
      <c r="A124" s="38">
        <f t="shared" si="22"/>
        <v>42137</v>
      </c>
      <c r="B124" s="39">
        <f t="shared" ca="1" si="29"/>
        <v>656523.98904422997</v>
      </c>
      <c r="C124" s="34">
        <f t="shared" ref="C124:C152" si="33">(C123-S123)</f>
        <v>655697.41949999996</v>
      </c>
      <c r="D124" s="34"/>
      <c r="E124" s="40">
        <f ca="1">IF(A124&lt;$B$1,VLOOKUP(A124,[1]DI!$A$4:$B$15000,2,FALSE),0)</f>
        <v>0.1313</v>
      </c>
      <c r="F124" s="41">
        <f t="shared" ca="1" si="18"/>
        <v>1.0004896730807</v>
      </c>
      <c r="G124" s="41">
        <f ca="1">(TRUNC(PRODUCT($F$11:$F123),16))</f>
        <v>1.0355438627740401</v>
      </c>
      <c r="H124" s="42">
        <f t="shared" ca="1" si="23"/>
        <v>1.03453045128829</v>
      </c>
      <c r="I124" s="42">
        <f t="shared" ca="1" si="19"/>
        <v>1.00097959</v>
      </c>
      <c r="J124" s="40">
        <f t="shared" si="24"/>
        <v>3.5999999999999997E-2</v>
      </c>
      <c r="K124" s="98">
        <f t="shared" si="25"/>
        <v>42135</v>
      </c>
      <c r="L124" s="43">
        <f t="shared" si="26"/>
        <v>2</v>
      </c>
      <c r="M124" s="44">
        <f t="shared" si="27"/>
        <v>2</v>
      </c>
      <c r="N124" s="8">
        <f t="shared" si="20"/>
        <v>1.0002807309999999</v>
      </c>
      <c r="O124" s="8">
        <f t="shared" ca="1" si="21"/>
        <v>1.0012605960000001</v>
      </c>
      <c r="P124" s="44">
        <v>0</v>
      </c>
      <c r="Q124" s="42">
        <f t="shared" ca="1" si="28"/>
        <v>826.56954423000002</v>
      </c>
      <c r="R124" s="42"/>
      <c r="S124" s="34">
        <v>0</v>
      </c>
      <c r="T124" s="34"/>
      <c r="U124" s="1"/>
      <c r="V124" s="2"/>
      <c r="W124" s="29">
        <f>[2]Plan1!$A282</f>
        <v>45403</v>
      </c>
      <c r="X124" s="28" t="str">
        <f>[2]Plan1!$C282</f>
        <v>Tiradentes</v>
      </c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</row>
    <row r="125" spans="1:122" x14ac:dyDescent="0.2">
      <c r="A125" s="38">
        <f t="shared" si="22"/>
        <v>42138</v>
      </c>
      <c r="B125" s="39">
        <f t="shared" ca="1" si="29"/>
        <v>656937.66133351997</v>
      </c>
      <c r="C125" s="34">
        <f t="shared" si="33"/>
        <v>655697.41949999996</v>
      </c>
      <c r="D125" s="34"/>
      <c r="E125" s="40">
        <f ca="1">IF(A125&lt;$B$1,VLOOKUP(A125,[1]DI!$A$4:$B$15000,2,FALSE),0)</f>
        <v>0.1313</v>
      </c>
      <c r="F125" s="41">
        <f t="shared" ca="1" si="18"/>
        <v>1.0004896730807</v>
      </c>
      <c r="G125" s="41">
        <f ca="1">(TRUNC(PRODUCT($F$11:$F124),16))</f>
        <v>1.03605094072752</v>
      </c>
      <c r="H125" s="42">
        <f t="shared" ca="1" si="23"/>
        <v>1.03453045128829</v>
      </c>
      <c r="I125" s="42">
        <f t="shared" ca="1" si="19"/>
        <v>1.0014697400000001</v>
      </c>
      <c r="J125" s="40">
        <f t="shared" si="24"/>
        <v>3.5999999999999997E-2</v>
      </c>
      <c r="K125" s="98">
        <f t="shared" si="25"/>
        <v>42135</v>
      </c>
      <c r="L125" s="43">
        <f t="shared" si="26"/>
        <v>3</v>
      </c>
      <c r="M125" s="44">
        <f t="shared" si="27"/>
        <v>3</v>
      </c>
      <c r="N125" s="8">
        <f t="shared" si="20"/>
        <v>1.000421126</v>
      </c>
      <c r="O125" s="8">
        <f t="shared" ca="1" si="21"/>
        <v>1.001891485</v>
      </c>
      <c r="P125" s="44">
        <v>0</v>
      </c>
      <c r="Q125" s="42">
        <f t="shared" ca="1" si="28"/>
        <v>1240.24183352</v>
      </c>
      <c r="R125" s="42"/>
      <c r="S125" s="34">
        <v>0</v>
      </c>
      <c r="T125" s="34"/>
      <c r="U125" s="1"/>
      <c r="V125" s="2"/>
      <c r="W125" s="29">
        <f>[2]Plan1!$A283</f>
        <v>45413</v>
      </c>
      <c r="X125" s="28" t="str">
        <f>[2]Plan1!$C283</f>
        <v>Dia do Trabalho</v>
      </c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</row>
    <row r="126" spans="1:122" x14ac:dyDescent="0.2">
      <c r="A126" s="38">
        <f t="shared" si="22"/>
        <v>42139</v>
      </c>
      <c r="B126" s="39">
        <f t="shared" ca="1" si="29"/>
        <v>657351.59459037997</v>
      </c>
      <c r="C126" s="34">
        <f t="shared" si="33"/>
        <v>655697.41949999996</v>
      </c>
      <c r="D126" s="34"/>
      <c r="E126" s="40">
        <f ca="1">IF(A126&lt;$B$1,VLOOKUP(A126,[1]DI!$A$4:$B$15000,2,FALSE),0)</f>
        <v>0.1313</v>
      </c>
      <c r="F126" s="41">
        <f t="shared" ca="1" si="18"/>
        <v>1.0004896730807</v>
      </c>
      <c r="G126" s="41">
        <f ca="1">(TRUNC(PRODUCT($F$11:$F125),16))</f>
        <v>1.0365582669834299</v>
      </c>
      <c r="H126" s="42">
        <f t="shared" ca="1" si="23"/>
        <v>1.03453045128829</v>
      </c>
      <c r="I126" s="42">
        <f t="shared" ca="1" si="19"/>
        <v>1.0019601300000001</v>
      </c>
      <c r="J126" s="40">
        <f t="shared" si="24"/>
        <v>3.5999999999999997E-2</v>
      </c>
      <c r="K126" s="98">
        <f t="shared" si="25"/>
        <v>42135</v>
      </c>
      <c r="L126" s="43">
        <f t="shared" si="26"/>
        <v>4</v>
      </c>
      <c r="M126" s="44">
        <f t="shared" si="27"/>
        <v>4</v>
      </c>
      <c r="N126" s="8">
        <f t="shared" si="20"/>
        <v>1.0005615409999999</v>
      </c>
      <c r="O126" s="8">
        <f t="shared" ca="1" si="21"/>
        <v>1.0025227720000001</v>
      </c>
      <c r="P126" s="44">
        <v>0</v>
      </c>
      <c r="Q126" s="42">
        <f t="shared" ca="1" si="28"/>
        <v>1654.17509038</v>
      </c>
      <c r="R126" s="42"/>
      <c r="S126" s="34">
        <v>0</v>
      </c>
      <c r="T126" s="34"/>
      <c r="U126" s="1"/>
      <c r="V126" s="2"/>
      <c r="W126" s="29">
        <f>[2]Plan1!$A284</f>
        <v>45442</v>
      </c>
      <c r="X126" s="28" t="str">
        <f>[2]Plan1!$C284</f>
        <v>Corpus Christi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</row>
    <row r="127" spans="1:122" x14ac:dyDescent="0.2">
      <c r="A127" s="38">
        <f t="shared" si="22"/>
        <v>42140</v>
      </c>
      <c r="B127" s="39">
        <f t="shared" ca="1" si="29"/>
        <v>657765.78750341991</v>
      </c>
      <c r="C127" s="34">
        <f t="shared" si="33"/>
        <v>655697.41949999996</v>
      </c>
      <c r="D127" s="34"/>
      <c r="E127" s="40">
        <f ca="1">IF(A127&lt;$B$1,VLOOKUP(A127,[1]DI!$A$4:$B$15000,2,FALSE),0)</f>
        <v>0</v>
      </c>
      <c r="F127" s="41">
        <f t="shared" ca="1" si="18"/>
        <v>1</v>
      </c>
      <c r="G127" s="41">
        <f ca="1">(TRUNC(PRODUCT($F$11:$F126),16))</f>
        <v>1.03706584166335</v>
      </c>
      <c r="H127" s="42">
        <f t="shared" ca="1" si="23"/>
        <v>1.03453045128829</v>
      </c>
      <c r="I127" s="42">
        <f t="shared" ca="1" si="19"/>
        <v>1.0024507600000001</v>
      </c>
      <c r="J127" s="40">
        <f t="shared" si="24"/>
        <v>3.5999999999999997E-2</v>
      </c>
      <c r="K127" s="98">
        <f t="shared" si="25"/>
        <v>42135</v>
      </c>
      <c r="L127" s="43">
        <f t="shared" si="26"/>
        <v>4</v>
      </c>
      <c r="M127" s="44">
        <f t="shared" si="27"/>
        <v>5</v>
      </c>
      <c r="N127" s="8">
        <f t="shared" si="20"/>
        <v>1.0007019749999999</v>
      </c>
      <c r="O127" s="8">
        <f t="shared" ca="1" si="21"/>
        <v>1.003154455</v>
      </c>
      <c r="P127" s="44">
        <v>0</v>
      </c>
      <c r="Q127" s="42">
        <f t="shared" ca="1" si="28"/>
        <v>2068.3680034200002</v>
      </c>
      <c r="R127" s="42"/>
      <c r="S127" s="34">
        <v>0</v>
      </c>
      <c r="T127" s="34"/>
      <c r="U127" s="1"/>
      <c r="V127" s="2"/>
      <c r="W127" s="29">
        <f>[2]Plan1!$A285</f>
        <v>45542</v>
      </c>
      <c r="X127" s="28" t="str">
        <f>[2]Plan1!$C285</f>
        <v>Independência do Brasil</v>
      </c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</row>
    <row r="128" spans="1:122" x14ac:dyDescent="0.2">
      <c r="A128" s="38">
        <f t="shared" si="22"/>
        <v>42141</v>
      </c>
      <c r="B128" s="39">
        <f t="shared" ca="1" si="29"/>
        <v>657765.78750341991</v>
      </c>
      <c r="C128" s="34">
        <f t="shared" si="33"/>
        <v>655697.41949999996</v>
      </c>
      <c r="D128" s="34"/>
      <c r="E128" s="40">
        <f ca="1">IF(A128&lt;$B$1,VLOOKUP(A128,[1]DI!$A$4:$B$15000,2,FALSE),0)</f>
        <v>0</v>
      </c>
      <c r="F128" s="41">
        <f t="shared" ca="1" si="18"/>
        <v>1</v>
      </c>
      <c r="G128" s="41">
        <f ca="1">(TRUNC(PRODUCT($F$11:$F127),16))</f>
        <v>1.03706584166335</v>
      </c>
      <c r="H128" s="42">
        <f t="shared" ca="1" si="23"/>
        <v>1.03453045128829</v>
      </c>
      <c r="I128" s="42">
        <f t="shared" ca="1" si="19"/>
        <v>1.0024507600000001</v>
      </c>
      <c r="J128" s="40">
        <f t="shared" si="24"/>
        <v>3.5999999999999997E-2</v>
      </c>
      <c r="K128" s="98">
        <f t="shared" si="25"/>
        <v>42135</v>
      </c>
      <c r="L128" s="43">
        <f t="shared" si="26"/>
        <v>4</v>
      </c>
      <c r="M128" s="44">
        <f t="shared" si="27"/>
        <v>5</v>
      </c>
      <c r="N128" s="8">
        <f t="shared" si="20"/>
        <v>1.0007019749999999</v>
      </c>
      <c r="O128" s="8">
        <f t="shared" ca="1" si="21"/>
        <v>1.003154455</v>
      </c>
      <c r="P128" s="44">
        <v>0</v>
      </c>
      <c r="Q128" s="42">
        <f t="shared" ca="1" si="28"/>
        <v>2068.3680034200002</v>
      </c>
      <c r="R128" s="42"/>
      <c r="S128" s="34">
        <v>0</v>
      </c>
      <c r="T128" s="34"/>
      <c r="U128" s="1"/>
      <c r="V128" s="2"/>
      <c r="W128" s="29">
        <f>[2]Plan1!$A286</f>
        <v>45577</v>
      </c>
      <c r="X128" s="28" t="str">
        <f>[2]Plan1!$C286</f>
        <v>Nossa Sr.a Aparecida - Padroeira do Brasil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</row>
    <row r="129" spans="1:132" x14ac:dyDescent="0.2">
      <c r="A129" s="38">
        <f t="shared" si="22"/>
        <v>42142</v>
      </c>
      <c r="B129" s="39">
        <f t="shared" ca="1" si="29"/>
        <v>657765.78750341991</v>
      </c>
      <c r="C129" s="34">
        <f t="shared" si="33"/>
        <v>655697.41949999996</v>
      </c>
      <c r="D129" s="34">
        <f>447916.64*S$1</f>
        <v>67187.495999999999</v>
      </c>
      <c r="E129" s="40">
        <f ca="1">IF(A129&lt;$B$1,VLOOKUP(A129,[1]DI!$A$4:$B$15000,2,FALSE),0)</f>
        <v>0.1313</v>
      </c>
      <c r="F129" s="41">
        <f t="shared" ca="1" si="18"/>
        <v>1.0004896730807</v>
      </c>
      <c r="G129" s="41">
        <f ca="1">(TRUNC(PRODUCT($F$11:$F128),16))</f>
        <v>1.03706584166335</v>
      </c>
      <c r="H129" s="42">
        <f t="shared" ca="1" si="23"/>
        <v>1.03453045128829</v>
      </c>
      <c r="I129" s="42">
        <f t="shared" ca="1" si="19"/>
        <v>1.0024507600000001</v>
      </c>
      <c r="J129" s="40">
        <f t="shared" si="24"/>
        <v>3.5999999999999997E-2</v>
      </c>
      <c r="K129" s="98">
        <f t="shared" si="25"/>
        <v>42135</v>
      </c>
      <c r="L129" s="43">
        <f t="shared" si="26"/>
        <v>5</v>
      </c>
      <c r="M129" s="44">
        <f t="shared" si="27"/>
        <v>5</v>
      </c>
      <c r="N129" s="8">
        <f t="shared" si="20"/>
        <v>1.0007019749999999</v>
      </c>
      <c r="O129" s="8">
        <f t="shared" ca="1" si="21"/>
        <v>1.003154455</v>
      </c>
      <c r="P129" s="44">
        <v>0</v>
      </c>
      <c r="Q129" s="42">
        <f t="shared" ca="1" si="28"/>
        <v>2068.3680034200002</v>
      </c>
      <c r="R129" s="42">
        <f t="shared" ref="R129:R152" ca="1" si="34">TRUNC(((O129/O$129)-1)*D129,8)</f>
        <v>0</v>
      </c>
      <c r="S129" s="34">
        <v>0</v>
      </c>
      <c r="T129" s="34"/>
      <c r="U129" s="1"/>
      <c r="V129" s="2"/>
      <c r="W129" s="29">
        <f>[2]Plan1!$A287</f>
        <v>45598</v>
      </c>
      <c r="X129" s="28" t="str">
        <f>[2]Plan1!$C287</f>
        <v>Finados</v>
      </c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</row>
    <row r="130" spans="1:132" x14ac:dyDescent="0.2">
      <c r="A130" s="38">
        <f t="shared" si="22"/>
        <v>42143</v>
      </c>
      <c r="B130" s="39">
        <f t="shared" ca="1" si="29"/>
        <v>658180.24859670992</v>
      </c>
      <c r="C130" s="34">
        <f t="shared" si="33"/>
        <v>655697.41949999996</v>
      </c>
      <c r="D130" s="34">
        <f t="shared" ref="D130:D152" si="35">447916.64*S$1</f>
        <v>67187.495999999999</v>
      </c>
      <c r="E130" s="40">
        <f ca="1">IF(A130&lt;$B$1,VLOOKUP(A130,[1]DI!$A$4:$B$15000,2,FALSE),0)</f>
        <v>0.1313</v>
      </c>
      <c r="F130" s="41">
        <f t="shared" ca="1" si="18"/>
        <v>1.0004896730807</v>
      </c>
      <c r="G130" s="41">
        <f ca="1">(TRUNC(PRODUCT($F$11:$F129),16))</f>
        <v>1.03757366488893</v>
      </c>
      <c r="H130" s="42">
        <f t="shared" ca="1" si="23"/>
        <v>1.03453045128829</v>
      </c>
      <c r="I130" s="42">
        <f t="shared" ca="1" si="19"/>
        <v>1.00294164</v>
      </c>
      <c r="J130" s="40">
        <f t="shared" si="24"/>
        <v>3.5999999999999997E-2</v>
      </c>
      <c r="K130" s="98">
        <f t="shared" si="25"/>
        <v>42135</v>
      </c>
      <c r="L130" s="43">
        <f t="shared" si="26"/>
        <v>6</v>
      </c>
      <c r="M130" s="44">
        <f t="shared" si="27"/>
        <v>6</v>
      </c>
      <c r="N130" s="8">
        <f t="shared" si="20"/>
        <v>1.000842429</v>
      </c>
      <c r="O130" s="8">
        <f t="shared" ca="1" si="21"/>
        <v>1.003786547</v>
      </c>
      <c r="P130" s="44">
        <v>0</v>
      </c>
      <c r="Q130" s="42">
        <f t="shared" ca="1" si="28"/>
        <v>2482.8290967100002</v>
      </c>
      <c r="R130" s="42">
        <f t="shared" ca="1" si="34"/>
        <v>42.335134439999997</v>
      </c>
      <c r="S130" s="34">
        <v>0</v>
      </c>
      <c r="T130" s="34"/>
      <c r="U130" s="1"/>
      <c r="V130" s="2"/>
      <c r="W130" s="29">
        <f>[2]Plan1!$A288</f>
        <v>45611</v>
      </c>
      <c r="X130" s="28" t="str">
        <f>[2]Plan1!$C288</f>
        <v>Proclamação da República</v>
      </c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</row>
    <row r="131" spans="1:132" x14ac:dyDescent="0.2">
      <c r="A131" s="38">
        <f t="shared" si="22"/>
        <v>42144</v>
      </c>
      <c r="B131" s="39">
        <f t="shared" ca="1" si="29"/>
        <v>658594.96410059999</v>
      </c>
      <c r="C131" s="34">
        <f t="shared" si="33"/>
        <v>655697.41949999996</v>
      </c>
      <c r="D131" s="34">
        <f t="shared" si="35"/>
        <v>67187.495999999999</v>
      </c>
      <c r="E131" s="40">
        <f ca="1">IF(A131&lt;$B$1,VLOOKUP(A131,[1]DI!$A$4:$B$15000,2,FALSE),0)</f>
        <v>0.1313</v>
      </c>
      <c r="F131" s="41">
        <f t="shared" ca="1" si="18"/>
        <v>1.0004896730807</v>
      </c>
      <c r="G131" s="41">
        <f ca="1">(TRUNC(PRODUCT($F$11:$F130),16))</f>
        <v>1.03808173678187</v>
      </c>
      <c r="H131" s="42">
        <f t="shared" ca="1" si="23"/>
        <v>1.03453045128829</v>
      </c>
      <c r="I131" s="42">
        <f t="shared" ca="1" si="19"/>
        <v>1.00343275</v>
      </c>
      <c r="J131" s="40">
        <f t="shared" si="24"/>
        <v>3.5999999999999997E-2</v>
      </c>
      <c r="K131" s="98">
        <f t="shared" si="25"/>
        <v>42135</v>
      </c>
      <c r="L131" s="43">
        <f t="shared" si="26"/>
        <v>7</v>
      </c>
      <c r="M131" s="44">
        <f t="shared" si="27"/>
        <v>7</v>
      </c>
      <c r="N131" s="8">
        <f t="shared" si="20"/>
        <v>1.0009829029999999</v>
      </c>
      <c r="O131" s="8">
        <f t="shared" ca="1" si="21"/>
        <v>1.004419027</v>
      </c>
      <c r="P131" s="44">
        <v>0</v>
      </c>
      <c r="Q131" s="42">
        <f t="shared" ca="1" si="28"/>
        <v>2897.5446006000002</v>
      </c>
      <c r="R131" s="42">
        <f t="shared" ca="1" si="34"/>
        <v>84.696255660000006</v>
      </c>
      <c r="S131" s="34">
        <v>0</v>
      </c>
      <c r="T131" s="34"/>
      <c r="U131" s="1"/>
      <c r="V131" s="2"/>
      <c r="W131" s="29">
        <f>[2]Plan1!$A289</f>
        <v>45616</v>
      </c>
      <c r="X131" s="28" t="str">
        <f>[2]Plan1!$C289</f>
        <v>Dia Nacional de Zumbi e da Consciência Negra</v>
      </c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</row>
    <row r="132" spans="1:132" x14ac:dyDescent="0.2">
      <c r="A132" s="38">
        <f t="shared" si="22"/>
        <v>42145</v>
      </c>
      <c r="B132" s="39">
        <f t="shared" ca="1" si="29"/>
        <v>659009.94712903001</v>
      </c>
      <c r="C132" s="34">
        <f t="shared" si="33"/>
        <v>655697.41949999996</v>
      </c>
      <c r="D132" s="34">
        <f t="shared" si="35"/>
        <v>67187.495999999999</v>
      </c>
      <c r="E132" s="40">
        <f ca="1">IF(A132&lt;$B$1,VLOOKUP(A132,[1]DI!$A$4:$B$15000,2,FALSE),0)</f>
        <v>0.1313</v>
      </c>
      <c r="F132" s="41">
        <f t="shared" ca="1" si="18"/>
        <v>1.0004896730807</v>
      </c>
      <c r="G132" s="41">
        <f ca="1">(TRUNC(PRODUCT($F$11:$F131),16))</f>
        <v>1.03859005746393</v>
      </c>
      <c r="H132" s="42">
        <f t="shared" ca="1" si="23"/>
        <v>1.03453045128829</v>
      </c>
      <c r="I132" s="42">
        <f t="shared" ca="1" si="19"/>
        <v>1.00392411</v>
      </c>
      <c r="J132" s="40">
        <f t="shared" si="24"/>
        <v>3.5999999999999997E-2</v>
      </c>
      <c r="K132" s="98">
        <f t="shared" si="25"/>
        <v>42135</v>
      </c>
      <c r="L132" s="43">
        <f t="shared" si="26"/>
        <v>8</v>
      </c>
      <c r="M132" s="44">
        <f t="shared" si="27"/>
        <v>8</v>
      </c>
      <c r="N132" s="8">
        <f t="shared" si="20"/>
        <v>1.001123397</v>
      </c>
      <c r="O132" s="8">
        <f t="shared" ca="1" si="21"/>
        <v>1.0050519149999999</v>
      </c>
      <c r="P132" s="44">
        <v>0</v>
      </c>
      <c r="Q132" s="42">
        <f t="shared" ca="1" si="28"/>
        <v>3312.5276290299998</v>
      </c>
      <c r="R132" s="42">
        <f t="shared" ca="1" si="34"/>
        <v>127.08470318000001</v>
      </c>
      <c r="S132" s="34">
        <v>0</v>
      </c>
      <c r="T132" s="34"/>
      <c r="U132" s="1"/>
      <c r="V132" s="2"/>
      <c r="W132" s="29">
        <f>[2]Plan1!$A290</f>
        <v>45651</v>
      </c>
      <c r="X132" s="28" t="str">
        <f>[2]Plan1!$C290</f>
        <v>Natal</v>
      </c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</row>
    <row r="133" spans="1:132" x14ac:dyDescent="0.2">
      <c r="A133" s="38">
        <f t="shared" si="22"/>
        <v>42146</v>
      </c>
      <c r="B133" s="39">
        <f t="shared" ca="1" si="29"/>
        <v>659425.18456805998</v>
      </c>
      <c r="C133" s="34">
        <f t="shared" si="33"/>
        <v>655697.41949999996</v>
      </c>
      <c r="D133" s="34">
        <f t="shared" si="35"/>
        <v>67187.495999999999</v>
      </c>
      <c r="E133" s="40">
        <f ca="1">IF(A133&lt;$B$1,VLOOKUP(A133,[1]DI!$A$4:$B$15000,2,FALSE),0)</f>
        <v>0.1313</v>
      </c>
      <c r="F133" s="41">
        <f t="shared" ca="1" si="18"/>
        <v>1.0004896730807</v>
      </c>
      <c r="G133" s="41">
        <f ca="1">(TRUNC(PRODUCT($F$11:$F132),16))</f>
        <v>1.03909862705696</v>
      </c>
      <c r="H133" s="42">
        <f t="shared" ca="1" si="23"/>
        <v>1.03453045128829</v>
      </c>
      <c r="I133" s="42">
        <f t="shared" ca="1" si="19"/>
        <v>1.0044157</v>
      </c>
      <c r="J133" s="40">
        <f t="shared" si="24"/>
        <v>3.5999999999999997E-2</v>
      </c>
      <c r="K133" s="98">
        <f t="shared" si="25"/>
        <v>42135</v>
      </c>
      <c r="L133" s="43">
        <f t="shared" si="26"/>
        <v>9</v>
      </c>
      <c r="M133" s="44">
        <f t="shared" si="27"/>
        <v>9</v>
      </c>
      <c r="N133" s="8">
        <f t="shared" si="20"/>
        <v>1.00126391</v>
      </c>
      <c r="O133" s="8">
        <f t="shared" ca="1" si="21"/>
        <v>1.005685191</v>
      </c>
      <c r="P133" s="44">
        <v>0</v>
      </c>
      <c r="Q133" s="42">
        <f t="shared" ca="1" si="28"/>
        <v>3727.76506806</v>
      </c>
      <c r="R133" s="42">
        <f t="shared" ca="1" si="34"/>
        <v>169.49913746999999</v>
      </c>
      <c r="S133" s="34">
        <v>0</v>
      </c>
      <c r="T133" s="34"/>
      <c r="U133" s="1"/>
      <c r="V133" s="2"/>
      <c r="W133" s="29">
        <f>[2]Plan1!$A291</f>
        <v>45658</v>
      </c>
      <c r="X133" s="28" t="str">
        <f>[2]Plan1!$C291</f>
        <v>Confraternização Universal</v>
      </c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</row>
    <row r="134" spans="1:132" x14ac:dyDescent="0.2">
      <c r="A134" s="38">
        <f t="shared" si="22"/>
        <v>42147</v>
      </c>
      <c r="B134" s="39">
        <f t="shared" ca="1" si="29"/>
        <v>659840.68297465995</v>
      </c>
      <c r="C134" s="34">
        <f t="shared" si="33"/>
        <v>655697.41949999996</v>
      </c>
      <c r="D134" s="34">
        <f t="shared" si="35"/>
        <v>67187.495999999999</v>
      </c>
      <c r="E134" s="40">
        <f ca="1">IF(A134&lt;$B$1,VLOOKUP(A134,[1]DI!$A$4:$B$15000,2,FALSE),0)</f>
        <v>0</v>
      </c>
      <c r="F134" s="41">
        <f t="shared" ca="1" si="18"/>
        <v>1</v>
      </c>
      <c r="G134" s="41">
        <f ca="1">(TRUNC(PRODUCT($F$11:$F133),16))</f>
        <v>1.0396074456828199</v>
      </c>
      <c r="H134" s="42">
        <f t="shared" ca="1" si="23"/>
        <v>1.03453045128829</v>
      </c>
      <c r="I134" s="42">
        <f t="shared" ca="1" si="19"/>
        <v>1.0049075300000001</v>
      </c>
      <c r="J134" s="40">
        <f t="shared" si="24"/>
        <v>3.5999999999999997E-2</v>
      </c>
      <c r="K134" s="98">
        <f t="shared" si="25"/>
        <v>42135</v>
      </c>
      <c r="L134" s="43">
        <f t="shared" si="26"/>
        <v>9</v>
      </c>
      <c r="M134" s="44">
        <f t="shared" si="27"/>
        <v>10</v>
      </c>
      <c r="N134" s="8">
        <f t="shared" si="20"/>
        <v>1.001404443</v>
      </c>
      <c r="O134" s="8">
        <f t="shared" ca="1" si="21"/>
        <v>1.0063188649999999</v>
      </c>
      <c r="P134" s="44">
        <v>0</v>
      </c>
      <c r="Q134" s="42">
        <f t="shared" ca="1" si="28"/>
        <v>4143.2634746599997</v>
      </c>
      <c r="R134" s="42">
        <f t="shared" ca="1" si="34"/>
        <v>211.9402283</v>
      </c>
      <c r="S134" s="34">
        <v>0</v>
      </c>
      <c r="T134" s="34"/>
      <c r="U134" s="6"/>
      <c r="V134" s="4"/>
      <c r="W134" s="29">
        <f>[2]Plan1!$A292</f>
        <v>45719</v>
      </c>
      <c r="X134" s="28" t="str">
        <f>[2]Plan1!$C292</f>
        <v>Carnaval</v>
      </c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</row>
    <row r="135" spans="1:132" x14ac:dyDescent="0.2">
      <c r="A135" s="38">
        <f t="shared" si="22"/>
        <v>42148</v>
      </c>
      <c r="B135" s="39">
        <f t="shared" ca="1" si="29"/>
        <v>659840.68297465995</v>
      </c>
      <c r="C135" s="34">
        <f t="shared" si="33"/>
        <v>655697.41949999996</v>
      </c>
      <c r="D135" s="34">
        <f t="shared" si="35"/>
        <v>67187.495999999999</v>
      </c>
      <c r="E135" s="40">
        <f ca="1">IF(A135&lt;$B$1,VLOOKUP(A135,[1]DI!$A$4:$B$15000,2,FALSE),0)</f>
        <v>0</v>
      </c>
      <c r="F135" s="41">
        <f t="shared" ca="1" si="18"/>
        <v>1</v>
      </c>
      <c r="G135" s="41">
        <f ca="1">(TRUNC(PRODUCT($F$11:$F134),16))</f>
        <v>1.0396074456828199</v>
      </c>
      <c r="H135" s="42">
        <f t="shared" ca="1" si="23"/>
        <v>1.03453045128829</v>
      </c>
      <c r="I135" s="42">
        <f t="shared" ca="1" si="19"/>
        <v>1.0049075300000001</v>
      </c>
      <c r="J135" s="40">
        <f t="shared" si="24"/>
        <v>3.5999999999999997E-2</v>
      </c>
      <c r="K135" s="98">
        <f t="shared" si="25"/>
        <v>42135</v>
      </c>
      <c r="L135" s="43">
        <f t="shared" si="26"/>
        <v>9</v>
      </c>
      <c r="M135" s="44">
        <f t="shared" si="27"/>
        <v>10</v>
      </c>
      <c r="N135" s="8">
        <f t="shared" si="20"/>
        <v>1.001404443</v>
      </c>
      <c r="O135" s="8">
        <f t="shared" ca="1" si="21"/>
        <v>1.0063188649999999</v>
      </c>
      <c r="P135" s="44">
        <v>0</v>
      </c>
      <c r="Q135" s="42">
        <f t="shared" ca="1" si="28"/>
        <v>4143.2634746599997</v>
      </c>
      <c r="R135" s="42">
        <f t="shared" ca="1" si="34"/>
        <v>211.9402283</v>
      </c>
      <c r="S135" s="34">
        <v>0</v>
      </c>
      <c r="T135" s="34"/>
      <c r="U135" s="6"/>
      <c r="V135" s="4"/>
      <c r="W135" s="29">
        <f>[2]Plan1!$A293</f>
        <v>45720</v>
      </c>
      <c r="X135" s="28" t="str">
        <f>[2]Plan1!$C293</f>
        <v>Carnaval</v>
      </c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</row>
    <row r="136" spans="1:132" x14ac:dyDescent="0.2">
      <c r="A136" s="38">
        <f t="shared" si="22"/>
        <v>42149</v>
      </c>
      <c r="B136" s="39">
        <f t="shared" ca="1" si="29"/>
        <v>659840.68297465995</v>
      </c>
      <c r="C136" s="34">
        <f t="shared" si="33"/>
        <v>655697.41949999996</v>
      </c>
      <c r="D136" s="34">
        <f t="shared" si="35"/>
        <v>67187.495999999999</v>
      </c>
      <c r="E136" s="40">
        <f ca="1">IF(A136&lt;$B$1,VLOOKUP(A136,[1]DI!$A$4:$B$15000,2,FALSE),0)</f>
        <v>0.1313</v>
      </c>
      <c r="F136" s="41">
        <f t="shared" ca="1" si="18"/>
        <v>1.0004896730807</v>
      </c>
      <c r="G136" s="41">
        <f ca="1">(TRUNC(PRODUCT($F$11:$F135),16))</f>
        <v>1.0396074456828199</v>
      </c>
      <c r="H136" s="42">
        <f t="shared" ca="1" si="23"/>
        <v>1.03453045128829</v>
      </c>
      <c r="I136" s="42">
        <f t="shared" ca="1" si="19"/>
        <v>1.0049075300000001</v>
      </c>
      <c r="J136" s="40">
        <f t="shared" si="24"/>
        <v>3.5999999999999997E-2</v>
      </c>
      <c r="K136" s="98">
        <f t="shared" si="25"/>
        <v>42135</v>
      </c>
      <c r="L136" s="43">
        <f t="shared" si="26"/>
        <v>10</v>
      </c>
      <c r="M136" s="44">
        <f t="shared" si="27"/>
        <v>10</v>
      </c>
      <c r="N136" s="8">
        <f t="shared" si="20"/>
        <v>1.001404443</v>
      </c>
      <c r="O136" s="8">
        <f t="shared" ca="1" si="21"/>
        <v>1.0063188649999999</v>
      </c>
      <c r="P136" s="44">
        <v>0</v>
      </c>
      <c r="Q136" s="42">
        <f t="shared" ca="1" si="28"/>
        <v>4143.2634746599997</v>
      </c>
      <c r="R136" s="42">
        <f t="shared" ca="1" si="34"/>
        <v>211.9402283</v>
      </c>
      <c r="S136" s="34">
        <v>0</v>
      </c>
      <c r="T136" s="34"/>
      <c r="U136" s="1"/>
      <c r="V136" s="2"/>
      <c r="W136" s="29">
        <f>[2]Plan1!$A294</f>
        <v>45765</v>
      </c>
      <c r="X136" s="28" t="str">
        <f>[2]Plan1!$C294</f>
        <v>Paixão de Cristo</v>
      </c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</row>
    <row r="137" spans="1:132" x14ac:dyDescent="0.2">
      <c r="A137" s="38">
        <f t="shared" si="22"/>
        <v>42150</v>
      </c>
      <c r="B137" s="39">
        <f t="shared" ca="1" si="29"/>
        <v>660256.44956151</v>
      </c>
      <c r="C137" s="34">
        <f t="shared" si="33"/>
        <v>655697.41949999996</v>
      </c>
      <c r="D137" s="34">
        <f t="shared" si="35"/>
        <v>67187.495999999999</v>
      </c>
      <c r="E137" s="40">
        <f ca="1">IF(A137&lt;$B$1,VLOOKUP(A137,[1]DI!$A$4:$B$15000,2,FALSE),0)</f>
        <v>0.1313</v>
      </c>
      <c r="F137" s="41">
        <f t="shared" ca="1" si="18"/>
        <v>1.0004896730807</v>
      </c>
      <c r="G137" s="41">
        <f ca="1">(TRUNC(PRODUCT($F$11:$F136),16))</f>
        <v>1.04011651346347</v>
      </c>
      <c r="H137" s="42">
        <f t="shared" ca="1" si="23"/>
        <v>1.03453045128829</v>
      </c>
      <c r="I137" s="42">
        <f t="shared" ca="1" si="19"/>
        <v>1.00539961</v>
      </c>
      <c r="J137" s="40">
        <f t="shared" si="24"/>
        <v>3.5999999999999997E-2</v>
      </c>
      <c r="K137" s="98">
        <f t="shared" si="25"/>
        <v>42135</v>
      </c>
      <c r="L137" s="43">
        <f t="shared" si="26"/>
        <v>11</v>
      </c>
      <c r="M137" s="44">
        <f t="shared" si="27"/>
        <v>11</v>
      </c>
      <c r="N137" s="8">
        <f t="shared" si="20"/>
        <v>1.001544996</v>
      </c>
      <c r="O137" s="8">
        <f t="shared" ca="1" si="21"/>
        <v>1.0069529479999999</v>
      </c>
      <c r="P137" s="44">
        <v>0</v>
      </c>
      <c r="Q137" s="42">
        <f t="shared" ca="1" si="28"/>
        <v>4559.0300615100005</v>
      </c>
      <c r="R137" s="42">
        <f t="shared" ca="1" si="34"/>
        <v>254.40871240000001</v>
      </c>
      <c r="S137" s="34">
        <v>0</v>
      </c>
      <c r="T137" s="34"/>
      <c r="U137" s="1"/>
      <c r="V137" s="2"/>
      <c r="W137" s="29">
        <f>[2]Plan1!$A295</f>
        <v>45768</v>
      </c>
      <c r="X137" s="28" t="str">
        <f>[2]Plan1!$C295</f>
        <v>Tiradentes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</row>
    <row r="138" spans="1:132" x14ac:dyDescent="0.2">
      <c r="A138" s="38">
        <f t="shared" si="22"/>
        <v>42151</v>
      </c>
      <c r="B138" s="39">
        <f t="shared" ca="1" si="29"/>
        <v>660672.47777162993</v>
      </c>
      <c r="C138" s="34">
        <f t="shared" si="33"/>
        <v>655697.41949999996</v>
      </c>
      <c r="D138" s="34">
        <f t="shared" si="35"/>
        <v>67187.495999999999</v>
      </c>
      <c r="E138" s="40">
        <f ca="1">IF(A138&lt;$B$1,VLOOKUP(A138,[1]DI!$A$4:$B$15000,2,FALSE),0)</f>
        <v>0.1313</v>
      </c>
      <c r="F138" s="41">
        <f t="shared" ca="1" si="18"/>
        <v>1.0004896730807</v>
      </c>
      <c r="G138" s="41">
        <f ca="1">(TRUNC(PRODUCT($F$11:$F137),16))</f>
        <v>1.0406258305209</v>
      </c>
      <c r="H138" s="42">
        <f t="shared" ca="1" si="23"/>
        <v>1.03453045128829</v>
      </c>
      <c r="I138" s="42">
        <f t="shared" ca="1" si="19"/>
        <v>1.00589193</v>
      </c>
      <c r="J138" s="40">
        <f t="shared" si="24"/>
        <v>3.5999999999999997E-2</v>
      </c>
      <c r="K138" s="98">
        <f t="shared" si="25"/>
        <v>42135</v>
      </c>
      <c r="L138" s="43">
        <f t="shared" si="26"/>
        <v>12</v>
      </c>
      <c r="M138" s="44">
        <f t="shared" si="27"/>
        <v>12</v>
      </c>
      <c r="N138" s="8">
        <f t="shared" si="20"/>
        <v>1.0016855689999999</v>
      </c>
      <c r="O138" s="8">
        <f t="shared" ca="1" si="21"/>
        <v>1.0075874300000001</v>
      </c>
      <c r="P138" s="44">
        <v>0</v>
      </c>
      <c r="Q138" s="42">
        <f t="shared" ca="1" si="28"/>
        <v>4975.0582716299996</v>
      </c>
      <c r="R138" s="42">
        <f t="shared" ca="1" si="34"/>
        <v>296.90392001999999</v>
      </c>
      <c r="S138" s="34">
        <v>0</v>
      </c>
      <c r="T138" s="34"/>
      <c r="U138" s="1"/>
      <c r="V138" s="2"/>
      <c r="W138" s="29">
        <f>[2]Plan1!$A296</f>
        <v>45778</v>
      </c>
      <c r="X138" s="28" t="str">
        <f>[2]Plan1!$C296</f>
        <v>Dia do Trabalho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</row>
    <row r="139" spans="1:132" x14ac:dyDescent="0.2">
      <c r="A139" s="38">
        <f t="shared" si="22"/>
        <v>42152</v>
      </c>
      <c r="B139" s="39">
        <f t="shared" ca="1" si="29"/>
        <v>661088.76694931998</v>
      </c>
      <c r="C139" s="34">
        <f t="shared" si="33"/>
        <v>655697.41949999996</v>
      </c>
      <c r="D139" s="34">
        <f t="shared" si="35"/>
        <v>67187.495999999999</v>
      </c>
      <c r="E139" s="40">
        <f ca="1">IF(A139&lt;$B$1,VLOOKUP(A139,[1]DI!$A$4:$B$15000,2,FALSE),0)</f>
        <v>0.1313</v>
      </c>
      <c r="F139" s="41">
        <f t="shared" ca="1" si="18"/>
        <v>1.0004896730807</v>
      </c>
      <c r="G139" s="41">
        <f ca="1">(TRUNC(PRODUCT($F$11:$F138),16))</f>
        <v>1.0411353969771899</v>
      </c>
      <c r="H139" s="42">
        <f t="shared" ca="1" si="23"/>
        <v>1.03453045128829</v>
      </c>
      <c r="I139" s="42">
        <f t="shared" ca="1" si="19"/>
        <v>1.0063844900000001</v>
      </c>
      <c r="J139" s="40">
        <f t="shared" si="24"/>
        <v>3.5999999999999997E-2</v>
      </c>
      <c r="K139" s="98">
        <f t="shared" si="25"/>
        <v>42135</v>
      </c>
      <c r="L139" s="43">
        <f t="shared" si="26"/>
        <v>13</v>
      </c>
      <c r="M139" s="44">
        <f t="shared" si="27"/>
        <v>13</v>
      </c>
      <c r="N139" s="8">
        <f t="shared" si="20"/>
        <v>1.0018261610000001</v>
      </c>
      <c r="O139" s="8">
        <f t="shared" ca="1" si="21"/>
        <v>1.0082223100000001</v>
      </c>
      <c r="P139" s="44">
        <v>0</v>
      </c>
      <c r="Q139" s="42">
        <f t="shared" ca="1" si="28"/>
        <v>5391.3474493200001</v>
      </c>
      <c r="R139" s="42">
        <f t="shared" ca="1" si="34"/>
        <v>339.42578416999999</v>
      </c>
      <c r="S139" s="34">
        <v>0</v>
      </c>
      <c r="T139" s="34"/>
      <c r="U139" s="1"/>
      <c r="V139" s="2"/>
      <c r="W139" s="29">
        <f>[2]Plan1!$A297</f>
        <v>45827</v>
      </c>
      <c r="X139" s="28" t="str">
        <f>[2]Plan1!$C297</f>
        <v>Corpus Christi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</row>
    <row r="140" spans="1:132" x14ac:dyDescent="0.2">
      <c r="A140" s="38">
        <f t="shared" si="22"/>
        <v>42153</v>
      </c>
      <c r="B140" s="39">
        <f t="shared" ca="1" si="29"/>
        <v>661505.31775028992</v>
      </c>
      <c r="C140" s="34">
        <f t="shared" si="33"/>
        <v>655697.41949999996</v>
      </c>
      <c r="D140" s="34">
        <f t="shared" si="35"/>
        <v>67187.495999999999</v>
      </c>
      <c r="E140" s="40">
        <f ca="1">IF(A140&lt;$B$1,VLOOKUP(A140,[1]DI!$A$4:$B$15000,2,FALSE),0)</f>
        <v>0.1313</v>
      </c>
      <c r="F140" s="41">
        <f t="shared" ref="F140:F203" ca="1" si="36">IF(A140&lt;A$9,1,ROUND(((1+E140)^(1/252)),16))</f>
        <v>1.0004896730807</v>
      </c>
      <c r="G140" s="41">
        <f ca="1">(TRUNC(PRODUCT($F$11:$F139),16))</f>
        <v>1.04164521295445</v>
      </c>
      <c r="H140" s="42">
        <f t="shared" ca="1" si="23"/>
        <v>1.03453045128829</v>
      </c>
      <c r="I140" s="42">
        <f t="shared" ref="I140:I203" ca="1" si="37">ROUND(G140/H140,8)</f>
        <v>1.00687729</v>
      </c>
      <c r="J140" s="40">
        <f t="shared" si="24"/>
        <v>3.5999999999999997E-2</v>
      </c>
      <c r="K140" s="98">
        <f t="shared" si="25"/>
        <v>42135</v>
      </c>
      <c r="L140" s="43">
        <f t="shared" si="26"/>
        <v>14</v>
      </c>
      <c r="M140" s="44">
        <f t="shared" si="27"/>
        <v>14</v>
      </c>
      <c r="N140" s="8">
        <f t="shared" ref="N140:N203" si="38">ROUND((J140+1)^(M140/252),9)</f>
        <v>1.0019667729999999</v>
      </c>
      <c r="O140" s="8">
        <f t="shared" ref="O140:O203" ca="1" si="39">ROUND(I140*N140,9)</f>
        <v>1.008857589</v>
      </c>
      <c r="P140" s="44">
        <v>0</v>
      </c>
      <c r="Q140" s="42">
        <f t="shared" ca="1" si="28"/>
        <v>5807.8982502899999</v>
      </c>
      <c r="R140" s="42">
        <f t="shared" ca="1" si="34"/>
        <v>381.97437184</v>
      </c>
      <c r="S140" s="34">
        <v>0</v>
      </c>
      <c r="T140" s="34"/>
      <c r="U140" s="1"/>
      <c r="V140" s="2"/>
      <c r="W140" s="29">
        <f>[2]Plan1!$A298</f>
        <v>45907</v>
      </c>
      <c r="X140" s="28" t="str">
        <f>[2]Plan1!$C298</f>
        <v>Independência do Brasil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</row>
    <row r="141" spans="1:132" x14ac:dyDescent="0.2">
      <c r="A141" s="38">
        <f t="shared" ref="A141:A204" si="40">(A140+1)</f>
        <v>42154</v>
      </c>
      <c r="B141" s="39">
        <f t="shared" ca="1" si="29"/>
        <v>661922.13017451996</v>
      </c>
      <c r="C141" s="34">
        <f t="shared" si="33"/>
        <v>655697.41949999996</v>
      </c>
      <c r="D141" s="34">
        <f t="shared" si="35"/>
        <v>67187.495999999999</v>
      </c>
      <c r="E141" s="40">
        <f ca="1">IF(A141&lt;$B$1,VLOOKUP(A141,[1]DI!$A$4:$B$15000,2,FALSE),0)</f>
        <v>0</v>
      </c>
      <c r="F141" s="41">
        <f t="shared" ca="1" si="36"/>
        <v>1</v>
      </c>
      <c r="G141" s="41">
        <f ca="1">(TRUNC(PRODUCT($F$11:$F140),16))</f>
        <v>1.04215527857487</v>
      </c>
      <c r="H141" s="42">
        <f t="shared" ref="H141:H204" ca="1" si="41">IF(P140&gt;0,G140,H140)</f>
        <v>1.03453045128829</v>
      </c>
      <c r="I141" s="42">
        <f t="shared" ca="1" si="37"/>
        <v>1.0073703300000001</v>
      </c>
      <c r="J141" s="40">
        <f t="shared" ref="J141:J204" si="42">J140</f>
        <v>3.5999999999999997E-2</v>
      </c>
      <c r="K141" s="98">
        <f t="shared" si="25"/>
        <v>42135</v>
      </c>
      <c r="L141" s="43">
        <f t="shared" si="26"/>
        <v>14</v>
      </c>
      <c r="M141" s="44">
        <f t="shared" si="27"/>
        <v>15</v>
      </c>
      <c r="N141" s="8">
        <f t="shared" si="38"/>
        <v>1.0021074050000001</v>
      </c>
      <c r="O141" s="8">
        <f t="shared" ca="1" si="39"/>
        <v>1.0094932670000001</v>
      </c>
      <c r="P141" s="44">
        <v>0</v>
      </c>
      <c r="Q141" s="42">
        <f t="shared" ca="1" si="28"/>
        <v>6224.7106745199999</v>
      </c>
      <c r="R141" s="42">
        <f t="shared" ca="1" si="34"/>
        <v>424.54968301999997</v>
      </c>
      <c r="S141" s="34">
        <v>0</v>
      </c>
      <c r="T141" s="34"/>
      <c r="U141" s="1"/>
      <c r="V141" s="2"/>
      <c r="W141" s="29">
        <f>[2]Plan1!$A299</f>
        <v>45942</v>
      </c>
      <c r="X141" s="28" t="str">
        <f>[2]Plan1!$C299</f>
        <v>Nossa Sr.a Aparecida - Padroeira do Brasil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</row>
    <row r="142" spans="1:132" x14ac:dyDescent="0.2">
      <c r="A142" s="38">
        <f t="shared" si="40"/>
        <v>42155</v>
      </c>
      <c r="B142" s="39">
        <f t="shared" ca="1" si="29"/>
        <v>661922.13017451996</v>
      </c>
      <c r="C142" s="34">
        <f t="shared" si="33"/>
        <v>655697.41949999996</v>
      </c>
      <c r="D142" s="34">
        <f t="shared" si="35"/>
        <v>67187.495999999999</v>
      </c>
      <c r="E142" s="40">
        <f ca="1">IF(A142&lt;$B$1,VLOOKUP(A142,[1]DI!$A$4:$B$15000,2,FALSE),0)</f>
        <v>0</v>
      </c>
      <c r="F142" s="41">
        <f t="shared" ca="1" si="36"/>
        <v>1</v>
      </c>
      <c r="G142" s="41">
        <f ca="1">(TRUNC(PRODUCT($F$11:$F141),16))</f>
        <v>1.04215527857487</v>
      </c>
      <c r="H142" s="42">
        <f t="shared" ca="1" si="41"/>
        <v>1.03453045128829</v>
      </c>
      <c r="I142" s="42">
        <f t="shared" ca="1" si="37"/>
        <v>1.0073703300000001</v>
      </c>
      <c r="J142" s="40">
        <f t="shared" si="42"/>
        <v>3.5999999999999997E-2</v>
      </c>
      <c r="K142" s="98">
        <f t="shared" ref="K142:K205" si="43">IF(P141&gt;0,A141,K141)</f>
        <v>42135</v>
      </c>
      <c r="L142" s="43">
        <f t="shared" ref="L142:L205" si="44">IF(A142&gt;K142,IF(NETWORKDAYS(K142,A142,$W$12:$W$197)-1=0,1,NETWORKDAYS(K142,A142,$W$12:$W$197)-1),0)</f>
        <v>14</v>
      </c>
      <c r="M142" s="44">
        <f t="shared" ref="M142:M205" si="45">IF(AND(L142=1,L141=1),1,IF(L142&gt;0,IF(L142=L141,L142+1,L142),0))</f>
        <v>15</v>
      </c>
      <c r="N142" s="8">
        <f t="shared" si="38"/>
        <v>1.0021074050000001</v>
      </c>
      <c r="O142" s="8">
        <f t="shared" ca="1" si="39"/>
        <v>1.0094932670000001</v>
      </c>
      <c r="P142" s="44">
        <v>0</v>
      </c>
      <c r="Q142" s="42">
        <f t="shared" ref="Q142:Q205" ca="1" si="46">TRUNC(((O142-1)*C142),8)</f>
        <v>6224.7106745199999</v>
      </c>
      <c r="R142" s="42">
        <f t="shared" ca="1" si="34"/>
        <v>424.54968301999997</v>
      </c>
      <c r="S142" s="34">
        <v>0</v>
      </c>
      <c r="T142" s="34"/>
      <c r="U142" s="1"/>
      <c r="V142" s="2"/>
      <c r="W142" s="29">
        <f>[2]Plan1!$A300</f>
        <v>45963</v>
      </c>
      <c r="X142" s="28" t="str">
        <f>[2]Plan1!$C300</f>
        <v>Finados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</row>
    <row r="143" spans="1:132" x14ac:dyDescent="0.2">
      <c r="A143" s="38">
        <f t="shared" si="40"/>
        <v>42156</v>
      </c>
      <c r="B143" s="39">
        <f t="shared" ref="B143:B206" ca="1" si="47">IF(A143&lt;=TODAY(),C143+Q143,IF(AND(A143&gt;TODAY(),A143&lt;=$B$1),IF(VLOOKUP(TODAY(),$A$10:$E$2000,5,FALSE)=0,"n.d",C143+Q143),"n.d"))</f>
        <v>661922.13017451996</v>
      </c>
      <c r="C143" s="34">
        <f t="shared" si="33"/>
        <v>655697.41949999996</v>
      </c>
      <c r="D143" s="34">
        <f t="shared" si="35"/>
        <v>67187.495999999999</v>
      </c>
      <c r="E143" s="40">
        <f ca="1">IF(A143&lt;$B$1,VLOOKUP(A143,[1]DI!$A$4:$B$15000,2,FALSE),0)</f>
        <v>0.1313</v>
      </c>
      <c r="F143" s="41">
        <f t="shared" ca="1" si="36"/>
        <v>1.0004896730807</v>
      </c>
      <c r="G143" s="41">
        <f ca="1">(TRUNC(PRODUCT($F$11:$F142),16))</f>
        <v>1.04215527857487</v>
      </c>
      <c r="H143" s="42">
        <f t="shared" ca="1" si="41"/>
        <v>1.03453045128829</v>
      </c>
      <c r="I143" s="42">
        <f t="shared" ca="1" si="37"/>
        <v>1.0073703300000001</v>
      </c>
      <c r="J143" s="40">
        <f t="shared" si="42"/>
        <v>3.5999999999999997E-2</v>
      </c>
      <c r="K143" s="98">
        <f t="shared" si="43"/>
        <v>42135</v>
      </c>
      <c r="L143" s="43">
        <f t="shared" si="44"/>
        <v>15</v>
      </c>
      <c r="M143" s="44">
        <f t="shared" si="45"/>
        <v>15</v>
      </c>
      <c r="N143" s="8">
        <f t="shared" si="38"/>
        <v>1.0021074050000001</v>
      </c>
      <c r="O143" s="8">
        <f t="shared" ca="1" si="39"/>
        <v>1.0094932670000001</v>
      </c>
      <c r="P143" s="44">
        <v>0</v>
      </c>
      <c r="Q143" s="42">
        <f t="shared" ca="1" si="46"/>
        <v>6224.7106745199999</v>
      </c>
      <c r="R143" s="42">
        <f t="shared" ca="1" si="34"/>
        <v>424.54968301999997</v>
      </c>
      <c r="S143" s="34">
        <v>0</v>
      </c>
      <c r="T143" s="34"/>
      <c r="U143" s="1"/>
      <c r="V143" s="2"/>
      <c r="W143" s="29">
        <f>[2]Plan1!$A301</f>
        <v>45976</v>
      </c>
      <c r="X143" s="28" t="str">
        <f>[2]Plan1!$C301</f>
        <v>Proclamação da República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</row>
    <row r="144" spans="1:132" x14ac:dyDescent="0.2">
      <c r="A144" s="38">
        <f t="shared" si="40"/>
        <v>42157</v>
      </c>
      <c r="B144" s="39">
        <f t="shared" ca="1" si="47"/>
        <v>662339.20422201999</v>
      </c>
      <c r="C144" s="34">
        <f t="shared" si="33"/>
        <v>655697.41949999996</v>
      </c>
      <c r="D144" s="34">
        <f t="shared" si="35"/>
        <v>67187.495999999999</v>
      </c>
      <c r="E144" s="40">
        <f ca="1">IF(A144&lt;$B$1,VLOOKUP(A144,[1]DI!$A$4:$B$15000,2,FALSE),0)</f>
        <v>0.1313</v>
      </c>
      <c r="F144" s="41">
        <f t="shared" ca="1" si="36"/>
        <v>1.0004896730807</v>
      </c>
      <c r="G144" s="41">
        <f ca="1">(TRUNC(PRODUCT($F$11:$F143),16))</f>
        <v>1.0426655939606999</v>
      </c>
      <c r="H144" s="42">
        <f t="shared" ca="1" si="41"/>
        <v>1.03453045128829</v>
      </c>
      <c r="I144" s="42">
        <f t="shared" ca="1" si="37"/>
        <v>1.00786361</v>
      </c>
      <c r="J144" s="40">
        <f t="shared" si="42"/>
        <v>3.5999999999999997E-2</v>
      </c>
      <c r="K144" s="98">
        <f t="shared" si="43"/>
        <v>42135</v>
      </c>
      <c r="L144" s="43">
        <f t="shared" si="44"/>
        <v>16</v>
      </c>
      <c r="M144" s="44">
        <f t="shared" si="45"/>
        <v>16</v>
      </c>
      <c r="N144" s="8">
        <f t="shared" si="38"/>
        <v>1.002248056</v>
      </c>
      <c r="O144" s="8">
        <f t="shared" ca="1" si="39"/>
        <v>1.0101293440000001</v>
      </c>
      <c r="P144" s="44">
        <v>0</v>
      </c>
      <c r="Q144" s="42">
        <f t="shared" ca="1" si="46"/>
        <v>6641.7847220200001</v>
      </c>
      <c r="R144" s="42">
        <f t="shared" ca="1" si="34"/>
        <v>467.15171771000001</v>
      </c>
      <c r="S144" s="34">
        <v>0</v>
      </c>
      <c r="T144" s="34"/>
      <c r="U144" s="1"/>
      <c r="V144" s="2"/>
      <c r="W144" s="29">
        <f>[2]Plan1!$A302</f>
        <v>45981</v>
      </c>
      <c r="X144" s="28" t="str">
        <f>[2]Plan1!$C302</f>
        <v>Dia Nacional de Zumbi e da Consciência Negra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</row>
    <row r="145" spans="1:122" x14ac:dyDescent="0.2">
      <c r="A145" s="38">
        <f t="shared" si="40"/>
        <v>42158</v>
      </c>
      <c r="B145" s="39">
        <f t="shared" ca="1" si="47"/>
        <v>662756.53989279992</v>
      </c>
      <c r="C145" s="34">
        <f t="shared" si="33"/>
        <v>655697.41949999996</v>
      </c>
      <c r="D145" s="34">
        <f t="shared" si="35"/>
        <v>67187.495999999999</v>
      </c>
      <c r="E145" s="40">
        <f ca="1">IF(A145&lt;$B$1,VLOOKUP(A145,[1]DI!$A$4:$B$15000,2,FALSE),0)</f>
        <v>0.1313</v>
      </c>
      <c r="F145" s="41">
        <f t="shared" ca="1" si="36"/>
        <v>1.0004896730807</v>
      </c>
      <c r="G145" s="41">
        <f ca="1">(TRUNC(PRODUCT($F$11:$F144),16))</f>
        <v>1.0431761592342399</v>
      </c>
      <c r="H145" s="42">
        <f t="shared" ca="1" si="41"/>
        <v>1.03453045128829</v>
      </c>
      <c r="I145" s="42">
        <f t="shared" ca="1" si="37"/>
        <v>1.00835713</v>
      </c>
      <c r="J145" s="40">
        <f t="shared" si="42"/>
        <v>3.5999999999999997E-2</v>
      </c>
      <c r="K145" s="98">
        <f t="shared" si="43"/>
        <v>42135</v>
      </c>
      <c r="L145" s="43">
        <f t="shared" si="44"/>
        <v>17</v>
      </c>
      <c r="M145" s="44">
        <f t="shared" si="45"/>
        <v>17</v>
      </c>
      <c r="N145" s="8">
        <f t="shared" si="38"/>
        <v>1.002388727</v>
      </c>
      <c r="O145" s="8">
        <f t="shared" ca="1" si="39"/>
        <v>1.01076582</v>
      </c>
      <c r="P145" s="44">
        <v>0</v>
      </c>
      <c r="Q145" s="42">
        <f t="shared" ca="1" si="46"/>
        <v>7059.1203928000004</v>
      </c>
      <c r="R145" s="42">
        <f t="shared" ca="1" si="34"/>
        <v>509.78047592000001</v>
      </c>
      <c r="S145" s="34">
        <v>0</v>
      </c>
      <c r="T145" s="34"/>
      <c r="U145" s="1"/>
      <c r="V145" s="2"/>
      <c r="W145" s="29">
        <f>[2]Plan1!$A303</f>
        <v>46016</v>
      </c>
      <c r="X145" s="28" t="str">
        <f>[2]Plan1!$C303</f>
        <v>Natal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</row>
    <row r="146" spans="1:122" x14ac:dyDescent="0.2">
      <c r="A146" s="38">
        <f t="shared" si="40"/>
        <v>42159</v>
      </c>
      <c r="B146" s="39">
        <f t="shared" ca="1" si="47"/>
        <v>663174.14439951</v>
      </c>
      <c r="C146" s="34">
        <f t="shared" si="33"/>
        <v>655697.41949999996</v>
      </c>
      <c r="D146" s="34">
        <f t="shared" si="35"/>
        <v>67187.495999999999</v>
      </c>
      <c r="E146" s="40">
        <f ca="1">IF(A146&lt;$B$1,VLOOKUP(A146,[1]DI!$A$4:$B$15000,2,FALSE),0)</f>
        <v>0</v>
      </c>
      <c r="F146" s="41">
        <f t="shared" ca="1" si="36"/>
        <v>1</v>
      </c>
      <c r="G146" s="41">
        <f ca="1">(TRUNC(PRODUCT($F$11:$F145),16))</f>
        <v>1.0436869745178401</v>
      </c>
      <c r="H146" s="42">
        <f t="shared" ca="1" si="41"/>
        <v>1.03453045128829</v>
      </c>
      <c r="I146" s="42">
        <f t="shared" ca="1" si="37"/>
        <v>1.0088509000000001</v>
      </c>
      <c r="J146" s="40">
        <f t="shared" si="42"/>
        <v>3.5999999999999997E-2</v>
      </c>
      <c r="K146" s="98">
        <f t="shared" si="43"/>
        <v>42135</v>
      </c>
      <c r="L146" s="43">
        <f t="shared" si="44"/>
        <v>17</v>
      </c>
      <c r="M146" s="44">
        <f t="shared" si="45"/>
        <v>18</v>
      </c>
      <c r="N146" s="8">
        <f t="shared" si="38"/>
        <v>1.0025294179999999</v>
      </c>
      <c r="O146" s="8">
        <f t="shared" ca="1" si="39"/>
        <v>1.0114027059999999</v>
      </c>
      <c r="P146" s="44">
        <v>0</v>
      </c>
      <c r="Q146" s="42">
        <f t="shared" ca="1" si="46"/>
        <v>7476.7248995099999</v>
      </c>
      <c r="R146" s="42">
        <f t="shared" ca="1" si="34"/>
        <v>552.43669437000005</v>
      </c>
      <c r="S146" s="34">
        <v>0</v>
      </c>
      <c r="T146" s="34"/>
      <c r="U146" s="1"/>
      <c r="V146" s="2"/>
      <c r="W146" s="29">
        <f>[2]Plan1!$A304</f>
        <v>46023</v>
      </c>
      <c r="X146" s="28" t="str">
        <f>[2]Plan1!$C304</f>
        <v>Confraternização Universal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</row>
    <row r="147" spans="1:122" x14ac:dyDescent="0.2">
      <c r="A147" s="38">
        <f t="shared" si="40"/>
        <v>42160</v>
      </c>
      <c r="B147" s="39">
        <f t="shared" ca="1" si="47"/>
        <v>663174.14439951</v>
      </c>
      <c r="C147" s="34">
        <f t="shared" si="33"/>
        <v>655697.41949999996</v>
      </c>
      <c r="D147" s="34">
        <f t="shared" si="35"/>
        <v>67187.495999999999</v>
      </c>
      <c r="E147" s="40">
        <f ca="1">IF(A147&lt;$B$1,VLOOKUP(A147,[1]DI!$A$4:$B$15000,2,FALSE),0)</f>
        <v>0.13639999999999999</v>
      </c>
      <c r="F147" s="41">
        <f t="shared" ca="1" si="36"/>
        <v>1.00050753101617</v>
      </c>
      <c r="G147" s="41">
        <f ca="1">(TRUNC(PRODUCT($F$11:$F146),16))</f>
        <v>1.0436869745178401</v>
      </c>
      <c r="H147" s="42">
        <f t="shared" ca="1" si="41"/>
        <v>1.03453045128829</v>
      </c>
      <c r="I147" s="42">
        <f t="shared" ca="1" si="37"/>
        <v>1.0088509000000001</v>
      </c>
      <c r="J147" s="40">
        <f t="shared" si="42"/>
        <v>3.5999999999999997E-2</v>
      </c>
      <c r="K147" s="98">
        <f t="shared" si="43"/>
        <v>42135</v>
      </c>
      <c r="L147" s="43">
        <f t="shared" si="44"/>
        <v>18</v>
      </c>
      <c r="M147" s="44">
        <f t="shared" si="45"/>
        <v>18</v>
      </c>
      <c r="N147" s="8">
        <f t="shared" si="38"/>
        <v>1.0025294179999999</v>
      </c>
      <c r="O147" s="8">
        <f t="shared" ca="1" si="39"/>
        <v>1.0114027059999999</v>
      </c>
      <c r="P147" s="44">
        <v>0</v>
      </c>
      <c r="Q147" s="42">
        <f t="shared" ca="1" si="46"/>
        <v>7476.7248995099999</v>
      </c>
      <c r="R147" s="42">
        <f t="shared" ca="1" si="34"/>
        <v>552.43669437000005</v>
      </c>
      <c r="S147" s="34">
        <v>0</v>
      </c>
      <c r="T147" s="34"/>
      <c r="U147" s="1"/>
      <c r="V147" s="2"/>
      <c r="W147" s="29">
        <f>[2]Plan1!$A305</f>
        <v>46069</v>
      </c>
      <c r="X147" s="28" t="str">
        <f>[2]Plan1!$C305</f>
        <v>Carnaval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</row>
    <row r="148" spans="1:122" x14ac:dyDescent="0.2">
      <c r="A148" s="38">
        <f t="shared" si="40"/>
        <v>42161</v>
      </c>
      <c r="B148" s="39">
        <f t="shared" ca="1" si="47"/>
        <v>663603.85111349996</v>
      </c>
      <c r="C148" s="34">
        <f t="shared" si="33"/>
        <v>655697.41949999996</v>
      </c>
      <c r="D148" s="34">
        <f t="shared" si="35"/>
        <v>67187.495999999999</v>
      </c>
      <c r="E148" s="40">
        <f ca="1">IF(A148&lt;$B$1,VLOOKUP(A148,[1]DI!$A$4:$B$15000,2,FALSE),0)</f>
        <v>0</v>
      </c>
      <c r="F148" s="41">
        <f t="shared" ca="1" si="36"/>
        <v>1</v>
      </c>
      <c r="G148" s="41">
        <f ca="1">(TRUNC(PRODUCT($F$11:$F147),16))</f>
        <v>1.04421667802858</v>
      </c>
      <c r="H148" s="42">
        <f t="shared" ca="1" si="41"/>
        <v>1.03453045128829</v>
      </c>
      <c r="I148" s="42">
        <f t="shared" ca="1" si="37"/>
        <v>1.0093629200000001</v>
      </c>
      <c r="J148" s="40">
        <f t="shared" si="42"/>
        <v>3.5999999999999997E-2</v>
      </c>
      <c r="K148" s="98">
        <f t="shared" si="43"/>
        <v>42135</v>
      </c>
      <c r="L148" s="43">
        <f t="shared" si="44"/>
        <v>18</v>
      </c>
      <c r="M148" s="44">
        <f t="shared" si="45"/>
        <v>19</v>
      </c>
      <c r="N148" s="8">
        <f t="shared" si="38"/>
        <v>1.002670129</v>
      </c>
      <c r="O148" s="8">
        <f t="shared" ca="1" si="39"/>
        <v>1.012058049</v>
      </c>
      <c r="P148" s="44">
        <v>0</v>
      </c>
      <c r="Q148" s="42">
        <f t="shared" ca="1" si="46"/>
        <v>7906.4316134999999</v>
      </c>
      <c r="R148" s="42">
        <f t="shared" ca="1" si="34"/>
        <v>596.32909297000003</v>
      </c>
      <c r="S148" s="34">
        <v>0</v>
      </c>
      <c r="T148" s="34"/>
      <c r="U148" s="1"/>
      <c r="V148" s="2"/>
      <c r="W148" s="29">
        <f>[2]Plan1!$A306</f>
        <v>46070</v>
      </c>
      <c r="X148" s="28" t="str">
        <f>[2]Plan1!$C306</f>
        <v>Carnaval</v>
      </c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</row>
    <row r="149" spans="1:122" x14ac:dyDescent="0.2">
      <c r="A149" s="38">
        <f t="shared" si="40"/>
        <v>42162</v>
      </c>
      <c r="B149" s="39">
        <f t="shared" ca="1" si="47"/>
        <v>663603.85111349996</v>
      </c>
      <c r="C149" s="34">
        <f t="shared" si="33"/>
        <v>655697.41949999996</v>
      </c>
      <c r="D149" s="34">
        <f t="shared" si="35"/>
        <v>67187.495999999999</v>
      </c>
      <c r="E149" s="40">
        <f ca="1">IF(A149&lt;$B$1,VLOOKUP(A149,[1]DI!$A$4:$B$15000,2,FALSE),0)</f>
        <v>0</v>
      </c>
      <c r="F149" s="41">
        <f t="shared" ca="1" si="36"/>
        <v>1</v>
      </c>
      <c r="G149" s="41">
        <f ca="1">(TRUNC(PRODUCT($F$11:$F148),16))</f>
        <v>1.04421667802858</v>
      </c>
      <c r="H149" s="42">
        <f t="shared" ca="1" si="41"/>
        <v>1.03453045128829</v>
      </c>
      <c r="I149" s="42">
        <f t="shared" ca="1" si="37"/>
        <v>1.0093629200000001</v>
      </c>
      <c r="J149" s="40">
        <f t="shared" si="42"/>
        <v>3.5999999999999997E-2</v>
      </c>
      <c r="K149" s="98">
        <f t="shared" si="43"/>
        <v>42135</v>
      </c>
      <c r="L149" s="43">
        <f t="shared" si="44"/>
        <v>18</v>
      </c>
      <c r="M149" s="44">
        <f t="shared" si="45"/>
        <v>19</v>
      </c>
      <c r="N149" s="8">
        <f t="shared" si="38"/>
        <v>1.002670129</v>
      </c>
      <c r="O149" s="8">
        <f t="shared" ca="1" si="39"/>
        <v>1.012058049</v>
      </c>
      <c r="P149" s="44">
        <v>0</v>
      </c>
      <c r="Q149" s="42">
        <f t="shared" ca="1" si="46"/>
        <v>7906.4316134999999</v>
      </c>
      <c r="R149" s="42">
        <f t="shared" ca="1" si="34"/>
        <v>596.32909297000003</v>
      </c>
      <c r="S149" s="34">
        <v>0</v>
      </c>
      <c r="T149" s="34"/>
      <c r="U149" s="1"/>
      <c r="V149" s="2"/>
      <c r="W149" s="29">
        <f>[2]Plan1!$A307</f>
        <v>46115</v>
      </c>
      <c r="X149" s="28" t="str">
        <f>[2]Plan1!$C307</f>
        <v>Paixão de Cristo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</row>
    <row r="150" spans="1:122" x14ac:dyDescent="0.2">
      <c r="A150" s="38">
        <f t="shared" si="40"/>
        <v>42163</v>
      </c>
      <c r="B150" s="39">
        <f t="shared" ca="1" si="47"/>
        <v>663603.85111349996</v>
      </c>
      <c r="C150" s="34">
        <f t="shared" si="33"/>
        <v>655697.41949999996</v>
      </c>
      <c r="D150" s="34">
        <f t="shared" si="35"/>
        <v>67187.495999999999</v>
      </c>
      <c r="E150" s="40">
        <f ca="1">IF(A150&lt;$B$1,VLOOKUP(A150,[1]DI!$A$4:$B$15000,2,FALSE),0)</f>
        <v>0.13639999999999999</v>
      </c>
      <c r="F150" s="41">
        <f t="shared" ca="1" si="36"/>
        <v>1.00050753101617</v>
      </c>
      <c r="G150" s="41">
        <f ca="1">(TRUNC(PRODUCT($F$11:$F149),16))</f>
        <v>1.04421667802858</v>
      </c>
      <c r="H150" s="42">
        <f t="shared" ca="1" si="41"/>
        <v>1.03453045128829</v>
      </c>
      <c r="I150" s="42">
        <f t="shared" ca="1" si="37"/>
        <v>1.0093629200000001</v>
      </c>
      <c r="J150" s="40">
        <f t="shared" si="42"/>
        <v>3.5999999999999997E-2</v>
      </c>
      <c r="K150" s="98">
        <f t="shared" si="43"/>
        <v>42135</v>
      </c>
      <c r="L150" s="43">
        <f t="shared" si="44"/>
        <v>19</v>
      </c>
      <c r="M150" s="44">
        <f t="shared" si="45"/>
        <v>19</v>
      </c>
      <c r="N150" s="8">
        <f t="shared" si="38"/>
        <v>1.002670129</v>
      </c>
      <c r="O150" s="8">
        <f t="shared" ca="1" si="39"/>
        <v>1.012058049</v>
      </c>
      <c r="P150" s="44">
        <v>0</v>
      </c>
      <c r="Q150" s="42">
        <f t="shared" ca="1" si="46"/>
        <v>7906.4316134999999</v>
      </c>
      <c r="R150" s="42">
        <f t="shared" ca="1" si="34"/>
        <v>596.32909297000003</v>
      </c>
      <c r="S150" s="34">
        <v>0</v>
      </c>
      <c r="T150" s="34"/>
      <c r="U150" s="1"/>
      <c r="V150" s="2"/>
      <c r="W150" s="29">
        <f>[2]Plan1!$A308</f>
        <v>46133</v>
      </c>
      <c r="X150" s="28" t="str">
        <f>[2]Plan1!$C308</f>
        <v>Tiradentes</v>
      </c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</row>
    <row r="151" spans="1:122" x14ac:dyDescent="0.2">
      <c r="A151" s="38">
        <f t="shared" si="40"/>
        <v>42164</v>
      </c>
      <c r="B151" s="39">
        <f t="shared" ca="1" si="47"/>
        <v>664033.83649888996</v>
      </c>
      <c r="C151" s="34">
        <f t="shared" si="33"/>
        <v>655697.41949999996</v>
      </c>
      <c r="D151" s="34">
        <f t="shared" si="35"/>
        <v>67187.495999999999</v>
      </c>
      <c r="E151" s="40">
        <f ca="1">IF(A151&lt;$B$1,VLOOKUP(A151,[1]DI!$A$4:$B$15000,2,FALSE),0)</f>
        <v>0.13639999999999999</v>
      </c>
      <c r="F151" s="41">
        <f t="shared" ca="1" si="36"/>
        <v>1.00050753101617</v>
      </c>
      <c r="G151" s="41">
        <f ca="1">(TRUNC(PRODUCT($F$11:$F150),16))</f>
        <v>1.04474665038028</v>
      </c>
      <c r="H151" s="42">
        <f t="shared" ca="1" si="41"/>
        <v>1.03453045128829</v>
      </c>
      <c r="I151" s="42">
        <f t="shared" ca="1" si="37"/>
        <v>1.0098752</v>
      </c>
      <c r="J151" s="40">
        <f t="shared" si="42"/>
        <v>3.5999999999999997E-2</v>
      </c>
      <c r="K151" s="98">
        <f t="shared" si="43"/>
        <v>42135</v>
      </c>
      <c r="L151" s="43">
        <f t="shared" si="44"/>
        <v>20</v>
      </c>
      <c r="M151" s="44">
        <f t="shared" si="45"/>
        <v>20</v>
      </c>
      <c r="N151" s="8">
        <f t="shared" si="38"/>
        <v>1.002810859</v>
      </c>
      <c r="O151" s="8">
        <f t="shared" ca="1" si="39"/>
        <v>1.0127138170000001</v>
      </c>
      <c r="P151" s="44">
        <v>0</v>
      </c>
      <c r="Q151" s="42">
        <f t="shared" ca="1" si="46"/>
        <v>8336.4169988899994</v>
      </c>
      <c r="R151" s="42">
        <f t="shared" ca="1" si="34"/>
        <v>640.24995646000002</v>
      </c>
      <c r="S151" s="34">
        <v>0</v>
      </c>
      <c r="T151" s="34"/>
      <c r="U151" s="1"/>
      <c r="V151" s="2"/>
      <c r="W151" s="29">
        <f>[2]Plan1!$A309</f>
        <v>46143</v>
      </c>
      <c r="X151" s="28" t="str">
        <f>[2]Plan1!$C309</f>
        <v>Dia do Trabalho</v>
      </c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</row>
    <row r="152" spans="1:122" s="37" customFormat="1" x14ac:dyDescent="0.2">
      <c r="A152" s="38">
        <f t="shared" si="40"/>
        <v>42165</v>
      </c>
      <c r="B152" s="39">
        <f t="shared" ca="1" si="47"/>
        <v>664464.10711265996</v>
      </c>
      <c r="C152" s="34">
        <f t="shared" si="33"/>
        <v>655697.41949999996</v>
      </c>
      <c r="D152" s="34">
        <f t="shared" si="35"/>
        <v>67187.495999999999</v>
      </c>
      <c r="E152" s="40">
        <f ca="1">IF(A152&lt;$B$1,VLOOKUP(A152,[1]DI!$A$4:$B$15000,2,FALSE),0)</f>
        <v>0.13639999999999999</v>
      </c>
      <c r="F152" s="41">
        <f t="shared" ca="1" si="36"/>
        <v>1.00050753101617</v>
      </c>
      <c r="G152" s="41">
        <f ca="1">(TRUNC(PRODUCT($F$11:$F151),16))</f>
        <v>1.04527689170939</v>
      </c>
      <c r="H152" s="42">
        <f t="shared" ca="1" si="41"/>
        <v>1.03453045128829</v>
      </c>
      <c r="I152" s="42">
        <f t="shared" ca="1" si="37"/>
        <v>1.01038775</v>
      </c>
      <c r="J152" s="40">
        <f t="shared" si="42"/>
        <v>3.5999999999999997E-2</v>
      </c>
      <c r="K152" s="98">
        <f t="shared" si="43"/>
        <v>42135</v>
      </c>
      <c r="L152" s="43">
        <f t="shared" si="44"/>
        <v>21</v>
      </c>
      <c r="M152" s="44">
        <f t="shared" si="45"/>
        <v>21</v>
      </c>
      <c r="N152" s="8">
        <f t="shared" si="38"/>
        <v>1.0029516089999999</v>
      </c>
      <c r="O152" s="8">
        <f t="shared" ca="1" si="39"/>
        <v>1.01337002</v>
      </c>
      <c r="P152" s="44">
        <v>5</v>
      </c>
      <c r="Q152" s="42">
        <f t="shared" ca="1" si="46"/>
        <v>8766.68761266</v>
      </c>
      <c r="R152" s="42">
        <f t="shared" ca="1" si="34"/>
        <v>684.19995459999996</v>
      </c>
      <c r="S152" s="34">
        <v>0</v>
      </c>
      <c r="T152" s="34">
        <v>64520.39</v>
      </c>
      <c r="U152" s="37" t="s">
        <v>40</v>
      </c>
      <c r="V152" s="35"/>
      <c r="W152" s="29">
        <f>[2]Plan1!$A310</f>
        <v>46177</v>
      </c>
      <c r="X152" s="28" t="str">
        <f>[2]Plan1!$C310</f>
        <v>Corpus Christi</v>
      </c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</row>
    <row r="153" spans="1:122" x14ac:dyDescent="0.2">
      <c r="A153" s="38">
        <f t="shared" si="40"/>
        <v>42166</v>
      </c>
      <c r="B153" s="39">
        <f t="shared" ca="1" si="47"/>
        <v>723353.31384118996</v>
      </c>
      <c r="C153" s="34">
        <f>(C152+D152)-S152</f>
        <v>722884.9155</v>
      </c>
      <c r="D153" s="34"/>
      <c r="E153" s="40">
        <f ca="1">IF(A153&lt;$B$1,VLOOKUP(A153,[1]DI!$A$4:$B$15000,2,FALSE),0)</f>
        <v>0.13639999999999999</v>
      </c>
      <c r="F153" s="41">
        <f t="shared" ca="1" si="36"/>
        <v>1.00050753101617</v>
      </c>
      <c r="G153" s="41">
        <f ca="1">(TRUNC(PRODUCT($F$11:$F152),16))</f>
        <v>1.04580740215242</v>
      </c>
      <c r="H153" s="42">
        <f t="shared" ca="1" si="41"/>
        <v>1.04527689170939</v>
      </c>
      <c r="I153" s="42">
        <f t="shared" ca="1" si="37"/>
        <v>1.0005075299999999</v>
      </c>
      <c r="J153" s="40">
        <f t="shared" si="42"/>
        <v>3.5999999999999997E-2</v>
      </c>
      <c r="K153" s="98">
        <f t="shared" si="43"/>
        <v>42165</v>
      </c>
      <c r="L153" s="43">
        <f t="shared" si="44"/>
        <v>1</v>
      </c>
      <c r="M153" s="44">
        <f t="shared" si="45"/>
        <v>1</v>
      </c>
      <c r="N153" s="8">
        <f t="shared" si="38"/>
        <v>1.000140356</v>
      </c>
      <c r="O153" s="8">
        <f t="shared" ca="1" si="39"/>
        <v>1.000647957</v>
      </c>
      <c r="P153" s="44">
        <v>0</v>
      </c>
      <c r="Q153" s="42">
        <f t="shared" ca="1" si="46"/>
        <v>468.39834119</v>
      </c>
      <c r="R153" s="42"/>
      <c r="S153" s="34">
        <v>0</v>
      </c>
      <c r="T153" s="34"/>
      <c r="U153" s="1"/>
      <c r="V153" s="2"/>
      <c r="W153" s="29">
        <f>[2]Plan1!$A311</f>
        <v>46272</v>
      </c>
      <c r="X153" s="28" t="str">
        <f>[2]Plan1!$C311</f>
        <v>Independência do Brasil</v>
      </c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</row>
    <row r="154" spans="1:122" x14ac:dyDescent="0.2">
      <c r="A154" s="38">
        <f t="shared" si="40"/>
        <v>42167</v>
      </c>
      <c r="B154" s="39">
        <f t="shared" ca="1" si="47"/>
        <v>723822.01723980997</v>
      </c>
      <c r="C154" s="34">
        <f t="shared" ref="C154:C182" si="48">(C153-S153)</f>
        <v>722884.9155</v>
      </c>
      <c r="D154" s="34"/>
      <c r="E154" s="40">
        <f ca="1">IF(A154&lt;$B$1,VLOOKUP(A154,[1]DI!$A$4:$B$15000,2,FALSE),0)</f>
        <v>0.13639999999999999</v>
      </c>
      <c r="F154" s="41">
        <f t="shared" ca="1" si="36"/>
        <v>1.00050753101617</v>
      </c>
      <c r="G154" s="41">
        <f ca="1">(TRUNC(PRODUCT($F$11:$F153),16))</f>
        <v>1.0463381818459501</v>
      </c>
      <c r="H154" s="42">
        <f t="shared" ca="1" si="41"/>
        <v>1.04527689170939</v>
      </c>
      <c r="I154" s="42">
        <f t="shared" ca="1" si="37"/>
        <v>1.00101532</v>
      </c>
      <c r="J154" s="40">
        <f t="shared" si="42"/>
        <v>3.5999999999999997E-2</v>
      </c>
      <c r="K154" s="98">
        <f t="shared" si="43"/>
        <v>42165</v>
      </c>
      <c r="L154" s="43">
        <f t="shared" si="44"/>
        <v>2</v>
      </c>
      <c r="M154" s="44">
        <f t="shared" si="45"/>
        <v>2</v>
      </c>
      <c r="N154" s="8">
        <f t="shared" si="38"/>
        <v>1.0002807309999999</v>
      </c>
      <c r="O154" s="8">
        <f t="shared" ca="1" si="39"/>
        <v>1.001296336</v>
      </c>
      <c r="P154" s="44">
        <v>0</v>
      </c>
      <c r="Q154" s="42">
        <f t="shared" ca="1" si="46"/>
        <v>937.10173981000003</v>
      </c>
      <c r="R154" s="42"/>
      <c r="S154" s="34">
        <v>0</v>
      </c>
      <c r="T154" s="34"/>
      <c r="U154" s="1"/>
      <c r="V154" s="2"/>
      <c r="W154" s="29">
        <f>[2]Plan1!$A312</f>
        <v>46307</v>
      </c>
      <c r="X154" s="28" t="str">
        <f>[2]Plan1!$C312</f>
        <v>Nossa Sr.a Aparecida - Padroeira do Brasil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</row>
    <row r="155" spans="1:122" x14ac:dyDescent="0.2">
      <c r="A155" s="38">
        <f t="shared" si="40"/>
        <v>42168</v>
      </c>
      <c r="B155" s="39">
        <f t="shared" ca="1" si="47"/>
        <v>724291.02641875995</v>
      </c>
      <c r="C155" s="34">
        <f t="shared" si="48"/>
        <v>722884.9155</v>
      </c>
      <c r="D155" s="34"/>
      <c r="E155" s="40">
        <f ca="1">IF(A155&lt;$B$1,VLOOKUP(A155,[1]DI!$A$4:$B$15000,2,FALSE),0)</f>
        <v>0</v>
      </c>
      <c r="F155" s="41">
        <f t="shared" ca="1" si="36"/>
        <v>1</v>
      </c>
      <c r="G155" s="41">
        <f ca="1">(TRUNC(PRODUCT($F$11:$F154),16))</f>
        <v>1.0468692309266401</v>
      </c>
      <c r="H155" s="42">
        <f t="shared" ca="1" si="41"/>
        <v>1.04527689170939</v>
      </c>
      <c r="I155" s="42">
        <f t="shared" ca="1" si="37"/>
        <v>1.0015233699999999</v>
      </c>
      <c r="J155" s="40">
        <f t="shared" si="42"/>
        <v>3.5999999999999997E-2</v>
      </c>
      <c r="K155" s="98">
        <f t="shared" si="43"/>
        <v>42165</v>
      </c>
      <c r="L155" s="43">
        <f t="shared" si="44"/>
        <v>2</v>
      </c>
      <c r="M155" s="44">
        <f t="shared" si="45"/>
        <v>3</v>
      </c>
      <c r="N155" s="8">
        <f t="shared" si="38"/>
        <v>1.000421126</v>
      </c>
      <c r="O155" s="8">
        <f t="shared" ca="1" si="39"/>
        <v>1.001945138</v>
      </c>
      <c r="P155" s="44">
        <v>0</v>
      </c>
      <c r="Q155" s="42">
        <f t="shared" ca="1" si="46"/>
        <v>1406.11091876</v>
      </c>
      <c r="R155" s="42"/>
      <c r="S155" s="34">
        <v>0</v>
      </c>
      <c r="T155" s="34"/>
      <c r="U155" s="1"/>
      <c r="V155" s="2"/>
      <c r="W155" s="29">
        <f>[2]Plan1!$A313</f>
        <v>46328</v>
      </c>
      <c r="X155" s="28" t="str">
        <f>[2]Plan1!$C313</f>
        <v>Finados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</row>
    <row r="156" spans="1:122" x14ac:dyDescent="0.2">
      <c r="A156" s="38">
        <f t="shared" si="40"/>
        <v>42169</v>
      </c>
      <c r="B156" s="39">
        <f t="shared" ca="1" si="47"/>
        <v>724291.02641875995</v>
      </c>
      <c r="C156" s="34">
        <f t="shared" si="48"/>
        <v>722884.9155</v>
      </c>
      <c r="D156" s="34"/>
      <c r="E156" s="40">
        <f ca="1">IF(A156&lt;$B$1,VLOOKUP(A156,[1]DI!$A$4:$B$15000,2,FALSE),0)</f>
        <v>0</v>
      </c>
      <c r="F156" s="41">
        <f t="shared" ca="1" si="36"/>
        <v>1</v>
      </c>
      <c r="G156" s="41">
        <f ca="1">(TRUNC(PRODUCT($F$11:$F155),16))</f>
        <v>1.0468692309266401</v>
      </c>
      <c r="H156" s="42">
        <f t="shared" ca="1" si="41"/>
        <v>1.04527689170939</v>
      </c>
      <c r="I156" s="42">
        <f t="shared" ca="1" si="37"/>
        <v>1.0015233699999999</v>
      </c>
      <c r="J156" s="40">
        <f t="shared" si="42"/>
        <v>3.5999999999999997E-2</v>
      </c>
      <c r="K156" s="98">
        <f t="shared" si="43"/>
        <v>42165</v>
      </c>
      <c r="L156" s="43">
        <f t="shared" si="44"/>
        <v>2</v>
      </c>
      <c r="M156" s="44">
        <f t="shared" si="45"/>
        <v>3</v>
      </c>
      <c r="N156" s="8">
        <f t="shared" si="38"/>
        <v>1.000421126</v>
      </c>
      <c r="O156" s="8">
        <f t="shared" ca="1" si="39"/>
        <v>1.001945138</v>
      </c>
      <c r="P156" s="44">
        <v>0</v>
      </c>
      <c r="Q156" s="42">
        <f t="shared" ca="1" si="46"/>
        <v>1406.11091876</v>
      </c>
      <c r="R156" s="42"/>
      <c r="S156" s="34">
        <v>0</v>
      </c>
      <c r="T156" s="34"/>
      <c r="U156" s="1"/>
      <c r="V156" s="2"/>
      <c r="W156" s="29">
        <f>[2]Plan1!$A314</f>
        <v>46341</v>
      </c>
      <c r="X156" s="28" t="str">
        <f>[2]Plan1!$C314</f>
        <v>Proclamação da República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</row>
    <row r="157" spans="1:122" x14ac:dyDescent="0.2">
      <c r="A157" s="38">
        <f t="shared" si="40"/>
        <v>42170</v>
      </c>
      <c r="B157" s="39">
        <f t="shared" ca="1" si="47"/>
        <v>724291.02641875995</v>
      </c>
      <c r="C157" s="34">
        <f t="shared" si="48"/>
        <v>722884.9155</v>
      </c>
      <c r="D157" s="34"/>
      <c r="E157" s="40">
        <f ca="1">IF(A157&lt;$B$1,VLOOKUP(A157,[1]DI!$A$4:$B$15000,2,FALSE),0)</f>
        <v>0.13639999999999999</v>
      </c>
      <c r="F157" s="41">
        <f t="shared" ca="1" si="36"/>
        <v>1.00050753101617</v>
      </c>
      <c r="G157" s="41">
        <f ca="1">(TRUNC(PRODUCT($F$11:$F156),16))</f>
        <v>1.0468692309266401</v>
      </c>
      <c r="H157" s="42">
        <f t="shared" ca="1" si="41"/>
        <v>1.04527689170939</v>
      </c>
      <c r="I157" s="42">
        <f t="shared" ca="1" si="37"/>
        <v>1.0015233699999999</v>
      </c>
      <c r="J157" s="40">
        <f t="shared" si="42"/>
        <v>3.5999999999999997E-2</v>
      </c>
      <c r="K157" s="98">
        <f t="shared" si="43"/>
        <v>42165</v>
      </c>
      <c r="L157" s="43">
        <f t="shared" si="44"/>
        <v>3</v>
      </c>
      <c r="M157" s="44">
        <f t="shared" si="45"/>
        <v>3</v>
      </c>
      <c r="N157" s="8">
        <f t="shared" si="38"/>
        <v>1.000421126</v>
      </c>
      <c r="O157" s="8">
        <f t="shared" ca="1" si="39"/>
        <v>1.001945138</v>
      </c>
      <c r="P157" s="44">
        <v>0</v>
      </c>
      <c r="Q157" s="42">
        <f t="shared" ca="1" si="46"/>
        <v>1406.11091876</v>
      </c>
      <c r="R157" s="42"/>
      <c r="S157" s="34">
        <v>0</v>
      </c>
      <c r="T157" s="34"/>
      <c r="U157" s="1"/>
      <c r="V157" s="2"/>
      <c r="W157" s="29">
        <f>[2]Plan1!$A315</f>
        <v>46346</v>
      </c>
      <c r="X157" s="28" t="str">
        <f>[2]Plan1!$C315</f>
        <v>Dia Nacional de Zumbi e da Consciência Negra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</row>
    <row r="158" spans="1:122" x14ac:dyDescent="0.2">
      <c r="A158" s="38">
        <f t="shared" si="40"/>
        <v>42171</v>
      </c>
      <c r="B158" s="39">
        <f t="shared" ca="1" si="47"/>
        <v>724760.33342628996</v>
      </c>
      <c r="C158" s="34">
        <f t="shared" si="48"/>
        <v>722884.9155</v>
      </c>
      <c r="D158" s="34"/>
      <c r="E158" s="40">
        <f ca="1">IF(A158&lt;$B$1,VLOOKUP(A158,[1]DI!$A$4:$B$15000,2,FALSE),0)</f>
        <v>0.13639999999999999</v>
      </c>
      <c r="F158" s="41">
        <f t="shared" ca="1" si="36"/>
        <v>1.00050753101617</v>
      </c>
      <c r="G158" s="41">
        <f ca="1">(TRUNC(PRODUCT($F$11:$F157),16))</f>
        <v>1.04740054953121</v>
      </c>
      <c r="H158" s="42">
        <f t="shared" ca="1" si="41"/>
        <v>1.04527689170939</v>
      </c>
      <c r="I158" s="42">
        <f t="shared" ca="1" si="37"/>
        <v>1.00203167</v>
      </c>
      <c r="J158" s="40">
        <f t="shared" si="42"/>
        <v>3.5999999999999997E-2</v>
      </c>
      <c r="K158" s="98">
        <f t="shared" si="43"/>
        <v>42165</v>
      </c>
      <c r="L158" s="43">
        <f t="shared" si="44"/>
        <v>4</v>
      </c>
      <c r="M158" s="44">
        <f t="shared" si="45"/>
        <v>4</v>
      </c>
      <c r="N158" s="8">
        <f t="shared" si="38"/>
        <v>1.0005615409999999</v>
      </c>
      <c r="O158" s="8">
        <f t="shared" ca="1" si="39"/>
        <v>1.002594352</v>
      </c>
      <c r="P158" s="44">
        <v>0</v>
      </c>
      <c r="Q158" s="42">
        <f t="shared" ca="1" si="46"/>
        <v>1875.41792629</v>
      </c>
      <c r="R158" s="42"/>
      <c r="S158" s="34">
        <v>0</v>
      </c>
      <c r="T158" s="34"/>
      <c r="U158" s="1"/>
      <c r="V158" s="2"/>
      <c r="W158" s="29">
        <f>[2]Plan1!$A316</f>
        <v>46381</v>
      </c>
      <c r="X158" s="28" t="str">
        <f>[2]Plan1!$C316</f>
        <v>Natal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</row>
    <row r="159" spans="1:122" x14ac:dyDescent="0.2">
      <c r="A159" s="38">
        <f t="shared" si="40"/>
        <v>42172</v>
      </c>
      <c r="B159" s="39">
        <f t="shared" ca="1" si="47"/>
        <v>725229.94549126003</v>
      </c>
      <c r="C159" s="34">
        <f t="shared" si="48"/>
        <v>722884.9155</v>
      </c>
      <c r="D159" s="34">
        <f>539452.18*S$1</f>
        <v>80917.827000000005</v>
      </c>
      <c r="E159" s="40">
        <f ca="1">IF(A159&lt;$B$1,VLOOKUP(A159,[1]DI!$A$4:$B$15000,2,FALSE),0)</f>
        <v>0.13639999999999999</v>
      </c>
      <c r="F159" s="41">
        <f t="shared" ca="1" si="36"/>
        <v>1.00050753101617</v>
      </c>
      <c r="G159" s="41">
        <f ca="1">(TRUNC(PRODUCT($F$11:$F158),16))</f>
        <v>1.0479321377964499</v>
      </c>
      <c r="H159" s="42">
        <f t="shared" ca="1" si="41"/>
        <v>1.04527689170939</v>
      </c>
      <c r="I159" s="42">
        <f t="shared" ca="1" si="37"/>
        <v>1.0025402299999999</v>
      </c>
      <c r="J159" s="40">
        <f t="shared" si="42"/>
        <v>3.5999999999999997E-2</v>
      </c>
      <c r="K159" s="98">
        <f t="shared" si="43"/>
        <v>42165</v>
      </c>
      <c r="L159" s="43">
        <f t="shared" si="44"/>
        <v>5</v>
      </c>
      <c r="M159" s="44">
        <f t="shared" si="45"/>
        <v>5</v>
      </c>
      <c r="N159" s="8">
        <f t="shared" si="38"/>
        <v>1.0007019749999999</v>
      </c>
      <c r="O159" s="8">
        <f t="shared" ca="1" si="39"/>
        <v>1.0032439879999999</v>
      </c>
      <c r="P159" s="44">
        <v>0</v>
      </c>
      <c r="Q159" s="42">
        <f t="shared" ca="1" si="46"/>
        <v>2345.0299912599999</v>
      </c>
      <c r="R159" s="42">
        <f t="shared" ref="R159:R182" ca="1" si="49">TRUNC(((O159/O$159)-1)*D159,8)</f>
        <v>0</v>
      </c>
      <c r="S159" s="34">
        <v>0</v>
      </c>
      <c r="T159" s="34"/>
      <c r="U159" s="1"/>
      <c r="V159" s="2"/>
      <c r="W159" s="29">
        <f>[2]Plan1!$A317</f>
        <v>46388</v>
      </c>
      <c r="X159" s="28" t="str">
        <f>[2]Plan1!$C317</f>
        <v>Confraternização Universal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</row>
    <row r="160" spans="1:122" x14ac:dyDescent="0.2">
      <c r="A160" s="38">
        <f t="shared" si="40"/>
        <v>42173</v>
      </c>
      <c r="B160" s="39">
        <f t="shared" ca="1" si="47"/>
        <v>725699.86405942996</v>
      </c>
      <c r="C160" s="34">
        <f t="shared" si="48"/>
        <v>722884.9155</v>
      </c>
      <c r="D160" s="34">
        <f t="shared" ref="D160:D181" si="50">539452.18*S$1</f>
        <v>80917.827000000005</v>
      </c>
      <c r="E160" s="40">
        <f ca="1">IF(A160&lt;$B$1,VLOOKUP(A160,[1]DI!$A$4:$B$15000,2,FALSE),0)</f>
        <v>0.13639999999999999</v>
      </c>
      <c r="F160" s="41">
        <f t="shared" ca="1" si="36"/>
        <v>1.00050753101617</v>
      </c>
      <c r="G160" s="41">
        <f ca="1">(TRUNC(PRODUCT($F$11:$F159),16))</f>
        <v>1.0484639958592199</v>
      </c>
      <c r="H160" s="42">
        <f t="shared" ca="1" si="41"/>
        <v>1.04527689170939</v>
      </c>
      <c r="I160" s="42">
        <f t="shared" ca="1" si="37"/>
        <v>1.00304905</v>
      </c>
      <c r="J160" s="40">
        <f t="shared" si="42"/>
        <v>3.5999999999999997E-2</v>
      </c>
      <c r="K160" s="98">
        <f t="shared" si="43"/>
        <v>42165</v>
      </c>
      <c r="L160" s="43">
        <f t="shared" si="44"/>
        <v>6</v>
      </c>
      <c r="M160" s="44">
        <f t="shared" si="45"/>
        <v>6</v>
      </c>
      <c r="N160" s="8">
        <f t="shared" si="38"/>
        <v>1.000842429</v>
      </c>
      <c r="O160" s="8">
        <f t="shared" ca="1" si="39"/>
        <v>1.003894048</v>
      </c>
      <c r="P160" s="44">
        <v>0</v>
      </c>
      <c r="Q160" s="42">
        <f t="shared" ca="1" si="46"/>
        <v>2814.9485594299999</v>
      </c>
      <c r="R160" s="42">
        <f t="shared" ca="1" si="49"/>
        <v>52.431355930000002</v>
      </c>
      <c r="S160" s="34">
        <v>0</v>
      </c>
      <c r="T160" s="34"/>
      <c r="U160" s="1"/>
      <c r="V160" s="2"/>
      <c r="W160" s="29">
        <f>[2]Plan1!$A318</f>
        <v>46426</v>
      </c>
      <c r="X160" s="28" t="str">
        <f>[2]Plan1!$C318</f>
        <v>Carnaval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</row>
    <row r="161" spans="1:132" x14ac:dyDescent="0.2">
      <c r="A161" s="38">
        <f t="shared" si="40"/>
        <v>42174</v>
      </c>
      <c r="B161" s="39">
        <f t="shared" ca="1" si="47"/>
        <v>726170.08768502995</v>
      </c>
      <c r="C161" s="34">
        <f t="shared" si="48"/>
        <v>722884.9155</v>
      </c>
      <c r="D161" s="34">
        <f t="shared" si="50"/>
        <v>80917.827000000005</v>
      </c>
      <c r="E161" s="40">
        <f ca="1">IF(A161&lt;$B$1,VLOOKUP(A161,[1]DI!$A$4:$B$15000,2,FALSE),0)</f>
        <v>0.13639999999999999</v>
      </c>
      <c r="F161" s="41">
        <f t="shared" ca="1" si="36"/>
        <v>1.00050753101617</v>
      </c>
      <c r="G161" s="41">
        <f ca="1">(TRUNC(PRODUCT($F$11:$F160),16))</f>
        <v>1.04899612385646</v>
      </c>
      <c r="H161" s="42">
        <f t="shared" ca="1" si="41"/>
        <v>1.04527689170939</v>
      </c>
      <c r="I161" s="42">
        <f t="shared" ca="1" si="37"/>
        <v>1.00355813</v>
      </c>
      <c r="J161" s="40">
        <f t="shared" si="42"/>
        <v>3.5999999999999997E-2</v>
      </c>
      <c r="K161" s="98">
        <f t="shared" si="43"/>
        <v>42165</v>
      </c>
      <c r="L161" s="43">
        <f t="shared" si="44"/>
        <v>7</v>
      </c>
      <c r="M161" s="44">
        <f t="shared" si="45"/>
        <v>7</v>
      </c>
      <c r="N161" s="8">
        <f t="shared" si="38"/>
        <v>1.0009829029999999</v>
      </c>
      <c r="O161" s="8">
        <f t="shared" ca="1" si="39"/>
        <v>1.00454453</v>
      </c>
      <c r="P161" s="44">
        <v>0</v>
      </c>
      <c r="Q161" s="42">
        <f t="shared" ca="1" si="46"/>
        <v>3285.17218503</v>
      </c>
      <c r="R161" s="42">
        <f t="shared" ca="1" si="49"/>
        <v>104.89674875999999</v>
      </c>
      <c r="S161" s="34">
        <v>0</v>
      </c>
      <c r="T161" s="34"/>
      <c r="U161" s="1"/>
      <c r="V161" s="2"/>
      <c r="W161" s="29">
        <f>[2]Plan1!$A319</f>
        <v>46427</v>
      </c>
      <c r="X161" s="28" t="str">
        <f>[2]Plan1!$C319</f>
        <v>Carnaval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</row>
    <row r="162" spans="1:132" x14ac:dyDescent="0.2">
      <c r="A162" s="38">
        <f t="shared" si="40"/>
        <v>42175</v>
      </c>
      <c r="B162" s="39">
        <f t="shared" ca="1" si="47"/>
        <v>726640.61781384004</v>
      </c>
      <c r="C162" s="34">
        <f t="shared" si="48"/>
        <v>722884.9155</v>
      </c>
      <c r="D162" s="34">
        <f t="shared" si="50"/>
        <v>80917.827000000005</v>
      </c>
      <c r="E162" s="40">
        <f ca="1">IF(A162&lt;$B$1,VLOOKUP(A162,[1]DI!$A$4:$B$15000,2,FALSE),0)</f>
        <v>0</v>
      </c>
      <c r="F162" s="41">
        <f t="shared" ca="1" si="36"/>
        <v>1</v>
      </c>
      <c r="G162" s="41">
        <f ca="1">(TRUNC(PRODUCT($F$11:$F161),16))</f>
        <v>1.04952852192516</v>
      </c>
      <c r="H162" s="42">
        <f t="shared" ca="1" si="41"/>
        <v>1.04527689170939</v>
      </c>
      <c r="I162" s="42">
        <f t="shared" ca="1" si="37"/>
        <v>1.0040674700000001</v>
      </c>
      <c r="J162" s="40">
        <f t="shared" si="42"/>
        <v>3.5999999999999997E-2</v>
      </c>
      <c r="K162" s="98">
        <f t="shared" si="43"/>
        <v>42165</v>
      </c>
      <c r="L162" s="43">
        <f t="shared" si="44"/>
        <v>7</v>
      </c>
      <c r="M162" s="44">
        <f t="shared" si="45"/>
        <v>8</v>
      </c>
      <c r="N162" s="8">
        <f t="shared" si="38"/>
        <v>1.001123397</v>
      </c>
      <c r="O162" s="8">
        <f t="shared" ca="1" si="39"/>
        <v>1.0051954359999999</v>
      </c>
      <c r="P162" s="44">
        <v>0</v>
      </c>
      <c r="Q162" s="42">
        <f t="shared" ca="1" si="46"/>
        <v>3755.70231384</v>
      </c>
      <c r="R162" s="42">
        <f t="shared" ca="1" si="49"/>
        <v>157.39633982000001</v>
      </c>
      <c r="S162" s="34">
        <v>0</v>
      </c>
      <c r="T162" s="34"/>
      <c r="U162" s="1"/>
      <c r="V162" s="2"/>
      <c r="W162" s="29">
        <f>[2]Plan1!$A320</f>
        <v>46472</v>
      </c>
      <c r="X162" s="28" t="str">
        <f>[2]Plan1!$C320</f>
        <v>Paixão de Cristo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</row>
    <row r="163" spans="1:132" x14ac:dyDescent="0.2">
      <c r="A163" s="38">
        <f t="shared" si="40"/>
        <v>42176</v>
      </c>
      <c r="B163" s="39">
        <f t="shared" ca="1" si="47"/>
        <v>726640.61781384004</v>
      </c>
      <c r="C163" s="34">
        <f t="shared" si="48"/>
        <v>722884.9155</v>
      </c>
      <c r="D163" s="34">
        <f t="shared" si="50"/>
        <v>80917.827000000005</v>
      </c>
      <c r="E163" s="40">
        <f ca="1">IF(A163&lt;$B$1,VLOOKUP(A163,[1]DI!$A$4:$B$15000,2,FALSE),0)</f>
        <v>0</v>
      </c>
      <c r="F163" s="41">
        <f t="shared" ca="1" si="36"/>
        <v>1</v>
      </c>
      <c r="G163" s="41">
        <f ca="1">(TRUNC(PRODUCT($F$11:$F162),16))</f>
        <v>1.04952852192516</v>
      </c>
      <c r="H163" s="42">
        <f t="shared" ca="1" si="41"/>
        <v>1.04527689170939</v>
      </c>
      <c r="I163" s="42">
        <f t="shared" ca="1" si="37"/>
        <v>1.0040674700000001</v>
      </c>
      <c r="J163" s="40">
        <f t="shared" si="42"/>
        <v>3.5999999999999997E-2</v>
      </c>
      <c r="K163" s="98">
        <f t="shared" si="43"/>
        <v>42165</v>
      </c>
      <c r="L163" s="43">
        <f t="shared" si="44"/>
        <v>7</v>
      </c>
      <c r="M163" s="44">
        <f t="shared" si="45"/>
        <v>8</v>
      </c>
      <c r="N163" s="8">
        <f t="shared" si="38"/>
        <v>1.001123397</v>
      </c>
      <c r="O163" s="8">
        <f t="shared" ca="1" si="39"/>
        <v>1.0051954359999999</v>
      </c>
      <c r="P163" s="44">
        <v>0</v>
      </c>
      <c r="Q163" s="42">
        <f t="shared" ca="1" si="46"/>
        <v>3755.70231384</v>
      </c>
      <c r="R163" s="42">
        <f t="shared" ca="1" si="49"/>
        <v>157.39633982000001</v>
      </c>
      <c r="S163" s="34">
        <v>0</v>
      </c>
      <c r="T163" s="34"/>
      <c r="U163" s="6"/>
      <c r="V163" s="4"/>
      <c r="W163" s="29">
        <f>[2]Plan1!$A321</f>
        <v>46498</v>
      </c>
      <c r="X163" s="28" t="str">
        <f>[2]Plan1!$C321</f>
        <v>Tiradentes</v>
      </c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</row>
    <row r="164" spans="1:132" x14ac:dyDescent="0.2">
      <c r="A164" s="38">
        <f t="shared" si="40"/>
        <v>42177</v>
      </c>
      <c r="B164" s="39">
        <f t="shared" ca="1" si="47"/>
        <v>726640.61781384004</v>
      </c>
      <c r="C164" s="34">
        <f t="shared" si="48"/>
        <v>722884.9155</v>
      </c>
      <c r="D164" s="34">
        <f t="shared" si="50"/>
        <v>80917.827000000005</v>
      </c>
      <c r="E164" s="40">
        <f ca="1">IF(A164&lt;$B$1,VLOOKUP(A164,[1]DI!$A$4:$B$15000,2,FALSE),0)</f>
        <v>0.13639999999999999</v>
      </c>
      <c r="F164" s="41">
        <f t="shared" ca="1" si="36"/>
        <v>1.00050753101617</v>
      </c>
      <c r="G164" s="41">
        <f ca="1">(TRUNC(PRODUCT($F$11:$F163),16))</f>
        <v>1.04952852192516</v>
      </c>
      <c r="H164" s="42">
        <f t="shared" ca="1" si="41"/>
        <v>1.04527689170939</v>
      </c>
      <c r="I164" s="42">
        <f t="shared" ca="1" si="37"/>
        <v>1.0040674700000001</v>
      </c>
      <c r="J164" s="40">
        <f t="shared" si="42"/>
        <v>3.5999999999999997E-2</v>
      </c>
      <c r="K164" s="98">
        <f t="shared" si="43"/>
        <v>42165</v>
      </c>
      <c r="L164" s="43">
        <f t="shared" si="44"/>
        <v>8</v>
      </c>
      <c r="M164" s="44">
        <f t="shared" si="45"/>
        <v>8</v>
      </c>
      <c r="N164" s="8">
        <f t="shared" si="38"/>
        <v>1.001123397</v>
      </c>
      <c r="O164" s="8">
        <f t="shared" ca="1" si="39"/>
        <v>1.0051954359999999</v>
      </c>
      <c r="P164" s="44">
        <v>0</v>
      </c>
      <c r="Q164" s="42">
        <f t="shared" ca="1" si="46"/>
        <v>3755.70231384</v>
      </c>
      <c r="R164" s="42">
        <f t="shared" ca="1" si="49"/>
        <v>157.39633982000001</v>
      </c>
      <c r="S164" s="34">
        <v>0</v>
      </c>
      <c r="T164" s="34"/>
      <c r="U164" s="1"/>
      <c r="V164" s="2"/>
      <c r="W164" s="29">
        <f>[2]Plan1!$A322</f>
        <v>46508</v>
      </c>
      <c r="X164" s="28" t="str">
        <f>[2]Plan1!$C322</f>
        <v>Dia do Trabalho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</row>
    <row r="165" spans="1:132" x14ac:dyDescent="0.2">
      <c r="A165" s="38">
        <f t="shared" si="40"/>
        <v>42178</v>
      </c>
      <c r="B165" s="39">
        <f t="shared" ca="1" si="47"/>
        <v>727111.44649412006</v>
      </c>
      <c r="C165" s="34">
        <f t="shared" si="48"/>
        <v>722884.9155</v>
      </c>
      <c r="D165" s="34">
        <f t="shared" si="50"/>
        <v>80917.827000000005</v>
      </c>
      <c r="E165" s="40">
        <f ca="1">IF(A165&lt;$B$1,VLOOKUP(A165,[1]DI!$A$4:$B$15000,2,FALSE),0)</f>
        <v>0.13639999999999999</v>
      </c>
      <c r="F165" s="41">
        <f t="shared" ca="1" si="36"/>
        <v>1.00050753101617</v>
      </c>
      <c r="G165" s="41">
        <f ca="1">(TRUNC(PRODUCT($F$11:$F164),16))</f>
        <v>1.05006119020239</v>
      </c>
      <c r="H165" s="42">
        <f t="shared" ca="1" si="41"/>
        <v>1.04527689170939</v>
      </c>
      <c r="I165" s="42">
        <f t="shared" ca="1" si="37"/>
        <v>1.0045770599999999</v>
      </c>
      <c r="J165" s="40">
        <f t="shared" si="42"/>
        <v>3.5999999999999997E-2</v>
      </c>
      <c r="K165" s="98">
        <f t="shared" si="43"/>
        <v>42165</v>
      </c>
      <c r="L165" s="43">
        <f t="shared" si="44"/>
        <v>9</v>
      </c>
      <c r="M165" s="44">
        <f t="shared" si="45"/>
        <v>9</v>
      </c>
      <c r="N165" s="8">
        <f t="shared" si="38"/>
        <v>1.00126391</v>
      </c>
      <c r="O165" s="8">
        <f t="shared" ca="1" si="39"/>
        <v>1.0058467550000001</v>
      </c>
      <c r="P165" s="44">
        <v>0</v>
      </c>
      <c r="Q165" s="42">
        <f t="shared" ca="1" si="46"/>
        <v>4226.5309941200003</v>
      </c>
      <c r="R165" s="42">
        <f t="shared" ca="1" si="49"/>
        <v>209.92924188000001</v>
      </c>
      <c r="S165" s="34">
        <v>0</v>
      </c>
      <c r="T165" s="34"/>
      <c r="U165" s="6"/>
      <c r="V165" s="4"/>
      <c r="W165" s="29">
        <f>[2]Plan1!$A323</f>
        <v>46534</v>
      </c>
      <c r="X165" s="28" t="str">
        <f>[2]Plan1!$C323</f>
        <v>Corpus Christi</v>
      </c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</row>
    <row r="166" spans="1:132" x14ac:dyDescent="0.2">
      <c r="A166" s="38">
        <f t="shared" si="40"/>
        <v>42179</v>
      </c>
      <c r="B166" s="39">
        <f t="shared" ca="1" si="47"/>
        <v>727582.58818356995</v>
      </c>
      <c r="C166" s="34">
        <f t="shared" si="48"/>
        <v>722884.9155</v>
      </c>
      <c r="D166" s="34">
        <f t="shared" si="50"/>
        <v>80917.827000000005</v>
      </c>
      <c r="E166" s="40">
        <f ca="1">IF(A166&lt;$B$1,VLOOKUP(A166,[1]DI!$A$4:$B$15000,2,FALSE),0)</f>
        <v>0.13639999999999999</v>
      </c>
      <c r="F166" s="41">
        <f t="shared" ca="1" si="36"/>
        <v>1.00050753101617</v>
      </c>
      <c r="G166" s="41">
        <f ca="1">(TRUNC(PRODUCT($F$11:$F165),16))</f>
        <v>1.0505941288253</v>
      </c>
      <c r="H166" s="42">
        <f t="shared" ca="1" si="41"/>
        <v>1.04527689170939</v>
      </c>
      <c r="I166" s="42">
        <f t="shared" ca="1" si="37"/>
        <v>1.0050869200000001</v>
      </c>
      <c r="J166" s="40">
        <f t="shared" si="42"/>
        <v>3.5999999999999997E-2</v>
      </c>
      <c r="K166" s="98">
        <f t="shared" si="43"/>
        <v>42165</v>
      </c>
      <c r="L166" s="43">
        <f t="shared" si="44"/>
        <v>10</v>
      </c>
      <c r="M166" s="44">
        <f t="shared" si="45"/>
        <v>10</v>
      </c>
      <c r="N166" s="8">
        <f t="shared" si="38"/>
        <v>1.001404443</v>
      </c>
      <c r="O166" s="8">
        <f t="shared" ca="1" si="39"/>
        <v>1.0064985070000001</v>
      </c>
      <c r="P166" s="44">
        <v>0</v>
      </c>
      <c r="Q166" s="42">
        <f t="shared" ca="1" si="46"/>
        <v>4697.6726835700001</v>
      </c>
      <c r="R166" s="42">
        <f t="shared" ca="1" si="49"/>
        <v>262.49706807000001</v>
      </c>
      <c r="S166" s="34">
        <v>0</v>
      </c>
      <c r="T166" s="34"/>
      <c r="U166" s="1"/>
      <c r="V166" s="2"/>
      <c r="W166" s="29">
        <f>[2]Plan1!$A324</f>
        <v>46637</v>
      </c>
      <c r="X166" s="28" t="str">
        <f>[2]Plan1!$C324</f>
        <v>Independência do Brasil</v>
      </c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</row>
    <row r="167" spans="1:132" x14ac:dyDescent="0.2">
      <c r="A167" s="38">
        <f t="shared" si="40"/>
        <v>42180</v>
      </c>
      <c r="B167" s="39">
        <f t="shared" ca="1" si="47"/>
        <v>728054.02914737002</v>
      </c>
      <c r="C167" s="34">
        <f t="shared" si="48"/>
        <v>722884.9155</v>
      </c>
      <c r="D167" s="34">
        <f t="shared" si="50"/>
        <v>80917.827000000005</v>
      </c>
      <c r="E167" s="40">
        <f ca="1">IF(A167&lt;$B$1,VLOOKUP(A167,[1]DI!$A$4:$B$15000,2,FALSE),0)</f>
        <v>0.13639999999999999</v>
      </c>
      <c r="F167" s="41">
        <f t="shared" ca="1" si="36"/>
        <v>1.00050753101617</v>
      </c>
      <c r="G167" s="41">
        <f ca="1">(TRUNC(PRODUCT($F$11:$F166),16))</f>
        <v>1.0511273379310799</v>
      </c>
      <c r="H167" s="42">
        <f t="shared" ca="1" si="41"/>
        <v>1.04527689170939</v>
      </c>
      <c r="I167" s="42">
        <f t="shared" ca="1" si="37"/>
        <v>1.0055970299999999</v>
      </c>
      <c r="J167" s="40">
        <f t="shared" si="42"/>
        <v>3.5999999999999997E-2</v>
      </c>
      <c r="K167" s="98">
        <f t="shared" si="43"/>
        <v>42165</v>
      </c>
      <c r="L167" s="43">
        <f t="shared" si="44"/>
        <v>11</v>
      </c>
      <c r="M167" s="44">
        <f t="shared" si="45"/>
        <v>11</v>
      </c>
      <c r="N167" s="8">
        <f t="shared" si="38"/>
        <v>1.001544996</v>
      </c>
      <c r="O167" s="8">
        <f t="shared" ca="1" si="39"/>
        <v>1.0071506729999999</v>
      </c>
      <c r="P167" s="44">
        <v>0</v>
      </c>
      <c r="Q167" s="42">
        <f t="shared" ca="1" si="46"/>
        <v>5169.1136473699999</v>
      </c>
      <c r="R167" s="42">
        <f t="shared" ca="1" si="49"/>
        <v>315.09828591000002</v>
      </c>
      <c r="S167" s="34">
        <v>0</v>
      </c>
      <c r="T167" s="34"/>
      <c r="U167" s="1"/>
      <c r="V167" s="2"/>
      <c r="W167" s="29">
        <f>[2]Plan1!$A325</f>
        <v>46672</v>
      </c>
      <c r="X167" s="28" t="str">
        <f>[2]Plan1!$C325</f>
        <v>Nossa Sr.a Aparecida - Padroeira do Brasil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</row>
    <row r="168" spans="1:132" x14ac:dyDescent="0.2">
      <c r="A168" s="38">
        <f t="shared" si="40"/>
        <v>42181</v>
      </c>
      <c r="B168" s="39">
        <f t="shared" ca="1" si="47"/>
        <v>728525.77661437006</v>
      </c>
      <c r="C168" s="34">
        <f t="shared" si="48"/>
        <v>722884.9155</v>
      </c>
      <c r="D168" s="34">
        <f t="shared" si="50"/>
        <v>80917.827000000005</v>
      </c>
      <c r="E168" s="40">
        <f ca="1">IF(A168&lt;$B$1,VLOOKUP(A168,[1]DI!$A$4:$B$15000,2,FALSE),0)</f>
        <v>0.13639999999999999</v>
      </c>
      <c r="F168" s="41">
        <f t="shared" ca="1" si="36"/>
        <v>1.00050753101617</v>
      </c>
      <c r="G168" s="41">
        <f ca="1">(TRUNC(PRODUCT($F$11:$F167),16))</f>
        <v>1.0516608176570299</v>
      </c>
      <c r="H168" s="42">
        <f t="shared" ca="1" si="41"/>
        <v>1.04527689170939</v>
      </c>
      <c r="I168" s="42">
        <f t="shared" ca="1" si="37"/>
        <v>1.0061074000000001</v>
      </c>
      <c r="J168" s="40">
        <f t="shared" si="42"/>
        <v>3.5999999999999997E-2</v>
      </c>
      <c r="K168" s="98">
        <f t="shared" si="43"/>
        <v>42165</v>
      </c>
      <c r="L168" s="43">
        <f t="shared" si="44"/>
        <v>12</v>
      </c>
      <c r="M168" s="44">
        <f t="shared" si="45"/>
        <v>12</v>
      </c>
      <c r="N168" s="8">
        <f t="shared" si="38"/>
        <v>1.0016855689999999</v>
      </c>
      <c r="O168" s="8">
        <f t="shared" ca="1" si="39"/>
        <v>1.007803263</v>
      </c>
      <c r="P168" s="44">
        <v>0</v>
      </c>
      <c r="Q168" s="42">
        <f t="shared" ca="1" si="46"/>
        <v>5640.86111437</v>
      </c>
      <c r="R168" s="42">
        <f t="shared" ca="1" si="49"/>
        <v>367.73370197000003</v>
      </c>
      <c r="S168" s="34">
        <v>0</v>
      </c>
      <c r="T168" s="34"/>
      <c r="U168" s="1"/>
      <c r="V168" s="2"/>
      <c r="W168" s="29">
        <f>[2]Plan1!$A326</f>
        <v>46693</v>
      </c>
      <c r="X168" s="28" t="str">
        <f>[2]Plan1!$C326</f>
        <v>Finados</v>
      </c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</row>
    <row r="169" spans="1:132" x14ac:dyDescent="0.2">
      <c r="A169" s="38">
        <f t="shared" si="40"/>
        <v>42182</v>
      </c>
      <c r="B169" s="39">
        <f t="shared" ca="1" si="47"/>
        <v>728997.83058457996</v>
      </c>
      <c r="C169" s="34">
        <f t="shared" si="48"/>
        <v>722884.9155</v>
      </c>
      <c r="D169" s="34">
        <f t="shared" si="50"/>
        <v>80917.827000000005</v>
      </c>
      <c r="E169" s="40">
        <f ca="1">IF(A169&lt;$B$1,VLOOKUP(A169,[1]DI!$A$4:$B$15000,2,FALSE),0)</f>
        <v>0</v>
      </c>
      <c r="F169" s="41">
        <f t="shared" ca="1" si="36"/>
        <v>1</v>
      </c>
      <c r="G169" s="41">
        <f ca="1">(TRUNC(PRODUCT($F$11:$F168),16))</f>
        <v>1.0521945681404801</v>
      </c>
      <c r="H169" s="42">
        <f t="shared" ca="1" si="41"/>
        <v>1.04527689170939</v>
      </c>
      <c r="I169" s="42">
        <f t="shared" ca="1" si="37"/>
        <v>1.0066180300000001</v>
      </c>
      <c r="J169" s="40">
        <f t="shared" si="42"/>
        <v>3.5999999999999997E-2</v>
      </c>
      <c r="K169" s="98">
        <f t="shared" si="43"/>
        <v>42165</v>
      </c>
      <c r="L169" s="43">
        <f t="shared" si="44"/>
        <v>12</v>
      </c>
      <c r="M169" s="44">
        <f t="shared" si="45"/>
        <v>13</v>
      </c>
      <c r="N169" s="8">
        <f t="shared" si="38"/>
        <v>1.0018261610000001</v>
      </c>
      <c r="O169" s="8">
        <f t="shared" ca="1" si="39"/>
        <v>1.0084562770000001</v>
      </c>
      <c r="P169" s="44">
        <v>0</v>
      </c>
      <c r="Q169" s="42">
        <f t="shared" ca="1" si="46"/>
        <v>6112.9150845800004</v>
      </c>
      <c r="R169" s="42">
        <f t="shared" ca="1" si="49"/>
        <v>420.40331626</v>
      </c>
      <c r="S169" s="34">
        <v>0</v>
      </c>
      <c r="T169" s="34"/>
      <c r="U169" s="1"/>
      <c r="V169" s="2"/>
      <c r="W169" s="29">
        <f>[2]Plan1!$A327</f>
        <v>46706</v>
      </c>
      <c r="X169" s="28" t="str">
        <f>[2]Plan1!$C327</f>
        <v>Proclamação da República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</row>
    <row r="170" spans="1:132" x14ac:dyDescent="0.2">
      <c r="A170" s="38">
        <f t="shared" si="40"/>
        <v>42183</v>
      </c>
      <c r="B170" s="39">
        <f t="shared" ca="1" si="47"/>
        <v>728997.83058457996</v>
      </c>
      <c r="C170" s="34">
        <f t="shared" si="48"/>
        <v>722884.9155</v>
      </c>
      <c r="D170" s="34">
        <f t="shared" si="50"/>
        <v>80917.827000000005</v>
      </c>
      <c r="E170" s="40">
        <f ca="1">IF(A170&lt;$B$1,VLOOKUP(A170,[1]DI!$A$4:$B$15000,2,FALSE),0)</f>
        <v>0</v>
      </c>
      <c r="F170" s="41">
        <f t="shared" ca="1" si="36"/>
        <v>1</v>
      </c>
      <c r="G170" s="41">
        <f ca="1">(TRUNC(PRODUCT($F$11:$F169),16))</f>
        <v>1.0521945681404801</v>
      </c>
      <c r="H170" s="42">
        <f t="shared" ca="1" si="41"/>
        <v>1.04527689170939</v>
      </c>
      <c r="I170" s="42">
        <f t="shared" ca="1" si="37"/>
        <v>1.0066180300000001</v>
      </c>
      <c r="J170" s="40">
        <f t="shared" si="42"/>
        <v>3.5999999999999997E-2</v>
      </c>
      <c r="K170" s="98">
        <f t="shared" si="43"/>
        <v>42165</v>
      </c>
      <c r="L170" s="43">
        <f t="shared" si="44"/>
        <v>12</v>
      </c>
      <c r="M170" s="44">
        <f t="shared" si="45"/>
        <v>13</v>
      </c>
      <c r="N170" s="8">
        <f t="shared" si="38"/>
        <v>1.0018261610000001</v>
      </c>
      <c r="O170" s="8">
        <f t="shared" ca="1" si="39"/>
        <v>1.0084562770000001</v>
      </c>
      <c r="P170" s="44">
        <v>0</v>
      </c>
      <c r="Q170" s="42">
        <f t="shared" ca="1" si="46"/>
        <v>6112.9150845800004</v>
      </c>
      <c r="R170" s="42">
        <f t="shared" ca="1" si="49"/>
        <v>420.40331626</v>
      </c>
      <c r="S170" s="34">
        <v>0</v>
      </c>
      <c r="T170" s="34"/>
      <c r="U170" s="1"/>
      <c r="V170" s="2"/>
      <c r="W170" s="29">
        <f>[2]Plan1!$A328</f>
        <v>46711</v>
      </c>
      <c r="X170" s="28" t="str">
        <f>[2]Plan1!$C328</f>
        <v>Dia Nacional de Zumbi e da Consciência Negra</v>
      </c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</row>
    <row r="171" spans="1:132" x14ac:dyDescent="0.2">
      <c r="A171" s="38">
        <f t="shared" si="40"/>
        <v>42184</v>
      </c>
      <c r="B171" s="39">
        <f t="shared" ca="1" si="47"/>
        <v>728997.83058457996</v>
      </c>
      <c r="C171" s="34">
        <f t="shared" si="48"/>
        <v>722884.9155</v>
      </c>
      <c r="D171" s="34">
        <f t="shared" si="50"/>
        <v>80917.827000000005</v>
      </c>
      <c r="E171" s="40">
        <f ca="1">IF(A171&lt;$B$1,VLOOKUP(A171,[1]DI!$A$4:$B$15000,2,FALSE),0)</f>
        <v>0.13639999999999999</v>
      </c>
      <c r="F171" s="41">
        <f t="shared" ca="1" si="36"/>
        <v>1.00050753101617</v>
      </c>
      <c r="G171" s="41">
        <f ca="1">(TRUNC(PRODUCT($F$11:$F170),16))</f>
        <v>1.0521945681404801</v>
      </c>
      <c r="H171" s="42">
        <f t="shared" ca="1" si="41"/>
        <v>1.04527689170939</v>
      </c>
      <c r="I171" s="42">
        <f t="shared" ca="1" si="37"/>
        <v>1.0066180300000001</v>
      </c>
      <c r="J171" s="40">
        <f t="shared" si="42"/>
        <v>3.5999999999999997E-2</v>
      </c>
      <c r="K171" s="98">
        <f t="shared" si="43"/>
        <v>42165</v>
      </c>
      <c r="L171" s="43">
        <f t="shared" si="44"/>
        <v>13</v>
      </c>
      <c r="M171" s="44">
        <f t="shared" si="45"/>
        <v>13</v>
      </c>
      <c r="N171" s="8">
        <f t="shared" si="38"/>
        <v>1.0018261610000001</v>
      </c>
      <c r="O171" s="8">
        <f t="shared" ca="1" si="39"/>
        <v>1.0084562770000001</v>
      </c>
      <c r="P171" s="44">
        <v>0</v>
      </c>
      <c r="Q171" s="42">
        <f t="shared" ca="1" si="46"/>
        <v>6112.9150845800004</v>
      </c>
      <c r="R171" s="42">
        <f t="shared" ca="1" si="49"/>
        <v>420.40331626</v>
      </c>
      <c r="S171" s="34">
        <v>0</v>
      </c>
      <c r="T171" s="34"/>
      <c r="U171" s="1"/>
      <c r="V171" s="2"/>
      <c r="W171" s="29">
        <f>[2]Plan1!$A329</f>
        <v>46746</v>
      </c>
      <c r="X171" s="28" t="str">
        <f>[2]Plan1!$C329</f>
        <v>Natal</v>
      </c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</row>
    <row r="172" spans="1:132" x14ac:dyDescent="0.2">
      <c r="A172" s="38">
        <f t="shared" si="40"/>
        <v>42185</v>
      </c>
      <c r="B172" s="39">
        <f t="shared" ca="1" si="47"/>
        <v>729470.19033510995</v>
      </c>
      <c r="C172" s="34">
        <f t="shared" si="48"/>
        <v>722884.9155</v>
      </c>
      <c r="D172" s="34">
        <f t="shared" si="50"/>
        <v>80917.827000000005</v>
      </c>
      <c r="E172" s="40">
        <f ca="1">IF(A172&lt;$B$1,VLOOKUP(A172,[1]DI!$A$4:$B$15000,2,FALSE),0)</f>
        <v>0.13639999999999999</v>
      </c>
      <c r="F172" s="41">
        <f t="shared" ca="1" si="36"/>
        <v>1.00050753101617</v>
      </c>
      <c r="G172" s="41">
        <f ca="1">(TRUNC(PRODUCT($F$11:$F171),16))</f>
        <v>1.0527285895188501</v>
      </c>
      <c r="H172" s="42">
        <f t="shared" ca="1" si="41"/>
        <v>1.04527689170939</v>
      </c>
      <c r="I172" s="42">
        <f t="shared" ca="1" si="37"/>
        <v>1.00712892</v>
      </c>
      <c r="J172" s="40">
        <f t="shared" si="42"/>
        <v>3.5999999999999997E-2</v>
      </c>
      <c r="K172" s="98">
        <f t="shared" si="43"/>
        <v>42165</v>
      </c>
      <c r="L172" s="43">
        <f t="shared" si="44"/>
        <v>14</v>
      </c>
      <c r="M172" s="44">
        <f t="shared" si="45"/>
        <v>14</v>
      </c>
      <c r="N172" s="8">
        <f t="shared" si="38"/>
        <v>1.0019667729999999</v>
      </c>
      <c r="O172" s="8">
        <f t="shared" ca="1" si="39"/>
        <v>1.009109714</v>
      </c>
      <c r="P172" s="44">
        <v>0</v>
      </c>
      <c r="Q172" s="42">
        <f t="shared" ca="1" si="46"/>
        <v>6585.2748351099999</v>
      </c>
      <c r="R172" s="42">
        <f t="shared" ca="1" si="49"/>
        <v>473.10704810999999</v>
      </c>
      <c r="S172" s="34">
        <v>0</v>
      </c>
      <c r="T172" s="34"/>
      <c r="U172" s="1"/>
      <c r="V172" s="2"/>
      <c r="W172" s="29">
        <f>[2]Plan1!$A330</f>
        <v>46753</v>
      </c>
      <c r="X172" s="28" t="str">
        <f>[2]Plan1!$C330</f>
        <v>Confraternização Universal</v>
      </c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</row>
    <row r="173" spans="1:132" x14ac:dyDescent="0.2">
      <c r="A173" s="38">
        <f t="shared" si="40"/>
        <v>42186</v>
      </c>
      <c r="B173" s="39">
        <f t="shared" ca="1" si="47"/>
        <v>729942.85731173004</v>
      </c>
      <c r="C173" s="34">
        <f t="shared" si="48"/>
        <v>722884.9155</v>
      </c>
      <c r="D173" s="34">
        <f t="shared" si="50"/>
        <v>80917.827000000005</v>
      </c>
      <c r="E173" s="40">
        <f ca="1">IF(A173&lt;$B$1,VLOOKUP(A173,[1]DI!$A$4:$B$15000,2,FALSE),0)</f>
        <v>0.13639999999999999</v>
      </c>
      <c r="F173" s="41">
        <f t="shared" ca="1" si="36"/>
        <v>1.00050753101617</v>
      </c>
      <c r="G173" s="41">
        <f ca="1">(TRUNC(PRODUCT($F$11:$F172),16))</f>
        <v>1.0532628819296399</v>
      </c>
      <c r="H173" s="42">
        <f t="shared" ca="1" si="41"/>
        <v>1.04527689170939</v>
      </c>
      <c r="I173" s="42">
        <f t="shared" ca="1" si="37"/>
        <v>1.0076400700000001</v>
      </c>
      <c r="J173" s="40">
        <f t="shared" si="42"/>
        <v>3.5999999999999997E-2</v>
      </c>
      <c r="K173" s="98">
        <f t="shared" si="43"/>
        <v>42165</v>
      </c>
      <c r="L173" s="43">
        <f t="shared" si="44"/>
        <v>15</v>
      </c>
      <c r="M173" s="44">
        <f t="shared" si="45"/>
        <v>15</v>
      </c>
      <c r="N173" s="8">
        <f t="shared" si="38"/>
        <v>1.0021074050000001</v>
      </c>
      <c r="O173" s="8">
        <f t="shared" ca="1" si="39"/>
        <v>1.0097635760000001</v>
      </c>
      <c r="P173" s="44">
        <v>0</v>
      </c>
      <c r="Q173" s="42">
        <f t="shared" ca="1" si="46"/>
        <v>7057.9418117300002</v>
      </c>
      <c r="R173" s="42">
        <f t="shared" ca="1" si="49"/>
        <v>525.84505882999997</v>
      </c>
      <c r="S173" s="34">
        <v>0</v>
      </c>
      <c r="T173" s="34"/>
      <c r="U173" s="1"/>
      <c r="V173" s="2"/>
      <c r="W173" s="29">
        <f>[2]Plan1!$A331</f>
        <v>46811</v>
      </c>
      <c r="X173" s="28" t="str">
        <f>[2]Plan1!$C331</f>
        <v>Carnaval</v>
      </c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</row>
    <row r="174" spans="1:132" x14ac:dyDescent="0.2">
      <c r="A174" s="38">
        <f t="shared" si="40"/>
        <v>42187</v>
      </c>
      <c r="B174" s="39">
        <f t="shared" ca="1" si="47"/>
        <v>730415.83006866998</v>
      </c>
      <c r="C174" s="34">
        <f t="shared" si="48"/>
        <v>722884.9155</v>
      </c>
      <c r="D174" s="34">
        <f t="shared" si="50"/>
        <v>80917.827000000005</v>
      </c>
      <c r="E174" s="40">
        <f ca="1">IF(A174&lt;$B$1,VLOOKUP(A174,[1]DI!$A$4:$B$15000,2,FALSE),0)</f>
        <v>0.13639999999999999</v>
      </c>
      <c r="F174" s="41">
        <f t="shared" ca="1" si="36"/>
        <v>1.00050753101617</v>
      </c>
      <c r="G174" s="41">
        <f ca="1">(TRUNC(PRODUCT($F$11:$F173),16))</f>
        <v>1.0537974455104</v>
      </c>
      <c r="H174" s="42">
        <f t="shared" ca="1" si="41"/>
        <v>1.04527689170939</v>
      </c>
      <c r="I174" s="42">
        <f t="shared" ca="1" si="37"/>
        <v>1.00815148</v>
      </c>
      <c r="J174" s="40">
        <f t="shared" si="42"/>
        <v>3.5999999999999997E-2</v>
      </c>
      <c r="K174" s="98">
        <f t="shared" si="43"/>
        <v>42165</v>
      </c>
      <c r="L174" s="43">
        <f t="shared" si="44"/>
        <v>16</v>
      </c>
      <c r="M174" s="44">
        <f t="shared" si="45"/>
        <v>16</v>
      </c>
      <c r="N174" s="8">
        <f t="shared" si="38"/>
        <v>1.002248056</v>
      </c>
      <c r="O174" s="8">
        <f t="shared" ca="1" si="39"/>
        <v>1.0104178610000001</v>
      </c>
      <c r="P174" s="44">
        <v>0</v>
      </c>
      <c r="Q174" s="42">
        <f t="shared" ca="1" si="46"/>
        <v>7530.9145686700003</v>
      </c>
      <c r="R174" s="42">
        <f t="shared" ca="1" si="49"/>
        <v>578.61718712000004</v>
      </c>
      <c r="S174" s="34">
        <v>0</v>
      </c>
      <c r="T174" s="34"/>
      <c r="U174" s="1"/>
      <c r="V174" s="2"/>
      <c r="W174" s="29">
        <f>[2]Plan1!$A332</f>
        <v>46812</v>
      </c>
      <c r="X174" s="28" t="str">
        <f>[2]Plan1!$C332</f>
        <v>Carnaval</v>
      </c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</row>
    <row r="175" spans="1:132" x14ac:dyDescent="0.2">
      <c r="A175" s="38">
        <f t="shared" si="40"/>
        <v>42188</v>
      </c>
      <c r="B175" s="39">
        <f t="shared" ca="1" si="47"/>
        <v>730889.11005170003</v>
      </c>
      <c r="C175" s="34">
        <f t="shared" si="48"/>
        <v>722884.9155</v>
      </c>
      <c r="D175" s="34">
        <f t="shared" si="50"/>
        <v>80917.827000000005</v>
      </c>
      <c r="E175" s="40">
        <f ca="1">IF(A175&lt;$B$1,VLOOKUP(A175,[1]DI!$A$4:$B$15000,2,FALSE),0)</f>
        <v>0.13639999999999999</v>
      </c>
      <c r="F175" s="41">
        <f t="shared" ca="1" si="36"/>
        <v>1.00050753101617</v>
      </c>
      <c r="G175" s="41">
        <f ca="1">(TRUNC(PRODUCT($F$11:$F174),16))</f>
        <v>1.05433228039876</v>
      </c>
      <c r="H175" s="42">
        <f t="shared" ca="1" si="41"/>
        <v>1.04527689170939</v>
      </c>
      <c r="I175" s="42">
        <f t="shared" ca="1" si="37"/>
        <v>1.0086631500000001</v>
      </c>
      <c r="J175" s="40">
        <f t="shared" si="42"/>
        <v>3.5999999999999997E-2</v>
      </c>
      <c r="K175" s="98">
        <f t="shared" si="43"/>
        <v>42165</v>
      </c>
      <c r="L175" s="43">
        <f t="shared" si="44"/>
        <v>17</v>
      </c>
      <c r="M175" s="44">
        <f t="shared" si="45"/>
        <v>17</v>
      </c>
      <c r="N175" s="8">
        <f t="shared" si="38"/>
        <v>1.002388727</v>
      </c>
      <c r="O175" s="8">
        <f t="shared" ca="1" si="39"/>
        <v>1.0110725709999999</v>
      </c>
      <c r="P175" s="44">
        <v>0</v>
      </c>
      <c r="Q175" s="42">
        <f t="shared" ca="1" si="46"/>
        <v>8004.1945517000004</v>
      </c>
      <c r="R175" s="42">
        <f t="shared" ca="1" si="49"/>
        <v>631.42359427999997</v>
      </c>
      <c r="S175" s="34">
        <v>0</v>
      </c>
      <c r="T175" s="34"/>
      <c r="U175" s="1"/>
      <c r="V175" s="2"/>
      <c r="W175" s="29">
        <f>[2]Plan1!$A333</f>
        <v>46857</v>
      </c>
      <c r="X175" s="28" t="str">
        <f>[2]Plan1!$C333</f>
        <v>Paixão de Cristo</v>
      </c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</row>
    <row r="176" spans="1:132" x14ac:dyDescent="0.2">
      <c r="A176" s="38">
        <f t="shared" si="40"/>
        <v>42189</v>
      </c>
      <c r="B176" s="39">
        <f t="shared" ca="1" si="47"/>
        <v>731362.69726080995</v>
      </c>
      <c r="C176" s="34">
        <f t="shared" si="48"/>
        <v>722884.9155</v>
      </c>
      <c r="D176" s="34">
        <f t="shared" si="50"/>
        <v>80917.827000000005</v>
      </c>
      <c r="E176" s="40">
        <f ca="1">IF(A176&lt;$B$1,VLOOKUP(A176,[1]DI!$A$4:$B$15000,2,FALSE),0)</f>
        <v>0</v>
      </c>
      <c r="F176" s="41">
        <f t="shared" ca="1" si="36"/>
        <v>1</v>
      </c>
      <c r="G176" s="41">
        <f ca="1">(TRUNC(PRODUCT($F$11:$F175),16))</f>
        <v>1.0548673867324101</v>
      </c>
      <c r="H176" s="42">
        <f t="shared" ca="1" si="41"/>
        <v>1.04527689170939</v>
      </c>
      <c r="I176" s="42">
        <f t="shared" ca="1" si="37"/>
        <v>1.0091750799999999</v>
      </c>
      <c r="J176" s="40">
        <f t="shared" si="42"/>
        <v>3.5999999999999997E-2</v>
      </c>
      <c r="K176" s="98">
        <f t="shared" si="43"/>
        <v>42165</v>
      </c>
      <c r="L176" s="43">
        <f t="shared" si="44"/>
        <v>17</v>
      </c>
      <c r="M176" s="44">
        <f t="shared" si="45"/>
        <v>18</v>
      </c>
      <c r="N176" s="8">
        <f t="shared" si="38"/>
        <v>1.0025294179999999</v>
      </c>
      <c r="O176" s="8">
        <f t="shared" ca="1" si="39"/>
        <v>1.0117277060000001</v>
      </c>
      <c r="P176" s="44">
        <v>0</v>
      </c>
      <c r="Q176" s="42">
        <f t="shared" ca="1" si="46"/>
        <v>8477.7817608099995</v>
      </c>
      <c r="R176" s="42">
        <f t="shared" ca="1" si="49"/>
        <v>684.26428032000001</v>
      </c>
      <c r="S176" s="34">
        <v>0</v>
      </c>
      <c r="T176" s="34"/>
      <c r="U176" s="1"/>
      <c r="V176" s="2"/>
      <c r="W176" s="29">
        <f>[2]Plan1!$A334</f>
        <v>46864</v>
      </c>
      <c r="X176" s="28" t="str">
        <f>[2]Plan1!$C334</f>
        <v>Tiradentes</v>
      </c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</row>
    <row r="177" spans="1:122" x14ac:dyDescent="0.2">
      <c r="A177" s="38">
        <f t="shared" si="40"/>
        <v>42190</v>
      </c>
      <c r="B177" s="39">
        <f t="shared" ca="1" si="47"/>
        <v>731362.69726080995</v>
      </c>
      <c r="C177" s="34">
        <f t="shared" si="48"/>
        <v>722884.9155</v>
      </c>
      <c r="D177" s="34">
        <f t="shared" si="50"/>
        <v>80917.827000000005</v>
      </c>
      <c r="E177" s="40">
        <f ca="1">IF(A177&lt;$B$1,VLOOKUP(A177,[1]DI!$A$4:$B$15000,2,FALSE),0)</f>
        <v>0</v>
      </c>
      <c r="F177" s="41">
        <f t="shared" ca="1" si="36"/>
        <v>1</v>
      </c>
      <c r="G177" s="41">
        <f ca="1">(TRUNC(PRODUCT($F$11:$F176),16))</f>
        <v>1.0548673867324101</v>
      </c>
      <c r="H177" s="42">
        <f t="shared" ca="1" si="41"/>
        <v>1.04527689170939</v>
      </c>
      <c r="I177" s="42">
        <f t="shared" ca="1" si="37"/>
        <v>1.0091750799999999</v>
      </c>
      <c r="J177" s="40">
        <f t="shared" si="42"/>
        <v>3.5999999999999997E-2</v>
      </c>
      <c r="K177" s="98">
        <f t="shared" si="43"/>
        <v>42165</v>
      </c>
      <c r="L177" s="43">
        <f t="shared" si="44"/>
        <v>17</v>
      </c>
      <c r="M177" s="44">
        <f t="shared" si="45"/>
        <v>18</v>
      </c>
      <c r="N177" s="8">
        <f t="shared" si="38"/>
        <v>1.0025294179999999</v>
      </c>
      <c r="O177" s="8">
        <f t="shared" ca="1" si="39"/>
        <v>1.0117277060000001</v>
      </c>
      <c r="P177" s="44">
        <v>0</v>
      </c>
      <c r="Q177" s="42">
        <f t="shared" ca="1" si="46"/>
        <v>8477.7817608099995</v>
      </c>
      <c r="R177" s="42">
        <f t="shared" ca="1" si="49"/>
        <v>684.26428032000001</v>
      </c>
      <c r="S177" s="34">
        <v>0</v>
      </c>
      <c r="T177" s="34"/>
      <c r="U177" s="1"/>
      <c r="V177" s="2"/>
      <c r="W177" s="29">
        <f>[2]Plan1!$A335</f>
        <v>46874</v>
      </c>
      <c r="X177" s="28" t="str">
        <f>[2]Plan1!$C335</f>
        <v>Dia do Trabalho</v>
      </c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</row>
    <row r="178" spans="1:122" x14ac:dyDescent="0.2">
      <c r="A178" s="38">
        <f t="shared" si="40"/>
        <v>42191</v>
      </c>
      <c r="B178" s="39">
        <f t="shared" ca="1" si="47"/>
        <v>731362.69726080995</v>
      </c>
      <c r="C178" s="34">
        <f t="shared" si="48"/>
        <v>722884.9155</v>
      </c>
      <c r="D178" s="34">
        <f t="shared" si="50"/>
        <v>80917.827000000005</v>
      </c>
      <c r="E178" s="40">
        <f ca="1">IF(A178&lt;$B$1,VLOOKUP(A178,[1]DI!$A$4:$B$15000,2,FALSE),0)</f>
        <v>0.13639999999999999</v>
      </c>
      <c r="F178" s="41">
        <f t="shared" ca="1" si="36"/>
        <v>1.00050753101617</v>
      </c>
      <c r="G178" s="41">
        <f ca="1">(TRUNC(PRODUCT($F$11:$F177),16))</f>
        <v>1.0548673867324101</v>
      </c>
      <c r="H178" s="42">
        <f t="shared" ca="1" si="41"/>
        <v>1.04527689170939</v>
      </c>
      <c r="I178" s="42">
        <f t="shared" ca="1" si="37"/>
        <v>1.0091750799999999</v>
      </c>
      <c r="J178" s="40">
        <f t="shared" si="42"/>
        <v>3.5999999999999997E-2</v>
      </c>
      <c r="K178" s="98">
        <f t="shared" si="43"/>
        <v>42165</v>
      </c>
      <c r="L178" s="43">
        <f t="shared" si="44"/>
        <v>18</v>
      </c>
      <c r="M178" s="44">
        <f t="shared" si="45"/>
        <v>18</v>
      </c>
      <c r="N178" s="8">
        <f t="shared" si="38"/>
        <v>1.0025294179999999</v>
      </c>
      <c r="O178" s="8">
        <f t="shared" ca="1" si="39"/>
        <v>1.0117277060000001</v>
      </c>
      <c r="P178" s="44">
        <v>0</v>
      </c>
      <c r="Q178" s="42">
        <f t="shared" ca="1" si="46"/>
        <v>8477.7817608099995</v>
      </c>
      <c r="R178" s="42">
        <f t="shared" ca="1" si="49"/>
        <v>684.26428032000001</v>
      </c>
      <c r="S178" s="34">
        <v>0</v>
      </c>
      <c r="T178" s="34"/>
      <c r="U178" s="1"/>
      <c r="V178" s="2"/>
      <c r="W178" s="29">
        <f>[2]Plan1!$A336</f>
        <v>46919</v>
      </c>
      <c r="X178" s="28" t="str">
        <f>[2]Plan1!$C336</f>
        <v>Corpus Christi</v>
      </c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</row>
    <row r="179" spans="1:122" x14ac:dyDescent="0.2">
      <c r="A179" s="38">
        <f t="shared" si="40"/>
        <v>42192</v>
      </c>
      <c r="B179" s="39">
        <f t="shared" ca="1" si="47"/>
        <v>731836.58374428004</v>
      </c>
      <c r="C179" s="34">
        <f t="shared" si="48"/>
        <v>722884.9155</v>
      </c>
      <c r="D179" s="34">
        <f t="shared" si="50"/>
        <v>80917.827000000005</v>
      </c>
      <c r="E179" s="40">
        <f ca="1">IF(A179&lt;$B$1,VLOOKUP(A179,[1]DI!$A$4:$B$15000,2,FALSE),0)</f>
        <v>0.13639999999999999</v>
      </c>
      <c r="F179" s="41">
        <f t="shared" ca="1" si="36"/>
        <v>1.00050753101617</v>
      </c>
      <c r="G179" s="41">
        <f ca="1">(TRUNC(PRODUCT($F$11:$F178),16))</f>
        <v>1.05540276464912</v>
      </c>
      <c r="H179" s="42">
        <f t="shared" ca="1" si="41"/>
        <v>1.04527689170939</v>
      </c>
      <c r="I179" s="42">
        <f t="shared" ca="1" si="37"/>
        <v>1.00968726</v>
      </c>
      <c r="J179" s="40">
        <f t="shared" si="42"/>
        <v>3.5999999999999997E-2</v>
      </c>
      <c r="K179" s="98">
        <f t="shared" si="43"/>
        <v>42165</v>
      </c>
      <c r="L179" s="43">
        <f t="shared" si="44"/>
        <v>19</v>
      </c>
      <c r="M179" s="44">
        <f t="shared" si="45"/>
        <v>19</v>
      </c>
      <c r="N179" s="8">
        <f t="shared" si="38"/>
        <v>1.002670129</v>
      </c>
      <c r="O179" s="8">
        <f t="shared" ca="1" si="39"/>
        <v>1.012383255</v>
      </c>
      <c r="P179" s="44">
        <v>0</v>
      </c>
      <c r="Q179" s="42">
        <f t="shared" ca="1" si="46"/>
        <v>8951.6682442799993</v>
      </c>
      <c r="R179" s="42">
        <f t="shared" ca="1" si="49"/>
        <v>737.13835802000006</v>
      </c>
      <c r="S179" s="34">
        <v>0</v>
      </c>
      <c r="T179" s="34"/>
      <c r="U179" s="1"/>
      <c r="V179" s="2"/>
      <c r="W179" s="29">
        <f>[2]Plan1!$A337</f>
        <v>47003</v>
      </c>
      <c r="X179" s="28" t="str">
        <f>[2]Plan1!$C337</f>
        <v>Independência do Brasil</v>
      </c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</row>
    <row r="180" spans="1:122" x14ac:dyDescent="0.2">
      <c r="A180" s="38">
        <f t="shared" si="40"/>
        <v>42193</v>
      </c>
      <c r="B180" s="39">
        <f t="shared" ca="1" si="47"/>
        <v>732310.78468269005</v>
      </c>
      <c r="C180" s="34">
        <f t="shared" si="48"/>
        <v>722884.9155</v>
      </c>
      <c r="D180" s="34">
        <f t="shared" si="50"/>
        <v>80917.827000000005</v>
      </c>
      <c r="E180" s="40">
        <f ca="1">IF(A180&lt;$B$1,VLOOKUP(A180,[1]DI!$A$4:$B$15000,2,FALSE),0)</f>
        <v>0.13639999999999999</v>
      </c>
      <c r="F180" s="41">
        <f t="shared" ca="1" si="36"/>
        <v>1.00050753101617</v>
      </c>
      <c r="G180" s="41">
        <f ca="1">(TRUNC(PRODUCT($F$11:$F179),16))</f>
        <v>1.0559384142867401</v>
      </c>
      <c r="H180" s="42">
        <f t="shared" ca="1" si="41"/>
        <v>1.04527689170939</v>
      </c>
      <c r="I180" s="42">
        <f t="shared" ca="1" si="37"/>
        <v>1.01019971</v>
      </c>
      <c r="J180" s="40">
        <f t="shared" si="42"/>
        <v>3.5999999999999997E-2</v>
      </c>
      <c r="K180" s="98">
        <f t="shared" si="43"/>
        <v>42165</v>
      </c>
      <c r="L180" s="43">
        <f t="shared" si="44"/>
        <v>20</v>
      </c>
      <c r="M180" s="44">
        <f t="shared" si="45"/>
        <v>20</v>
      </c>
      <c r="N180" s="8">
        <f t="shared" si="38"/>
        <v>1.002810859</v>
      </c>
      <c r="O180" s="8">
        <f t="shared" ca="1" si="39"/>
        <v>1.013039239</v>
      </c>
      <c r="P180" s="44">
        <v>0</v>
      </c>
      <c r="Q180" s="42">
        <f t="shared" ca="1" si="46"/>
        <v>9425.8691826899994</v>
      </c>
      <c r="R180" s="42">
        <f t="shared" ca="1" si="49"/>
        <v>790.04752115999997</v>
      </c>
      <c r="S180" s="34">
        <v>0</v>
      </c>
      <c r="T180" s="34"/>
      <c r="U180" s="1"/>
      <c r="V180" s="2"/>
      <c r="W180" s="29">
        <f>[2]Plan1!$A338</f>
        <v>47038</v>
      </c>
      <c r="X180" s="28" t="str">
        <f>[2]Plan1!$C338</f>
        <v>Nossa Sr.a Aparecida - Padroeira do Brasil</v>
      </c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</row>
    <row r="181" spans="1:122" x14ac:dyDescent="0.2">
      <c r="A181" s="38">
        <f t="shared" si="40"/>
        <v>42194</v>
      </c>
      <c r="B181" s="39">
        <f t="shared" ca="1" si="47"/>
        <v>732785.29284719005</v>
      </c>
      <c r="C181" s="34">
        <f t="shared" si="48"/>
        <v>722884.9155</v>
      </c>
      <c r="D181" s="34">
        <f t="shared" si="50"/>
        <v>80917.827000000005</v>
      </c>
      <c r="E181" s="40">
        <f ca="1">IF(A181&lt;$B$1,VLOOKUP(A181,[1]DI!$A$4:$B$15000,2,FALSE),0)</f>
        <v>0.13639999999999999</v>
      </c>
      <c r="F181" s="41">
        <f t="shared" ca="1" si="36"/>
        <v>1.00050753101617</v>
      </c>
      <c r="G181" s="41">
        <f ca="1">(TRUNC(PRODUCT($F$11:$F180),16))</f>
        <v>1.0564743357831501</v>
      </c>
      <c r="H181" s="42">
        <f t="shared" ca="1" si="41"/>
        <v>1.04527689170939</v>
      </c>
      <c r="I181" s="42">
        <f t="shared" ca="1" si="37"/>
        <v>1.0107124199999999</v>
      </c>
      <c r="J181" s="40">
        <f t="shared" si="42"/>
        <v>3.5999999999999997E-2</v>
      </c>
      <c r="K181" s="98">
        <f t="shared" si="43"/>
        <v>42165</v>
      </c>
      <c r="L181" s="43">
        <f t="shared" si="44"/>
        <v>21</v>
      </c>
      <c r="M181" s="44">
        <f t="shared" si="45"/>
        <v>21</v>
      </c>
      <c r="N181" s="8">
        <f t="shared" si="38"/>
        <v>1.0029516089999999</v>
      </c>
      <c r="O181" s="8">
        <f t="shared" ca="1" si="39"/>
        <v>1.0136956479999999</v>
      </c>
      <c r="P181" s="44">
        <v>0</v>
      </c>
      <c r="Q181" s="42">
        <f t="shared" ca="1" si="46"/>
        <v>9900.3773471900004</v>
      </c>
      <c r="R181" s="42">
        <f t="shared" ca="1" si="49"/>
        <v>842.99096316999999</v>
      </c>
      <c r="S181" s="34">
        <v>0</v>
      </c>
      <c r="T181" s="34"/>
      <c r="U181" s="1"/>
      <c r="V181" s="2"/>
      <c r="W181" s="29">
        <f>[2]Plan1!$A339</f>
        <v>47059</v>
      </c>
      <c r="X181" s="28" t="str">
        <f>[2]Plan1!$C339</f>
        <v>Finados</v>
      </c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</row>
    <row r="182" spans="1:122" s="37" customFormat="1" x14ac:dyDescent="0.2">
      <c r="A182" s="38">
        <f t="shared" si="40"/>
        <v>42195</v>
      </c>
      <c r="B182" s="39">
        <f t="shared" ca="1" si="47"/>
        <v>733260.10823778005</v>
      </c>
      <c r="C182" s="34">
        <f t="shared" si="48"/>
        <v>722884.9155</v>
      </c>
      <c r="D182" s="34">
        <f>539452.18*S$1</f>
        <v>80917.827000000005</v>
      </c>
      <c r="E182" s="40">
        <f ca="1">IF(A182&lt;$B$1,VLOOKUP(A182,[1]DI!$A$4:$B$15000,2,FALSE),0)</f>
        <v>0.13639999999999999</v>
      </c>
      <c r="F182" s="41">
        <f t="shared" ca="1" si="36"/>
        <v>1.00050753101617</v>
      </c>
      <c r="G182" s="41">
        <f ca="1">(TRUNC(PRODUCT($F$11:$F181),16))</f>
        <v>1.0570105292763501</v>
      </c>
      <c r="H182" s="42">
        <f t="shared" ca="1" si="41"/>
        <v>1.04527689170939</v>
      </c>
      <c r="I182" s="42">
        <f t="shared" ca="1" si="37"/>
        <v>1.0112253899999999</v>
      </c>
      <c r="J182" s="40">
        <f t="shared" si="42"/>
        <v>3.5999999999999997E-2</v>
      </c>
      <c r="K182" s="98">
        <f t="shared" si="43"/>
        <v>42165</v>
      </c>
      <c r="L182" s="43">
        <f t="shared" si="44"/>
        <v>22</v>
      </c>
      <c r="M182" s="44">
        <f t="shared" si="45"/>
        <v>22</v>
      </c>
      <c r="N182" s="8">
        <f t="shared" si="38"/>
        <v>1.0030923789999999</v>
      </c>
      <c r="O182" s="8">
        <f t="shared" ca="1" si="39"/>
        <v>1.0143524820000001</v>
      </c>
      <c r="P182" s="44">
        <v>6</v>
      </c>
      <c r="Q182" s="42">
        <f t="shared" ca="1" si="46"/>
        <v>10375.19273778</v>
      </c>
      <c r="R182" s="42">
        <f t="shared" ca="1" si="49"/>
        <v>895.96868405999999</v>
      </c>
      <c r="S182" s="34">
        <v>0</v>
      </c>
      <c r="T182" s="34">
        <v>76910.42</v>
      </c>
      <c r="U182" s="37" t="s">
        <v>40</v>
      </c>
      <c r="V182" s="35"/>
      <c r="W182" s="29">
        <f>[2]Plan1!$A340</f>
        <v>47072</v>
      </c>
      <c r="X182" s="28" t="str">
        <f>[2]Plan1!$C340</f>
        <v>Proclamação da República</v>
      </c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</row>
    <row r="183" spans="1:122" x14ac:dyDescent="0.2">
      <c r="A183" s="38">
        <f t="shared" si="40"/>
        <v>42196</v>
      </c>
      <c r="B183" s="39">
        <f t="shared" ca="1" si="47"/>
        <v>871554.60272196005</v>
      </c>
      <c r="C183" s="34">
        <f>(C182+D182)-S182+(447916.64*S1)</f>
        <v>870990.23850000009</v>
      </c>
      <c r="D183" s="34"/>
      <c r="E183" s="40">
        <f ca="1">IF(A183&lt;$B$1,VLOOKUP(A183,[1]DI!$A$4:$B$15000,2,FALSE),0)</f>
        <v>0</v>
      </c>
      <c r="F183" s="41">
        <f t="shared" ca="1" si="36"/>
        <v>1</v>
      </c>
      <c r="G183" s="41">
        <f ca="1">(TRUNC(PRODUCT($F$11:$F182),16))</f>
        <v>1.0575469949043701</v>
      </c>
      <c r="H183" s="42">
        <f t="shared" ca="1" si="41"/>
        <v>1.0570105292763501</v>
      </c>
      <c r="I183" s="42">
        <f t="shared" ca="1" si="37"/>
        <v>1.0005075299999999</v>
      </c>
      <c r="J183" s="40">
        <f t="shared" si="42"/>
        <v>3.5999999999999997E-2</v>
      </c>
      <c r="K183" s="98">
        <f t="shared" si="43"/>
        <v>42195</v>
      </c>
      <c r="L183" s="43">
        <f t="shared" si="44"/>
        <v>1</v>
      </c>
      <c r="M183" s="44">
        <f t="shared" si="45"/>
        <v>1</v>
      </c>
      <c r="N183" s="8">
        <f t="shared" si="38"/>
        <v>1.000140356</v>
      </c>
      <c r="O183" s="8">
        <f t="shared" ca="1" si="39"/>
        <v>1.000647957</v>
      </c>
      <c r="P183" s="44">
        <v>0</v>
      </c>
      <c r="Q183" s="42">
        <f t="shared" ca="1" si="46"/>
        <v>564.36422196000001</v>
      </c>
      <c r="R183" s="42"/>
      <c r="S183" s="34">
        <v>0</v>
      </c>
      <c r="T183" s="34"/>
      <c r="U183" s="1"/>
      <c r="V183" s="2"/>
      <c r="W183" s="29">
        <f>[2]Plan1!$A341</f>
        <v>47077</v>
      </c>
      <c r="X183" s="28" t="str">
        <f>[2]Plan1!$C341</f>
        <v>Dia Nacional de Zumbi e da Consciência Negra</v>
      </c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</row>
    <row r="184" spans="1:122" x14ac:dyDescent="0.2">
      <c r="A184" s="38">
        <f t="shared" si="40"/>
        <v>42197</v>
      </c>
      <c r="B184" s="39">
        <f t="shared" ca="1" si="47"/>
        <v>871554.60272196005</v>
      </c>
      <c r="C184" s="34">
        <f t="shared" ref="C184:C213" si="51">(C183-S183)</f>
        <v>870990.23850000009</v>
      </c>
      <c r="D184" s="34"/>
      <c r="E184" s="40">
        <f ca="1">IF(A184&lt;$B$1,VLOOKUP(A184,[1]DI!$A$4:$B$15000,2,FALSE),0)</f>
        <v>0</v>
      </c>
      <c r="F184" s="41">
        <f t="shared" ca="1" si="36"/>
        <v>1</v>
      </c>
      <c r="G184" s="41">
        <f ca="1">(TRUNC(PRODUCT($F$11:$F183),16))</f>
        <v>1.0575469949043701</v>
      </c>
      <c r="H184" s="42">
        <f t="shared" ca="1" si="41"/>
        <v>1.0570105292763501</v>
      </c>
      <c r="I184" s="42">
        <f t="shared" ca="1" si="37"/>
        <v>1.0005075299999999</v>
      </c>
      <c r="J184" s="40">
        <f t="shared" si="42"/>
        <v>3.5999999999999997E-2</v>
      </c>
      <c r="K184" s="98">
        <f t="shared" si="43"/>
        <v>42195</v>
      </c>
      <c r="L184" s="43">
        <f t="shared" si="44"/>
        <v>1</v>
      </c>
      <c r="M184" s="44">
        <f t="shared" si="45"/>
        <v>1</v>
      </c>
      <c r="N184" s="8">
        <f t="shared" si="38"/>
        <v>1.000140356</v>
      </c>
      <c r="O184" s="8">
        <f t="shared" ca="1" si="39"/>
        <v>1.000647957</v>
      </c>
      <c r="P184" s="44">
        <v>0</v>
      </c>
      <c r="Q184" s="42">
        <f t="shared" ca="1" si="46"/>
        <v>564.36422196000001</v>
      </c>
      <c r="R184" s="42"/>
      <c r="S184" s="34">
        <v>0</v>
      </c>
      <c r="T184" s="34"/>
      <c r="U184" s="1"/>
      <c r="V184" s="2"/>
      <c r="W184" s="29">
        <f>[2]Plan1!$A342</f>
        <v>47112</v>
      </c>
      <c r="X184" s="28" t="str">
        <f>[2]Plan1!$C342</f>
        <v>Natal</v>
      </c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</row>
    <row r="185" spans="1:122" x14ac:dyDescent="0.2">
      <c r="A185" s="38">
        <f t="shared" si="40"/>
        <v>42198</v>
      </c>
      <c r="B185" s="39">
        <f t="shared" ca="1" si="47"/>
        <v>871554.60272196005</v>
      </c>
      <c r="C185" s="34">
        <f t="shared" si="51"/>
        <v>870990.23850000009</v>
      </c>
      <c r="D185" s="34"/>
      <c r="E185" s="40">
        <f ca="1">IF(A185&lt;$B$1,VLOOKUP(A185,[1]DI!$A$4:$B$15000,2,FALSE),0)</f>
        <v>0.13639999999999999</v>
      </c>
      <c r="F185" s="41">
        <f t="shared" ca="1" si="36"/>
        <v>1.00050753101617</v>
      </c>
      <c r="G185" s="41">
        <f ca="1">(TRUNC(PRODUCT($F$11:$F184),16))</f>
        <v>1.0575469949043701</v>
      </c>
      <c r="H185" s="42">
        <f t="shared" ca="1" si="41"/>
        <v>1.0570105292763501</v>
      </c>
      <c r="I185" s="42">
        <f t="shared" ca="1" si="37"/>
        <v>1.0005075299999999</v>
      </c>
      <c r="J185" s="40">
        <f t="shared" si="42"/>
        <v>3.5999999999999997E-2</v>
      </c>
      <c r="K185" s="98">
        <f t="shared" si="43"/>
        <v>42195</v>
      </c>
      <c r="L185" s="43">
        <f t="shared" si="44"/>
        <v>1</v>
      </c>
      <c r="M185" s="44">
        <f t="shared" si="45"/>
        <v>1</v>
      </c>
      <c r="N185" s="8">
        <f t="shared" si="38"/>
        <v>1.000140356</v>
      </c>
      <c r="O185" s="8">
        <f t="shared" ca="1" si="39"/>
        <v>1.000647957</v>
      </c>
      <c r="P185" s="44">
        <v>0</v>
      </c>
      <c r="Q185" s="42">
        <f t="shared" ca="1" si="46"/>
        <v>564.36422196000001</v>
      </c>
      <c r="R185" s="42"/>
      <c r="S185" s="34">
        <v>0</v>
      </c>
      <c r="T185" s="34"/>
      <c r="U185" s="1"/>
      <c r="V185" s="2"/>
      <c r="W185" s="29">
        <f>[2]Plan1!$A343</f>
        <v>47119</v>
      </c>
      <c r="X185" s="28" t="str">
        <f>[2]Plan1!$C343</f>
        <v>Confraternização Universal</v>
      </c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</row>
    <row r="186" spans="1:122" x14ac:dyDescent="0.2">
      <c r="A186" s="38">
        <f t="shared" si="40"/>
        <v>42199</v>
      </c>
      <c r="B186" s="39">
        <f t="shared" ca="1" si="47"/>
        <v>872119.33450181014</v>
      </c>
      <c r="C186" s="34">
        <f t="shared" si="51"/>
        <v>870990.23850000009</v>
      </c>
      <c r="D186" s="34"/>
      <c r="E186" s="40">
        <f ca="1">IF(A186&lt;$B$1,VLOOKUP(A186,[1]DI!$A$4:$B$15000,2,FALSE),0)</f>
        <v>0.13639999999999999</v>
      </c>
      <c r="F186" s="41">
        <f t="shared" ca="1" si="36"/>
        <v>1.00050753101617</v>
      </c>
      <c r="G186" s="41">
        <f ca="1">(TRUNC(PRODUCT($F$11:$F185),16))</f>
        <v>1.0580837328053501</v>
      </c>
      <c r="H186" s="42">
        <f t="shared" ca="1" si="41"/>
        <v>1.0570105292763501</v>
      </c>
      <c r="I186" s="42">
        <f t="shared" ca="1" si="37"/>
        <v>1.00101532</v>
      </c>
      <c r="J186" s="40">
        <f t="shared" si="42"/>
        <v>3.5999999999999997E-2</v>
      </c>
      <c r="K186" s="98">
        <f t="shared" si="43"/>
        <v>42195</v>
      </c>
      <c r="L186" s="43">
        <f t="shared" si="44"/>
        <v>2</v>
      </c>
      <c r="M186" s="44">
        <f t="shared" si="45"/>
        <v>2</v>
      </c>
      <c r="N186" s="8">
        <f t="shared" si="38"/>
        <v>1.0002807309999999</v>
      </c>
      <c r="O186" s="8">
        <f t="shared" ca="1" si="39"/>
        <v>1.001296336</v>
      </c>
      <c r="P186" s="44">
        <v>0</v>
      </c>
      <c r="Q186" s="42">
        <f t="shared" ca="1" si="46"/>
        <v>1129.09600181</v>
      </c>
      <c r="R186" s="42"/>
      <c r="S186" s="34">
        <v>0</v>
      </c>
      <c r="T186" s="34"/>
      <c r="U186" s="1"/>
      <c r="V186" s="2"/>
      <c r="W186" s="29">
        <f>[2]Plan1!$A344</f>
        <v>47161</v>
      </c>
      <c r="X186" s="28" t="str">
        <f>[2]Plan1!$C344</f>
        <v>Carnaval</v>
      </c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</row>
    <row r="187" spans="1:122" x14ac:dyDescent="0.2">
      <c r="A187" s="38">
        <f t="shared" si="40"/>
        <v>42200</v>
      </c>
      <c r="B187" s="39">
        <f t="shared" ca="1" si="47"/>
        <v>872684.4347105301</v>
      </c>
      <c r="C187" s="34">
        <f t="shared" si="51"/>
        <v>870990.23850000009</v>
      </c>
      <c r="D187" s="34"/>
      <c r="E187" s="40">
        <f ca="1">IF(A187&lt;$B$1,VLOOKUP(A187,[1]DI!$A$4:$B$15000,2,FALSE),0)</f>
        <v>0.13639999999999999</v>
      </c>
      <c r="F187" s="41">
        <f t="shared" ca="1" si="36"/>
        <v>1.00050753101617</v>
      </c>
      <c r="G187" s="41">
        <f ca="1">(TRUNC(PRODUCT($F$11:$F186),16))</f>
        <v>1.0586207431174499</v>
      </c>
      <c r="H187" s="42">
        <f t="shared" ca="1" si="41"/>
        <v>1.0570105292763501</v>
      </c>
      <c r="I187" s="42">
        <f t="shared" ca="1" si="37"/>
        <v>1.0015233699999999</v>
      </c>
      <c r="J187" s="40">
        <f t="shared" si="42"/>
        <v>3.5999999999999997E-2</v>
      </c>
      <c r="K187" s="98">
        <f t="shared" si="43"/>
        <v>42195</v>
      </c>
      <c r="L187" s="43">
        <f t="shared" si="44"/>
        <v>3</v>
      </c>
      <c r="M187" s="44">
        <f t="shared" si="45"/>
        <v>3</v>
      </c>
      <c r="N187" s="8">
        <f t="shared" si="38"/>
        <v>1.000421126</v>
      </c>
      <c r="O187" s="8">
        <f t="shared" ca="1" si="39"/>
        <v>1.001945138</v>
      </c>
      <c r="P187" s="44">
        <v>0</v>
      </c>
      <c r="Q187" s="42">
        <f t="shared" ca="1" si="46"/>
        <v>1694.1962105299999</v>
      </c>
      <c r="R187" s="42"/>
      <c r="S187" s="34">
        <v>0</v>
      </c>
      <c r="T187" s="34"/>
      <c r="U187" s="1"/>
      <c r="V187" s="2"/>
      <c r="W187" s="29">
        <f>[2]Plan1!$A345</f>
        <v>47162</v>
      </c>
      <c r="X187" s="28" t="str">
        <f>[2]Plan1!$C345</f>
        <v>Carnaval</v>
      </c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</row>
    <row r="188" spans="1:122" x14ac:dyDescent="0.2">
      <c r="A188" s="38">
        <f t="shared" si="40"/>
        <v>42201</v>
      </c>
      <c r="B188" s="39">
        <f t="shared" ca="1" si="47"/>
        <v>873249.8937672301</v>
      </c>
      <c r="C188" s="34">
        <f t="shared" si="51"/>
        <v>870990.23850000009</v>
      </c>
      <c r="D188" s="34"/>
      <c r="E188" s="40">
        <f ca="1">IF(A188&lt;$B$1,VLOOKUP(A188,[1]DI!$A$4:$B$15000,2,FALSE),0)</f>
        <v>0.13639999999999999</v>
      </c>
      <c r="F188" s="41">
        <f t="shared" ca="1" si="36"/>
        <v>1.00050753101617</v>
      </c>
      <c r="G188" s="41">
        <f ca="1">(TRUNC(PRODUCT($F$11:$F187),16))</f>
        <v>1.0591580259789399</v>
      </c>
      <c r="H188" s="42">
        <f t="shared" ca="1" si="41"/>
        <v>1.0570105292763501</v>
      </c>
      <c r="I188" s="42">
        <f t="shared" ca="1" si="37"/>
        <v>1.00203167</v>
      </c>
      <c r="J188" s="40">
        <f t="shared" si="42"/>
        <v>3.5999999999999997E-2</v>
      </c>
      <c r="K188" s="98">
        <f t="shared" si="43"/>
        <v>42195</v>
      </c>
      <c r="L188" s="43">
        <f t="shared" si="44"/>
        <v>4</v>
      </c>
      <c r="M188" s="44">
        <f t="shared" si="45"/>
        <v>4</v>
      </c>
      <c r="N188" s="8">
        <f t="shared" si="38"/>
        <v>1.0005615409999999</v>
      </c>
      <c r="O188" s="8">
        <f t="shared" ca="1" si="39"/>
        <v>1.002594352</v>
      </c>
      <c r="P188" s="44">
        <v>0</v>
      </c>
      <c r="Q188" s="42">
        <f t="shared" ca="1" si="46"/>
        <v>2259.6552672299999</v>
      </c>
      <c r="R188" s="42"/>
      <c r="S188" s="34">
        <v>0</v>
      </c>
      <c r="T188" s="34"/>
      <c r="U188" s="1"/>
      <c r="V188" s="2"/>
      <c r="W188" s="29">
        <f>[2]Plan1!$A346</f>
        <v>47207</v>
      </c>
      <c r="X188" s="28" t="str">
        <f>[2]Plan1!$C346</f>
        <v>Paixão de Cristo</v>
      </c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</row>
    <row r="189" spans="1:122" x14ac:dyDescent="0.2">
      <c r="A189" s="38">
        <f t="shared" si="40"/>
        <v>42202</v>
      </c>
      <c r="B189" s="39">
        <f t="shared" ca="1" si="47"/>
        <v>873815.7203818101</v>
      </c>
      <c r="C189" s="34">
        <f t="shared" si="51"/>
        <v>870990.23850000009</v>
      </c>
      <c r="D189" s="34"/>
      <c r="E189" s="40">
        <f ca="1">IF(A189&lt;$B$1,VLOOKUP(A189,[1]DI!$A$4:$B$15000,2,FALSE),0)</f>
        <v>0.13639999999999999</v>
      </c>
      <c r="F189" s="41">
        <f t="shared" ca="1" si="36"/>
        <v>1.00050753101617</v>
      </c>
      <c r="G189" s="41">
        <f ca="1">(TRUNC(PRODUCT($F$11:$F188),16))</f>
        <v>1.0596955815281499</v>
      </c>
      <c r="H189" s="42">
        <f t="shared" ca="1" si="41"/>
        <v>1.0570105292763501</v>
      </c>
      <c r="I189" s="42">
        <f t="shared" ca="1" si="37"/>
        <v>1.0025402299999999</v>
      </c>
      <c r="J189" s="40">
        <f t="shared" si="42"/>
        <v>3.5999999999999997E-2</v>
      </c>
      <c r="K189" s="98">
        <f t="shared" si="43"/>
        <v>42195</v>
      </c>
      <c r="L189" s="43">
        <f t="shared" si="44"/>
        <v>5</v>
      </c>
      <c r="M189" s="44">
        <f t="shared" si="45"/>
        <v>5</v>
      </c>
      <c r="N189" s="8">
        <f t="shared" si="38"/>
        <v>1.0007019749999999</v>
      </c>
      <c r="O189" s="8">
        <f t="shared" ca="1" si="39"/>
        <v>1.0032439879999999</v>
      </c>
      <c r="P189" s="44">
        <v>0</v>
      </c>
      <c r="Q189" s="42">
        <f t="shared" ca="1" si="46"/>
        <v>2825.4818818099998</v>
      </c>
      <c r="R189" s="42"/>
      <c r="S189" s="34">
        <v>0</v>
      </c>
      <c r="T189" s="34"/>
      <c r="U189" s="1"/>
      <c r="V189" s="2"/>
      <c r="W189" s="29">
        <f>[2]Plan1!$A347</f>
        <v>47229</v>
      </c>
      <c r="X189" s="28" t="str">
        <f>[2]Plan1!$C347</f>
        <v>Tiradentes</v>
      </c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</row>
    <row r="190" spans="1:122" x14ac:dyDescent="0.2">
      <c r="A190" s="38">
        <f t="shared" si="40"/>
        <v>42203</v>
      </c>
      <c r="B190" s="39">
        <f t="shared" ca="1" si="47"/>
        <v>874381.91629625007</v>
      </c>
      <c r="C190" s="34">
        <f t="shared" si="51"/>
        <v>870990.23850000009</v>
      </c>
      <c r="D190" s="34"/>
      <c r="E190" s="40">
        <f ca="1">IF(A190&lt;$B$1,VLOOKUP(A190,[1]DI!$A$4:$B$15000,2,FALSE),0)</f>
        <v>0</v>
      </c>
      <c r="F190" s="41">
        <f t="shared" ca="1" si="36"/>
        <v>1</v>
      </c>
      <c r="G190" s="41">
        <f ca="1">(TRUNC(PRODUCT($F$11:$F189),16))</f>
        <v>1.06023340990348</v>
      </c>
      <c r="H190" s="42">
        <f t="shared" ca="1" si="41"/>
        <v>1.0570105292763501</v>
      </c>
      <c r="I190" s="42">
        <f t="shared" ca="1" si="37"/>
        <v>1.00304905</v>
      </c>
      <c r="J190" s="40">
        <f t="shared" si="42"/>
        <v>3.5999999999999997E-2</v>
      </c>
      <c r="K190" s="98">
        <f t="shared" si="43"/>
        <v>42195</v>
      </c>
      <c r="L190" s="43">
        <f t="shared" si="44"/>
        <v>5</v>
      </c>
      <c r="M190" s="44">
        <f t="shared" si="45"/>
        <v>6</v>
      </c>
      <c r="N190" s="8">
        <f t="shared" si="38"/>
        <v>1.000842429</v>
      </c>
      <c r="O190" s="8">
        <f t="shared" ca="1" si="39"/>
        <v>1.003894048</v>
      </c>
      <c r="P190" s="44">
        <v>0</v>
      </c>
      <c r="Q190" s="42">
        <f t="shared" ca="1" si="46"/>
        <v>3391.67779625</v>
      </c>
      <c r="R190" s="42"/>
      <c r="S190" s="34">
        <v>0</v>
      </c>
      <c r="T190" s="34"/>
      <c r="U190" s="1"/>
      <c r="V190" s="2"/>
      <c r="W190" s="29">
        <f>[2]Plan1!$A348</f>
        <v>47239</v>
      </c>
      <c r="X190" s="28" t="str">
        <f>[2]Plan1!$C348</f>
        <v>Dia do Trabalho</v>
      </c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</row>
    <row r="191" spans="1:122" x14ac:dyDescent="0.2">
      <c r="A191" s="38">
        <f t="shared" si="40"/>
        <v>42204</v>
      </c>
      <c r="B191" s="39">
        <f t="shared" ca="1" si="47"/>
        <v>874381.91629625007</v>
      </c>
      <c r="C191" s="34">
        <f t="shared" si="51"/>
        <v>870990.23850000009</v>
      </c>
      <c r="D191" s="34"/>
      <c r="E191" s="40">
        <f ca="1">IF(A191&lt;$B$1,VLOOKUP(A191,[1]DI!$A$4:$B$15000,2,FALSE),0)</f>
        <v>0</v>
      </c>
      <c r="F191" s="41">
        <f t="shared" ca="1" si="36"/>
        <v>1</v>
      </c>
      <c r="G191" s="41">
        <f ca="1">(TRUNC(PRODUCT($F$11:$F190),16))</f>
        <v>1.06023340990348</v>
      </c>
      <c r="H191" s="42">
        <f t="shared" ca="1" si="41"/>
        <v>1.0570105292763501</v>
      </c>
      <c r="I191" s="42">
        <f t="shared" ca="1" si="37"/>
        <v>1.00304905</v>
      </c>
      <c r="J191" s="40">
        <f t="shared" si="42"/>
        <v>3.5999999999999997E-2</v>
      </c>
      <c r="K191" s="98">
        <f t="shared" si="43"/>
        <v>42195</v>
      </c>
      <c r="L191" s="43">
        <f t="shared" si="44"/>
        <v>5</v>
      </c>
      <c r="M191" s="44">
        <f t="shared" si="45"/>
        <v>6</v>
      </c>
      <c r="N191" s="8">
        <f t="shared" si="38"/>
        <v>1.000842429</v>
      </c>
      <c r="O191" s="8">
        <f t="shared" ca="1" si="39"/>
        <v>1.003894048</v>
      </c>
      <c r="P191" s="44">
        <v>0</v>
      </c>
      <c r="Q191" s="42">
        <f t="shared" ca="1" si="46"/>
        <v>3391.67779625</v>
      </c>
      <c r="R191" s="42"/>
      <c r="S191" s="34">
        <v>0</v>
      </c>
      <c r="T191" s="34"/>
      <c r="U191" s="1"/>
      <c r="V191" s="2"/>
      <c r="W191" s="29">
        <f>[2]Plan1!$A349</f>
        <v>47269</v>
      </c>
      <c r="X191" s="28" t="str">
        <f>[2]Plan1!$C349</f>
        <v>Corpus Christi</v>
      </c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</row>
    <row r="192" spans="1:122" x14ac:dyDescent="0.2">
      <c r="A192" s="38">
        <f t="shared" si="40"/>
        <v>42205</v>
      </c>
      <c r="B192" s="39">
        <f t="shared" ca="1" si="47"/>
        <v>874381.91629625007</v>
      </c>
      <c r="C192" s="34">
        <f t="shared" si="51"/>
        <v>870990.23850000009</v>
      </c>
      <c r="D192" s="34"/>
      <c r="E192" s="40">
        <f ca="1">IF(A192&lt;$B$1,VLOOKUP(A192,[1]DI!$A$4:$B$15000,2,FALSE),0)</f>
        <v>0.13639999999999999</v>
      </c>
      <c r="F192" s="41">
        <f t="shared" ca="1" si="36"/>
        <v>1.00050753101617</v>
      </c>
      <c r="G192" s="41">
        <f ca="1">(TRUNC(PRODUCT($F$11:$F191),16))</f>
        <v>1.06023340990348</v>
      </c>
      <c r="H192" s="42">
        <f t="shared" ca="1" si="41"/>
        <v>1.0570105292763501</v>
      </c>
      <c r="I192" s="42">
        <f t="shared" ca="1" si="37"/>
        <v>1.00304905</v>
      </c>
      <c r="J192" s="40">
        <f t="shared" si="42"/>
        <v>3.5999999999999997E-2</v>
      </c>
      <c r="K192" s="98">
        <f t="shared" si="43"/>
        <v>42195</v>
      </c>
      <c r="L192" s="43">
        <f t="shared" si="44"/>
        <v>6</v>
      </c>
      <c r="M192" s="44">
        <f t="shared" si="45"/>
        <v>6</v>
      </c>
      <c r="N192" s="8">
        <f t="shared" si="38"/>
        <v>1.000842429</v>
      </c>
      <c r="O192" s="8">
        <f t="shared" ca="1" si="39"/>
        <v>1.003894048</v>
      </c>
      <c r="P192" s="44">
        <v>0</v>
      </c>
      <c r="Q192" s="42">
        <f t="shared" ca="1" si="46"/>
        <v>3391.67779625</v>
      </c>
      <c r="R192" s="42"/>
      <c r="S192" s="34">
        <v>0</v>
      </c>
      <c r="T192" s="34"/>
      <c r="U192" s="1"/>
      <c r="V192" s="2"/>
      <c r="W192" s="29">
        <f>[2]Plan1!$A350</f>
        <v>47368</v>
      </c>
      <c r="X192" s="28" t="str">
        <f>[2]Plan1!$C350</f>
        <v>Independência do Brasil</v>
      </c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</row>
    <row r="193" spans="1:122" x14ac:dyDescent="0.2">
      <c r="A193" s="38">
        <f t="shared" si="40"/>
        <v>42206</v>
      </c>
      <c r="B193" s="39">
        <f t="shared" ca="1" si="47"/>
        <v>874948.47976857005</v>
      </c>
      <c r="C193" s="34">
        <f t="shared" si="51"/>
        <v>870990.23850000009</v>
      </c>
      <c r="D193" s="34"/>
      <c r="E193" s="40">
        <f ca="1">IF(A193&lt;$B$1,VLOOKUP(A193,[1]DI!$A$4:$B$15000,2,FALSE),0)</f>
        <v>0.13639999999999999</v>
      </c>
      <c r="F193" s="41">
        <f t="shared" ca="1" si="36"/>
        <v>1.00050753101617</v>
      </c>
      <c r="G193" s="41">
        <f ca="1">(TRUNC(PRODUCT($F$11:$F192),16))</f>
        <v>1.06077151124338</v>
      </c>
      <c r="H193" s="42">
        <f t="shared" ca="1" si="41"/>
        <v>1.0570105292763501</v>
      </c>
      <c r="I193" s="42">
        <f t="shared" ca="1" si="37"/>
        <v>1.00355813</v>
      </c>
      <c r="J193" s="40">
        <f t="shared" si="42"/>
        <v>3.5999999999999997E-2</v>
      </c>
      <c r="K193" s="98">
        <f t="shared" si="43"/>
        <v>42195</v>
      </c>
      <c r="L193" s="43">
        <f t="shared" si="44"/>
        <v>7</v>
      </c>
      <c r="M193" s="44">
        <f t="shared" si="45"/>
        <v>7</v>
      </c>
      <c r="N193" s="8">
        <f t="shared" si="38"/>
        <v>1.0009829029999999</v>
      </c>
      <c r="O193" s="8">
        <f t="shared" ca="1" si="39"/>
        <v>1.00454453</v>
      </c>
      <c r="P193" s="44">
        <v>0</v>
      </c>
      <c r="Q193" s="42">
        <f t="shared" ca="1" si="46"/>
        <v>3958.2412685700001</v>
      </c>
      <c r="R193" s="42"/>
      <c r="S193" s="34">
        <v>0</v>
      </c>
      <c r="T193" s="34"/>
      <c r="U193" s="1"/>
      <c r="V193" s="2"/>
      <c r="W193" s="29">
        <f>[2]Plan1!$A351</f>
        <v>47403</v>
      </c>
      <c r="X193" s="28" t="str">
        <f>[2]Plan1!$C351</f>
        <v>Nossa Sr.a Aparecida - Padroeira do Brasil</v>
      </c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</row>
    <row r="194" spans="1:122" x14ac:dyDescent="0.2">
      <c r="A194" s="38">
        <f t="shared" si="40"/>
        <v>42207</v>
      </c>
      <c r="B194" s="39">
        <f t="shared" ca="1" si="47"/>
        <v>875515.41254075011</v>
      </c>
      <c r="C194" s="34">
        <f t="shared" si="51"/>
        <v>870990.23850000009</v>
      </c>
      <c r="D194" s="34"/>
      <c r="E194" s="40">
        <f ca="1">IF(A194&lt;$B$1,VLOOKUP(A194,[1]DI!$A$4:$B$15000,2,FALSE),0)</f>
        <v>0.13639999999999999</v>
      </c>
      <c r="F194" s="41">
        <f t="shared" ca="1" si="36"/>
        <v>1.00050753101617</v>
      </c>
      <c r="G194" s="41">
        <f ca="1">(TRUNC(PRODUCT($F$11:$F193),16))</f>
        <v>1.06130988568641</v>
      </c>
      <c r="H194" s="42">
        <f t="shared" ca="1" si="41"/>
        <v>1.0570105292763501</v>
      </c>
      <c r="I194" s="42">
        <f t="shared" ca="1" si="37"/>
        <v>1.0040674700000001</v>
      </c>
      <c r="J194" s="40">
        <f t="shared" si="42"/>
        <v>3.5999999999999997E-2</v>
      </c>
      <c r="K194" s="98">
        <f t="shared" si="43"/>
        <v>42195</v>
      </c>
      <c r="L194" s="43">
        <f t="shared" si="44"/>
        <v>8</v>
      </c>
      <c r="M194" s="44">
        <f t="shared" si="45"/>
        <v>8</v>
      </c>
      <c r="N194" s="8">
        <f t="shared" si="38"/>
        <v>1.001123397</v>
      </c>
      <c r="O194" s="8">
        <f t="shared" ca="1" si="39"/>
        <v>1.0051954359999999</v>
      </c>
      <c r="P194" s="44">
        <v>0</v>
      </c>
      <c r="Q194" s="42">
        <f t="shared" ca="1" si="46"/>
        <v>4525.1740407500001</v>
      </c>
      <c r="R194" s="42"/>
      <c r="S194" s="34">
        <v>0</v>
      </c>
      <c r="T194" s="34"/>
      <c r="U194" s="6"/>
      <c r="V194" s="4"/>
      <c r="W194" s="29">
        <f>[2]Plan1!$A352</f>
        <v>47424</v>
      </c>
      <c r="X194" s="28" t="str">
        <f>[2]Plan1!$C352</f>
        <v>Finados</v>
      </c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</row>
    <row r="195" spans="1:122" x14ac:dyDescent="0.2">
      <c r="A195" s="38">
        <f t="shared" si="40"/>
        <v>42208</v>
      </c>
      <c r="B195" s="39">
        <f t="shared" ca="1" si="47"/>
        <v>876082.70503190008</v>
      </c>
      <c r="C195" s="34">
        <f t="shared" si="51"/>
        <v>870990.23850000009</v>
      </c>
      <c r="D195" s="34"/>
      <c r="E195" s="40">
        <f ca="1">IF(A195&lt;$B$1,VLOOKUP(A195,[1]DI!$A$4:$B$15000,2,FALSE),0)</f>
        <v>0.13639999999999999</v>
      </c>
      <c r="F195" s="41">
        <f t="shared" ca="1" si="36"/>
        <v>1.00050753101617</v>
      </c>
      <c r="G195" s="41">
        <f ca="1">(TRUNC(PRODUCT($F$11:$F194),16))</f>
        <v>1.06184853337116</v>
      </c>
      <c r="H195" s="42">
        <f t="shared" ca="1" si="41"/>
        <v>1.0570105292763501</v>
      </c>
      <c r="I195" s="42">
        <f t="shared" ca="1" si="37"/>
        <v>1.0045770599999999</v>
      </c>
      <c r="J195" s="40">
        <f t="shared" si="42"/>
        <v>3.5999999999999997E-2</v>
      </c>
      <c r="K195" s="98">
        <f t="shared" si="43"/>
        <v>42195</v>
      </c>
      <c r="L195" s="43">
        <f t="shared" si="44"/>
        <v>9</v>
      </c>
      <c r="M195" s="44">
        <f t="shared" si="45"/>
        <v>9</v>
      </c>
      <c r="N195" s="8">
        <f t="shared" si="38"/>
        <v>1.00126391</v>
      </c>
      <c r="O195" s="8">
        <f t="shared" ca="1" si="39"/>
        <v>1.0058467550000001</v>
      </c>
      <c r="P195" s="44">
        <v>0</v>
      </c>
      <c r="Q195" s="42">
        <f t="shared" ca="1" si="46"/>
        <v>5092.4665318999996</v>
      </c>
      <c r="R195" s="42"/>
      <c r="S195" s="34">
        <v>0</v>
      </c>
      <c r="T195" s="34"/>
      <c r="U195" s="1"/>
      <c r="V195" s="2"/>
      <c r="W195" s="29">
        <f>[2]Plan1!$A353</f>
        <v>47437</v>
      </c>
      <c r="X195" s="28" t="str">
        <f>[2]Plan1!$C353</f>
        <v>Proclamação da República</v>
      </c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</row>
    <row r="196" spans="1:122" x14ac:dyDescent="0.2">
      <c r="A196" s="38">
        <f t="shared" si="40"/>
        <v>42209</v>
      </c>
      <c r="B196" s="39">
        <f t="shared" ca="1" si="47"/>
        <v>876650.37466182013</v>
      </c>
      <c r="C196" s="34">
        <f t="shared" si="51"/>
        <v>870990.23850000009</v>
      </c>
      <c r="D196" s="34"/>
      <c r="E196" s="40">
        <f ca="1">IF(A196&lt;$B$1,VLOOKUP(A196,[1]DI!$A$4:$B$15000,2,FALSE),0)</f>
        <v>0.13639999999999999</v>
      </c>
      <c r="F196" s="41">
        <f t="shared" ca="1" si="36"/>
        <v>1.00050753101617</v>
      </c>
      <c r="G196" s="41">
        <f ca="1">(TRUNC(PRODUCT($F$11:$F195),16))</f>
        <v>1.0623874544363201</v>
      </c>
      <c r="H196" s="42">
        <f t="shared" ca="1" si="41"/>
        <v>1.0570105292763501</v>
      </c>
      <c r="I196" s="42">
        <f t="shared" ca="1" si="37"/>
        <v>1.0050869200000001</v>
      </c>
      <c r="J196" s="40">
        <f t="shared" si="42"/>
        <v>3.5999999999999997E-2</v>
      </c>
      <c r="K196" s="98">
        <f t="shared" si="43"/>
        <v>42195</v>
      </c>
      <c r="L196" s="43">
        <f t="shared" si="44"/>
        <v>10</v>
      </c>
      <c r="M196" s="44">
        <f t="shared" si="45"/>
        <v>10</v>
      </c>
      <c r="N196" s="8">
        <f t="shared" si="38"/>
        <v>1.001404443</v>
      </c>
      <c r="O196" s="8">
        <f t="shared" ca="1" si="39"/>
        <v>1.0064985070000001</v>
      </c>
      <c r="P196" s="44">
        <v>0</v>
      </c>
      <c r="Q196" s="42">
        <f t="shared" ca="1" si="46"/>
        <v>5660.1361618199999</v>
      </c>
      <c r="R196" s="42"/>
      <c r="S196" s="34">
        <v>0</v>
      </c>
      <c r="T196" s="34"/>
      <c r="U196" s="1"/>
      <c r="V196" s="2"/>
      <c r="W196" s="29">
        <f>[2]Plan1!$A354</f>
        <v>47442</v>
      </c>
      <c r="X196" s="28" t="str">
        <f>[2]Plan1!$C354</f>
        <v>Dia Nacional de Zumbi e da Consciência Negra</v>
      </c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</row>
    <row r="197" spans="1:122" x14ac:dyDescent="0.2">
      <c r="A197" s="38">
        <f t="shared" si="40"/>
        <v>42210</v>
      </c>
      <c r="B197" s="39">
        <f t="shared" ca="1" si="47"/>
        <v>877218.40488170006</v>
      </c>
      <c r="C197" s="34">
        <f t="shared" si="51"/>
        <v>870990.23850000009</v>
      </c>
      <c r="D197" s="34"/>
      <c r="E197" s="40">
        <f ca="1">IF(A197&lt;$B$1,VLOOKUP(A197,[1]DI!$A$4:$B$15000,2,FALSE),0)</f>
        <v>0</v>
      </c>
      <c r="F197" s="41">
        <f t="shared" ca="1" si="36"/>
        <v>1</v>
      </c>
      <c r="G197" s="41">
        <f ca="1">(TRUNC(PRODUCT($F$11:$F196),16))</f>
        <v>1.0629266490206399</v>
      </c>
      <c r="H197" s="42">
        <f t="shared" ca="1" si="41"/>
        <v>1.0570105292763501</v>
      </c>
      <c r="I197" s="42">
        <f t="shared" ca="1" si="37"/>
        <v>1.0055970299999999</v>
      </c>
      <c r="J197" s="40">
        <f t="shared" si="42"/>
        <v>3.5999999999999997E-2</v>
      </c>
      <c r="K197" s="98">
        <f t="shared" si="43"/>
        <v>42195</v>
      </c>
      <c r="L197" s="43">
        <f t="shared" si="44"/>
        <v>10</v>
      </c>
      <c r="M197" s="44">
        <f t="shared" si="45"/>
        <v>11</v>
      </c>
      <c r="N197" s="8">
        <f t="shared" si="38"/>
        <v>1.001544996</v>
      </c>
      <c r="O197" s="8">
        <f t="shared" ca="1" si="39"/>
        <v>1.0071506729999999</v>
      </c>
      <c r="P197" s="44">
        <v>0</v>
      </c>
      <c r="Q197" s="42">
        <f t="shared" ca="1" si="46"/>
        <v>6228.1663816999999</v>
      </c>
      <c r="R197" s="42"/>
      <c r="S197" s="34">
        <v>0</v>
      </c>
      <c r="T197" s="34"/>
      <c r="U197" s="6"/>
      <c r="V197" s="4"/>
      <c r="W197" s="29">
        <f>[2]Plan1!$A355</f>
        <v>47477</v>
      </c>
      <c r="X197" s="28" t="str">
        <f>[2]Plan1!$C355</f>
        <v>Natal</v>
      </c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</row>
    <row r="198" spans="1:122" x14ac:dyDescent="0.2">
      <c r="A198" s="38">
        <f t="shared" si="40"/>
        <v>42211</v>
      </c>
      <c r="B198" s="39">
        <f t="shared" ca="1" si="47"/>
        <v>877218.40488170006</v>
      </c>
      <c r="C198" s="34">
        <f t="shared" si="51"/>
        <v>870990.23850000009</v>
      </c>
      <c r="D198" s="34"/>
      <c r="E198" s="40">
        <f ca="1">IF(A198&lt;$B$1,VLOOKUP(A198,[1]DI!$A$4:$B$15000,2,FALSE),0)</f>
        <v>0</v>
      </c>
      <c r="F198" s="41">
        <f t="shared" ca="1" si="36"/>
        <v>1</v>
      </c>
      <c r="G198" s="41">
        <f ca="1">(TRUNC(PRODUCT($F$11:$F197),16))</f>
        <v>1.0629266490206399</v>
      </c>
      <c r="H198" s="42">
        <f t="shared" ca="1" si="41"/>
        <v>1.0570105292763501</v>
      </c>
      <c r="I198" s="42">
        <f t="shared" ca="1" si="37"/>
        <v>1.0055970299999999</v>
      </c>
      <c r="J198" s="40">
        <f t="shared" si="42"/>
        <v>3.5999999999999997E-2</v>
      </c>
      <c r="K198" s="98">
        <f t="shared" si="43"/>
        <v>42195</v>
      </c>
      <c r="L198" s="43">
        <f t="shared" si="44"/>
        <v>10</v>
      </c>
      <c r="M198" s="44">
        <f t="shared" si="45"/>
        <v>11</v>
      </c>
      <c r="N198" s="8">
        <f t="shared" si="38"/>
        <v>1.001544996</v>
      </c>
      <c r="O198" s="8">
        <f t="shared" ca="1" si="39"/>
        <v>1.0071506729999999</v>
      </c>
      <c r="P198" s="44">
        <v>0</v>
      </c>
      <c r="Q198" s="42">
        <f t="shared" ca="1" si="46"/>
        <v>6228.1663816999999</v>
      </c>
      <c r="R198" s="42"/>
      <c r="S198" s="34">
        <v>0</v>
      </c>
      <c r="T198" s="34"/>
      <c r="U198" s="1"/>
      <c r="V198" s="2"/>
      <c r="W198" s="30"/>
      <c r="X198" s="31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</row>
    <row r="199" spans="1:122" x14ac:dyDescent="0.2">
      <c r="A199" s="38">
        <f t="shared" si="40"/>
        <v>42212</v>
      </c>
      <c r="B199" s="39">
        <f t="shared" ca="1" si="47"/>
        <v>877218.40488170006</v>
      </c>
      <c r="C199" s="34">
        <f t="shared" si="51"/>
        <v>870990.23850000009</v>
      </c>
      <c r="D199" s="34"/>
      <c r="E199" s="40">
        <f ca="1">IF(A199&lt;$B$1,VLOOKUP(A199,[1]DI!$A$4:$B$15000,2,FALSE),0)</f>
        <v>0.13639999999999999</v>
      </c>
      <c r="F199" s="41">
        <f t="shared" ca="1" si="36"/>
        <v>1.00050753101617</v>
      </c>
      <c r="G199" s="41">
        <f ca="1">(TRUNC(PRODUCT($F$11:$F198),16))</f>
        <v>1.0629266490206399</v>
      </c>
      <c r="H199" s="42">
        <f t="shared" ca="1" si="41"/>
        <v>1.0570105292763501</v>
      </c>
      <c r="I199" s="42">
        <f t="shared" ca="1" si="37"/>
        <v>1.0055970299999999</v>
      </c>
      <c r="J199" s="40">
        <f t="shared" si="42"/>
        <v>3.5999999999999997E-2</v>
      </c>
      <c r="K199" s="98">
        <f t="shared" si="43"/>
        <v>42195</v>
      </c>
      <c r="L199" s="43">
        <f t="shared" si="44"/>
        <v>11</v>
      </c>
      <c r="M199" s="44">
        <f t="shared" si="45"/>
        <v>11</v>
      </c>
      <c r="N199" s="8">
        <f t="shared" si="38"/>
        <v>1.001544996</v>
      </c>
      <c r="O199" s="8">
        <f t="shared" ca="1" si="39"/>
        <v>1.0071506729999999</v>
      </c>
      <c r="P199" s="44">
        <v>0</v>
      </c>
      <c r="Q199" s="42">
        <f t="shared" ca="1" si="46"/>
        <v>6228.1663816999999</v>
      </c>
      <c r="R199" s="42"/>
      <c r="S199" s="34">
        <v>0</v>
      </c>
      <c r="T199" s="34"/>
      <c r="U199" s="1"/>
      <c r="V199" s="2"/>
      <c r="W199" s="30"/>
      <c r="X199" s="3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</row>
    <row r="200" spans="1:122" x14ac:dyDescent="0.2">
      <c r="A200" s="38">
        <f t="shared" si="40"/>
        <v>42213</v>
      </c>
      <c r="B200" s="39">
        <f t="shared" ca="1" si="47"/>
        <v>877786.80440144008</v>
      </c>
      <c r="C200" s="34">
        <f t="shared" si="51"/>
        <v>870990.23850000009</v>
      </c>
      <c r="D200" s="34"/>
      <c r="E200" s="40">
        <f ca="1">IF(A200&lt;$B$1,VLOOKUP(A200,[1]DI!$A$4:$B$15000,2,FALSE),0)</f>
        <v>0.13639999999999999</v>
      </c>
      <c r="F200" s="41">
        <f t="shared" ca="1" si="36"/>
        <v>1.00050753101617</v>
      </c>
      <c r="G200" s="41">
        <f ca="1">(TRUNC(PRODUCT($F$11:$F199),16))</f>
        <v>1.0634661172629301</v>
      </c>
      <c r="H200" s="42">
        <f t="shared" ca="1" si="41"/>
        <v>1.0570105292763501</v>
      </c>
      <c r="I200" s="42">
        <f t="shared" ca="1" si="37"/>
        <v>1.0061074000000001</v>
      </c>
      <c r="J200" s="40">
        <f t="shared" si="42"/>
        <v>3.5999999999999997E-2</v>
      </c>
      <c r="K200" s="98">
        <f t="shared" si="43"/>
        <v>42195</v>
      </c>
      <c r="L200" s="43">
        <f t="shared" si="44"/>
        <v>12</v>
      </c>
      <c r="M200" s="44">
        <f t="shared" si="45"/>
        <v>12</v>
      </c>
      <c r="N200" s="8">
        <f t="shared" si="38"/>
        <v>1.0016855689999999</v>
      </c>
      <c r="O200" s="8">
        <f t="shared" ca="1" si="39"/>
        <v>1.007803263</v>
      </c>
      <c r="P200" s="44">
        <v>0</v>
      </c>
      <c r="Q200" s="42">
        <f t="shared" ca="1" si="46"/>
        <v>6796.5659014399998</v>
      </c>
      <c r="R200" s="42"/>
      <c r="S200" s="34">
        <v>0</v>
      </c>
      <c r="T200" s="34"/>
      <c r="U200" s="1"/>
      <c r="V200" s="2"/>
      <c r="W200" s="30"/>
      <c r="X200" s="31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</row>
    <row r="201" spans="1:122" x14ac:dyDescent="0.2">
      <c r="A201" s="38">
        <f t="shared" si="40"/>
        <v>42214</v>
      </c>
      <c r="B201" s="39">
        <f t="shared" ca="1" si="47"/>
        <v>878355.57322105009</v>
      </c>
      <c r="C201" s="34">
        <f t="shared" si="51"/>
        <v>870990.23850000009</v>
      </c>
      <c r="D201" s="34"/>
      <c r="E201" s="40">
        <f ca="1">IF(A201&lt;$B$1,VLOOKUP(A201,[1]DI!$A$4:$B$15000,2,FALSE),0)</f>
        <v>0.13639999999999999</v>
      </c>
      <c r="F201" s="41">
        <f t="shared" ca="1" si="36"/>
        <v>1.00050753101617</v>
      </c>
      <c r="G201" s="41">
        <f ca="1">(TRUNC(PRODUCT($F$11:$F200),16))</f>
        <v>1.06400585930209</v>
      </c>
      <c r="H201" s="42">
        <f t="shared" ca="1" si="41"/>
        <v>1.0570105292763501</v>
      </c>
      <c r="I201" s="42">
        <f t="shared" ca="1" si="37"/>
        <v>1.0066180300000001</v>
      </c>
      <c r="J201" s="40">
        <f t="shared" si="42"/>
        <v>3.5999999999999997E-2</v>
      </c>
      <c r="K201" s="98">
        <f t="shared" si="43"/>
        <v>42195</v>
      </c>
      <c r="L201" s="43">
        <f t="shared" si="44"/>
        <v>13</v>
      </c>
      <c r="M201" s="44">
        <f t="shared" si="45"/>
        <v>13</v>
      </c>
      <c r="N201" s="8">
        <f t="shared" si="38"/>
        <v>1.0018261610000001</v>
      </c>
      <c r="O201" s="8">
        <f t="shared" ca="1" si="39"/>
        <v>1.0084562770000001</v>
      </c>
      <c r="P201" s="44">
        <v>0</v>
      </c>
      <c r="Q201" s="42">
        <f t="shared" ca="1" si="46"/>
        <v>7365.3347210499996</v>
      </c>
      <c r="R201" s="42"/>
      <c r="S201" s="34">
        <v>0</v>
      </c>
      <c r="T201" s="34"/>
      <c r="U201" s="1"/>
      <c r="V201" s="2"/>
      <c r="W201" s="30"/>
      <c r="X201" s="3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</row>
    <row r="202" spans="1:122" x14ac:dyDescent="0.2">
      <c r="A202" s="38">
        <f t="shared" si="40"/>
        <v>42215</v>
      </c>
      <c r="B202" s="39">
        <f t="shared" ca="1" si="47"/>
        <v>878924.71046952007</v>
      </c>
      <c r="C202" s="34">
        <f t="shared" si="51"/>
        <v>870990.23850000009</v>
      </c>
      <c r="D202" s="34"/>
      <c r="E202" s="40">
        <f ca="1">IF(A202&lt;$B$1,VLOOKUP(A202,[1]DI!$A$4:$B$15000,2,FALSE),0)</f>
        <v>0.14130000000000001</v>
      </c>
      <c r="F202" s="41">
        <f t="shared" ca="1" si="36"/>
        <v>1.0005246136075501</v>
      </c>
      <c r="G202" s="41">
        <f ca="1">(TRUNC(PRODUCT($F$11:$F201),16))</f>
        <v>1.06454587527707</v>
      </c>
      <c r="H202" s="42">
        <f t="shared" ca="1" si="41"/>
        <v>1.0570105292763501</v>
      </c>
      <c r="I202" s="42">
        <f t="shared" ca="1" si="37"/>
        <v>1.00712892</v>
      </c>
      <c r="J202" s="40">
        <f t="shared" si="42"/>
        <v>3.5999999999999997E-2</v>
      </c>
      <c r="K202" s="98">
        <f t="shared" si="43"/>
        <v>42195</v>
      </c>
      <c r="L202" s="43">
        <f t="shared" si="44"/>
        <v>14</v>
      </c>
      <c r="M202" s="44">
        <f t="shared" si="45"/>
        <v>14</v>
      </c>
      <c r="N202" s="8">
        <f t="shared" si="38"/>
        <v>1.0019667729999999</v>
      </c>
      <c r="O202" s="8">
        <f t="shared" ca="1" si="39"/>
        <v>1.009109714</v>
      </c>
      <c r="P202" s="44">
        <v>0</v>
      </c>
      <c r="Q202" s="42">
        <f t="shared" ca="1" si="46"/>
        <v>7934.4719695200001</v>
      </c>
      <c r="R202" s="42"/>
      <c r="S202" s="34">
        <v>0</v>
      </c>
      <c r="T202" s="34"/>
      <c r="U202" s="1"/>
      <c r="V202" s="2"/>
      <c r="W202" s="30"/>
      <c r="X202" s="3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</row>
    <row r="203" spans="1:122" x14ac:dyDescent="0.2">
      <c r="A203" s="38">
        <f t="shared" si="40"/>
        <v>42216</v>
      </c>
      <c r="B203" s="39">
        <f t="shared" ca="1" si="47"/>
        <v>879509.23898650007</v>
      </c>
      <c r="C203" s="34">
        <f t="shared" si="51"/>
        <v>870990.23850000009</v>
      </c>
      <c r="D203" s="34"/>
      <c r="E203" s="40">
        <f ca="1">IF(A203&lt;$B$1,VLOOKUP(A203,[1]DI!$A$4:$B$15000,2,FALSE),0)</f>
        <v>0.14130000000000001</v>
      </c>
      <c r="F203" s="41">
        <f t="shared" ca="1" si="36"/>
        <v>1.0005246136075501</v>
      </c>
      <c r="G203" s="41">
        <f ca="1">(TRUNC(PRODUCT($F$11:$F202),16))</f>
        <v>1.0651043505291</v>
      </c>
      <c r="H203" s="42">
        <f t="shared" ca="1" si="41"/>
        <v>1.0570105292763501</v>
      </c>
      <c r="I203" s="42">
        <f t="shared" ca="1" si="37"/>
        <v>1.0076572800000001</v>
      </c>
      <c r="J203" s="40">
        <f t="shared" si="42"/>
        <v>3.5999999999999997E-2</v>
      </c>
      <c r="K203" s="98">
        <f t="shared" si="43"/>
        <v>42195</v>
      </c>
      <c r="L203" s="43">
        <f t="shared" si="44"/>
        <v>15</v>
      </c>
      <c r="M203" s="44">
        <f t="shared" si="45"/>
        <v>15</v>
      </c>
      <c r="N203" s="8">
        <f t="shared" si="38"/>
        <v>1.0021074050000001</v>
      </c>
      <c r="O203" s="8">
        <f t="shared" ca="1" si="39"/>
        <v>1.009780822</v>
      </c>
      <c r="P203" s="44">
        <v>0</v>
      </c>
      <c r="Q203" s="42">
        <f t="shared" ca="1" si="46"/>
        <v>8519.0004864999992</v>
      </c>
      <c r="R203" s="42"/>
      <c r="S203" s="34">
        <v>0</v>
      </c>
      <c r="T203" s="34"/>
      <c r="U203" s="1"/>
      <c r="V203" s="2"/>
      <c r="W203" s="30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</row>
    <row r="204" spans="1:122" x14ac:dyDescent="0.2">
      <c r="A204" s="38">
        <f t="shared" si="40"/>
        <v>42217</v>
      </c>
      <c r="B204" s="39">
        <f t="shared" ca="1" si="47"/>
        <v>880094.14899720007</v>
      </c>
      <c r="C204" s="34">
        <f t="shared" si="51"/>
        <v>870990.23850000009</v>
      </c>
      <c r="D204" s="34"/>
      <c r="E204" s="40">
        <f ca="1">IF(A204&lt;$B$1,VLOOKUP(A204,[1]DI!$A$4:$B$15000,2,FALSE),0)</f>
        <v>0</v>
      </c>
      <c r="F204" s="41">
        <f t="shared" ref="F204:F267" ca="1" si="52">IF(A204&lt;A$9,1,ROUND(((1+E204)^(1/252)),16))</f>
        <v>1</v>
      </c>
      <c r="G204" s="41">
        <f ca="1">(TRUNC(PRODUCT($F$11:$F203),16))</f>
        <v>1.06566311876485</v>
      </c>
      <c r="H204" s="42">
        <f t="shared" ca="1" si="41"/>
        <v>1.0570105292763501</v>
      </c>
      <c r="I204" s="42">
        <f t="shared" ref="I204:I267" ca="1" si="53">ROUND(G204/H204,8)</f>
        <v>1.0081859099999999</v>
      </c>
      <c r="J204" s="40">
        <f t="shared" si="42"/>
        <v>3.5999999999999997E-2</v>
      </c>
      <c r="K204" s="98">
        <f t="shared" si="43"/>
        <v>42195</v>
      </c>
      <c r="L204" s="43">
        <f t="shared" si="44"/>
        <v>15</v>
      </c>
      <c r="M204" s="44">
        <f t="shared" si="45"/>
        <v>16</v>
      </c>
      <c r="N204" s="8">
        <f t="shared" ref="N204:N267" si="54">ROUND((J204+1)^(M204/252),9)</f>
        <v>1.002248056</v>
      </c>
      <c r="O204" s="8">
        <f t="shared" ref="O204:O267" ca="1" si="55">ROUND(I204*N204,9)</f>
        <v>1.0104523679999999</v>
      </c>
      <c r="P204" s="44">
        <v>0</v>
      </c>
      <c r="Q204" s="42">
        <f t="shared" ca="1" si="46"/>
        <v>9103.9104972000005</v>
      </c>
      <c r="R204" s="42"/>
      <c r="S204" s="34">
        <v>0</v>
      </c>
      <c r="T204" s="34"/>
      <c r="U204" s="1"/>
      <c r="V204" s="2"/>
      <c r="W204" s="30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</row>
    <row r="205" spans="1:122" x14ac:dyDescent="0.2">
      <c r="A205" s="38">
        <f t="shared" ref="A205:A268" si="56">(A204+1)</f>
        <v>42218</v>
      </c>
      <c r="B205" s="39">
        <f t="shared" ca="1" si="47"/>
        <v>880094.14899720007</v>
      </c>
      <c r="C205" s="34">
        <f t="shared" si="51"/>
        <v>870990.23850000009</v>
      </c>
      <c r="D205" s="34"/>
      <c r="E205" s="40">
        <f ca="1">IF(A205&lt;$B$1,VLOOKUP(A205,[1]DI!$A$4:$B$15000,2,FALSE),0)</f>
        <v>0</v>
      </c>
      <c r="F205" s="41">
        <f t="shared" ca="1" si="52"/>
        <v>1</v>
      </c>
      <c r="G205" s="41">
        <f ca="1">(TRUNC(PRODUCT($F$11:$F204),16))</f>
        <v>1.06566311876485</v>
      </c>
      <c r="H205" s="42">
        <f t="shared" ref="H205:H268" ca="1" si="57">IF(P204&gt;0,G204,H204)</f>
        <v>1.0570105292763501</v>
      </c>
      <c r="I205" s="42">
        <f t="shared" ca="1" si="53"/>
        <v>1.0081859099999999</v>
      </c>
      <c r="J205" s="40">
        <f t="shared" ref="J205:J268" si="58">J204</f>
        <v>3.5999999999999997E-2</v>
      </c>
      <c r="K205" s="98">
        <f t="shared" si="43"/>
        <v>42195</v>
      </c>
      <c r="L205" s="43">
        <f t="shared" si="44"/>
        <v>15</v>
      </c>
      <c r="M205" s="44">
        <f t="shared" si="45"/>
        <v>16</v>
      </c>
      <c r="N205" s="8">
        <f t="shared" si="54"/>
        <v>1.002248056</v>
      </c>
      <c r="O205" s="8">
        <f t="shared" ca="1" si="55"/>
        <v>1.0104523679999999</v>
      </c>
      <c r="P205" s="44">
        <v>0</v>
      </c>
      <c r="Q205" s="42">
        <f t="shared" ca="1" si="46"/>
        <v>9103.9104972000005</v>
      </c>
      <c r="R205" s="42"/>
      <c r="S205" s="34">
        <v>0</v>
      </c>
      <c r="T205" s="34"/>
      <c r="U205" s="1"/>
      <c r="V205" s="2"/>
      <c r="W205" s="30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</row>
    <row r="206" spans="1:122" x14ac:dyDescent="0.2">
      <c r="A206" s="38">
        <f t="shared" si="56"/>
        <v>42219</v>
      </c>
      <c r="B206" s="39">
        <f t="shared" ca="1" si="47"/>
        <v>880094.14899720007</v>
      </c>
      <c r="C206" s="34">
        <f t="shared" si="51"/>
        <v>870990.23850000009</v>
      </c>
      <c r="D206" s="34"/>
      <c r="E206" s="40">
        <f ca="1">IF(A206&lt;$B$1,VLOOKUP(A206,[1]DI!$A$4:$B$15000,2,FALSE),0)</f>
        <v>0.14130000000000001</v>
      </c>
      <c r="F206" s="41">
        <f t="shared" ca="1" si="52"/>
        <v>1.0005246136075501</v>
      </c>
      <c r="G206" s="41">
        <f ca="1">(TRUNC(PRODUCT($F$11:$F205),16))</f>
        <v>1.06566311876485</v>
      </c>
      <c r="H206" s="42">
        <f t="shared" ca="1" si="57"/>
        <v>1.0570105292763501</v>
      </c>
      <c r="I206" s="42">
        <f t="shared" ca="1" si="53"/>
        <v>1.0081859099999999</v>
      </c>
      <c r="J206" s="40">
        <f t="shared" si="58"/>
        <v>3.5999999999999997E-2</v>
      </c>
      <c r="K206" s="98">
        <f t="shared" ref="K206:K269" si="59">IF(P205&gt;0,A205,K205)</f>
        <v>42195</v>
      </c>
      <c r="L206" s="43">
        <f t="shared" ref="L206:L269" si="60">IF(A206&gt;K206,IF(NETWORKDAYS(K206,A206,$W$12:$W$197)-1=0,1,NETWORKDAYS(K206,A206,$W$12:$W$197)-1),0)</f>
        <v>16</v>
      </c>
      <c r="M206" s="44">
        <f t="shared" ref="M206:M269" si="61">IF(AND(L206=1,L205=1),1,IF(L206&gt;0,IF(L206=L205,L206+1,L206),0))</f>
        <v>16</v>
      </c>
      <c r="N206" s="8">
        <f t="shared" si="54"/>
        <v>1.002248056</v>
      </c>
      <c r="O206" s="8">
        <f t="shared" ca="1" si="55"/>
        <v>1.0104523679999999</v>
      </c>
      <c r="P206" s="44">
        <v>0</v>
      </c>
      <c r="Q206" s="42">
        <f t="shared" ref="Q206:Q269" ca="1" si="62">TRUNC(((O206-1)*C206),8)</f>
        <v>9103.9104972000005</v>
      </c>
      <c r="R206" s="42"/>
      <c r="S206" s="34">
        <v>0</v>
      </c>
      <c r="T206" s="34"/>
      <c r="U206" s="1"/>
      <c r="V206" s="2"/>
      <c r="W206" s="30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</row>
    <row r="207" spans="1:122" x14ac:dyDescent="0.2">
      <c r="A207" s="38">
        <f t="shared" si="56"/>
        <v>42220</v>
      </c>
      <c r="B207" s="39">
        <f t="shared" ref="B207:B270" ca="1" si="63">IF(A207&lt;=TODAY(),C207+Q207,IF(AND(A207&gt;TODAY(),A207&lt;=$B$1),IF(VLOOKUP(TODAY(),$A$10:$E$2000,5,FALSE)=0,"n.d",C207+Q207),"n.d"))</f>
        <v>880679.44224361004</v>
      </c>
      <c r="C207" s="34">
        <f t="shared" si="51"/>
        <v>870990.23850000009</v>
      </c>
      <c r="D207" s="34">
        <f>141816.01*S$1</f>
        <v>21272.4015</v>
      </c>
      <c r="E207" s="40">
        <f ca="1">IF(A207&lt;$B$1,VLOOKUP(A207,[1]DI!$A$4:$B$15000,2,FALSE),0)</f>
        <v>0.14130000000000001</v>
      </c>
      <c r="F207" s="41">
        <f t="shared" ca="1" si="52"/>
        <v>1.0005246136075501</v>
      </c>
      <c r="G207" s="41">
        <f ca="1">(TRUNC(PRODUCT($F$11:$F206),16))</f>
        <v>1.0662221801380201</v>
      </c>
      <c r="H207" s="42">
        <f t="shared" ca="1" si="57"/>
        <v>1.0570105292763501</v>
      </c>
      <c r="I207" s="42">
        <f t="shared" ca="1" si="53"/>
        <v>1.0087148100000001</v>
      </c>
      <c r="J207" s="40">
        <f t="shared" si="58"/>
        <v>3.5999999999999997E-2</v>
      </c>
      <c r="K207" s="98">
        <f t="shared" si="59"/>
        <v>42195</v>
      </c>
      <c r="L207" s="43">
        <f t="shared" si="60"/>
        <v>17</v>
      </c>
      <c r="M207" s="44">
        <f t="shared" si="61"/>
        <v>17</v>
      </c>
      <c r="N207" s="8">
        <f t="shared" si="54"/>
        <v>1.002388727</v>
      </c>
      <c r="O207" s="8">
        <f t="shared" ca="1" si="55"/>
        <v>1.0111243539999999</v>
      </c>
      <c r="P207" s="44">
        <v>0</v>
      </c>
      <c r="Q207" s="42">
        <f t="shared" ca="1" si="62"/>
        <v>9689.2037436099999</v>
      </c>
      <c r="R207" s="42">
        <f t="shared" ref="R207:R213" ca="1" si="64">TRUNC(((O207/O$207)-1)*D207,8)</f>
        <v>0</v>
      </c>
      <c r="S207" s="34">
        <v>0</v>
      </c>
      <c r="T207" s="34"/>
      <c r="U207" s="1"/>
      <c r="V207" s="2"/>
      <c r="W207" s="30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</row>
    <row r="208" spans="1:122" x14ac:dyDescent="0.2">
      <c r="A208" s="38">
        <f t="shared" si="56"/>
        <v>42221</v>
      </c>
      <c r="B208" s="39">
        <f t="shared" ca="1" si="63"/>
        <v>881265.13614553004</v>
      </c>
      <c r="C208" s="34">
        <f t="shared" si="51"/>
        <v>870990.23850000009</v>
      </c>
      <c r="D208" s="34">
        <f t="shared" ref="D208:D213" si="65">141816.01*S$1</f>
        <v>21272.4015</v>
      </c>
      <c r="E208" s="40">
        <f ca="1">IF(A208&lt;$B$1,VLOOKUP(A208,[1]DI!$A$4:$B$15000,2,FALSE),0)</f>
        <v>0.14130000000000001</v>
      </c>
      <c r="F208" s="41">
        <f t="shared" ca="1" si="52"/>
        <v>1.0005246136075501</v>
      </c>
      <c r="G208" s="41">
        <f ca="1">(TRUNC(PRODUCT($F$11:$F207),16))</f>
        <v>1.0667815348023899</v>
      </c>
      <c r="H208" s="42">
        <f t="shared" ca="1" si="57"/>
        <v>1.0570105292763501</v>
      </c>
      <c r="I208" s="42">
        <f t="shared" ca="1" si="53"/>
        <v>1.009244</v>
      </c>
      <c r="J208" s="40">
        <f t="shared" si="58"/>
        <v>3.5999999999999997E-2</v>
      </c>
      <c r="K208" s="98">
        <f t="shared" si="59"/>
        <v>42195</v>
      </c>
      <c r="L208" s="43">
        <f t="shared" si="60"/>
        <v>18</v>
      </c>
      <c r="M208" s="44">
        <f t="shared" si="61"/>
        <v>18</v>
      </c>
      <c r="N208" s="8">
        <f t="shared" si="54"/>
        <v>1.0025294179999999</v>
      </c>
      <c r="O208" s="8">
        <f t="shared" ca="1" si="55"/>
        <v>1.0117967999999999</v>
      </c>
      <c r="P208" s="44">
        <v>0</v>
      </c>
      <c r="Q208" s="42">
        <f t="shared" ca="1" si="62"/>
        <v>10274.89764553</v>
      </c>
      <c r="R208" s="42">
        <f t="shared" ca="1" si="64"/>
        <v>14.147163239999999</v>
      </c>
      <c r="S208" s="34">
        <v>0</v>
      </c>
      <c r="T208" s="34"/>
      <c r="U208" s="1"/>
      <c r="V208" s="2"/>
      <c r="W208" s="30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</row>
    <row r="209" spans="1:122" x14ac:dyDescent="0.2">
      <c r="A209" s="38">
        <f t="shared" si="56"/>
        <v>42222</v>
      </c>
      <c r="B209" s="39">
        <f t="shared" ca="1" si="63"/>
        <v>881851.21241216012</v>
      </c>
      <c r="C209" s="34">
        <f t="shared" si="51"/>
        <v>870990.23850000009</v>
      </c>
      <c r="D209" s="34">
        <f t="shared" si="65"/>
        <v>21272.4015</v>
      </c>
      <c r="E209" s="40">
        <f ca="1">IF(A209&lt;$B$1,VLOOKUP(A209,[1]DI!$A$4:$B$15000,2,FALSE),0)</f>
        <v>0.14130000000000001</v>
      </c>
      <c r="F209" s="41">
        <f t="shared" ca="1" si="52"/>
        <v>1.0005246136075501</v>
      </c>
      <c r="G209" s="41">
        <f ca="1">(TRUNC(PRODUCT($F$11:$F208),16))</f>
        <v>1.06734118291183</v>
      </c>
      <c r="H209" s="42">
        <f t="shared" ca="1" si="57"/>
        <v>1.0570105292763501</v>
      </c>
      <c r="I209" s="42">
        <f t="shared" ca="1" si="53"/>
        <v>1.0097734599999999</v>
      </c>
      <c r="J209" s="40">
        <f t="shared" si="58"/>
        <v>3.5999999999999997E-2</v>
      </c>
      <c r="K209" s="98">
        <f t="shared" si="59"/>
        <v>42195</v>
      </c>
      <c r="L209" s="43">
        <f t="shared" si="60"/>
        <v>19</v>
      </c>
      <c r="M209" s="44">
        <f t="shared" si="61"/>
        <v>19</v>
      </c>
      <c r="N209" s="8">
        <f t="shared" si="54"/>
        <v>1.002670129</v>
      </c>
      <c r="O209" s="8">
        <f t="shared" ca="1" si="55"/>
        <v>1.0124696849999999</v>
      </c>
      <c r="P209" s="44">
        <v>0</v>
      </c>
      <c r="Q209" s="42">
        <f t="shared" ca="1" si="62"/>
        <v>10860.97391216</v>
      </c>
      <c r="R209" s="42">
        <f t="shared" ca="1" si="64"/>
        <v>28.303562329999998</v>
      </c>
      <c r="S209" s="34">
        <v>0</v>
      </c>
      <c r="T209" s="34"/>
      <c r="U209" s="1"/>
      <c r="V209" s="2"/>
      <c r="W209" s="30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</row>
    <row r="210" spans="1:122" x14ac:dyDescent="0.2">
      <c r="A210" s="38">
        <f t="shared" si="56"/>
        <v>42223</v>
      </c>
      <c r="B210" s="39">
        <f t="shared" ca="1" si="63"/>
        <v>882437.68062441004</v>
      </c>
      <c r="C210" s="34">
        <f t="shared" si="51"/>
        <v>870990.23850000009</v>
      </c>
      <c r="D210" s="34">
        <f t="shared" si="65"/>
        <v>21272.4015</v>
      </c>
      <c r="E210" s="40">
        <f ca="1">IF(A210&lt;$B$1,VLOOKUP(A210,[1]DI!$A$4:$B$15000,2,FALSE),0)</f>
        <v>0.14130000000000001</v>
      </c>
      <c r="F210" s="41">
        <f t="shared" ca="1" si="52"/>
        <v>1.0005246136075501</v>
      </c>
      <c r="G210" s="41">
        <f ca="1">(TRUNC(PRODUCT($F$11:$F209),16))</f>
        <v>1.0679011246202801</v>
      </c>
      <c r="H210" s="42">
        <f t="shared" ca="1" si="57"/>
        <v>1.0570105292763501</v>
      </c>
      <c r="I210" s="42">
        <f t="shared" ca="1" si="53"/>
        <v>1.0103032000000001</v>
      </c>
      <c r="J210" s="40">
        <f t="shared" si="58"/>
        <v>3.5999999999999997E-2</v>
      </c>
      <c r="K210" s="98">
        <f t="shared" si="59"/>
        <v>42195</v>
      </c>
      <c r="L210" s="43">
        <f t="shared" si="60"/>
        <v>20</v>
      </c>
      <c r="M210" s="44">
        <f t="shared" si="61"/>
        <v>20</v>
      </c>
      <c r="N210" s="8">
        <f t="shared" si="54"/>
        <v>1.002810859</v>
      </c>
      <c r="O210" s="8">
        <f t="shared" ca="1" si="55"/>
        <v>1.01314302</v>
      </c>
      <c r="P210" s="44">
        <v>0</v>
      </c>
      <c r="Q210" s="42">
        <f t="shared" ca="1" si="62"/>
        <v>11447.442124409999</v>
      </c>
      <c r="R210" s="42">
        <f t="shared" ca="1" si="64"/>
        <v>42.46942868</v>
      </c>
      <c r="S210" s="34">
        <v>0</v>
      </c>
      <c r="T210" s="34"/>
      <c r="U210" s="1"/>
      <c r="V210" s="2"/>
      <c r="W210" s="30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</row>
    <row r="211" spans="1:122" x14ac:dyDescent="0.2">
      <c r="A211" s="38">
        <f t="shared" si="56"/>
        <v>42224</v>
      </c>
      <c r="B211" s="39">
        <f t="shared" ca="1" si="63"/>
        <v>883024.53991126013</v>
      </c>
      <c r="C211" s="34">
        <f t="shared" si="51"/>
        <v>870990.23850000009</v>
      </c>
      <c r="D211" s="34">
        <f t="shared" si="65"/>
        <v>21272.4015</v>
      </c>
      <c r="E211" s="40">
        <f ca="1">IF(A211&lt;$B$1,VLOOKUP(A211,[1]DI!$A$4:$B$15000,2,FALSE),0)</f>
        <v>0</v>
      </c>
      <c r="F211" s="41">
        <f t="shared" ca="1" si="52"/>
        <v>1</v>
      </c>
      <c r="G211" s="41">
        <f ca="1">(TRUNC(PRODUCT($F$11:$F210),16))</f>
        <v>1.0684613600817801</v>
      </c>
      <c r="H211" s="42">
        <f t="shared" ca="1" si="57"/>
        <v>1.0570105292763501</v>
      </c>
      <c r="I211" s="42">
        <f t="shared" ca="1" si="53"/>
        <v>1.0108332200000001</v>
      </c>
      <c r="J211" s="40">
        <f t="shared" si="58"/>
        <v>3.5999999999999997E-2</v>
      </c>
      <c r="K211" s="98">
        <f t="shared" si="59"/>
        <v>42195</v>
      </c>
      <c r="L211" s="43">
        <f t="shared" si="60"/>
        <v>20</v>
      </c>
      <c r="M211" s="44">
        <f t="shared" si="61"/>
        <v>21</v>
      </c>
      <c r="N211" s="8">
        <f t="shared" si="54"/>
        <v>1.0029516089999999</v>
      </c>
      <c r="O211" s="8">
        <f t="shared" ca="1" si="55"/>
        <v>1.013816804</v>
      </c>
      <c r="P211" s="44">
        <v>0</v>
      </c>
      <c r="Q211" s="42">
        <f t="shared" ca="1" si="62"/>
        <v>12034.301411259999</v>
      </c>
      <c r="R211" s="42">
        <f t="shared" ca="1" si="64"/>
        <v>56.644741260000004</v>
      </c>
      <c r="S211" s="34">
        <v>0</v>
      </c>
      <c r="T211" s="34"/>
      <c r="U211" s="1"/>
      <c r="V211" s="2"/>
      <c r="W211" s="30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</row>
    <row r="212" spans="1:122" x14ac:dyDescent="0.2">
      <c r="A212" s="38">
        <f t="shared" si="56"/>
        <v>42225</v>
      </c>
      <c r="B212" s="39">
        <f t="shared" ca="1" si="63"/>
        <v>883024.53991126013</v>
      </c>
      <c r="C212" s="34">
        <f t="shared" si="51"/>
        <v>870990.23850000009</v>
      </c>
      <c r="D212" s="34">
        <f t="shared" si="65"/>
        <v>21272.4015</v>
      </c>
      <c r="E212" s="40">
        <f ca="1">IF(A212&lt;$B$1,VLOOKUP(A212,[1]DI!$A$4:$B$15000,2,FALSE),0)</f>
        <v>0</v>
      </c>
      <c r="F212" s="41">
        <f t="shared" ca="1" si="52"/>
        <v>1</v>
      </c>
      <c r="G212" s="41">
        <f ca="1">(TRUNC(PRODUCT($F$11:$F211),16))</f>
        <v>1.0684613600817801</v>
      </c>
      <c r="H212" s="42">
        <f t="shared" ca="1" si="57"/>
        <v>1.0570105292763501</v>
      </c>
      <c r="I212" s="42">
        <f t="shared" ca="1" si="53"/>
        <v>1.0108332200000001</v>
      </c>
      <c r="J212" s="40">
        <f t="shared" si="58"/>
        <v>3.5999999999999997E-2</v>
      </c>
      <c r="K212" s="98">
        <f t="shared" si="59"/>
        <v>42195</v>
      </c>
      <c r="L212" s="43">
        <f t="shared" si="60"/>
        <v>20</v>
      </c>
      <c r="M212" s="44">
        <f t="shared" si="61"/>
        <v>21</v>
      </c>
      <c r="N212" s="8">
        <f t="shared" si="54"/>
        <v>1.0029516089999999</v>
      </c>
      <c r="O212" s="8">
        <f t="shared" ca="1" si="55"/>
        <v>1.013816804</v>
      </c>
      <c r="P212" s="44">
        <v>0</v>
      </c>
      <c r="Q212" s="42">
        <f t="shared" ca="1" si="62"/>
        <v>12034.301411259999</v>
      </c>
      <c r="R212" s="42">
        <f t="shared" ca="1" si="64"/>
        <v>56.644741260000004</v>
      </c>
      <c r="S212" s="34">
        <v>0</v>
      </c>
      <c r="T212" s="34"/>
      <c r="U212" s="1"/>
      <c r="V212" s="2"/>
      <c r="W212" s="30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</row>
    <row r="213" spans="1:122" s="37" customFormat="1" x14ac:dyDescent="0.2">
      <c r="A213" s="38">
        <f t="shared" si="56"/>
        <v>42226</v>
      </c>
      <c r="B213" s="39">
        <f t="shared" ca="1" si="63"/>
        <v>883024.53991126013</v>
      </c>
      <c r="C213" s="34">
        <f t="shared" si="51"/>
        <v>870990.23850000009</v>
      </c>
      <c r="D213" s="34">
        <f t="shared" si="65"/>
        <v>21272.4015</v>
      </c>
      <c r="E213" s="40">
        <f ca="1">IF(A213&lt;$B$1,VLOOKUP(A213,[1]DI!$A$4:$B$15000,2,FALSE),0)</f>
        <v>0.14130000000000001</v>
      </c>
      <c r="F213" s="41">
        <f t="shared" ca="1" si="52"/>
        <v>1.0005246136075501</v>
      </c>
      <c r="G213" s="41">
        <f ca="1">(TRUNC(PRODUCT($F$11:$F212),16))</f>
        <v>1.0684613600817801</v>
      </c>
      <c r="H213" s="42">
        <f t="shared" ca="1" si="57"/>
        <v>1.0570105292763501</v>
      </c>
      <c r="I213" s="42">
        <f t="shared" ca="1" si="53"/>
        <v>1.0108332200000001</v>
      </c>
      <c r="J213" s="40">
        <f t="shared" si="58"/>
        <v>3.5999999999999997E-2</v>
      </c>
      <c r="K213" s="98">
        <f t="shared" si="59"/>
        <v>42195</v>
      </c>
      <c r="L213" s="43">
        <f t="shared" si="60"/>
        <v>21</v>
      </c>
      <c r="M213" s="44">
        <f t="shared" si="61"/>
        <v>21</v>
      </c>
      <c r="N213" s="8">
        <f t="shared" si="54"/>
        <v>1.0029516089999999</v>
      </c>
      <c r="O213" s="8">
        <f t="shared" ca="1" si="55"/>
        <v>1.013816804</v>
      </c>
      <c r="P213" s="44">
        <v>7</v>
      </c>
      <c r="Q213" s="42">
        <f t="shared" ca="1" si="62"/>
        <v>12034.301411259999</v>
      </c>
      <c r="R213" s="42">
        <f t="shared" ca="1" si="64"/>
        <v>56.644741260000004</v>
      </c>
      <c r="S213" s="34">
        <v>0</v>
      </c>
      <c r="T213" s="34">
        <v>82291.11</v>
      </c>
      <c r="U213" s="37" t="s">
        <v>40</v>
      </c>
      <c r="V213" s="35"/>
      <c r="W213" s="47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</row>
    <row r="214" spans="1:122" x14ac:dyDescent="0.2">
      <c r="A214" s="38">
        <f t="shared" si="56"/>
        <v>42227</v>
      </c>
      <c r="B214" s="39">
        <f t="shared" ca="1" si="63"/>
        <v>996813.04096908006</v>
      </c>
      <c r="C214" s="34">
        <f>(C213+D213)-S213+(692586.14*S1)</f>
        <v>996150.5610000001</v>
      </c>
      <c r="D214" s="34"/>
      <c r="E214" s="40">
        <f ca="1">IF(A214&lt;$B$1,VLOOKUP(A214,[1]DI!$A$4:$B$15000,2,FALSE),0)</f>
        <v>0.14130000000000001</v>
      </c>
      <c r="F214" s="41">
        <f t="shared" ca="1" si="52"/>
        <v>1.0005246136075501</v>
      </c>
      <c r="G214" s="41">
        <f ca="1">(TRUNC(PRODUCT($F$11:$F213),16))</f>
        <v>1.06902188945042</v>
      </c>
      <c r="H214" s="42">
        <f t="shared" ca="1" si="57"/>
        <v>1.0684613600817801</v>
      </c>
      <c r="I214" s="42">
        <f t="shared" ca="1" si="53"/>
        <v>1.00052461</v>
      </c>
      <c r="J214" s="40">
        <f t="shared" si="58"/>
        <v>3.5999999999999997E-2</v>
      </c>
      <c r="K214" s="98">
        <f t="shared" si="59"/>
        <v>42226</v>
      </c>
      <c r="L214" s="43">
        <f t="shared" si="60"/>
        <v>1</v>
      </c>
      <c r="M214" s="44">
        <f t="shared" si="61"/>
        <v>1</v>
      </c>
      <c r="N214" s="8">
        <f t="shared" si="54"/>
        <v>1.000140356</v>
      </c>
      <c r="O214" s="8">
        <f t="shared" ca="1" si="55"/>
        <v>1.0006650399999999</v>
      </c>
      <c r="P214" s="44">
        <v>0</v>
      </c>
      <c r="Q214" s="42">
        <f t="shared" ca="1" si="62"/>
        <v>662.47996908000005</v>
      </c>
      <c r="R214" s="42"/>
      <c r="S214" s="34">
        <v>0</v>
      </c>
      <c r="T214" s="34"/>
      <c r="U214" s="1"/>
      <c r="V214" s="2"/>
      <c r="W214" s="30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</row>
    <row r="215" spans="1:122" x14ac:dyDescent="0.2">
      <c r="A215" s="38">
        <f t="shared" si="56"/>
        <v>42228</v>
      </c>
      <c r="B215" s="39">
        <f t="shared" ca="1" si="63"/>
        <v>997475.96522132005</v>
      </c>
      <c r="C215" s="34">
        <f t="shared" ref="C215:C244" si="66">(C214-S214)</f>
        <v>996150.5610000001</v>
      </c>
      <c r="D215" s="34"/>
      <c r="E215" s="40">
        <f ca="1">IF(A215&lt;$B$1,VLOOKUP(A215,[1]DI!$A$4:$B$15000,2,FALSE),0)</f>
        <v>0.14130000000000001</v>
      </c>
      <c r="F215" s="41">
        <f t="shared" ca="1" si="52"/>
        <v>1.0005246136075501</v>
      </c>
      <c r="G215" s="41">
        <f ca="1">(TRUNC(PRODUCT($F$11:$F214),16))</f>
        <v>1.0695827128803901</v>
      </c>
      <c r="H215" s="42">
        <f t="shared" ca="1" si="57"/>
        <v>1.0684613600817801</v>
      </c>
      <c r="I215" s="42">
        <f t="shared" ca="1" si="53"/>
        <v>1.0010494999999999</v>
      </c>
      <c r="J215" s="40">
        <f t="shared" si="58"/>
        <v>3.5999999999999997E-2</v>
      </c>
      <c r="K215" s="98">
        <f t="shared" si="59"/>
        <v>42226</v>
      </c>
      <c r="L215" s="43">
        <f t="shared" si="60"/>
        <v>2</v>
      </c>
      <c r="M215" s="44">
        <f t="shared" si="61"/>
        <v>2</v>
      </c>
      <c r="N215" s="8">
        <f t="shared" si="54"/>
        <v>1.0002807309999999</v>
      </c>
      <c r="O215" s="8">
        <f t="shared" ca="1" si="55"/>
        <v>1.0013305260000001</v>
      </c>
      <c r="P215" s="44">
        <v>0</v>
      </c>
      <c r="Q215" s="42">
        <f t="shared" ca="1" si="62"/>
        <v>1325.40422132</v>
      </c>
      <c r="R215" s="42"/>
      <c r="S215" s="34">
        <v>0</v>
      </c>
      <c r="T215" s="34"/>
      <c r="U215" s="1"/>
      <c r="V215" s="2"/>
      <c r="W215" s="30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</row>
    <row r="216" spans="1:122" x14ac:dyDescent="0.2">
      <c r="A216" s="38">
        <f t="shared" si="56"/>
        <v>42229</v>
      </c>
      <c r="B216" s="39">
        <f t="shared" ca="1" si="63"/>
        <v>998139.33475286013</v>
      </c>
      <c r="C216" s="34">
        <f t="shared" si="66"/>
        <v>996150.5610000001</v>
      </c>
      <c r="D216" s="34"/>
      <c r="E216" s="40">
        <f ca="1">IF(A216&lt;$B$1,VLOOKUP(A216,[1]DI!$A$4:$B$15000,2,FALSE),0)</f>
        <v>0.14130000000000001</v>
      </c>
      <c r="F216" s="41">
        <f t="shared" ca="1" si="52"/>
        <v>1.0005246136075501</v>
      </c>
      <c r="G216" s="41">
        <f ca="1">(TRUNC(PRODUCT($F$11:$F215),16))</f>
        <v>1.0701438305259701</v>
      </c>
      <c r="H216" s="42">
        <f t="shared" ca="1" si="57"/>
        <v>1.0684613600817801</v>
      </c>
      <c r="I216" s="42">
        <f t="shared" ca="1" si="53"/>
        <v>1.0015746699999999</v>
      </c>
      <c r="J216" s="40">
        <f t="shared" si="58"/>
        <v>3.5999999999999997E-2</v>
      </c>
      <c r="K216" s="98">
        <f t="shared" si="59"/>
        <v>42226</v>
      </c>
      <c r="L216" s="43">
        <f t="shared" si="60"/>
        <v>3</v>
      </c>
      <c r="M216" s="44">
        <f t="shared" si="61"/>
        <v>3</v>
      </c>
      <c r="N216" s="8">
        <f t="shared" si="54"/>
        <v>1.000421126</v>
      </c>
      <c r="O216" s="8">
        <f t="shared" ca="1" si="55"/>
        <v>1.0019964589999999</v>
      </c>
      <c r="P216" s="44">
        <v>0</v>
      </c>
      <c r="Q216" s="42">
        <f t="shared" ca="1" si="62"/>
        <v>1988.7737528600001</v>
      </c>
      <c r="R216" s="42"/>
      <c r="S216" s="34">
        <v>0</v>
      </c>
      <c r="T216" s="34"/>
      <c r="U216" s="1"/>
      <c r="V216" s="2"/>
      <c r="W216" s="30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</row>
    <row r="217" spans="1:122" x14ac:dyDescent="0.2">
      <c r="A217" s="38">
        <f t="shared" si="56"/>
        <v>42230</v>
      </c>
      <c r="B217" s="39">
        <f t="shared" ca="1" si="63"/>
        <v>998803.14059834008</v>
      </c>
      <c r="C217" s="34">
        <f t="shared" si="66"/>
        <v>996150.5610000001</v>
      </c>
      <c r="D217" s="34"/>
      <c r="E217" s="40">
        <f ca="1">IF(A217&lt;$B$1,VLOOKUP(A217,[1]DI!$A$4:$B$15000,2,FALSE),0)</f>
        <v>0.14130000000000001</v>
      </c>
      <c r="F217" s="41">
        <f t="shared" ca="1" si="52"/>
        <v>1.0005246136075501</v>
      </c>
      <c r="G217" s="41">
        <f ca="1">(TRUNC(PRODUCT($F$11:$F216),16))</f>
        <v>1.0707052425415</v>
      </c>
      <c r="H217" s="42">
        <f t="shared" ca="1" si="57"/>
        <v>1.0684613600817801</v>
      </c>
      <c r="I217" s="42">
        <f t="shared" ca="1" si="53"/>
        <v>1.00210011</v>
      </c>
      <c r="J217" s="40">
        <f t="shared" si="58"/>
        <v>3.5999999999999997E-2</v>
      </c>
      <c r="K217" s="98">
        <f t="shared" si="59"/>
        <v>42226</v>
      </c>
      <c r="L217" s="43">
        <f t="shared" si="60"/>
        <v>4</v>
      </c>
      <c r="M217" s="44">
        <f t="shared" si="61"/>
        <v>4</v>
      </c>
      <c r="N217" s="8">
        <f t="shared" si="54"/>
        <v>1.0005615409999999</v>
      </c>
      <c r="O217" s="8">
        <f t="shared" ca="1" si="55"/>
        <v>1.00266283</v>
      </c>
      <c r="P217" s="44">
        <v>0</v>
      </c>
      <c r="Q217" s="42">
        <f t="shared" ca="1" si="62"/>
        <v>2652.5795983399998</v>
      </c>
      <c r="R217" s="42"/>
      <c r="S217" s="34">
        <v>0</v>
      </c>
      <c r="T217" s="34"/>
      <c r="U217" s="1"/>
      <c r="V217" s="2"/>
      <c r="W217" s="30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</row>
    <row r="218" spans="1:122" x14ac:dyDescent="0.2">
      <c r="A218" s="38">
        <f t="shared" si="56"/>
        <v>42231</v>
      </c>
      <c r="B218" s="39">
        <f t="shared" ca="1" si="63"/>
        <v>999467.38176162005</v>
      </c>
      <c r="C218" s="34">
        <f t="shared" si="66"/>
        <v>996150.5610000001</v>
      </c>
      <c r="D218" s="34"/>
      <c r="E218" s="40">
        <f ca="1">IF(A218&lt;$B$1,VLOOKUP(A218,[1]DI!$A$4:$B$15000,2,FALSE),0)</f>
        <v>0</v>
      </c>
      <c r="F218" s="41">
        <f t="shared" ca="1" si="52"/>
        <v>1</v>
      </c>
      <c r="G218" s="41">
        <f ca="1">(TRUNC(PRODUCT($F$11:$F217),16))</f>
        <v>1.07126694908141</v>
      </c>
      <c r="H218" s="42">
        <f t="shared" ca="1" si="57"/>
        <v>1.0684613600817801</v>
      </c>
      <c r="I218" s="42">
        <f t="shared" ca="1" si="53"/>
        <v>1.00262582</v>
      </c>
      <c r="J218" s="40">
        <f t="shared" si="58"/>
        <v>3.5999999999999997E-2</v>
      </c>
      <c r="K218" s="98">
        <f t="shared" si="59"/>
        <v>42226</v>
      </c>
      <c r="L218" s="43">
        <f t="shared" si="60"/>
        <v>4</v>
      </c>
      <c r="M218" s="44">
        <f t="shared" si="61"/>
        <v>5</v>
      </c>
      <c r="N218" s="8">
        <f t="shared" si="54"/>
        <v>1.0007019749999999</v>
      </c>
      <c r="O218" s="8">
        <f t="shared" ca="1" si="55"/>
        <v>1.0033296380000001</v>
      </c>
      <c r="P218" s="44">
        <v>0</v>
      </c>
      <c r="Q218" s="42">
        <f t="shared" ca="1" si="62"/>
        <v>3316.8207616200002</v>
      </c>
      <c r="R218" s="42"/>
      <c r="S218" s="34">
        <v>0</v>
      </c>
      <c r="T218" s="34"/>
      <c r="U218" s="1"/>
      <c r="V218" s="2"/>
      <c r="W218" s="30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</row>
    <row r="219" spans="1:122" x14ac:dyDescent="0.2">
      <c r="A219" s="38">
        <f t="shared" si="56"/>
        <v>42232</v>
      </c>
      <c r="B219" s="39">
        <f t="shared" ca="1" si="63"/>
        <v>999467.38176162005</v>
      </c>
      <c r="C219" s="34">
        <f t="shared" si="66"/>
        <v>996150.5610000001</v>
      </c>
      <c r="D219" s="34"/>
      <c r="E219" s="40">
        <f ca="1">IF(A219&lt;$B$1,VLOOKUP(A219,[1]DI!$A$4:$B$15000,2,FALSE),0)</f>
        <v>0</v>
      </c>
      <c r="F219" s="41">
        <f t="shared" ca="1" si="52"/>
        <v>1</v>
      </c>
      <c r="G219" s="41">
        <f ca="1">(TRUNC(PRODUCT($F$11:$F218),16))</f>
        <v>1.07126694908141</v>
      </c>
      <c r="H219" s="42">
        <f t="shared" ca="1" si="57"/>
        <v>1.0684613600817801</v>
      </c>
      <c r="I219" s="42">
        <f t="shared" ca="1" si="53"/>
        <v>1.00262582</v>
      </c>
      <c r="J219" s="40">
        <f t="shared" si="58"/>
        <v>3.5999999999999997E-2</v>
      </c>
      <c r="K219" s="98">
        <f t="shared" si="59"/>
        <v>42226</v>
      </c>
      <c r="L219" s="43">
        <f t="shared" si="60"/>
        <v>4</v>
      </c>
      <c r="M219" s="44">
        <f t="shared" si="61"/>
        <v>5</v>
      </c>
      <c r="N219" s="8">
        <f t="shared" si="54"/>
        <v>1.0007019749999999</v>
      </c>
      <c r="O219" s="8">
        <f t="shared" ca="1" si="55"/>
        <v>1.0033296380000001</v>
      </c>
      <c r="P219" s="44">
        <v>0</v>
      </c>
      <c r="Q219" s="42">
        <f t="shared" ca="1" si="62"/>
        <v>3316.8207616200002</v>
      </c>
      <c r="R219" s="42"/>
      <c r="S219" s="34">
        <v>0</v>
      </c>
      <c r="T219" s="34"/>
      <c r="U219" s="1"/>
      <c r="V219" s="2"/>
      <c r="W219" s="30"/>
      <c r="X219" s="3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</row>
    <row r="220" spans="1:122" x14ac:dyDescent="0.2">
      <c r="A220" s="38">
        <f t="shared" si="56"/>
        <v>42233</v>
      </c>
      <c r="B220" s="39">
        <f t="shared" ca="1" si="63"/>
        <v>999467.38176162005</v>
      </c>
      <c r="C220" s="34">
        <f t="shared" si="66"/>
        <v>996150.5610000001</v>
      </c>
      <c r="D220" s="34"/>
      <c r="E220" s="40">
        <f ca="1">IF(A220&lt;$B$1,VLOOKUP(A220,[1]DI!$A$4:$B$15000,2,FALSE),0)</f>
        <v>0.14130000000000001</v>
      </c>
      <c r="F220" s="41">
        <f t="shared" ca="1" si="52"/>
        <v>1.0005246136075501</v>
      </c>
      <c r="G220" s="41">
        <f ca="1">(TRUNC(PRODUCT($F$11:$F219),16))</f>
        <v>1.07126694908141</v>
      </c>
      <c r="H220" s="42">
        <f t="shared" ca="1" si="57"/>
        <v>1.0684613600817801</v>
      </c>
      <c r="I220" s="42">
        <f t="shared" ca="1" si="53"/>
        <v>1.00262582</v>
      </c>
      <c r="J220" s="40">
        <f t="shared" si="58"/>
        <v>3.5999999999999997E-2</v>
      </c>
      <c r="K220" s="98">
        <f t="shared" si="59"/>
        <v>42226</v>
      </c>
      <c r="L220" s="43">
        <f t="shared" si="60"/>
        <v>5</v>
      </c>
      <c r="M220" s="44">
        <f t="shared" si="61"/>
        <v>5</v>
      </c>
      <c r="N220" s="8">
        <f t="shared" si="54"/>
        <v>1.0007019749999999</v>
      </c>
      <c r="O220" s="8">
        <f t="shared" ca="1" si="55"/>
        <v>1.0033296380000001</v>
      </c>
      <c r="P220" s="44">
        <v>0</v>
      </c>
      <c r="Q220" s="42">
        <f t="shared" ca="1" si="62"/>
        <v>3316.8207616200002</v>
      </c>
      <c r="R220" s="42"/>
      <c r="S220" s="34">
        <v>0</v>
      </c>
      <c r="T220" s="34"/>
      <c r="U220" s="1"/>
      <c r="V220" s="2"/>
      <c r="W220" s="30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</row>
    <row r="221" spans="1:122" x14ac:dyDescent="0.2">
      <c r="A221" s="38">
        <f t="shared" si="56"/>
        <v>42234</v>
      </c>
      <c r="B221" s="39">
        <f t="shared" ca="1" si="63"/>
        <v>1000132.0692003501</v>
      </c>
      <c r="C221" s="34">
        <f t="shared" si="66"/>
        <v>996150.5610000001</v>
      </c>
      <c r="D221" s="34"/>
      <c r="E221" s="40">
        <f ca="1">IF(A221&lt;$B$1,VLOOKUP(A221,[1]DI!$A$4:$B$15000,2,FALSE),0)</f>
        <v>0.14130000000000001</v>
      </c>
      <c r="F221" s="41">
        <f t="shared" ca="1" si="52"/>
        <v>1.0005246136075501</v>
      </c>
      <c r="G221" s="41">
        <f ca="1">(TRUNC(PRODUCT($F$11:$F220),16))</f>
        <v>1.0718289503002201</v>
      </c>
      <c r="H221" s="42">
        <f t="shared" ca="1" si="57"/>
        <v>1.0684613600817801</v>
      </c>
      <c r="I221" s="42">
        <f t="shared" ca="1" si="53"/>
        <v>1.0031518100000001</v>
      </c>
      <c r="J221" s="40">
        <f t="shared" si="58"/>
        <v>3.5999999999999997E-2</v>
      </c>
      <c r="K221" s="98">
        <f t="shared" si="59"/>
        <v>42226</v>
      </c>
      <c r="L221" s="43">
        <f t="shared" si="60"/>
        <v>6</v>
      </c>
      <c r="M221" s="44">
        <f t="shared" si="61"/>
        <v>6</v>
      </c>
      <c r="N221" s="8">
        <f t="shared" si="54"/>
        <v>1.000842429</v>
      </c>
      <c r="O221" s="8">
        <f t="shared" ca="1" si="55"/>
        <v>1.0039968939999999</v>
      </c>
      <c r="P221" s="44">
        <v>0</v>
      </c>
      <c r="Q221" s="42">
        <f t="shared" ca="1" si="62"/>
        <v>3981.5082003500002</v>
      </c>
      <c r="R221" s="42"/>
      <c r="S221" s="34">
        <v>0</v>
      </c>
      <c r="T221" s="34"/>
      <c r="U221" s="1"/>
      <c r="V221" s="2"/>
      <c r="W221" s="30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</row>
    <row r="222" spans="1:122" x14ac:dyDescent="0.2">
      <c r="A222" s="38">
        <f t="shared" si="56"/>
        <v>42235</v>
      </c>
      <c r="B222" s="39">
        <f t="shared" ca="1" si="63"/>
        <v>1000797.2029145301</v>
      </c>
      <c r="C222" s="34">
        <f t="shared" si="66"/>
        <v>996150.5610000001</v>
      </c>
      <c r="D222" s="34"/>
      <c r="E222" s="40">
        <f ca="1">IF(A222&lt;$B$1,VLOOKUP(A222,[1]DI!$A$4:$B$15000,2,FALSE),0)</f>
        <v>0.14130000000000001</v>
      </c>
      <c r="F222" s="41">
        <f t="shared" ca="1" si="52"/>
        <v>1.0005246136075501</v>
      </c>
      <c r="G222" s="41">
        <f ca="1">(TRUNC(PRODUCT($F$11:$F221),16))</f>
        <v>1.07239124635251</v>
      </c>
      <c r="H222" s="42">
        <f t="shared" ca="1" si="57"/>
        <v>1.0684613600817801</v>
      </c>
      <c r="I222" s="42">
        <f t="shared" ca="1" si="53"/>
        <v>1.00367808</v>
      </c>
      <c r="J222" s="40">
        <f t="shared" si="58"/>
        <v>3.5999999999999997E-2</v>
      </c>
      <c r="K222" s="98">
        <f t="shared" si="59"/>
        <v>42226</v>
      </c>
      <c r="L222" s="43">
        <f t="shared" si="60"/>
        <v>7</v>
      </c>
      <c r="M222" s="44">
        <f t="shared" si="61"/>
        <v>7</v>
      </c>
      <c r="N222" s="8">
        <f t="shared" si="54"/>
        <v>1.0009829029999999</v>
      </c>
      <c r="O222" s="8">
        <f t="shared" ca="1" si="55"/>
        <v>1.004664598</v>
      </c>
      <c r="P222" s="44">
        <v>0</v>
      </c>
      <c r="Q222" s="42">
        <f t="shared" ca="1" si="62"/>
        <v>4646.6419145299997</v>
      </c>
      <c r="R222" s="42"/>
      <c r="S222" s="34">
        <v>0</v>
      </c>
      <c r="T222" s="34"/>
      <c r="U222" s="1"/>
      <c r="V222" s="2"/>
      <c r="W222" s="30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</row>
    <row r="223" spans="1:122" x14ac:dyDescent="0.2">
      <c r="A223" s="38">
        <f t="shared" si="56"/>
        <v>42236</v>
      </c>
      <c r="B223" s="39">
        <f t="shared" ca="1" si="63"/>
        <v>1001462.7729426601</v>
      </c>
      <c r="C223" s="34">
        <f t="shared" si="66"/>
        <v>996150.5610000001</v>
      </c>
      <c r="D223" s="34"/>
      <c r="E223" s="40">
        <f ca="1">IF(A223&lt;$B$1,VLOOKUP(A223,[1]DI!$A$4:$B$15000,2,FALSE),0)</f>
        <v>0.14130000000000001</v>
      </c>
      <c r="F223" s="41">
        <f t="shared" ca="1" si="52"/>
        <v>1.0005246136075501</v>
      </c>
      <c r="G223" s="41">
        <f ca="1">(TRUNC(PRODUCT($F$11:$F222),16))</f>
        <v>1.0729538373929699</v>
      </c>
      <c r="H223" s="42">
        <f t="shared" ca="1" si="57"/>
        <v>1.0684613600817801</v>
      </c>
      <c r="I223" s="42">
        <f t="shared" ca="1" si="53"/>
        <v>1.0042046200000001</v>
      </c>
      <c r="J223" s="40">
        <f t="shared" si="58"/>
        <v>3.5999999999999997E-2</v>
      </c>
      <c r="K223" s="98">
        <f t="shared" si="59"/>
        <v>42226</v>
      </c>
      <c r="L223" s="43">
        <f t="shared" si="60"/>
        <v>8</v>
      </c>
      <c r="M223" s="44">
        <f t="shared" si="61"/>
        <v>8</v>
      </c>
      <c r="N223" s="8">
        <f t="shared" si="54"/>
        <v>1.001123397</v>
      </c>
      <c r="O223" s="8">
        <f t="shared" ca="1" si="55"/>
        <v>1.0053327400000001</v>
      </c>
      <c r="P223" s="44">
        <v>0</v>
      </c>
      <c r="Q223" s="42">
        <f t="shared" ca="1" si="62"/>
        <v>5312.2119426600002</v>
      </c>
      <c r="R223" s="42"/>
      <c r="S223" s="34">
        <v>0</v>
      </c>
      <c r="T223" s="34"/>
      <c r="U223" s="1"/>
      <c r="V223" s="2"/>
      <c r="W223" s="30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</row>
    <row r="224" spans="1:122" x14ac:dyDescent="0.2">
      <c r="A224" s="38">
        <f t="shared" si="56"/>
        <v>42237</v>
      </c>
      <c r="B224" s="39">
        <f t="shared" ca="1" si="63"/>
        <v>1002128.78924624</v>
      </c>
      <c r="C224" s="34">
        <f t="shared" si="66"/>
        <v>996150.5610000001</v>
      </c>
      <c r="D224" s="34"/>
      <c r="E224" s="40">
        <f ca="1">IF(A224&lt;$B$1,VLOOKUP(A224,[1]DI!$A$4:$B$15000,2,FALSE),0)</f>
        <v>0.14130000000000001</v>
      </c>
      <c r="F224" s="41">
        <f t="shared" ca="1" si="52"/>
        <v>1.0005246136075501</v>
      </c>
      <c r="G224" s="41">
        <f ca="1">(TRUNC(PRODUCT($F$11:$F223),16))</f>
        <v>1.0735167235763401</v>
      </c>
      <c r="H224" s="42">
        <f t="shared" ca="1" si="57"/>
        <v>1.0684613600817801</v>
      </c>
      <c r="I224" s="42">
        <f t="shared" ca="1" si="53"/>
        <v>1.00473144</v>
      </c>
      <c r="J224" s="40">
        <f t="shared" si="58"/>
        <v>3.5999999999999997E-2</v>
      </c>
      <c r="K224" s="98">
        <f t="shared" si="59"/>
        <v>42226</v>
      </c>
      <c r="L224" s="43">
        <f t="shared" si="60"/>
        <v>9</v>
      </c>
      <c r="M224" s="44">
        <f t="shared" si="61"/>
        <v>9</v>
      </c>
      <c r="N224" s="8">
        <f t="shared" si="54"/>
        <v>1.00126391</v>
      </c>
      <c r="O224" s="8">
        <f t="shared" ca="1" si="55"/>
        <v>1.0060013299999999</v>
      </c>
      <c r="P224" s="44">
        <v>0</v>
      </c>
      <c r="Q224" s="42">
        <f t="shared" ca="1" si="62"/>
        <v>5978.2282462399999</v>
      </c>
      <c r="R224" s="42"/>
      <c r="S224" s="34">
        <v>0</v>
      </c>
      <c r="T224" s="34"/>
      <c r="U224" s="1"/>
      <c r="V224" s="2"/>
      <c r="W224" s="30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</row>
    <row r="225" spans="1:128" x14ac:dyDescent="0.2">
      <c r="A225" s="38">
        <f t="shared" si="56"/>
        <v>42238</v>
      </c>
      <c r="B225" s="39">
        <f t="shared" ca="1" si="63"/>
        <v>1002795.2518252701</v>
      </c>
      <c r="C225" s="34">
        <f t="shared" si="66"/>
        <v>996150.5610000001</v>
      </c>
      <c r="D225" s="34"/>
      <c r="E225" s="40">
        <f ca="1">IF(A225&lt;$B$1,VLOOKUP(A225,[1]DI!$A$4:$B$15000,2,FALSE),0)</f>
        <v>0</v>
      </c>
      <c r="F225" s="41">
        <f t="shared" ca="1" si="52"/>
        <v>1</v>
      </c>
      <c r="G225" s="41">
        <f ca="1">(TRUNC(PRODUCT($F$11:$F224),16))</f>
        <v>1.0740799050574601</v>
      </c>
      <c r="H225" s="42">
        <f t="shared" ca="1" si="57"/>
        <v>1.0684613600817801</v>
      </c>
      <c r="I225" s="42">
        <f t="shared" ca="1" si="53"/>
        <v>1.00525854</v>
      </c>
      <c r="J225" s="40">
        <f t="shared" si="58"/>
        <v>3.5999999999999997E-2</v>
      </c>
      <c r="K225" s="98">
        <f t="shared" si="59"/>
        <v>42226</v>
      </c>
      <c r="L225" s="43">
        <f t="shared" si="60"/>
        <v>9</v>
      </c>
      <c r="M225" s="44">
        <f t="shared" si="61"/>
        <v>10</v>
      </c>
      <c r="N225" s="8">
        <f t="shared" si="54"/>
        <v>1.001404443</v>
      </c>
      <c r="O225" s="8">
        <f t="shared" ca="1" si="55"/>
        <v>1.006670368</v>
      </c>
      <c r="P225" s="44">
        <v>0</v>
      </c>
      <c r="Q225" s="42">
        <f t="shared" ca="1" si="62"/>
        <v>6644.6908252699996</v>
      </c>
      <c r="R225" s="42"/>
      <c r="S225" s="34">
        <v>0</v>
      </c>
      <c r="T225" s="34"/>
      <c r="U225" s="6"/>
      <c r="V225" s="4"/>
      <c r="W225" s="30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</row>
    <row r="226" spans="1:128" x14ac:dyDescent="0.2">
      <c r="A226" s="38">
        <f t="shared" si="56"/>
        <v>42239</v>
      </c>
      <c r="B226" s="39">
        <f t="shared" ca="1" si="63"/>
        <v>1002795.2518252701</v>
      </c>
      <c r="C226" s="34">
        <f t="shared" si="66"/>
        <v>996150.5610000001</v>
      </c>
      <c r="D226" s="34"/>
      <c r="E226" s="40">
        <f ca="1">IF(A226&lt;$B$1,VLOOKUP(A226,[1]DI!$A$4:$B$15000,2,FALSE),0)</f>
        <v>0</v>
      </c>
      <c r="F226" s="41">
        <f t="shared" ca="1" si="52"/>
        <v>1</v>
      </c>
      <c r="G226" s="41">
        <f ca="1">(TRUNC(PRODUCT($F$11:$F225),16))</f>
        <v>1.0740799050574601</v>
      </c>
      <c r="H226" s="42">
        <f t="shared" ca="1" si="57"/>
        <v>1.0684613600817801</v>
      </c>
      <c r="I226" s="42">
        <f t="shared" ca="1" si="53"/>
        <v>1.00525854</v>
      </c>
      <c r="J226" s="40">
        <f t="shared" si="58"/>
        <v>3.5999999999999997E-2</v>
      </c>
      <c r="K226" s="98">
        <f t="shared" si="59"/>
        <v>42226</v>
      </c>
      <c r="L226" s="43">
        <f t="shared" si="60"/>
        <v>9</v>
      </c>
      <c r="M226" s="44">
        <f t="shared" si="61"/>
        <v>10</v>
      </c>
      <c r="N226" s="8">
        <f t="shared" si="54"/>
        <v>1.001404443</v>
      </c>
      <c r="O226" s="8">
        <f t="shared" ca="1" si="55"/>
        <v>1.006670368</v>
      </c>
      <c r="P226" s="44">
        <v>0</v>
      </c>
      <c r="Q226" s="42">
        <f t="shared" ca="1" si="62"/>
        <v>6644.6908252699996</v>
      </c>
      <c r="R226" s="42"/>
      <c r="S226" s="34">
        <v>0</v>
      </c>
      <c r="T226" s="34"/>
      <c r="U226" s="1"/>
      <c r="V226" s="2"/>
      <c r="W226" s="30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</row>
    <row r="227" spans="1:128" x14ac:dyDescent="0.2">
      <c r="A227" s="38">
        <f t="shared" si="56"/>
        <v>42240</v>
      </c>
      <c r="B227" s="39">
        <f t="shared" ca="1" si="63"/>
        <v>1002795.2518252701</v>
      </c>
      <c r="C227" s="34">
        <f t="shared" si="66"/>
        <v>996150.5610000001</v>
      </c>
      <c r="D227" s="34"/>
      <c r="E227" s="40">
        <f ca="1">IF(A227&lt;$B$1,VLOOKUP(A227,[1]DI!$A$4:$B$15000,2,FALSE),0)</f>
        <v>0.14130000000000001</v>
      </c>
      <c r="F227" s="41">
        <f t="shared" ca="1" si="52"/>
        <v>1.0005246136075501</v>
      </c>
      <c r="G227" s="41">
        <f ca="1">(TRUNC(PRODUCT($F$11:$F226),16))</f>
        <v>1.0740799050574601</v>
      </c>
      <c r="H227" s="42">
        <f t="shared" ca="1" si="57"/>
        <v>1.0684613600817801</v>
      </c>
      <c r="I227" s="42">
        <f t="shared" ca="1" si="53"/>
        <v>1.00525854</v>
      </c>
      <c r="J227" s="40">
        <f t="shared" si="58"/>
        <v>3.5999999999999997E-2</v>
      </c>
      <c r="K227" s="98">
        <f t="shared" si="59"/>
        <v>42226</v>
      </c>
      <c r="L227" s="43">
        <f t="shared" si="60"/>
        <v>10</v>
      </c>
      <c r="M227" s="44">
        <f t="shared" si="61"/>
        <v>10</v>
      </c>
      <c r="N227" s="8">
        <f t="shared" si="54"/>
        <v>1.001404443</v>
      </c>
      <c r="O227" s="8">
        <f t="shared" ca="1" si="55"/>
        <v>1.006670368</v>
      </c>
      <c r="P227" s="44">
        <v>0</v>
      </c>
      <c r="Q227" s="42">
        <f t="shared" ca="1" si="62"/>
        <v>6644.6908252699996</v>
      </c>
      <c r="R227" s="42"/>
      <c r="S227" s="34">
        <v>0</v>
      </c>
      <c r="T227" s="34"/>
      <c r="U227" s="1"/>
      <c r="V227" s="2"/>
      <c r="W227" s="30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</row>
    <row r="228" spans="1:128" x14ac:dyDescent="0.2">
      <c r="A228" s="38">
        <f t="shared" si="56"/>
        <v>42241</v>
      </c>
      <c r="B228" s="39">
        <f t="shared" ca="1" si="63"/>
        <v>1003462.1517144002</v>
      </c>
      <c r="C228" s="34">
        <f t="shared" si="66"/>
        <v>996150.5610000001</v>
      </c>
      <c r="D228" s="34"/>
      <c r="E228" s="40">
        <f ca="1">IF(A228&lt;$B$1,VLOOKUP(A228,[1]DI!$A$4:$B$15000,2,FALSE),0)</f>
        <v>0.14130000000000001</v>
      </c>
      <c r="F228" s="41">
        <f t="shared" ca="1" si="52"/>
        <v>1.0005246136075501</v>
      </c>
      <c r="G228" s="41">
        <f ca="1">(TRUNC(PRODUCT($F$11:$F227),16))</f>
        <v>1.07464338199125</v>
      </c>
      <c r="H228" s="42">
        <f t="shared" ca="1" si="57"/>
        <v>1.0684613600817801</v>
      </c>
      <c r="I228" s="42">
        <f t="shared" ca="1" si="53"/>
        <v>1.0057859099999999</v>
      </c>
      <c r="J228" s="40">
        <f t="shared" si="58"/>
        <v>3.5999999999999997E-2</v>
      </c>
      <c r="K228" s="98">
        <f t="shared" si="59"/>
        <v>42226</v>
      </c>
      <c r="L228" s="43">
        <f t="shared" si="60"/>
        <v>11</v>
      </c>
      <c r="M228" s="44">
        <f t="shared" si="61"/>
        <v>11</v>
      </c>
      <c r="N228" s="8">
        <f t="shared" si="54"/>
        <v>1.001544996</v>
      </c>
      <c r="O228" s="8">
        <f t="shared" ca="1" si="55"/>
        <v>1.007339845</v>
      </c>
      <c r="P228" s="44">
        <v>0</v>
      </c>
      <c r="Q228" s="42">
        <f t="shared" ca="1" si="62"/>
        <v>7311.5907144000003</v>
      </c>
      <c r="R228" s="42"/>
      <c r="S228" s="34">
        <v>0</v>
      </c>
      <c r="T228" s="34"/>
      <c r="U228" s="1"/>
      <c r="V228" s="2"/>
      <c r="W228" s="30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</row>
    <row r="229" spans="1:128" x14ac:dyDescent="0.2">
      <c r="A229" s="38">
        <f t="shared" si="56"/>
        <v>42242</v>
      </c>
      <c r="B229" s="39">
        <f t="shared" ca="1" si="63"/>
        <v>1004129.4988751301</v>
      </c>
      <c r="C229" s="34">
        <f t="shared" si="66"/>
        <v>996150.5610000001</v>
      </c>
      <c r="D229" s="34"/>
      <c r="E229" s="40">
        <f ca="1">IF(A229&lt;$B$1,VLOOKUP(A229,[1]DI!$A$4:$B$15000,2,FALSE),0)</f>
        <v>0.14130000000000001</v>
      </c>
      <c r="F229" s="41">
        <f t="shared" ca="1" si="52"/>
        <v>1.0005246136075501</v>
      </c>
      <c r="G229" s="41">
        <f ca="1">(TRUNC(PRODUCT($F$11:$F228),16))</f>
        <v>1.0752071545327</v>
      </c>
      <c r="H229" s="42">
        <f t="shared" ca="1" si="57"/>
        <v>1.0684613600817801</v>
      </c>
      <c r="I229" s="42">
        <f t="shared" ca="1" si="53"/>
        <v>1.0063135599999999</v>
      </c>
      <c r="J229" s="40">
        <f t="shared" si="58"/>
        <v>3.5999999999999997E-2</v>
      </c>
      <c r="K229" s="98">
        <f t="shared" si="59"/>
        <v>42226</v>
      </c>
      <c r="L229" s="43">
        <f t="shared" si="60"/>
        <v>12</v>
      </c>
      <c r="M229" s="44">
        <f t="shared" si="61"/>
        <v>12</v>
      </c>
      <c r="N229" s="8">
        <f t="shared" si="54"/>
        <v>1.0016855689999999</v>
      </c>
      <c r="O229" s="8">
        <f t="shared" ca="1" si="55"/>
        <v>1.008009771</v>
      </c>
      <c r="P229" s="44">
        <v>0</v>
      </c>
      <c r="Q229" s="42">
        <f t="shared" ca="1" si="62"/>
        <v>7978.9378751300001</v>
      </c>
      <c r="R229" s="42"/>
      <c r="S229" s="34">
        <v>0</v>
      </c>
      <c r="T229" s="34"/>
      <c r="U229" s="1"/>
      <c r="V229" s="2"/>
      <c r="W229" s="30"/>
      <c r="X229" s="3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</row>
    <row r="230" spans="1:128" x14ac:dyDescent="0.2">
      <c r="A230" s="38">
        <f t="shared" si="56"/>
        <v>42243</v>
      </c>
      <c r="B230" s="39">
        <f t="shared" ca="1" si="63"/>
        <v>1004797.2923113101</v>
      </c>
      <c r="C230" s="34">
        <f t="shared" si="66"/>
        <v>996150.5610000001</v>
      </c>
      <c r="D230" s="34"/>
      <c r="E230" s="40">
        <f ca="1">IF(A230&lt;$B$1,VLOOKUP(A230,[1]DI!$A$4:$B$15000,2,FALSE),0)</f>
        <v>0.14130000000000001</v>
      </c>
      <c r="F230" s="41">
        <f t="shared" ca="1" si="52"/>
        <v>1.0005246136075501</v>
      </c>
      <c r="G230" s="41">
        <f ca="1">(TRUNC(PRODUCT($F$11:$F229),16))</f>
        <v>1.0757712228369101</v>
      </c>
      <c r="H230" s="42">
        <f t="shared" ca="1" si="57"/>
        <v>1.0684613600817801</v>
      </c>
      <c r="I230" s="42">
        <f t="shared" ca="1" si="53"/>
        <v>1.00684149</v>
      </c>
      <c r="J230" s="40">
        <f t="shared" si="58"/>
        <v>3.5999999999999997E-2</v>
      </c>
      <c r="K230" s="98">
        <f t="shared" si="59"/>
        <v>42226</v>
      </c>
      <c r="L230" s="43">
        <f t="shared" si="60"/>
        <v>13</v>
      </c>
      <c r="M230" s="44">
        <f t="shared" si="61"/>
        <v>13</v>
      </c>
      <c r="N230" s="8">
        <f t="shared" si="54"/>
        <v>1.0018261610000001</v>
      </c>
      <c r="O230" s="8">
        <f t="shared" ca="1" si="55"/>
        <v>1.008680145</v>
      </c>
      <c r="P230" s="44">
        <v>0</v>
      </c>
      <c r="Q230" s="42">
        <f t="shared" ca="1" si="62"/>
        <v>8646.7313113100008</v>
      </c>
      <c r="R230" s="42"/>
      <c r="S230" s="34">
        <v>0</v>
      </c>
      <c r="T230" s="34"/>
      <c r="U230" s="1"/>
      <c r="V230" s="2"/>
      <c r="W230" s="30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</row>
    <row r="231" spans="1:128" x14ac:dyDescent="0.2">
      <c r="A231" s="38">
        <f t="shared" si="56"/>
        <v>42244</v>
      </c>
      <c r="B231" s="39">
        <f t="shared" ca="1" si="63"/>
        <v>1005465.5230575801</v>
      </c>
      <c r="C231" s="34">
        <f t="shared" si="66"/>
        <v>996150.5610000001</v>
      </c>
      <c r="D231" s="34"/>
      <c r="E231" s="40">
        <f ca="1">IF(A231&lt;$B$1,VLOOKUP(A231,[1]DI!$A$4:$B$15000,2,FALSE),0)</f>
        <v>0.14130000000000001</v>
      </c>
      <c r="F231" s="41">
        <f t="shared" ca="1" si="52"/>
        <v>1.0005246136075501</v>
      </c>
      <c r="G231" s="41">
        <f ca="1">(TRUNC(PRODUCT($F$11:$F230),16))</f>
        <v>1.0763355870590201</v>
      </c>
      <c r="H231" s="42">
        <f t="shared" ca="1" si="57"/>
        <v>1.0684613600817801</v>
      </c>
      <c r="I231" s="42">
        <f t="shared" ca="1" si="53"/>
        <v>1.00736969</v>
      </c>
      <c r="J231" s="40">
        <f t="shared" si="58"/>
        <v>3.5999999999999997E-2</v>
      </c>
      <c r="K231" s="98">
        <f t="shared" si="59"/>
        <v>42226</v>
      </c>
      <c r="L231" s="43">
        <f t="shared" si="60"/>
        <v>14</v>
      </c>
      <c r="M231" s="44">
        <f t="shared" si="61"/>
        <v>14</v>
      </c>
      <c r="N231" s="8">
        <f t="shared" si="54"/>
        <v>1.0019667729999999</v>
      </c>
      <c r="O231" s="8">
        <f t="shared" ca="1" si="55"/>
        <v>1.009350958</v>
      </c>
      <c r="P231" s="44">
        <v>0</v>
      </c>
      <c r="Q231" s="42">
        <f t="shared" ca="1" si="62"/>
        <v>9314.96205758</v>
      </c>
      <c r="R231" s="42"/>
      <c r="S231" s="34">
        <v>0</v>
      </c>
      <c r="T231" s="34"/>
      <c r="U231" s="1"/>
      <c r="V231" s="2"/>
      <c r="W231" s="30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</row>
    <row r="232" spans="1:128" x14ac:dyDescent="0.2">
      <c r="A232" s="38">
        <f t="shared" si="56"/>
        <v>42245</v>
      </c>
      <c r="B232" s="39">
        <f t="shared" ca="1" si="63"/>
        <v>1006134.2010754601</v>
      </c>
      <c r="C232" s="34">
        <f t="shared" si="66"/>
        <v>996150.5610000001</v>
      </c>
      <c r="D232" s="34"/>
      <c r="E232" s="40">
        <f ca="1">IF(A232&lt;$B$1,VLOOKUP(A232,[1]DI!$A$4:$B$15000,2,FALSE),0)</f>
        <v>0</v>
      </c>
      <c r="F232" s="41">
        <f t="shared" ca="1" si="52"/>
        <v>1</v>
      </c>
      <c r="G232" s="41">
        <f ca="1">(TRUNC(PRODUCT($F$11:$F231),16))</f>
        <v>1.0769002473542799</v>
      </c>
      <c r="H232" s="42">
        <f t="shared" ca="1" si="57"/>
        <v>1.0684613600817801</v>
      </c>
      <c r="I232" s="42">
        <f t="shared" ca="1" si="53"/>
        <v>1.00789817</v>
      </c>
      <c r="J232" s="40">
        <f t="shared" si="58"/>
        <v>3.5999999999999997E-2</v>
      </c>
      <c r="K232" s="98">
        <f t="shared" si="59"/>
        <v>42226</v>
      </c>
      <c r="L232" s="43">
        <f t="shared" si="60"/>
        <v>14</v>
      </c>
      <c r="M232" s="44">
        <f t="shared" si="61"/>
        <v>15</v>
      </c>
      <c r="N232" s="8">
        <f t="shared" si="54"/>
        <v>1.0021074050000001</v>
      </c>
      <c r="O232" s="8">
        <f t="shared" ca="1" si="55"/>
        <v>1.01002222</v>
      </c>
      <c r="P232" s="44">
        <v>0</v>
      </c>
      <c r="Q232" s="42">
        <f t="shared" ca="1" si="62"/>
        <v>9983.6400754599999</v>
      </c>
      <c r="R232" s="42"/>
      <c r="S232" s="34">
        <v>0</v>
      </c>
      <c r="T232" s="34"/>
      <c r="U232" s="1"/>
      <c r="V232" s="2"/>
      <c r="W232" s="33"/>
      <c r="X232" s="7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</row>
    <row r="233" spans="1:128" x14ac:dyDescent="0.2">
      <c r="A233" s="38">
        <f t="shared" si="56"/>
        <v>42246</v>
      </c>
      <c r="B233" s="39">
        <f t="shared" ca="1" si="63"/>
        <v>1006134.2010754601</v>
      </c>
      <c r="C233" s="34">
        <f t="shared" si="66"/>
        <v>996150.5610000001</v>
      </c>
      <c r="D233" s="34"/>
      <c r="E233" s="40">
        <f ca="1">IF(A233&lt;$B$1,VLOOKUP(A233,[1]DI!$A$4:$B$15000,2,FALSE),0)</f>
        <v>0</v>
      </c>
      <c r="F233" s="41">
        <f t="shared" ca="1" si="52"/>
        <v>1</v>
      </c>
      <c r="G233" s="41">
        <f ca="1">(TRUNC(PRODUCT($F$11:$F232),16))</f>
        <v>1.0769002473542799</v>
      </c>
      <c r="H233" s="42">
        <f t="shared" ca="1" si="57"/>
        <v>1.0684613600817801</v>
      </c>
      <c r="I233" s="42">
        <f t="shared" ca="1" si="53"/>
        <v>1.00789817</v>
      </c>
      <c r="J233" s="40">
        <f t="shared" si="58"/>
        <v>3.5999999999999997E-2</v>
      </c>
      <c r="K233" s="98">
        <f t="shared" si="59"/>
        <v>42226</v>
      </c>
      <c r="L233" s="43">
        <f t="shared" si="60"/>
        <v>14</v>
      </c>
      <c r="M233" s="44">
        <f t="shared" si="61"/>
        <v>15</v>
      </c>
      <c r="N233" s="8">
        <f t="shared" si="54"/>
        <v>1.0021074050000001</v>
      </c>
      <c r="O233" s="8">
        <f t="shared" ca="1" si="55"/>
        <v>1.01002222</v>
      </c>
      <c r="P233" s="44">
        <v>0</v>
      </c>
      <c r="Q233" s="42">
        <f t="shared" ca="1" si="62"/>
        <v>9983.6400754599999</v>
      </c>
      <c r="R233" s="42"/>
      <c r="S233" s="34">
        <v>0</v>
      </c>
      <c r="T233" s="34"/>
      <c r="U233" s="1"/>
      <c r="V233" s="2"/>
      <c r="W233" s="30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</row>
    <row r="234" spans="1:128" x14ac:dyDescent="0.2">
      <c r="A234" s="38">
        <f t="shared" si="56"/>
        <v>42247</v>
      </c>
      <c r="B234" s="39">
        <f t="shared" ca="1" si="63"/>
        <v>1006134.2010754601</v>
      </c>
      <c r="C234" s="34">
        <f t="shared" si="66"/>
        <v>996150.5610000001</v>
      </c>
      <c r="D234" s="34"/>
      <c r="E234" s="40">
        <f ca="1">IF(A234&lt;$B$1,VLOOKUP(A234,[1]DI!$A$4:$B$15000,2,FALSE),0)</f>
        <v>0.14130000000000001</v>
      </c>
      <c r="F234" s="41">
        <f t="shared" ca="1" si="52"/>
        <v>1.0005246136075501</v>
      </c>
      <c r="G234" s="41">
        <f ca="1">(TRUNC(PRODUCT($F$11:$F233),16))</f>
        <v>1.0769002473542799</v>
      </c>
      <c r="H234" s="42">
        <f t="shared" ca="1" si="57"/>
        <v>1.0684613600817801</v>
      </c>
      <c r="I234" s="42">
        <f t="shared" ca="1" si="53"/>
        <v>1.00789817</v>
      </c>
      <c r="J234" s="40">
        <f t="shared" si="58"/>
        <v>3.5999999999999997E-2</v>
      </c>
      <c r="K234" s="98">
        <f t="shared" si="59"/>
        <v>42226</v>
      </c>
      <c r="L234" s="43">
        <f t="shared" si="60"/>
        <v>15</v>
      </c>
      <c r="M234" s="44">
        <f t="shared" si="61"/>
        <v>15</v>
      </c>
      <c r="N234" s="8">
        <f t="shared" si="54"/>
        <v>1.0021074050000001</v>
      </c>
      <c r="O234" s="8">
        <f t="shared" ca="1" si="55"/>
        <v>1.01002222</v>
      </c>
      <c r="P234" s="44">
        <v>0</v>
      </c>
      <c r="Q234" s="42">
        <f t="shared" ca="1" si="62"/>
        <v>9983.6400754599999</v>
      </c>
      <c r="R234" s="42"/>
      <c r="S234" s="34">
        <v>0</v>
      </c>
      <c r="T234" s="34"/>
      <c r="U234" s="1"/>
      <c r="V234" s="2"/>
      <c r="W234" s="30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</row>
    <row r="235" spans="1:128" x14ac:dyDescent="0.2">
      <c r="A235" s="38">
        <f t="shared" si="56"/>
        <v>42248</v>
      </c>
      <c r="B235" s="39">
        <f t="shared" ca="1" si="63"/>
        <v>1006803.3253687901</v>
      </c>
      <c r="C235" s="34">
        <f t="shared" si="66"/>
        <v>996150.5610000001</v>
      </c>
      <c r="D235" s="34"/>
      <c r="E235" s="40">
        <f ca="1">IF(A235&lt;$B$1,VLOOKUP(A235,[1]DI!$A$4:$B$15000,2,FALSE),0)</f>
        <v>0.14130000000000001</v>
      </c>
      <c r="F235" s="41">
        <f t="shared" ca="1" si="52"/>
        <v>1.0005246136075501</v>
      </c>
      <c r="G235" s="41">
        <f ca="1">(TRUNC(PRODUCT($F$11:$F234),16))</f>
        <v>1.0774652038780099</v>
      </c>
      <c r="H235" s="42">
        <f t="shared" ca="1" si="57"/>
        <v>1.0684613600817801</v>
      </c>
      <c r="I235" s="42">
        <f t="shared" ca="1" si="53"/>
        <v>1.0084269299999999</v>
      </c>
      <c r="J235" s="40">
        <f t="shared" si="58"/>
        <v>3.5999999999999997E-2</v>
      </c>
      <c r="K235" s="98">
        <f t="shared" si="59"/>
        <v>42226</v>
      </c>
      <c r="L235" s="43">
        <f t="shared" si="60"/>
        <v>16</v>
      </c>
      <c r="M235" s="44">
        <f t="shared" si="61"/>
        <v>16</v>
      </c>
      <c r="N235" s="8">
        <f t="shared" si="54"/>
        <v>1.002248056</v>
      </c>
      <c r="O235" s="8">
        <f t="shared" ca="1" si="55"/>
        <v>1.01069393</v>
      </c>
      <c r="P235" s="44">
        <v>0</v>
      </c>
      <c r="Q235" s="42">
        <f t="shared" ca="1" si="62"/>
        <v>10652.76436879</v>
      </c>
      <c r="R235" s="42"/>
      <c r="S235" s="34">
        <v>0</v>
      </c>
      <c r="T235" s="34"/>
      <c r="U235" s="1"/>
      <c r="V235" s="2"/>
      <c r="W235" s="30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</row>
    <row r="236" spans="1:128" x14ac:dyDescent="0.2">
      <c r="A236" s="38">
        <f t="shared" si="56"/>
        <v>42249</v>
      </c>
      <c r="B236" s="39">
        <f t="shared" ca="1" si="63"/>
        <v>1007472.8879683701</v>
      </c>
      <c r="C236" s="34">
        <f t="shared" si="66"/>
        <v>996150.5610000001</v>
      </c>
      <c r="D236" s="34"/>
      <c r="E236" s="40">
        <f ca="1">IF(A236&lt;$B$1,VLOOKUP(A236,[1]DI!$A$4:$B$15000,2,FALSE),0)</f>
        <v>0.14130000000000001</v>
      </c>
      <c r="F236" s="41">
        <f t="shared" ca="1" si="52"/>
        <v>1.0005246136075501</v>
      </c>
      <c r="G236" s="41">
        <f ca="1">(TRUNC(PRODUCT($F$11:$F235),16))</f>
        <v>1.07803045678563</v>
      </c>
      <c r="H236" s="42">
        <f t="shared" ca="1" si="57"/>
        <v>1.0684613600817801</v>
      </c>
      <c r="I236" s="42">
        <f t="shared" ca="1" si="53"/>
        <v>1.00895596</v>
      </c>
      <c r="J236" s="40">
        <f t="shared" si="58"/>
        <v>3.5999999999999997E-2</v>
      </c>
      <c r="K236" s="98">
        <f t="shared" si="59"/>
        <v>42226</v>
      </c>
      <c r="L236" s="43">
        <f t="shared" si="60"/>
        <v>17</v>
      </c>
      <c r="M236" s="44">
        <f t="shared" si="61"/>
        <v>17</v>
      </c>
      <c r="N236" s="8">
        <f t="shared" si="54"/>
        <v>1.002388727</v>
      </c>
      <c r="O236" s="8">
        <f t="shared" ca="1" si="55"/>
        <v>1.0113660799999999</v>
      </c>
      <c r="P236" s="44">
        <v>0</v>
      </c>
      <c r="Q236" s="42">
        <f t="shared" ca="1" si="62"/>
        <v>11322.32696837</v>
      </c>
      <c r="R236" s="42"/>
      <c r="S236" s="34">
        <v>0</v>
      </c>
      <c r="T236" s="34"/>
      <c r="U236" s="1"/>
      <c r="V236" s="2"/>
      <c r="W236" s="30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</row>
    <row r="237" spans="1:128" x14ac:dyDescent="0.2">
      <c r="A237" s="38">
        <f t="shared" si="56"/>
        <v>42250</v>
      </c>
      <c r="B237" s="39">
        <f t="shared" ca="1" si="63"/>
        <v>1008142.8988356901</v>
      </c>
      <c r="C237" s="34">
        <f t="shared" si="66"/>
        <v>996150.5610000001</v>
      </c>
      <c r="D237" s="34"/>
      <c r="E237" s="40">
        <f ca="1">IF(A237&lt;$B$1,VLOOKUP(A237,[1]DI!$A$4:$B$15000,2,FALSE),0)</f>
        <v>0.14130000000000001</v>
      </c>
      <c r="F237" s="41">
        <f t="shared" ca="1" si="52"/>
        <v>1.0005246136075501</v>
      </c>
      <c r="G237" s="41">
        <f ca="1">(TRUNC(PRODUCT($F$11:$F236),16))</f>
        <v>1.0785960062326101</v>
      </c>
      <c r="H237" s="42">
        <f t="shared" ca="1" si="57"/>
        <v>1.0684613600817801</v>
      </c>
      <c r="I237" s="42">
        <f t="shared" ca="1" si="53"/>
        <v>1.0094852700000001</v>
      </c>
      <c r="J237" s="40">
        <f t="shared" si="58"/>
        <v>3.5999999999999997E-2</v>
      </c>
      <c r="K237" s="98">
        <f t="shared" si="59"/>
        <v>42226</v>
      </c>
      <c r="L237" s="43">
        <f t="shared" si="60"/>
        <v>18</v>
      </c>
      <c r="M237" s="44">
        <f t="shared" si="61"/>
        <v>18</v>
      </c>
      <c r="N237" s="8">
        <f t="shared" si="54"/>
        <v>1.0025294179999999</v>
      </c>
      <c r="O237" s="8">
        <f t="shared" ca="1" si="55"/>
        <v>1.0120386800000001</v>
      </c>
      <c r="P237" s="44">
        <v>0</v>
      </c>
      <c r="Q237" s="42">
        <f t="shared" ca="1" si="62"/>
        <v>11992.337835689999</v>
      </c>
      <c r="R237" s="42"/>
      <c r="S237" s="34">
        <v>0</v>
      </c>
      <c r="T237" s="34"/>
      <c r="U237" s="1"/>
      <c r="V237" s="2"/>
      <c r="W237" s="30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</row>
    <row r="238" spans="1:128" x14ac:dyDescent="0.2">
      <c r="A238" s="38">
        <f t="shared" si="56"/>
        <v>42251</v>
      </c>
      <c r="B238" s="39">
        <f t="shared" ca="1" si="63"/>
        <v>1008813.3579707801</v>
      </c>
      <c r="C238" s="34">
        <f t="shared" si="66"/>
        <v>996150.5610000001</v>
      </c>
      <c r="D238" s="34"/>
      <c r="E238" s="40">
        <f ca="1">IF(A238&lt;$B$1,VLOOKUP(A238,[1]DI!$A$4:$B$15000,2,FALSE),0)</f>
        <v>0.14130000000000001</v>
      </c>
      <c r="F238" s="41">
        <f t="shared" ca="1" si="52"/>
        <v>1.0005246136075501</v>
      </c>
      <c r="G238" s="41">
        <f ca="1">(TRUNC(PRODUCT($F$11:$F237),16))</f>
        <v>1.0791618523745301</v>
      </c>
      <c r="H238" s="42">
        <f t="shared" ca="1" si="57"/>
        <v>1.0684613600817801</v>
      </c>
      <c r="I238" s="42">
        <f t="shared" ca="1" si="53"/>
        <v>1.0100148600000001</v>
      </c>
      <c r="J238" s="40">
        <f t="shared" si="58"/>
        <v>3.5999999999999997E-2</v>
      </c>
      <c r="K238" s="98">
        <f t="shared" si="59"/>
        <v>42226</v>
      </c>
      <c r="L238" s="43">
        <f t="shared" si="60"/>
        <v>19</v>
      </c>
      <c r="M238" s="44">
        <f t="shared" si="61"/>
        <v>19</v>
      </c>
      <c r="N238" s="8">
        <f t="shared" si="54"/>
        <v>1.002670129</v>
      </c>
      <c r="O238" s="8">
        <f t="shared" ca="1" si="55"/>
        <v>1.0127117299999999</v>
      </c>
      <c r="P238" s="44">
        <v>0</v>
      </c>
      <c r="Q238" s="42">
        <f t="shared" ca="1" si="62"/>
        <v>12662.79697078</v>
      </c>
      <c r="R238" s="42"/>
      <c r="S238" s="34">
        <v>0</v>
      </c>
      <c r="T238" s="34"/>
      <c r="U238" s="1"/>
      <c r="V238" s="2"/>
      <c r="W238" s="30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</row>
    <row r="239" spans="1:128" x14ac:dyDescent="0.2">
      <c r="A239" s="38">
        <f t="shared" si="56"/>
        <v>42252</v>
      </c>
      <c r="B239" s="39">
        <f t="shared" ca="1" si="63"/>
        <v>1009484.2643774601</v>
      </c>
      <c r="C239" s="34">
        <f t="shared" si="66"/>
        <v>996150.5610000001</v>
      </c>
      <c r="D239" s="34"/>
      <c r="E239" s="40">
        <f ca="1">IF(A239&lt;$B$1,VLOOKUP(A239,[1]DI!$A$4:$B$15000,2,FALSE),0)</f>
        <v>0</v>
      </c>
      <c r="F239" s="41">
        <f t="shared" ca="1" si="52"/>
        <v>1</v>
      </c>
      <c r="G239" s="41">
        <f ca="1">(TRUNC(PRODUCT($F$11:$F238),16))</f>
        <v>1.07972799536704</v>
      </c>
      <c r="H239" s="42">
        <f t="shared" ca="1" si="57"/>
        <v>1.0684613600817801</v>
      </c>
      <c r="I239" s="42">
        <f t="shared" ca="1" si="53"/>
        <v>1.0105447299999999</v>
      </c>
      <c r="J239" s="40">
        <f t="shared" si="58"/>
        <v>3.5999999999999997E-2</v>
      </c>
      <c r="K239" s="98">
        <f t="shared" si="59"/>
        <v>42226</v>
      </c>
      <c r="L239" s="43">
        <f t="shared" si="60"/>
        <v>19</v>
      </c>
      <c r="M239" s="44">
        <f t="shared" si="61"/>
        <v>20</v>
      </c>
      <c r="N239" s="8">
        <f t="shared" si="54"/>
        <v>1.002810859</v>
      </c>
      <c r="O239" s="8">
        <f t="shared" ca="1" si="55"/>
        <v>1.0133852290000001</v>
      </c>
      <c r="P239" s="44">
        <v>0</v>
      </c>
      <c r="Q239" s="42">
        <f t="shared" ca="1" si="62"/>
        <v>13333.70337746</v>
      </c>
      <c r="R239" s="42"/>
      <c r="S239" s="34">
        <v>0</v>
      </c>
      <c r="T239" s="34"/>
      <c r="U239" s="1"/>
      <c r="V239" s="2"/>
      <c r="W239" s="30"/>
      <c r="X239" s="3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</row>
    <row r="240" spans="1:128" x14ac:dyDescent="0.2">
      <c r="A240" s="38">
        <f t="shared" si="56"/>
        <v>42253</v>
      </c>
      <c r="B240" s="39">
        <f t="shared" ca="1" si="63"/>
        <v>1009484.2643774601</v>
      </c>
      <c r="C240" s="34">
        <f t="shared" si="66"/>
        <v>996150.5610000001</v>
      </c>
      <c r="D240" s="34"/>
      <c r="E240" s="40">
        <f ca="1">IF(A240&lt;$B$1,VLOOKUP(A240,[1]DI!$A$4:$B$15000,2,FALSE),0)</f>
        <v>0</v>
      </c>
      <c r="F240" s="41">
        <f t="shared" ca="1" si="52"/>
        <v>1</v>
      </c>
      <c r="G240" s="41">
        <f ca="1">(TRUNC(PRODUCT($F$11:$F239),16))</f>
        <v>1.07972799536704</v>
      </c>
      <c r="H240" s="42">
        <f t="shared" ca="1" si="57"/>
        <v>1.0684613600817801</v>
      </c>
      <c r="I240" s="42">
        <f t="shared" ca="1" si="53"/>
        <v>1.0105447299999999</v>
      </c>
      <c r="J240" s="40">
        <f t="shared" si="58"/>
        <v>3.5999999999999997E-2</v>
      </c>
      <c r="K240" s="98">
        <f t="shared" si="59"/>
        <v>42226</v>
      </c>
      <c r="L240" s="43">
        <f t="shared" si="60"/>
        <v>19</v>
      </c>
      <c r="M240" s="44">
        <f t="shared" si="61"/>
        <v>20</v>
      </c>
      <c r="N240" s="8">
        <f t="shared" si="54"/>
        <v>1.002810859</v>
      </c>
      <c r="O240" s="8">
        <f t="shared" ca="1" si="55"/>
        <v>1.0133852290000001</v>
      </c>
      <c r="P240" s="44">
        <v>0</v>
      </c>
      <c r="Q240" s="42">
        <f t="shared" ca="1" si="62"/>
        <v>13333.70337746</v>
      </c>
      <c r="R240" s="42"/>
      <c r="S240" s="34">
        <v>0</v>
      </c>
      <c r="T240" s="34"/>
      <c r="U240" s="1"/>
      <c r="V240" s="2"/>
      <c r="W240" s="30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</row>
    <row r="241" spans="1:128" x14ac:dyDescent="0.2">
      <c r="A241" s="38">
        <f t="shared" si="56"/>
        <v>42254</v>
      </c>
      <c r="B241" s="39">
        <f t="shared" ca="1" si="63"/>
        <v>1009484.2643774601</v>
      </c>
      <c r="C241" s="34">
        <f t="shared" si="66"/>
        <v>996150.5610000001</v>
      </c>
      <c r="D241" s="34"/>
      <c r="E241" s="40">
        <f ca="1">IF(A241&lt;$B$1,VLOOKUP(A241,[1]DI!$A$4:$B$15000,2,FALSE),0)</f>
        <v>0</v>
      </c>
      <c r="F241" s="41">
        <f t="shared" ca="1" si="52"/>
        <v>1</v>
      </c>
      <c r="G241" s="41">
        <f ca="1">(TRUNC(PRODUCT($F$11:$F240),16))</f>
        <v>1.07972799536704</v>
      </c>
      <c r="H241" s="42">
        <f t="shared" ca="1" si="57"/>
        <v>1.0684613600817801</v>
      </c>
      <c r="I241" s="42">
        <f t="shared" ca="1" si="53"/>
        <v>1.0105447299999999</v>
      </c>
      <c r="J241" s="40">
        <f t="shared" si="58"/>
        <v>3.5999999999999997E-2</v>
      </c>
      <c r="K241" s="98">
        <f t="shared" si="59"/>
        <v>42226</v>
      </c>
      <c r="L241" s="43">
        <f t="shared" si="60"/>
        <v>19</v>
      </c>
      <c r="M241" s="44">
        <f t="shared" si="61"/>
        <v>20</v>
      </c>
      <c r="N241" s="8">
        <f t="shared" si="54"/>
        <v>1.002810859</v>
      </c>
      <c r="O241" s="8">
        <f t="shared" ca="1" si="55"/>
        <v>1.0133852290000001</v>
      </c>
      <c r="P241" s="44">
        <v>0</v>
      </c>
      <c r="Q241" s="42">
        <f t="shared" ca="1" si="62"/>
        <v>13333.70337746</v>
      </c>
      <c r="R241" s="42"/>
      <c r="S241" s="34">
        <v>0</v>
      </c>
      <c r="T241" s="34"/>
      <c r="U241" s="1"/>
      <c r="V241" s="2"/>
      <c r="W241" s="30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</row>
    <row r="242" spans="1:128" x14ac:dyDescent="0.2">
      <c r="A242" s="38">
        <f t="shared" si="56"/>
        <v>42255</v>
      </c>
      <c r="B242" s="39">
        <f t="shared" ca="1" si="63"/>
        <v>1009484.2643774601</v>
      </c>
      <c r="C242" s="34">
        <f t="shared" si="66"/>
        <v>996150.5610000001</v>
      </c>
      <c r="D242" s="34"/>
      <c r="E242" s="40">
        <f ca="1">IF(A242&lt;$B$1,VLOOKUP(A242,[1]DI!$A$4:$B$15000,2,FALSE),0)</f>
        <v>0.14130000000000001</v>
      </c>
      <c r="F242" s="41">
        <f t="shared" ca="1" si="52"/>
        <v>1.0005246136075501</v>
      </c>
      <c r="G242" s="41">
        <f ca="1">(TRUNC(PRODUCT($F$11:$F241),16))</f>
        <v>1.07972799536704</v>
      </c>
      <c r="H242" s="42">
        <f t="shared" ca="1" si="57"/>
        <v>1.0684613600817801</v>
      </c>
      <c r="I242" s="42">
        <f t="shared" ca="1" si="53"/>
        <v>1.0105447299999999</v>
      </c>
      <c r="J242" s="40">
        <f t="shared" si="58"/>
        <v>3.5999999999999997E-2</v>
      </c>
      <c r="K242" s="98">
        <f t="shared" si="59"/>
        <v>42226</v>
      </c>
      <c r="L242" s="43">
        <f t="shared" si="60"/>
        <v>20</v>
      </c>
      <c r="M242" s="44">
        <f t="shared" si="61"/>
        <v>20</v>
      </c>
      <c r="N242" s="8">
        <f t="shared" si="54"/>
        <v>1.002810859</v>
      </c>
      <c r="O242" s="8">
        <f t="shared" ca="1" si="55"/>
        <v>1.0133852290000001</v>
      </c>
      <c r="P242" s="44">
        <v>0</v>
      </c>
      <c r="Q242" s="42">
        <f t="shared" ca="1" si="62"/>
        <v>13333.70337746</v>
      </c>
      <c r="R242" s="42"/>
      <c r="S242" s="34">
        <v>0</v>
      </c>
      <c r="T242" s="34"/>
      <c r="U242" s="1"/>
      <c r="V242" s="2"/>
      <c r="W242" s="30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</row>
    <row r="243" spans="1:128" x14ac:dyDescent="0.2">
      <c r="A243" s="38">
        <f t="shared" si="56"/>
        <v>42256</v>
      </c>
      <c r="B243" s="39">
        <f t="shared" ca="1" si="63"/>
        <v>1010155.6090903901</v>
      </c>
      <c r="C243" s="34">
        <f t="shared" si="66"/>
        <v>996150.5610000001</v>
      </c>
      <c r="D243" s="34"/>
      <c r="E243" s="40">
        <f ca="1">IF(A243&lt;$B$1,VLOOKUP(A243,[1]DI!$A$4:$B$15000,2,FALSE),0)</f>
        <v>0.14130000000000001</v>
      </c>
      <c r="F243" s="41">
        <f t="shared" ca="1" si="52"/>
        <v>1.0005246136075501</v>
      </c>
      <c r="G243" s="41">
        <f ca="1">(TRUNC(PRODUCT($F$11:$F242),16))</f>
        <v>1.0802944353658599</v>
      </c>
      <c r="H243" s="42">
        <f t="shared" ca="1" si="57"/>
        <v>1.0684613600817801</v>
      </c>
      <c r="I243" s="42">
        <f t="shared" ca="1" si="53"/>
        <v>1.0110748700000001</v>
      </c>
      <c r="J243" s="40">
        <f t="shared" si="58"/>
        <v>3.5999999999999997E-2</v>
      </c>
      <c r="K243" s="98">
        <f t="shared" si="59"/>
        <v>42226</v>
      </c>
      <c r="L243" s="43">
        <f t="shared" si="60"/>
        <v>21</v>
      </c>
      <c r="M243" s="44">
        <f t="shared" si="61"/>
        <v>21</v>
      </c>
      <c r="N243" s="8">
        <f t="shared" si="54"/>
        <v>1.0029516089999999</v>
      </c>
      <c r="O243" s="8">
        <f t="shared" ca="1" si="55"/>
        <v>1.014059168</v>
      </c>
      <c r="P243" s="44">
        <v>0</v>
      </c>
      <c r="Q243" s="42">
        <f t="shared" ca="1" si="62"/>
        <v>14005.048090390001</v>
      </c>
      <c r="R243" s="42"/>
      <c r="S243" s="34">
        <v>0</v>
      </c>
      <c r="T243" s="34"/>
      <c r="U243" s="1"/>
      <c r="V243" s="2"/>
      <c r="W243" s="30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</row>
    <row r="244" spans="1:128" s="37" customFormat="1" x14ac:dyDescent="0.2">
      <c r="A244" s="38">
        <f t="shared" si="56"/>
        <v>42257</v>
      </c>
      <c r="B244" s="39">
        <f t="shared" ca="1" si="63"/>
        <v>1010827.4120325801</v>
      </c>
      <c r="C244" s="34">
        <f t="shared" si="66"/>
        <v>996150.5610000001</v>
      </c>
      <c r="D244" s="34">
        <f>747158.54*S1</f>
        <v>112073.781</v>
      </c>
      <c r="E244" s="40">
        <f ca="1">IF(A244&lt;$B$1,VLOOKUP(A244,[1]DI!$A$4:$B$15000,2,FALSE),0)</f>
        <v>0.14130000000000001</v>
      </c>
      <c r="F244" s="41">
        <f t="shared" ca="1" si="52"/>
        <v>1.0005246136075501</v>
      </c>
      <c r="G244" s="41">
        <f ca="1">(TRUNC(PRODUCT($F$11:$F243),16))</f>
        <v>1.08086117252681</v>
      </c>
      <c r="H244" s="42">
        <f t="shared" ca="1" si="57"/>
        <v>1.0684613600817801</v>
      </c>
      <c r="I244" s="42">
        <f t="shared" ca="1" si="53"/>
        <v>1.0116053</v>
      </c>
      <c r="J244" s="40">
        <f t="shared" si="58"/>
        <v>3.5999999999999997E-2</v>
      </c>
      <c r="K244" s="98">
        <f t="shared" si="59"/>
        <v>42226</v>
      </c>
      <c r="L244" s="43">
        <f t="shared" si="60"/>
        <v>22</v>
      </c>
      <c r="M244" s="44">
        <f t="shared" si="61"/>
        <v>22</v>
      </c>
      <c r="N244" s="8">
        <f t="shared" si="54"/>
        <v>1.0030923789999999</v>
      </c>
      <c r="O244" s="8">
        <f t="shared" ca="1" si="55"/>
        <v>1.0147335669999999</v>
      </c>
      <c r="P244" s="44">
        <v>8</v>
      </c>
      <c r="Q244" s="42">
        <f t="shared" ca="1" si="62"/>
        <v>14676.85103258</v>
      </c>
      <c r="R244" s="42"/>
      <c r="S244" s="34">
        <v>0</v>
      </c>
      <c r="T244" s="34">
        <v>97845.66</v>
      </c>
      <c r="U244" s="37" t="s">
        <v>40</v>
      </c>
      <c r="V244" s="35"/>
      <c r="W244" s="47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</row>
    <row r="245" spans="1:128" x14ac:dyDescent="0.2">
      <c r="A245" s="38">
        <f t="shared" si="56"/>
        <v>42258</v>
      </c>
      <c r="B245" s="39">
        <f t="shared" ca="1" si="63"/>
        <v>1108961.3555164002</v>
      </c>
      <c r="C245" s="34">
        <f>(C244+D244)-S244</f>
        <v>1108224.3420000002</v>
      </c>
      <c r="D245" s="34"/>
      <c r="E245" s="40">
        <f ca="1">IF(A245&lt;$B$1,VLOOKUP(A245,[1]DI!$A$4:$B$15000,2,FALSE),0)</f>
        <v>0.14130000000000001</v>
      </c>
      <c r="F245" s="41">
        <f t="shared" ca="1" si="52"/>
        <v>1.0005246136075501</v>
      </c>
      <c r="G245" s="41">
        <f ca="1">(TRUNC(PRODUCT($F$11:$F244),16))</f>
        <v>1.0814282070057899</v>
      </c>
      <c r="H245" s="42">
        <f t="shared" ca="1" si="57"/>
        <v>1.08086117252681</v>
      </c>
      <c r="I245" s="42">
        <f t="shared" ca="1" si="53"/>
        <v>1.00052461</v>
      </c>
      <c r="J245" s="40">
        <f t="shared" si="58"/>
        <v>3.5999999999999997E-2</v>
      </c>
      <c r="K245" s="98">
        <f t="shared" si="59"/>
        <v>42257</v>
      </c>
      <c r="L245" s="43">
        <f t="shared" si="60"/>
        <v>1</v>
      </c>
      <c r="M245" s="44">
        <f t="shared" si="61"/>
        <v>1</v>
      </c>
      <c r="N245" s="8">
        <f t="shared" si="54"/>
        <v>1.000140356</v>
      </c>
      <c r="O245" s="8">
        <f t="shared" ca="1" si="55"/>
        <v>1.0006650399999999</v>
      </c>
      <c r="P245" s="44">
        <v>0</v>
      </c>
      <c r="Q245" s="42">
        <f t="shared" ca="1" si="62"/>
        <v>737.01351639999996</v>
      </c>
      <c r="R245" s="42"/>
      <c r="S245" s="34">
        <v>0</v>
      </c>
      <c r="T245" s="34"/>
      <c r="U245" s="1"/>
      <c r="V245" s="2"/>
      <c r="W245" s="30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</row>
    <row r="246" spans="1:128" x14ac:dyDescent="0.2">
      <c r="A246" s="38">
        <f t="shared" si="56"/>
        <v>42259</v>
      </c>
      <c r="B246" s="39">
        <f t="shared" ca="1" si="63"/>
        <v>1109543.1322916502</v>
      </c>
      <c r="C246" s="34">
        <f t="shared" ref="C246:C279" si="67">(C245-S245)</f>
        <v>1108224.3420000002</v>
      </c>
      <c r="D246" s="34"/>
      <c r="E246" s="40">
        <f ca="1">IF(A246&lt;$B$1,VLOOKUP(A246,[1]DI!$A$4:$B$15000,2,FALSE),0)</f>
        <v>0</v>
      </c>
      <c r="F246" s="41">
        <f t="shared" ca="1" si="52"/>
        <v>1</v>
      </c>
      <c r="G246" s="41">
        <f ca="1">(TRUNC(PRODUCT($F$11:$F245),16))</f>
        <v>1.0819955389587801</v>
      </c>
      <c r="H246" s="42">
        <f t="shared" ca="1" si="57"/>
        <v>1.08086117252681</v>
      </c>
      <c r="I246" s="42">
        <f t="shared" ca="1" si="53"/>
        <v>1.0010494999999999</v>
      </c>
      <c r="J246" s="40">
        <f t="shared" si="58"/>
        <v>3.5999999999999997E-2</v>
      </c>
      <c r="K246" s="98">
        <f t="shared" si="59"/>
        <v>42257</v>
      </c>
      <c r="L246" s="43">
        <f t="shared" si="60"/>
        <v>1</v>
      </c>
      <c r="M246" s="44">
        <f t="shared" si="61"/>
        <v>1</v>
      </c>
      <c r="N246" s="8">
        <f t="shared" si="54"/>
        <v>1.000140356</v>
      </c>
      <c r="O246" s="8">
        <f t="shared" ca="1" si="55"/>
        <v>1.0011900030000001</v>
      </c>
      <c r="P246" s="44">
        <v>0</v>
      </c>
      <c r="Q246" s="42">
        <f t="shared" ca="1" si="62"/>
        <v>1318.79029165</v>
      </c>
      <c r="R246" s="42"/>
      <c r="S246" s="34">
        <v>0</v>
      </c>
      <c r="T246" s="34"/>
      <c r="U246" s="1"/>
      <c r="V246" s="2"/>
      <c r="W246" s="30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</row>
    <row r="247" spans="1:128" x14ac:dyDescent="0.2">
      <c r="A247" s="38">
        <f t="shared" si="56"/>
        <v>42260</v>
      </c>
      <c r="B247" s="39">
        <f t="shared" ca="1" si="63"/>
        <v>1109543.1322916502</v>
      </c>
      <c r="C247" s="34">
        <f t="shared" si="67"/>
        <v>1108224.3420000002</v>
      </c>
      <c r="D247" s="34"/>
      <c r="E247" s="40">
        <f ca="1">IF(A247&lt;$B$1,VLOOKUP(A247,[1]DI!$A$4:$B$15000,2,FALSE),0)</f>
        <v>0</v>
      </c>
      <c r="F247" s="41">
        <f t="shared" ca="1" si="52"/>
        <v>1</v>
      </c>
      <c r="G247" s="41">
        <f ca="1">(TRUNC(PRODUCT($F$11:$F246),16))</f>
        <v>1.0819955389587801</v>
      </c>
      <c r="H247" s="42">
        <f t="shared" ca="1" si="57"/>
        <v>1.08086117252681</v>
      </c>
      <c r="I247" s="42">
        <f t="shared" ca="1" si="53"/>
        <v>1.0010494999999999</v>
      </c>
      <c r="J247" s="40">
        <f t="shared" si="58"/>
        <v>3.5999999999999997E-2</v>
      </c>
      <c r="K247" s="98">
        <f t="shared" si="59"/>
        <v>42257</v>
      </c>
      <c r="L247" s="43">
        <f t="shared" si="60"/>
        <v>1</v>
      </c>
      <c r="M247" s="44">
        <f t="shared" si="61"/>
        <v>1</v>
      </c>
      <c r="N247" s="8">
        <f t="shared" si="54"/>
        <v>1.000140356</v>
      </c>
      <c r="O247" s="8">
        <f t="shared" ca="1" si="55"/>
        <v>1.0011900030000001</v>
      </c>
      <c r="P247" s="44">
        <v>0</v>
      </c>
      <c r="Q247" s="42">
        <f t="shared" ca="1" si="62"/>
        <v>1318.79029165</v>
      </c>
      <c r="R247" s="42"/>
      <c r="S247" s="34">
        <v>0</v>
      </c>
      <c r="T247" s="34"/>
      <c r="U247" s="1"/>
      <c r="V247" s="2"/>
      <c r="W247" s="30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</row>
    <row r="248" spans="1:128" x14ac:dyDescent="0.2">
      <c r="A248" s="38">
        <f t="shared" si="56"/>
        <v>42261</v>
      </c>
      <c r="B248" s="39">
        <f t="shared" ca="1" si="63"/>
        <v>1109698.8633008602</v>
      </c>
      <c r="C248" s="34">
        <f t="shared" si="67"/>
        <v>1108224.3420000002</v>
      </c>
      <c r="D248" s="34"/>
      <c r="E248" s="40">
        <f ca="1">IF(A248&lt;$B$1,VLOOKUP(A248,[1]DI!$A$4:$B$15000,2,FALSE),0)</f>
        <v>0.14130000000000001</v>
      </c>
      <c r="F248" s="41">
        <f t="shared" ca="1" si="52"/>
        <v>1.0005246136075501</v>
      </c>
      <c r="G248" s="41">
        <f ca="1">(TRUNC(PRODUCT($F$11:$F247),16))</f>
        <v>1.0819955389587801</v>
      </c>
      <c r="H248" s="42">
        <f t="shared" ca="1" si="57"/>
        <v>1.08086117252681</v>
      </c>
      <c r="I248" s="42">
        <f t="shared" ca="1" si="53"/>
        <v>1.0010494999999999</v>
      </c>
      <c r="J248" s="40">
        <f t="shared" si="58"/>
        <v>3.5999999999999997E-2</v>
      </c>
      <c r="K248" s="98">
        <f t="shared" si="59"/>
        <v>42257</v>
      </c>
      <c r="L248" s="43">
        <f t="shared" si="60"/>
        <v>2</v>
      </c>
      <c r="M248" s="44">
        <f t="shared" si="61"/>
        <v>2</v>
      </c>
      <c r="N248" s="8">
        <f t="shared" si="54"/>
        <v>1.0002807309999999</v>
      </c>
      <c r="O248" s="8">
        <f t="shared" ca="1" si="55"/>
        <v>1.0013305260000001</v>
      </c>
      <c r="P248" s="44">
        <v>0</v>
      </c>
      <c r="Q248" s="42">
        <f t="shared" ca="1" si="62"/>
        <v>1474.5213008600001</v>
      </c>
      <c r="R248" s="42"/>
      <c r="S248" s="34">
        <v>0</v>
      </c>
      <c r="T248" s="34"/>
      <c r="U248" s="1"/>
      <c r="V248" s="2"/>
      <c r="W248" s="30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</row>
    <row r="249" spans="1:128" x14ac:dyDescent="0.2">
      <c r="A249" s="38">
        <f t="shared" si="56"/>
        <v>42262</v>
      </c>
      <c r="B249" s="39">
        <f t="shared" ca="1" si="63"/>
        <v>1110436.8664616002</v>
      </c>
      <c r="C249" s="34">
        <f t="shared" si="67"/>
        <v>1108224.3420000002</v>
      </c>
      <c r="D249" s="34"/>
      <c r="E249" s="40">
        <f ca="1">IF(A249&lt;$B$1,VLOOKUP(A249,[1]DI!$A$4:$B$15000,2,FALSE),0)</f>
        <v>0.14130000000000001</v>
      </c>
      <c r="F249" s="41">
        <f t="shared" ca="1" si="52"/>
        <v>1.0005246136075501</v>
      </c>
      <c r="G249" s="41">
        <f ca="1">(TRUNC(PRODUCT($F$11:$F248),16))</f>
        <v>1.08256316854182</v>
      </c>
      <c r="H249" s="42">
        <f t="shared" ca="1" si="57"/>
        <v>1.08086117252681</v>
      </c>
      <c r="I249" s="42">
        <f t="shared" ca="1" si="53"/>
        <v>1.0015746699999999</v>
      </c>
      <c r="J249" s="40">
        <f t="shared" si="58"/>
        <v>3.5999999999999997E-2</v>
      </c>
      <c r="K249" s="98">
        <f t="shared" si="59"/>
        <v>42257</v>
      </c>
      <c r="L249" s="43">
        <f t="shared" si="60"/>
        <v>3</v>
      </c>
      <c r="M249" s="44">
        <f t="shared" si="61"/>
        <v>3</v>
      </c>
      <c r="N249" s="8">
        <f t="shared" si="54"/>
        <v>1.000421126</v>
      </c>
      <c r="O249" s="8">
        <f t="shared" ca="1" si="55"/>
        <v>1.0019964589999999</v>
      </c>
      <c r="P249" s="44">
        <v>0</v>
      </c>
      <c r="Q249" s="42">
        <f t="shared" ca="1" si="62"/>
        <v>2212.5244616</v>
      </c>
      <c r="R249" s="42"/>
      <c r="S249" s="34">
        <v>0</v>
      </c>
      <c r="T249" s="34"/>
      <c r="U249" s="1"/>
      <c r="V249" s="2"/>
      <c r="W249" s="30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</row>
    <row r="250" spans="1:128" x14ac:dyDescent="0.2">
      <c r="A250" s="38">
        <f t="shared" si="56"/>
        <v>42263</v>
      </c>
      <c r="B250" s="39">
        <f t="shared" ca="1" si="63"/>
        <v>1111175.3550246002</v>
      </c>
      <c r="C250" s="34">
        <f t="shared" si="67"/>
        <v>1108224.3420000002</v>
      </c>
      <c r="D250" s="34"/>
      <c r="E250" s="40">
        <f ca="1">IF(A250&lt;$B$1,VLOOKUP(A250,[1]DI!$A$4:$B$15000,2,FALSE),0)</f>
        <v>0.14130000000000001</v>
      </c>
      <c r="F250" s="41">
        <f t="shared" ca="1" si="52"/>
        <v>1.0005246136075501</v>
      </c>
      <c r="G250" s="41">
        <f ca="1">(TRUNC(PRODUCT($F$11:$F249),16))</f>
        <v>1.08313109591107</v>
      </c>
      <c r="H250" s="42">
        <f t="shared" ca="1" si="57"/>
        <v>1.08086117252681</v>
      </c>
      <c r="I250" s="42">
        <f t="shared" ca="1" si="53"/>
        <v>1.00210011</v>
      </c>
      <c r="J250" s="40">
        <f t="shared" si="58"/>
        <v>3.5999999999999997E-2</v>
      </c>
      <c r="K250" s="98">
        <f t="shared" si="59"/>
        <v>42257</v>
      </c>
      <c r="L250" s="43">
        <f t="shared" si="60"/>
        <v>4</v>
      </c>
      <c r="M250" s="44">
        <f t="shared" si="61"/>
        <v>4</v>
      </c>
      <c r="N250" s="8">
        <f t="shared" si="54"/>
        <v>1.0005615409999999</v>
      </c>
      <c r="O250" s="8">
        <f t="shared" ca="1" si="55"/>
        <v>1.00266283</v>
      </c>
      <c r="P250" s="44">
        <v>0</v>
      </c>
      <c r="Q250" s="42">
        <f t="shared" ca="1" si="62"/>
        <v>2951.0130245999999</v>
      </c>
      <c r="R250" s="42"/>
      <c r="S250" s="34">
        <v>0</v>
      </c>
      <c r="T250" s="34"/>
      <c r="U250" s="1"/>
      <c r="V250" s="2"/>
      <c r="W250" s="30"/>
      <c r="X250" s="3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</row>
    <row r="251" spans="1:128" x14ac:dyDescent="0.2">
      <c r="A251" s="38">
        <f t="shared" si="56"/>
        <v>42264</v>
      </c>
      <c r="B251" s="39">
        <f t="shared" ca="1" si="63"/>
        <v>1111914.3278816403</v>
      </c>
      <c r="C251" s="34">
        <f t="shared" si="67"/>
        <v>1108224.3420000002</v>
      </c>
      <c r="D251" s="34"/>
      <c r="E251" s="40">
        <f ca="1">IF(A251&lt;$B$1,VLOOKUP(A251,[1]DI!$A$4:$B$15000,2,FALSE),0)</f>
        <v>0.14130000000000001</v>
      </c>
      <c r="F251" s="41">
        <f t="shared" ca="1" si="52"/>
        <v>1.0005246136075501</v>
      </c>
      <c r="G251" s="41">
        <f ca="1">(TRUNC(PRODUCT($F$11:$F250),16))</f>
        <v>1.0836993212227499</v>
      </c>
      <c r="H251" s="42">
        <f t="shared" ca="1" si="57"/>
        <v>1.08086117252681</v>
      </c>
      <c r="I251" s="42">
        <f t="shared" ca="1" si="53"/>
        <v>1.00262582</v>
      </c>
      <c r="J251" s="40">
        <f t="shared" si="58"/>
        <v>3.5999999999999997E-2</v>
      </c>
      <c r="K251" s="98">
        <f t="shared" si="59"/>
        <v>42257</v>
      </c>
      <c r="L251" s="43">
        <f t="shared" si="60"/>
        <v>5</v>
      </c>
      <c r="M251" s="44">
        <f t="shared" si="61"/>
        <v>5</v>
      </c>
      <c r="N251" s="8">
        <f t="shared" si="54"/>
        <v>1.0007019749999999</v>
      </c>
      <c r="O251" s="8">
        <f t="shared" ca="1" si="55"/>
        <v>1.0033296380000001</v>
      </c>
      <c r="P251" s="44">
        <v>0</v>
      </c>
      <c r="Q251" s="42">
        <f t="shared" ca="1" si="62"/>
        <v>3689.9858816400001</v>
      </c>
      <c r="R251" s="42"/>
      <c r="S251" s="34">
        <v>0</v>
      </c>
      <c r="T251" s="34"/>
      <c r="U251" s="1"/>
      <c r="V251" s="2"/>
      <c r="W251" s="30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</row>
    <row r="252" spans="1:128" x14ac:dyDescent="0.2">
      <c r="A252" s="38">
        <f t="shared" si="56"/>
        <v>42265</v>
      </c>
      <c r="B252" s="39">
        <f t="shared" ca="1" si="63"/>
        <v>1112653.7972231901</v>
      </c>
      <c r="C252" s="34">
        <f t="shared" si="67"/>
        <v>1108224.3420000002</v>
      </c>
      <c r="D252" s="34"/>
      <c r="E252" s="40">
        <f ca="1">IF(A252&lt;$B$1,VLOOKUP(A252,[1]DI!$A$4:$B$15000,2,FALSE),0)</f>
        <v>0.14130000000000001</v>
      </c>
      <c r="F252" s="41">
        <f t="shared" ca="1" si="52"/>
        <v>1.0005246136075501</v>
      </c>
      <c r="G252" s="41">
        <f ca="1">(TRUNC(PRODUCT($F$11:$F251),16))</f>
        <v>1.08426784463315</v>
      </c>
      <c r="H252" s="42">
        <f t="shared" ca="1" si="57"/>
        <v>1.08086117252681</v>
      </c>
      <c r="I252" s="42">
        <f t="shared" ca="1" si="53"/>
        <v>1.0031518100000001</v>
      </c>
      <c r="J252" s="40">
        <f t="shared" si="58"/>
        <v>3.5999999999999997E-2</v>
      </c>
      <c r="K252" s="98">
        <f t="shared" si="59"/>
        <v>42257</v>
      </c>
      <c r="L252" s="43">
        <f t="shared" si="60"/>
        <v>6</v>
      </c>
      <c r="M252" s="44">
        <f t="shared" si="61"/>
        <v>6</v>
      </c>
      <c r="N252" s="8">
        <f t="shared" si="54"/>
        <v>1.000842429</v>
      </c>
      <c r="O252" s="8">
        <f t="shared" ca="1" si="55"/>
        <v>1.0039968939999999</v>
      </c>
      <c r="P252" s="44">
        <v>0</v>
      </c>
      <c r="Q252" s="42">
        <f t="shared" ca="1" si="62"/>
        <v>4429.4552231899997</v>
      </c>
      <c r="R252" s="42"/>
      <c r="S252" s="34">
        <v>0</v>
      </c>
      <c r="T252" s="34"/>
      <c r="U252" s="1"/>
      <c r="V252" s="2"/>
      <c r="W252" s="30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</row>
    <row r="253" spans="1:128" x14ac:dyDescent="0.2">
      <c r="A253" s="38">
        <f t="shared" si="56"/>
        <v>42266</v>
      </c>
      <c r="B253" s="39">
        <f t="shared" ca="1" si="63"/>
        <v>1113393.7630492402</v>
      </c>
      <c r="C253" s="34">
        <f t="shared" si="67"/>
        <v>1108224.3420000002</v>
      </c>
      <c r="D253" s="34"/>
      <c r="E253" s="40">
        <f ca="1">IF(A253&lt;$B$1,VLOOKUP(A253,[1]DI!$A$4:$B$15000,2,FALSE),0)</f>
        <v>0</v>
      </c>
      <c r="F253" s="41">
        <f t="shared" ca="1" si="52"/>
        <v>1</v>
      </c>
      <c r="G253" s="41">
        <f ca="1">(TRUNC(PRODUCT($F$11:$F252),16))</f>
        <v>1.0848366662986799</v>
      </c>
      <c r="H253" s="42">
        <f t="shared" ca="1" si="57"/>
        <v>1.08086117252681</v>
      </c>
      <c r="I253" s="42">
        <f t="shared" ca="1" si="53"/>
        <v>1.00367808</v>
      </c>
      <c r="J253" s="40">
        <f t="shared" si="58"/>
        <v>3.5999999999999997E-2</v>
      </c>
      <c r="K253" s="98">
        <f t="shared" si="59"/>
        <v>42257</v>
      </c>
      <c r="L253" s="43">
        <f t="shared" si="60"/>
        <v>6</v>
      </c>
      <c r="M253" s="44">
        <f t="shared" si="61"/>
        <v>7</v>
      </c>
      <c r="N253" s="8">
        <f t="shared" si="54"/>
        <v>1.0009829029999999</v>
      </c>
      <c r="O253" s="8">
        <f t="shared" ca="1" si="55"/>
        <v>1.004664598</v>
      </c>
      <c r="P253" s="44">
        <v>0</v>
      </c>
      <c r="Q253" s="42">
        <f t="shared" ca="1" si="62"/>
        <v>5169.4210492399998</v>
      </c>
      <c r="R253" s="42"/>
      <c r="S253" s="34">
        <v>0</v>
      </c>
      <c r="T253" s="34"/>
      <c r="U253" s="1"/>
      <c r="V253" s="2"/>
      <c r="W253" s="30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</row>
    <row r="254" spans="1:128" x14ac:dyDescent="0.2">
      <c r="A254" s="38">
        <f t="shared" si="56"/>
        <v>42267</v>
      </c>
      <c r="B254" s="39">
        <f t="shared" ca="1" si="63"/>
        <v>1113393.7630492402</v>
      </c>
      <c r="C254" s="34">
        <f t="shared" si="67"/>
        <v>1108224.3420000002</v>
      </c>
      <c r="D254" s="34"/>
      <c r="E254" s="40">
        <f ca="1">IF(A254&lt;$B$1,VLOOKUP(A254,[1]DI!$A$4:$B$15000,2,FALSE),0)</f>
        <v>0</v>
      </c>
      <c r="F254" s="41">
        <f t="shared" ca="1" si="52"/>
        <v>1</v>
      </c>
      <c r="G254" s="41">
        <f ca="1">(TRUNC(PRODUCT($F$11:$F253),16))</f>
        <v>1.0848366662986799</v>
      </c>
      <c r="H254" s="42">
        <f t="shared" ca="1" si="57"/>
        <v>1.08086117252681</v>
      </c>
      <c r="I254" s="42">
        <f t="shared" ca="1" si="53"/>
        <v>1.00367808</v>
      </c>
      <c r="J254" s="40">
        <f t="shared" si="58"/>
        <v>3.5999999999999997E-2</v>
      </c>
      <c r="K254" s="98">
        <f t="shared" si="59"/>
        <v>42257</v>
      </c>
      <c r="L254" s="43">
        <f t="shared" si="60"/>
        <v>6</v>
      </c>
      <c r="M254" s="44">
        <f t="shared" si="61"/>
        <v>7</v>
      </c>
      <c r="N254" s="8">
        <f t="shared" si="54"/>
        <v>1.0009829029999999</v>
      </c>
      <c r="O254" s="8">
        <f t="shared" ca="1" si="55"/>
        <v>1.004664598</v>
      </c>
      <c r="P254" s="44">
        <v>0</v>
      </c>
      <c r="Q254" s="42">
        <f t="shared" ca="1" si="62"/>
        <v>5169.4210492399998</v>
      </c>
      <c r="R254" s="42"/>
      <c r="S254" s="34">
        <v>0</v>
      </c>
      <c r="T254" s="34"/>
      <c r="U254" s="6"/>
      <c r="V254" s="4"/>
      <c r="W254" s="30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</row>
    <row r="255" spans="1:128" x14ac:dyDescent="0.2">
      <c r="A255" s="38">
        <f t="shared" si="56"/>
        <v>42268</v>
      </c>
      <c r="B255" s="39">
        <f t="shared" ca="1" si="63"/>
        <v>1113393.7630492402</v>
      </c>
      <c r="C255" s="34">
        <f t="shared" si="67"/>
        <v>1108224.3420000002</v>
      </c>
      <c r="D255" s="34"/>
      <c r="E255" s="40">
        <f ca="1">IF(A255&lt;$B$1,VLOOKUP(A255,[1]DI!$A$4:$B$15000,2,FALSE),0)</f>
        <v>0.14130000000000001</v>
      </c>
      <c r="F255" s="41">
        <f t="shared" ca="1" si="52"/>
        <v>1.0005246136075501</v>
      </c>
      <c r="G255" s="41">
        <f ca="1">(TRUNC(PRODUCT($F$11:$F254),16))</f>
        <v>1.0848366662986799</v>
      </c>
      <c r="H255" s="42">
        <f t="shared" ca="1" si="57"/>
        <v>1.08086117252681</v>
      </c>
      <c r="I255" s="42">
        <f t="shared" ca="1" si="53"/>
        <v>1.00367808</v>
      </c>
      <c r="J255" s="40">
        <f t="shared" si="58"/>
        <v>3.5999999999999997E-2</v>
      </c>
      <c r="K255" s="98">
        <f t="shared" si="59"/>
        <v>42257</v>
      </c>
      <c r="L255" s="43">
        <f t="shared" si="60"/>
        <v>7</v>
      </c>
      <c r="M255" s="44">
        <f t="shared" si="61"/>
        <v>7</v>
      </c>
      <c r="N255" s="8">
        <f t="shared" si="54"/>
        <v>1.0009829029999999</v>
      </c>
      <c r="O255" s="8">
        <f t="shared" ca="1" si="55"/>
        <v>1.004664598</v>
      </c>
      <c r="P255" s="44">
        <v>0</v>
      </c>
      <c r="Q255" s="42">
        <f t="shared" ca="1" si="62"/>
        <v>5169.4210492399998</v>
      </c>
      <c r="R255" s="42"/>
      <c r="S255" s="34">
        <v>0</v>
      </c>
      <c r="T255" s="34"/>
      <c r="U255" s="1"/>
      <c r="V255" s="2"/>
      <c r="W255" s="30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</row>
    <row r="256" spans="1:128" x14ac:dyDescent="0.2">
      <c r="A256" s="38">
        <f t="shared" si="56"/>
        <v>42269</v>
      </c>
      <c r="B256" s="39">
        <f t="shared" ca="1" si="63"/>
        <v>1114134.2142775501</v>
      </c>
      <c r="C256" s="34">
        <f t="shared" si="67"/>
        <v>1108224.3420000002</v>
      </c>
      <c r="D256" s="34"/>
      <c r="E256" s="40">
        <f ca="1">IF(A256&lt;$B$1,VLOOKUP(A256,[1]DI!$A$4:$B$15000,2,FALSE),0)</f>
        <v>0.14130000000000001</v>
      </c>
      <c r="F256" s="41">
        <f t="shared" ca="1" si="52"/>
        <v>1.0005246136075501</v>
      </c>
      <c r="G256" s="41">
        <f ca="1">(TRUNC(PRODUCT($F$11:$F255),16))</f>
        <v>1.08540578637579</v>
      </c>
      <c r="H256" s="42">
        <f t="shared" ca="1" si="57"/>
        <v>1.08086117252681</v>
      </c>
      <c r="I256" s="42">
        <f t="shared" ca="1" si="53"/>
        <v>1.0042046200000001</v>
      </c>
      <c r="J256" s="40">
        <f t="shared" si="58"/>
        <v>3.5999999999999997E-2</v>
      </c>
      <c r="K256" s="98">
        <f t="shared" si="59"/>
        <v>42257</v>
      </c>
      <c r="L256" s="43">
        <f t="shared" si="60"/>
        <v>8</v>
      </c>
      <c r="M256" s="44">
        <f t="shared" si="61"/>
        <v>8</v>
      </c>
      <c r="N256" s="8">
        <f t="shared" si="54"/>
        <v>1.001123397</v>
      </c>
      <c r="O256" s="8">
        <f t="shared" ca="1" si="55"/>
        <v>1.0053327400000001</v>
      </c>
      <c r="P256" s="44">
        <v>0</v>
      </c>
      <c r="Q256" s="42">
        <f t="shared" ca="1" si="62"/>
        <v>5909.87227755</v>
      </c>
      <c r="R256" s="42"/>
      <c r="S256" s="34">
        <v>0</v>
      </c>
      <c r="T256" s="34"/>
      <c r="U256" s="1"/>
      <c r="V256" s="2"/>
      <c r="W256" s="30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</row>
    <row r="257" spans="1:122" x14ac:dyDescent="0.2">
      <c r="A257" s="38">
        <f t="shared" si="56"/>
        <v>42270</v>
      </c>
      <c r="B257" s="39">
        <f t="shared" ca="1" si="63"/>
        <v>1114875.1619903701</v>
      </c>
      <c r="C257" s="34">
        <f t="shared" si="67"/>
        <v>1108224.3420000002</v>
      </c>
      <c r="D257" s="34"/>
      <c r="E257" s="40">
        <f ca="1">IF(A257&lt;$B$1,VLOOKUP(A257,[1]DI!$A$4:$B$15000,2,FALSE),0)</f>
        <v>0.14130000000000001</v>
      </c>
      <c r="F257" s="41">
        <f t="shared" ca="1" si="52"/>
        <v>1.0005246136075501</v>
      </c>
      <c r="G257" s="41">
        <f ca="1">(TRUNC(PRODUCT($F$11:$F256),16))</f>
        <v>1.0859752050210301</v>
      </c>
      <c r="H257" s="42">
        <f t="shared" ca="1" si="57"/>
        <v>1.08086117252681</v>
      </c>
      <c r="I257" s="42">
        <f t="shared" ca="1" si="53"/>
        <v>1.00473144</v>
      </c>
      <c r="J257" s="40">
        <f t="shared" si="58"/>
        <v>3.5999999999999997E-2</v>
      </c>
      <c r="K257" s="98">
        <f t="shared" si="59"/>
        <v>42257</v>
      </c>
      <c r="L257" s="43">
        <f t="shared" si="60"/>
        <v>9</v>
      </c>
      <c r="M257" s="44">
        <f t="shared" si="61"/>
        <v>9</v>
      </c>
      <c r="N257" s="8">
        <f t="shared" si="54"/>
        <v>1.00126391</v>
      </c>
      <c r="O257" s="8">
        <f t="shared" ca="1" si="55"/>
        <v>1.0060013299999999</v>
      </c>
      <c r="P257" s="44">
        <v>0</v>
      </c>
      <c r="Q257" s="42">
        <f t="shared" ca="1" si="62"/>
        <v>6650.8199903699997</v>
      </c>
      <c r="R257" s="42"/>
      <c r="S257" s="34">
        <v>0</v>
      </c>
      <c r="T257" s="34"/>
      <c r="U257" s="1"/>
      <c r="V257" s="2"/>
      <c r="W257" s="30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</row>
    <row r="258" spans="1:122" x14ac:dyDescent="0.2">
      <c r="A258" s="38">
        <f t="shared" si="56"/>
        <v>42271</v>
      </c>
      <c r="B258" s="39">
        <f t="shared" ca="1" si="63"/>
        <v>1115616.6061876903</v>
      </c>
      <c r="C258" s="34">
        <f t="shared" si="67"/>
        <v>1108224.3420000002</v>
      </c>
      <c r="D258" s="34"/>
      <c r="E258" s="40">
        <f ca="1">IF(A258&lt;$B$1,VLOOKUP(A258,[1]DI!$A$4:$B$15000,2,FALSE),0)</f>
        <v>0.14130000000000001</v>
      </c>
      <c r="F258" s="41">
        <f t="shared" ca="1" si="52"/>
        <v>1.0005246136075501</v>
      </c>
      <c r="G258" s="41">
        <f ca="1">(TRUNC(PRODUCT($F$11:$F257),16))</f>
        <v>1.0865449223910499</v>
      </c>
      <c r="H258" s="42">
        <f t="shared" ca="1" si="57"/>
        <v>1.08086117252681</v>
      </c>
      <c r="I258" s="42">
        <f t="shared" ca="1" si="53"/>
        <v>1.00525854</v>
      </c>
      <c r="J258" s="40">
        <f t="shared" si="58"/>
        <v>3.5999999999999997E-2</v>
      </c>
      <c r="K258" s="98">
        <f t="shared" si="59"/>
        <v>42257</v>
      </c>
      <c r="L258" s="43">
        <f t="shared" si="60"/>
        <v>10</v>
      </c>
      <c r="M258" s="44">
        <f t="shared" si="61"/>
        <v>10</v>
      </c>
      <c r="N258" s="8">
        <f t="shared" si="54"/>
        <v>1.001404443</v>
      </c>
      <c r="O258" s="8">
        <f t="shared" ca="1" si="55"/>
        <v>1.006670368</v>
      </c>
      <c r="P258" s="44">
        <v>0</v>
      </c>
      <c r="Q258" s="42">
        <f t="shared" ca="1" si="62"/>
        <v>7392.2641876899997</v>
      </c>
      <c r="R258" s="42"/>
      <c r="S258" s="34">
        <v>0</v>
      </c>
      <c r="T258" s="34"/>
      <c r="U258" s="1"/>
      <c r="V258" s="2"/>
      <c r="W258" s="30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</row>
    <row r="259" spans="1:122" x14ac:dyDescent="0.2">
      <c r="A259" s="38">
        <f t="shared" si="56"/>
        <v>42272</v>
      </c>
      <c r="B259" s="39">
        <f t="shared" ca="1" si="63"/>
        <v>1116358.5368955003</v>
      </c>
      <c r="C259" s="34">
        <f t="shared" si="67"/>
        <v>1108224.3420000002</v>
      </c>
      <c r="D259" s="34"/>
      <c r="E259" s="40">
        <f ca="1">IF(A259&lt;$B$1,VLOOKUP(A259,[1]DI!$A$4:$B$15000,2,FALSE),0)</f>
        <v>0.14130000000000001</v>
      </c>
      <c r="F259" s="41">
        <f t="shared" ca="1" si="52"/>
        <v>1.0005246136075501</v>
      </c>
      <c r="G259" s="41">
        <f ca="1">(TRUNC(PRODUCT($F$11:$F258),16))</f>
        <v>1.08711493864255</v>
      </c>
      <c r="H259" s="42">
        <f t="shared" ca="1" si="57"/>
        <v>1.08086117252681</v>
      </c>
      <c r="I259" s="42">
        <f t="shared" ca="1" si="53"/>
        <v>1.0057859099999999</v>
      </c>
      <c r="J259" s="40">
        <f t="shared" si="58"/>
        <v>3.5999999999999997E-2</v>
      </c>
      <c r="K259" s="98">
        <f t="shared" si="59"/>
        <v>42257</v>
      </c>
      <c r="L259" s="43">
        <f t="shared" si="60"/>
        <v>11</v>
      </c>
      <c r="M259" s="44">
        <f t="shared" si="61"/>
        <v>11</v>
      </c>
      <c r="N259" s="8">
        <f t="shared" si="54"/>
        <v>1.001544996</v>
      </c>
      <c r="O259" s="8">
        <f t="shared" ca="1" si="55"/>
        <v>1.007339845</v>
      </c>
      <c r="P259" s="44">
        <v>0</v>
      </c>
      <c r="Q259" s="42">
        <f t="shared" ca="1" si="62"/>
        <v>8134.1948954999998</v>
      </c>
      <c r="R259" s="42"/>
      <c r="S259" s="34">
        <v>0</v>
      </c>
      <c r="T259" s="34"/>
      <c r="U259" s="1"/>
      <c r="V259" s="2"/>
      <c r="W259" s="30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</row>
    <row r="260" spans="1:122" x14ac:dyDescent="0.2">
      <c r="A260" s="38">
        <f t="shared" si="56"/>
        <v>42273</v>
      </c>
      <c r="B260" s="39">
        <f t="shared" ca="1" si="63"/>
        <v>1117100.9651960402</v>
      </c>
      <c r="C260" s="34">
        <f t="shared" si="67"/>
        <v>1108224.3420000002</v>
      </c>
      <c r="D260" s="34"/>
      <c r="E260" s="40">
        <f ca="1">IF(A260&lt;$B$1,VLOOKUP(A260,[1]DI!$A$4:$B$15000,2,FALSE),0)</f>
        <v>0</v>
      </c>
      <c r="F260" s="41">
        <f t="shared" ca="1" si="52"/>
        <v>1</v>
      </c>
      <c r="G260" s="41">
        <f ca="1">(TRUNC(PRODUCT($F$11:$F259),16))</f>
        <v>1.0876852539323301</v>
      </c>
      <c r="H260" s="42">
        <f t="shared" ca="1" si="57"/>
        <v>1.08086117252681</v>
      </c>
      <c r="I260" s="42">
        <f t="shared" ca="1" si="53"/>
        <v>1.0063135599999999</v>
      </c>
      <c r="J260" s="40">
        <f t="shared" si="58"/>
        <v>3.5999999999999997E-2</v>
      </c>
      <c r="K260" s="98">
        <f t="shared" si="59"/>
        <v>42257</v>
      </c>
      <c r="L260" s="43">
        <f t="shared" si="60"/>
        <v>11</v>
      </c>
      <c r="M260" s="44">
        <f t="shared" si="61"/>
        <v>12</v>
      </c>
      <c r="N260" s="8">
        <f t="shared" si="54"/>
        <v>1.0016855689999999</v>
      </c>
      <c r="O260" s="8">
        <f t="shared" ca="1" si="55"/>
        <v>1.008009771</v>
      </c>
      <c r="P260" s="44">
        <v>0</v>
      </c>
      <c r="Q260" s="42">
        <f t="shared" ca="1" si="62"/>
        <v>8876.62319604</v>
      </c>
      <c r="R260" s="42"/>
      <c r="S260" s="34">
        <v>0</v>
      </c>
      <c r="T260" s="34"/>
      <c r="U260" s="1"/>
      <c r="V260" s="2"/>
      <c r="W260" s="30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</row>
    <row r="261" spans="1:122" x14ac:dyDescent="0.2">
      <c r="A261" s="38">
        <f t="shared" si="56"/>
        <v>42274</v>
      </c>
      <c r="B261" s="39">
        <f t="shared" ca="1" si="63"/>
        <v>1117100.9651960402</v>
      </c>
      <c r="C261" s="34">
        <f t="shared" si="67"/>
        <v>1108224.3420000002</v>
      </c>
      <c r="D261" s="34"/>
      <c r="E261" s="40">
        <f ca="1">IF(A261&lt;$B$1,VLOOKUP(A261,[1]DI!$A$4:$B$15000,2,FALSE),0)</f>
        <v>0</v>
      </c>
      <c r="F261" s="41">
        <f t="shared" ca="1" si="52"/>
        <v>1</v>
      </c>
      <c r="G261" s="41">
        <f ca="1">(TRUNC(PRODUCT($F$11:$F260),16))</f>
        <v>1.0876852539323301</v>
      </c>
      <c r="H261" s="42">
        <f t="shared" ca="1" si="57"/>
        <v>1.08086117252681</v>
      </c>
      <c r="I261" s="42">
        <f t="shared" ca="1" si="53"/>
        <v>1.0063135599999999</v>
      </c>
      <c r="J261" s="40">
        <f t="shared" si="58"/>
        <v>3.5999999999999997E-2</v>
      </c>
      <c r="K261" s="98">
        <f t="shared" si="59"/>
        <v>42257</v>
      </c>
      <c r="L261" s="43">
        <f t="shared" si="60"/>
        <v>11</v>
      </c>
      <c r="M261" s="44">
        <f t="shared" si="61"/>
        <v>12</v>
      </c>
      <c r="N261" s="8">
        <f t="shared" si="54"/>
        <v>1.0016855689999999</v>
      </c>
      <c r="O261" s="8">
        <f t="shared" ca="1" si="55"/>
        <v>1.008009771</v>
      </c>
      <c r="P261" s="44">
        <v>0</v>
      </c>
      <c r="Q261" s="42">
        <f t="shared" ca="1" si="62"/>
        <v>8876.62319604</v>
      </c>
      <c r="R261" s="42"/>
      <c r="S261" s="34">
        <v>0</v>
      </c>
      <c r="T261" s="34"/>
      <c r="U261" s="1"/>
      <c r="V261" s="2"/>
      <c r="W261" s="30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</row>
    <row r="262" spans="1:122" x14ac:dyDescent="0.2">
      <c r="A262" s="38">
        <f t="shared" si="56"/>
        <v>42275</v>
      </c>
      <c r="B262" s="39">
        <f t="shared" ca="1" si="63"/>
        <v>1117100.9651960402</v>
      </c>
      <c r="C262" s="34">
        <f t="shared" si="67"/>
        <v>1108224.3420000002</v>
      </c>
      <c r="D262" s="34"/>
      <c r="E262" s="40">
        <f ca="1">IF(A262&lt;$B$1,VLOOKUP(A262,[1]DI!$A$4:$B$15000,2,FALSE),0)</f>
        <v>0.14130000000000001</v>
      </c>
      <c r="F262" s="41">
        <f t="shared" ca="1" si="52"/>
        <v>1.0005246136075501</v>
      </c>
      <c r="G262" s="41">
        <f ca="1">(TRUNC(PRODUCT($F$11:$F261),16))</f>
        <v>1.0876852539323301</v>
      </c>
      <c r="H262" s="42">
        <f t="shared" ca="1" si="57"/>
        <v>1.08086117252681</v>
      </c>
      <c r="I262" s="42">
        <f t="shared" ca="1" si="53"/>
        <v>1.0063135599999999</v>
      </c>
      <c r="J262" s="40">
        <f t="shared" si="58"/>
        <v>3.5999999999999997E-2</v>
      </c>
      <c r="K262" s="98">
        <f t="shared" si="59"/>
        <v>42257</v>
      </c>
      <c r="L262" s="43">
        <f t="shared" si="60"/>
        <v>12</v>
      </c>
      <c r="M262" s="44">
        <f t="shared" si="61"/>
        <v>12</v>
      </c>
      <c r="N262" s="8">
        <f t="shared" si="54"/>
        <v>1.0016855689999999</v>
      </c>
      <c r="O262" s="8">
        <f t="shared" ca="1" si="55"/>
        <v>1.008009771</v>
      </c>
      <c r="P262" s="44">
        <v>0</v>
      </c>
      <c r="Q262" s="42">
        <f t="shared" ca="1" si="62"/>
        <v>8876.62319604</v>
      </c>
      <c r="R262" s="42"/>
      <c r="S262" s="34">
        <v>0</v>
      </c>
      <c r="T262" s="34"/>
      <c r="U262" s="1"/>
      <c r="V262" s="2"/>
      <c r="W262" s="33"/>
      <c r="X262" s="7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</row>
    <row r="263" spans="1:122" x14ac:dyDescent="0.2">
      <c r="A263" s="38">
        <f t="shared" si="56"/>
        <v>42276</v>
      </c>
      <c r="B263" s="39">
        <f t="shared" ca="1" si="63"/>
        <v>1117843.8899810801</v>
      </c>
      <c r="C263" s="34">
        <f t="shared" si="67"/>
        <v>1108224.3420000002</v>
      </c>
      <c r="D263" s="34"/>
      <c r="E263" s="40">
        <f ca="1">IF(A263&lt;$B$1,VLOOKUP(A263,[1]DI!$A$4:$B$15000,2,FALSE),0)</f>
        <v>0.14130000000000001</v>
      </c>
      <c r="F263" s="41">
        <f t="shared" ca="1" si="52"/>
        <v>1.0005246136075501</v>
      </c>
      <c r="G263" s="41">
        <f ca="1">(TRUNC(PRODUCT($F$11:$F262),16))</f>
        <v>1.0882558684172801</v>
      </c>
      <c r="H263" s="42">
        <f t="shared" ca="1" si="57"/>
        <v>1.08086117252681</v>
      </c>
      <c r="I263" s="42">
        <f t="shared" ca="1" si="53"/>
        <v>1.00684149</v>
      </c>
      <c r="J263" s="40">
        <f t="shared" si="58"/>
        <v>3.5999999999999997E-2</v>
      </c>
      <c r="K263" s="98">
        <f t="shared" si="59"/>
        <v>42257</v>
      </c>
      <c r="L263" s="43">
        <f t="shared" si="60"/>
        <v>13</v>
      </c>
      <c r="M263" s="44">
        <f t="shared" si="61"/>
        <v>13</v>
      </c>
      <c r="N263" s="8">
        <f t="shared" si="54"/>
        <v>1.0018261610000001</v>
      </c>
      <c r="O263" s="8">
        <f t="shared" ca="1" si="55"/>
        <v>1.008680145</v>
      </c>
      <c r="P263" s="44">
        <v>0</v>
      </c>
      <c r="Q263" s="42">
        <f t="shared" ca="1" si="62"/>
        <v>9619.5479810800007</v>
      </c>
      <c r="R263" s="42"/>
      <c r="S263" s="34">
        <v>0</v>
      </c>
      <c r="T263" s="34"/>
      <c r="U263" s="1"/>
      <c r="V263" s="2"/>
      <c r="W263" s="30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</row>
    <row r="264" spans="1:122" x14ac:dyDescent="0.2">
      <c r="A264" s="38">
        <f t="shared" si="56"/>
        <v>42277</v>
      </c>
      <c r="B264" s="39">
        <f t="shared" ca="1" si="63"/>
        <v>1118587.3012766102</v>
      </c>
      <c r="C264" s="34">
        <f t="shared" si="67"/>
        <v>1108224.3420000002</v>
      </c>
      <c r="D264" s="34"/>
      <c r="E264" s="40">
        <f ca="1">IF(A264&lt;$B$1,VLOOKUP(A264,[1]DI!$A$4:$B$15000,2,FALSE),0)</f>
        <v>0.14130000000000001</v>
      </c>
      <c r="F264" s="41">
        <f t="shared" ca="1" si="52"/>
        <v>1.0005246136075501</v>
      </c>
      <c r="G264" s="41">
        <f ca="1">(TRUNC(PRODUCT($F$11:$F263),16))</f>
        <v>1.08882678225435</v>
      </c>
      <c r="H264" s="42">
        <f t="shared" ca="1" si="57"/>
        <v>1.08086117252681</v>
      </c>
      <c r="I264" s="42">
        <f t="shared" ca="1" si="53"/>
        <v>1.00736969</v>
      </c>
      <c r="J264" s="40">
        <f t="shared" si="58"/>
        <v>3.5999999999999997E-2</v>
      </c>
      <c r="K264" s="98">
        <f t="shared" si="59"/>
        <v>42257</v>
      </c>
      <c r="L264" s="43">
        <f t="shared" si="60"/>
        <v>14</v>
      </c>
      <c r="M264" s="44">
        <f t="shared" si="61"/>
        <v>14</v>
      </c>
      <c r="N264" s="8">
        <f t="shared" si="54"/>
        <v>1.0019667729999999</v>
      </c>
      <c r="O264" s="8">
        <f t="shared" ca="1" si="55"/>
        <v>1.009350958</v>
      </c>
      <c r="P264" s="44">
        <v>0</v>
      </c>
      <c r="Q264" s="42">
        <f t="shared" ca="1" si="62"/>
        <v>10362.95927661</v>
      </c>
      <c r="R264" s="42"/>
      <c r="S264" s="34">
        <v>0</v>
      </c>
      <c r="T264" s="34"/>
      <c r="U264" s="1"/>
      <c r="V264" s="2"/>
      <c r="W264" s="30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</row>
    <row r="265" spans="1:122" x14ac:dyDescent="0.2">
      <c r="A265" s="38">
        <f t="shared" si="56"/>
        <v>42278</v>
      </c>
      <c r="B265" s="39">
        <f t="shared" ca="1" si="63"/>
        <v>1119331.2101648701</v>
      </c>
      <c r="C265" s="34">
        <f t="shared" si="67"/>
        <v>1108224.3420000002</v>
      </c>
      <c r="D265" s="34"/>
      <c r="E265" s="40">
        <f ca="1">IF(A265&lt;$B$1,VLOOKUP(A265,[1]DI!$A$4:$B$15000,2,FALSE),0)</f>
        <v>0.14130000000000001</v>
      </c>
      <c r="F265" s="41">
        <f t="shared" ca="1" si="52"/>
        <v>1.0005246136075501</v>
      </c>
      <c r="G265" s="41">
        <f ca="1">(TRUNC(PRODUCT($F$11:$F264),16))</f>
        <v>1.0893979956005799</v>
      </c>
      <c r="H265" s="42">
        <f t="shared" ca="1" si="57"/>
        <v>1.08086117252681</v>
      </c>
      <c r="I265" s="42">
        <f t="shared" ca="1" si="53"/>
        <v>1.00789817</v>
      </c>
      <c r="J265" s="40">
        <f t="shared" si="58"/>
        <v>3.5999999999999997E-2</v>
      </c>
      <c r="K265" s="98">
        <f t="shared" si="59"/>
        <v>42257</v>
      </c>
      <c r="L265" s="43">
        <f t="shared" si="60"/>
        <v>15</v>
      </c>
      <c r="M265" s="44">
        <f t="shared" si="61"/>
        <v>15</v>
      </c>
      <c r="N265" s="8">
        <f t="shared" si="54"/>
        <v>1.0021074050000001</v>
      </c>
      <c r="O265" s="8">
        <f t="shared" ca="1" si="55"/>
        <v>1.01002222</v>
      </c>
      <c r="P265" s="44">
        <v>0</v>
      </c>
      <c r="Q265" s="42">
        <f t="shared" ca="1" si="62"/>
        <v>11106.86816487</v>
      </c>
      <c r="R265" s="42"/>
      <c r="S265" s="34">
        <v>0</v>
      </c>
      <c r="T265" s="34"/>
      <c r="U265" s="1"/>
      <c r="V265" s="2"/>
      <c r="W265" s="30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</row>
    <row r="266" spans="1:122" x14ac:dyDescent="0.2">
      <c r="A266" s="38">
        <f t="shared" si="56"/>
        <v>42279</v>
      </c>
      <c r="B266" s="39">
        <f t="shared" ca="1" si="63"/>
        <v>1120075.6155376402</v>
      </c>
      <c r="C266" s="34">
        <f t="shared" si="67"/>
        <v>1108224.3420000002</v>
      </c>
      <c r="D266" s="34"/>
      <c r="E266" s="40">
        <f ca="1">IF(A266&lt;$B$1,VLOOKUP(A266,[1]DI!$A$4:$B$15000,2,FALSE),0)</f>
        <v>0.14130000000000001</v>
      </c>
      <c r="F266" s="41">
        <f t="shared" ca="1" si="52"/>
        <v>1.0005246136075501</v>
      </c>
      <c r="G266" s="41">
        <f ca="1">(TRUNC(PRODUCT($F$11:$F265),16))</f>
        <v>1.08996950861311</v>
      </c>
      <c r="H266" s="42">
        <f t="shared" ca="1" si="57"/>
        <v>1.08086117252681</v>
      </c>
      <c r="I266" s="42">
        <f t="shared" ca="1" si="53"/>
        <v>1.0084269299999999</v>
      </c>
      <c r="J266" s="40">
        <f t="shared" si="58"/>
        <v>3.5999999999999997E-2</v>
      </c>
      <c r="K266" s="98">
        <f t="shared" si="59"/>
        <v>42257</v>
      </c>
      <c r="L266" s="43">
        <f t="shared" si="60"/>
        <v>16</v>
      </c>
      <c r="M266" s="44">
        <f t="shared" si="61"/>
        <v>16</v>
      </c>
      <c r="N266" s="8">
        <f t="shared" si="54"/>
        <v>1.002248056</v>
      </c>
      <c r="O266" s="8">
        <f t="shared" ca="1" si="55"/>
        <v>1.01069393</v>
      </c>
      <c r="P266" s="44">
        <v>0</v>
      </c>
      <c r="Q266" s="42">
        <f t="shared" ca="1" si="62"/>
        <v>11851.27353764</v>
      </c>
      <c r="R266" s="42"/>
      <c r="S266" s="34">
        <v>0</v>
      </c>
      <c r="T266" s="34"/>
      <c r="U266" s="1"/>
      <c r="V266" s="2"/>
      <c r="W266" s="30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</row>
    <row r="267" spans="1:122" x14ac:dyDescent="0.2">
      <c r="A267" s="38">
        <f t="shared" si="56"/>
        <v>42280</v>
      </c>
      <c r="B267" s="39">
        <f t="shared" ca="1" si="63"/>
        <v>1120820.5085291101</v>
      </c>
      <c r="C267" s="34">
        <f t="shared" si="67"/>
        <v>1108224.3420000002</v>
      </c>
      <c r="D267" s="34"/>
      <c r="E267" s="40">
        <f ca="1">IF(A267&lt;$B$1,VLOOKUP(A267,[1]DI!$A$4:$B$15000,2,FALSE),0)</f>
        <v>0</v>
      </c>
      <c r="F267" s="41">
        <f t="shared" ca="1" si="52"/>
        <v>1</v>
      </c>
      <c r="G267" s="41">
        <f ca="1">(TRUNC(PRODUCT($F$11:$F266),16))</f>
        <v>1.09054132144914</v>
      </c>
      <c r="H267" s="42">
        <f t="shared" ca="1" si="57"/>
        <v>1.08086117252681</v>
      </c>
      <c r="I267" s="42">
        <f t="shared" ca="1" si="53"/>
        <v>1.00895596</v>
      </c>
      <c r="J267" s="40">
        <f t="shared" si="58"/>
        <v>3.5999999999999997E-2</v>
      </c>
      <c r="K267" s="98">
        <f t="shared" si="59"/>
        <v>42257</v>
      </c>
      <c r="L267" s="43">
        <f t="shared" si="60"/>
        <v>16</v>
      </c>
      <c r="M267" s="44">
        <f t="shared" si="61"/>
        <v>17</v>
      </c>
      <c r="N267" s="8">
        <f t="shared" si="54"/>
        <v>1.002388727</v>
      </c>
      <c r="O267" s="8">
        <f t="shared" ca="1" si="55"/>
        <v>1.0113660799999999</v>
      </c>
      <c r="P267" s="44">
        <v>0</v>
      </c>
      <c r="Q267" s="42">
        <f t="shared" ca="1" si="62"/>
        <v>12596.16652911</v>
      </c>
      <c r="R267" s="42"/>
      <c r="S267" s="34">
        <v>0</v>
      </c>
      <c r="T267" s="34"/>
      <c r="U267" s="1"/>
      <c r="V267" s="2"/>
      <c r="W267" s="30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</row>
    <row r="268" spans="1:122" x14ac:dyDescent="0.2">
      <c r="A268" s="38">
        <f t="shared" si="56"/>
        <v>42281</v>
      </c>
      <c r="B268" s="39">
        <f t="shared" ca="1" si="63"/>
        <v>1120820.5085291101</v>
      </c>
      <c r="C268" s="34">
        <f t="shared" si="67"/>
        <v>1108224.3420000002</v>
      </c>
      <c r="D268" s="34"/>
      <c r="E268" s="40">
        <f ca="1">IF(A268&lt;$B$1,VLOOKUP(A268,[1]DI!$A$4:$B$15000,2,FALSE),0)</f>
        <v>0</v>
      </c>
      <c r="F268" s="41">
        <f t="shared" ref="F268:F331" ca="1" si="68">IF(A268&lt;A$9,1,ROUND(((1+E268)^(1/252)),16))</f>
        <v>1</v>
      </c>
      <c r="G268" s="41">
        <f ca="1">(TRUNC(PRODUCT($F$11:$F267),16))</f>
        <v>1.09054132144914</v>
      </c>
      <c r="H268" s="42">
        <f t="shared" ca="1" si="57"/>
        <v>1.08086117252681</v>
      </c>
      <c r="I268" s="42">
        <f t="shared" ref="I268:I331" ca="1" si="69">ROUND(G268/H268,8)</f>
        <v>1.00895596</v>
      </c>
      <c r="J268" s="40">
        <f t="shared" si="58"/>
        <v>3.5999999999999997E-2</v>
      </c>
      <c r="K268" s="98">
        <f t="shared" si="59"/>
        <v>42257</v>
      </c>
      <c r="L268" s="43">
        <f t="shared" si="60"/>
        <v>16</v>
      </c>
      <c r="M268" s="44">
        <f t="shared" si="61"/>
        <v>17</v>
      </c>
      <c r="N268" s="8">
        <f t="shared" ref="N268:N331" si="70">ROUND((J268+1)^(M268/252),9)</f>
        <v>1.002388727</v>
      </c>
      <c r="O268" s="8">
        <f t="shared" ref="O268:O331" ca="1" si="71">ROUND(I268*N268,9)</f>
        <v>1.0113660799999999</v>
      </c>
      <c r="P268" s="44">
        <v>0</v>
      </c>
      <c r="Q268" s="42">
        <f t="shared" ca="1" si="62"/>
        <v>12596.16652911</v>
      </c>
      <c r="R268" s="42"/>
      <c r="S268" s="34">
        <v>0</v>
      </c>
      <c r="T268" s="34"/>
      <c r="U268" s="1"/>
      <c r="V268" s="2"/>
      <c r="W268" s="30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</row>
    <row r="269" spans="1:122" x14ac:dyDescent="0.2">
      <c r="A269" s="38">
        <f t="shared" ref="A269:A332" si="72">(A268+1)</f>
        <v>42282</v>
      </c>
      <c r="B269" s="39">
        <f t="shared" ca="1" si="63"/>
        <v>1120820.5085291101</v>
      </c>
      <c r="C269" s="34">
        <f t="shared" si="67"/>
        <v>1108224.3420000002</v>
      </c>
      <c r="D269" s="34"/>
      <c r="E269" s="40">
        <f ca="1">IF(A269&lt;$B$1,VLOOKUP(A269,[1]DI!$A$4:$B$15000,2,FALSE),0)</f>
        <v>0.14130000000000001</v>
      </c>
      <c r="F269" s="41">
        <f t="shared" ca="1" si="68"/>
        <v>1.0005246136075501</v>
      </c>
      <c r="G269" s="41">
        <f ca="1">(TRUNC(PRODUCT($F$11:$F268),16))</f>
        <v>1.09054132144914</v>
      </c>
      <c r="H269" s="42">
        <f t="shared" ref="H269:H332" ca="1" si="73">IF(P268&gt;0,G268,H268)</f>
        <v>1.08086117252681</v>
      </c>
      <c r="I269" s="42">
        <f t="shared" ca="1" si="69"/>
        <v>1.00895596</v>
      </c>
      <c r="J269" s="40">
        <f t="shared" ref="J269:J332" si="74">J268</f>
        <v>3.5999999999999997E-2</v>
      </c>
      <c r="K269" s="98">
        <f t="shared" si="59"/>
        <v>42257</v>
      </c>
      <c r="L269" s="43">
        <f t="shared" si="60"/>
        <v>17</v>
      </c>
      <c r="M269" s="44">
        <f t="shared" si="61"/>
        <v>17</v>
      </c>
      <c r="N269" s="8">
        <f t="shared" si="70"/>
        <v>1.002388727</v>
      </c>
      <c r="O269" s="8">
        <f t="shared" ca="1" si="71"/>
        <v>1.0113660799999999</v>
      </c>
      <c r="P269" s="44">
        <v>0</v>
      </c>
      <c r="Q269" s="42">
        <f t="shared" ca="1" si="62"/>
        <v>12596.16652911</v>
      </c>
      <c r="R269" s="42"/>
      <c r="S269" s="34">
        <v>0</v>
      </c>
      <c r="T269" s="34"/>
      <c r="U269" s="1"/>
      <c r="V269" s="2"/>
      <c r="W269" s="30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</row>
    <row r="270" spans="1:122" x14ac:dyDescent="0.2">
      <c r="A270" s="38">
        <f t="shared" si="72"/>
        <v>42283</v>
      </c>
      <c r="B270" s="39">
        <f t="shared" ca="1" si="63"/>
        <v>1121565.9002215401</v>
      </c>
      <c r="C270" s="34">
        <f t="shared" si="67"/>
        <v>1108224.3420000002</v>
      </c>
      <c r="D270" s="34"/>
      <c r="E270" s="40">
        <f ca="1">IF(A270&lt;$B$1,VLOOKUP(A270,[1]DI!$A$4:$B$15000,2,FALSE),0)</f>
        <v>0.14130000000000001</v>
      </c>
      <c r="F270" s="41">
        <f t="shared" ca="1" si="68"/>
        <v>1.0005246136075501</v>
      </c>
      <c r="G270" s="41">
        <f ca="1">(TRUNC(PRODUCT($F$11:$F269),16))</f>
        <v>1.0911134342659701</v>
      </c>
      <c r="H270" s="42">
        <f t="shared" ca="1" si="73"/>
        <v>1.08086117252681</v>
      </c>
      <c r="I270" s="42">
        <f t="shared" ca="1" si="69"/>
        <v>1.0094852700000001</v>
      </c>
      <c r="J270" s="40">
        <f t="shared" si="74"/>
        <v>3.5999999999999997E-2</v>
      </c>
      <c r="K270" s="98">
        <f t="shared" ref="K270:K333" si="75">IF(P269&gt;0,A269,K269)</f>
        <v>42257</v>
      </c>
      <c r="L270" s="43">
        <f t="shared" ref="L270:L333" si="76">IF(A270&gt;K270,IF(NETWORKDAYS(K270,A270,$W$12:$W$197)-1=0,1,NETWORKDAYS(K270,A270,$W$12:$W$197)-1),0)</f>
        <v>18</v>
      </c>
      <c r="M270" s="44">
        <f t="shared" ref="M270:M333" si="77">IF(AND(L270=1,L269=1),1,IF(L270&gt;0,IF(L270=L269,L270+1,L270),0))</f>
        <v>18</v>
      </c>
      <c r="N270" s="8">
        <f t="shared" si="70"/>
        <v>1.0025294179999999</v>
      </c>
      <c r="O270" s="8">
        <f t="shared" ca="1" si="71"/>
        <v>1.0120386800000001</v>
      </c>
      <c r="P270" s="44">
        <v>0</v>
      </c>
      <c r="Q270" s="42">
        <f t="shared" ref="Q270:Q333" ca="1" si="78">TRUNC(((O270-1)*C270),8)</f>
        <v>13341.558221540001</v>
      </c>
      <c r="R270" s="42"/>
      <c r="S270" s="34">
        <v>0</v>
      </c>
      <c r="T270" s="34"/>
      <c r="U270" s="1"/>
      <c r="V270" s="2"/>
      <c r="W270" s="30"/>
      <c r="X270" s="3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</row>
    <row r="271" spans="1:122" x14ac:dyDescent="0.2">
      <c r="A271" s="38">
        <f t="shared" si="72"/>
        <v>42284</v>
      </c>
      <c r="B271" s="39">
        <f t="shared" ref="B271:B334" ca="1" si="79">IF(A271&lt;=TODAY(),C271+Q271,IF(AND(A271&gt;TODAY(),A271&lt;=$B$1),IF(VLOOKUP(TODAY(),$A$10:$E$2000,5,FALSE)=0,"n.d",C271+Q271),"n.d"))</f>
        <v>1122311.7906149302</v>
      </c>
      <c r="C271" s="34">
        <f t="shared" si="67"/>
        <v>1108224.3420000002</v>
      </c>
      <c r="D271" s="34"/>
      <c r="E271" s="40">
        <f ca="1">IF(A271&lt;$B$1,VLOOKUP(A271,[1]DI!$A$4:$B$15000,2,FALSE),0)</f>
        <v>0.14130000000000001</v>
      </c>
      <c r="F271" s="41">
        <f t="shared" ca="1" si="68"/>
        <v>1.0005246136075501</v>
      </c>
      <c r="G271" s="41">
        <f ca="1">(TRUNC(PRODUCT($F$11:$F270),16))</f>
        <v>1.0916858472209701</v>
      </c>
      <c r="H271" s="42">
        <f t="shared" ca="1" si="73"/>
        <v>1.08086117252681</v>
      </c>
      <c r="I271" s="42">
        <f t="shared" ca="1" si="69"/>
        <v>1.0100148600000001</v>
      </c>
      <c r="J271" s="40">
        <f t="shared" si="74"/>
        <v>3.5999999999999997E-2</v>
      </c>
      <c r="K271" s="98">
        <f t="shared" si="75"/>
        <v>42257</v>
      </c>
      <c r="L271" s="43">
        <f t="shared" si="76"/>
        <v>19</v>
      </c>
      <c r="M271" s="44">
        <f t="shared" si="77"/>
        <v>19</v>
      </c>
      <c r="N271" s="8">
        <f t="shared" si="70"/>
        <v>1.002670129</v>
      </c>
      <c r="O271" s="8">
        <f t="shared" ca="1" si="71"/>
        <v>1.0127117299999999</v>
      </c>
      <c r="P271" s="44">
        <v>0</v>
      </c>
      <c r="Q271" s="42">
        <f t="shared" ca="1" si="78"/>
        <v>14087.448614929999</v>
      </c>
      <c r="R271" s="42"/>
      <c r="S271" s="34">
        <v>0</v>
      </c>
      <c r="T271" s="34"/>
      <c r="U271" s="1"/>
      <c r="V271" s="2"/>
      <c r="W271" s="30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</row>
    <row r="272" spans="1:122" x14ac:dyDescent="0.2">
      <c r="A272" s="38">
        <f t="shared" si="72"/>
        <v>42285</v>
      </c>
      <c r="B272" s="39">
        <f t="shared" ca="1" si="79"/>
        <v>1123058.1786010403</v>
      </c>
      <c r="C272" s="34">
        <f t="shared" si="67"/>
        <v>1108224.3420000002</v>
      </c>
      <c r="D272" s="34"/>
      <c r="E272" s="40">
        <f ca="1">IF(A272&lt;$B$1,VLOOKUP(A272,[1]DI!$A$4:$B$15000,2,FALSE),0)</f>
        <v>0.14130000000000001</v>
      </c>
      <c r="F272" s="41">
        <f t="shared" ca="1" si="68"/>
        <v>1.0005246136075501</v>
      </c>
      <c r="G272" s="41">
        <f ca="1">(TRUNC(PRODUCT($F$11:$F271),16))</f>
        <v>1.09225856047159</v>
      </c>
      <c r="H272" s="42">
        <f t="shared" ca="1" si="73"/>
        <v>1.08086117252681</v>
      </c>
      <c r="I272" s="42">
        <f t="shared" ca="1" si="69"/>
        <v>1.0105447299999999</v>
      </c>
      <c r="J272" s="40">
        <f t="shared" si="74"/>
        <v>3.5999999999999997E-2</v>
      </c>
      <c r="K272" s="98">
        <f t="shared" si="75"/>
        <v>42257</v>
      </c>
      <c r="L272" s="43">
        <f t="shared" si="76"/>
        <v>20</v>
      </c>
      <c r="M272" s="44">
        <f t="shared" si="77"/>
        <v>20</v>
      </c>
      <c r="N272" s="8">
        <f t="shared" si="70"/>
        <v>1.002810859</v>
      </c>
      <c r="O272" s="8">
        <f t="shared" ca="1" si="71"/>
        <v>1.0133852290000001</v>
      </c>
      <c r="P272" s="44">
        <v>0</v>
      </c>
      <c r="Q272" s="42">
        <f t="shared" ca="1" si="78"/>
        <v>14833.83660104</v>
      </c>
      <c r="R272" s="42"/>
      <c r="S272" s="34">
        <v>0</v>
      </c>
      <c r="T272" s="34"/>
      <c r="U272" s="1"/>
      <c r="V272" s="2"/>
      <c r="W272" s="30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</row>
    <row r="273" spans="1:122" x14ac:dyDescent="0.2">
      <c r="A273" s="38">
        <f t="shared" si="72"/>
        <v>42286</v>
      </c>
      <c r="B273" s="39">
        <f t="shared" ca="1" si="79"/>
        <v>1123805.0542058602</v>
      </c>
      <c r="C273" s="34">
        <f t="shared" si="67"/>
        <v>1108224.3420000002</v>
      </c>
      <c r="D273" s="34"/>
      <c r="E273" s="40">
        <f ca="1">IF(A273&lt;$B$1,VLOOKUP(A273,[1]DI!$A$4:$B$15000,2,FALSE),0)</f>
        <v>0.14130000000000001</v>
      </c>
      <c r="F273" s="41">
        <f t="shared" ca="1" si="68"/>
        <v>1.0005246136075501</v>
      </c>
      <c r="G273" s="41">
        <f ca="1">(TRUNC(PRODUCT($F$11:$F272),16))</f>
        <v>1.09283157417538</v>
      </c>
      <c r="H273" s="42">
        <f t="shared" ca="1" si="73"/>
        <v>1.08086117252681</v>
      </c>
      <c r="I273" s="42">
        <f t="shared" ca="1" si="69"/>
        <v>1.0110748700000001</v>
      </c>
      <c r="J273" s="40">
        <f t="shared" si="74"/>
        <v>3.5999999999999997E-2</v>
      </c>
      <c r="K273" s="98">
        <f t="shared" si="75"/>
        <v>42257</v>
      </c>
      <c r="L273" s="43">
        <f t="shared" si="76"/>
        <v>21</v>
      </c>
      <c r="M273" s="44">
        <f t="shared" si="77"/>
        <v>21</v>
      </c>
      <c r="N273" s="8">
        <f t="shared" si="70"/>
        <v>1.0029516089999999</v>
      </c>
      <c r="O273" s="8">
        <f t="shared" ca="1" si="71"/>
        <v>1.014059168</v>
      </c>
      <c r="P273" s="44">
        <v>0</v>
      </c>
      <c r="Q273" s="42">
        <f t="shared" ca="1" si="78"/>
        <v>15580.71220586</v>
      </c>
      <c r="R273" s="42"/>
      <c r="S273" s="34">
        <v>0</v>
      </c>
      <c r="T273" s="34"/>
      <c r="U273" s="1"/>
      <c r="V273" s="2"/>
      <c r="W273" s="30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</row>
    <row r="274" spans="1:122" x14ac:dyDescent="0.2">
      <c r="A274" s="38">
        <f t="shared" si="72"/>
        <v>42287</v>
      </c>
      <c r="B274" s="39">
        <f t="shared" ca="1" si="79"/>
        <v>1124552.4395938802</v>
      </c>
      <c r="C274" s="34">
        <f t="shared" si="67"/>
        <v>1108224.3420000002</v>
      </c>
      <c r="D274" s="34"/>
      <c r="E274" s="40">
        <f ca="1">IF(A274&lt;$B$1,VLOOKUP(A274,[1]DI!$A$4:$B$15000,2,FALSE),0)</f>
        <v>0</v>
      </c>
      <c r="F274" s="41">
        <f t="shared" ca="1" si="68"/>
        <v>1</v>
      </c>
      <c r="G274" s="41">
        <f ca="1">(TRUNC(PRODUCT($F$11:$F273),16))</f>
        <v>1.0934048884899501</v>
      </c>
      <c r="H274" s="42">
        <f t="shared" ca="1" si="73"/>
        <v>1.08086117252681</v>
      </c>
      <c r="I274" s="42">
        <f t="shared" ca="1" si="69"/>
        <v>1.0116053</v>
      </c>
      <c r="J274" s="40">
        <f t="shared" si="74"/>
        <v>3.5999999999999997E-2</v>
      </c>
      <c r="K274" s="98">
        <f t="shared" si="75"/>
        <v>42257</v>
      </c>
      <c r="L274" s="43">
        <f t="shared" si="76"/>
        <v>21</v>
      </c>
      <c r="M274" s="44">
        <f t="shared" si="77"/>
        <v>22</v>
      </c>
      <c r="N274" s="8">
        <f t="shared" si="70"/>
        <v>1.0030923789999999</v>
      </c>
      <c r="O274" s="8">
        <f t="shared" ca="1" si="71"/>
        <v>1.0147335669999999</v>
      </c>
      <c r="P274" s="44">
        <v>0</v>
      </c>
      <c r="Q274" s="42">
        <f t="shared" ca="1" si="78"/>
        <v>16328.09759388</v>
      </c>
      <c r="R274" s="42"/>
      <c r="S274" s="34">
        <v>0</v>
      </c>
      <c r="T274" s="34"/>
      <c r="U274" s="1"/>
      <c r="V274" s="2"/>
      <c r="W274" s="30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</row>
    <row r="275" spans="1:122" x14ac:dyDescent="0.2">
      <c r="A275" s="38">
        <f t="shared" si="72"/>
        <v>42288</v>
      </c>
      <c r="B275" s="39">
        <f t="shared" ca="1" si="79"/>
        <v>1124552.4395938802</v>
      </c>
      <c r="C275" s="34">
        <f t="shared" si="67"/>
        <v>1108224.3420000002</v>
      </c>
      <c r="D275" s="34"/>
      <c r="E275" s="40">
        <f ca="1">IF(A275&lt;$B$1,VLOOKUP(A275,[1]DI!$A$4:$B$15000,2,FALSE),0)</f>
        <v>0</v>
      </c>
      <c r="F275" s="41">
        <f t="shared" ca="1" si="68"/>
        <v>1</v>
      </c>
      <c r="G275" s="41">
        <f ca="1">(TRUNC(PRODUCT($F$11:$F274),16))</f>
        <v>1.0934048884899501</v>
      </c>
      <c r="H275" s="42">
        <f t="shared" ca="1" si="73"/>
        <v>1.08086117252681</v>
      </c>
      <c r="I275" s="42">
        <f t="shared" ca="1" si="69"/>
        <v>1.0116053</v>
      </c>
      <c r="J275" s="40">
        <f t="shared" si="74"/>
        <v>3.5999999999999997E-2</v>
      </c>
      <c r="K275" s="98">
        <f t="shared" si="75"/>
        <v>42257</v>
      </c>
      <c r="L275" s="43">
        <f t="shared" si="76"/>
        <v>21</v>
      </c>
      <c r="M275" s="44">
        <f t="shared" si="77"/>
        <v>22</v>
      </c>
      <c r="N275" s="8">
        <f t="shared" si="70"/>
        <v>1.0030923789999999</v>
      </c>
      <c r="O275" s="8">
        <f t="shared" ca="1" si="71"/>
        <v>1.0147335669999999</v>
      </c>
      <c r="P275" s="44">
        <v>0</v>
      </c>
      <c r="Q275" s="42">
        <f t="shared" ca="1" si="78"/>
        <v>16328.09759388</v>
      </c>
      <c r="R275" s="42"/>
      <c r="S275" s="34">
        <v>0</v>
      </c>
      <c r="T275" s="34"/>
      <c r="U275" s="1"/>
      <c r="V275" s="2"/>
      <c r="W275" s="30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</row>
    <row r="276" spans="1:122" x14ac:dyDescent="0.2">
      <c r="A276" s="38">
        <f t="shared" si="72"/>
        <v>42289</v>
      </c>
      <c r="B276" s="39">
        <f t="shared" ca="1" si="79"/>
        <v>1124552.4395938802</v>
      </c>
      <c r="C276" s="34">
        <f t="shared" si="67"/>
        <v>1108224.3420000002</v>
      </c>
      <c r="D276" s="34"/>
      <c r="E276" s="40">
        <f ca="1">IF(A276&lt;$B$1,VLOOKUP(A276,[1]DI!$A$4:$B$15000,2,FALSE),0)</f>
        <v>0</v>
      </c>
      <c r="F276" s="41">
        <f t="shared" ca="1" si="68"/>
        <v>1</v>
      </c>
      <c r="G276" s="41">
        <f ca="1">(TRUNC(PRODUCT($F$11:$F275),16))</f>
        <v>1.0934048884899501</v>
      </c>
      <c r="H276" s="42">
        <f t="shared" ca="1" si="73"/>
        <v>1.08086117252681</v>
      </c>
      <c r="I276" s="42">
        <f t="shared" ca="1" si="69"/>
        <v>1.0116053</v>
      </c>
      <c r="J276" s="40">
        <f t="shared" si="74"/>
        <v>3.5999999999999997E-2</v>
      </c>
      <c r="K276" s="98">
        <f t="shared" si="75"/>
        <v>42257</v>
      </c>
      <c r="L276" s="43">
        <f t="shared" si="76"/>
        <v>21</v>
      </c>
      <c r="M276" s="44">
        <f t="shared" si="77"/>
        <v>22</v>
      </c>
      <c r="N276" s="8">
        <f t="shared" si="70"/>
        <v>1.0030923789999999</v>
      </c>
      <c r="O276" s="8">
        <f t="shared" ca="1" si="71"/>
        <v>1.0147335669999999</v>
      </c>
      <c r="P276" s="44">
        <v>0</v>
      </c>
      <c r="Q276" s="42">
        <f t="shared" ca="1" si="78"/>
        <v>16328.09759388</v>
      </c>
      <c r="R276" s="42"/>
      <c r="S276" s="34">
        <v>0</v>
      </c>
      <c r="T276" s="34"/>
      <c r="U276" s="1"/>
      <c r="V276" s="2"/>
      <c r="W276" s="30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</row>
    <row r="277" spans="1:122" x14ac:dyDescent="0.2">
      <c r="A277" s="38">
        <f t="shared" si="72"/>
        <v>42290</v>
      </c>
      <c r="B277" s="39">
        <f t="shared" ca="1" si="79"/>
        <v>1124552.4395938802</v>
      </c>
      <c r="C277" s="34">
        <f t="shared" si="67"/>
        <v>1108224.3420000002</v>
      </c>
      <c r="D277" s="34"/>
      <c r="E277" s="40">
        <f ca="1">IF(A277&lt;$B$1,VLOOKUP(A277,[1]DI!$A$4:$B$15000,2,FALSE),0)</f>
        <v>0.14130000000000001</v>
      </c>
      <c r="F277" s="41">
        <f t="shared" ca="1" si="68"/>
        <v>1.0005246136075501</v>
      </c>
      <c r="G277" s="41">
        <f ca="1">(TRUNC(PRODUCT($F$11:$F276),16))</f>
        <v>1.0934048884899501</v>
      </c>
      <c r="H277" s="42">
        <f t="shared" ca="1" si="73"/>
        <v>1.08086117252681</v>
      </c>
      <c r="I277" s="42">
        <f t="shared" ca="1" si="69"/>
        <v>1.0116053</v>
      </c>
      <c r="J277" s="40">
        <f t="shared" si="74"/>
        <v>3.5999999999999997E-2</v>
      </c>
      <c r="K277" s="98">
        <f t="shared" si="75"/>
        <v>42257</v>
      </c>
      <c r="L277" s="43">
        <f t="shared" si="76"/>
        <v>22</v>
      </c>
      <c r="M277" s="44">
        <f t="shared" si="77"/>
        <v>22</v>
      </c>
      <c r="N277" s="8">
        <f t="shared" si="70"/>
        <v>1.0030923789999999</v>
      </c>
      <c r="O277" s="8">
        <f t="shared" ca="1" si="71"/>
        <v>1.0147335669999999</v>
      </c>
      <c r="P277" s="44">
        <v>0</v>
      </c>
      <c r="Q277" s="42">
        <f t="shared" ca="1" si="78"/>
        <v>16328.09759388</v>
      </c>
      <c r="R277" s="42"/>
      <c r="S277" s="34">
        <v>0</v>
      </c>
      <c r="T277" s="34"/>
      <c r="U277" s="1"/>
      <c r="V277" s="2"/>
      <c r="W277" s="30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</row>
    <row r="278" spans="1:122" x14ac:dyDescent="0.2">
      <c r="A278" s="38">
        <f t="shared" si="72"/>
        <v>42291</v>
      </c>
      <c r="B278" s="39">
        <f t="shared" ca="1" si="79"/>
        <v>1125300.3137088402</v>
      </c>
      <c r="C278" s="34">
        <f t="shared" si="67"/>
        <v>1108224.3420000002</v>
      </c>
      <c r="D278" s="34"/>
      <c r="E278" s="40">
        <f ca="1">IF(A278&lt;$B$1,VLOOKUP(A278,[1]DI!$A$4:$B$15000,2,FALSE),0)</f>
        <v>0.14130000000000001</v>
      </c>
      <c r="F278" s="41">
        <f t="shared" ca="1" si="68"/>
        <v>1.0005246136075501</v>
      </c>
      <c r="G278" s="41">
        <f ca="1">(TRUNC(PRODUCT($F$11:$F277),16))</f>
        <v>1.0939785035730101</v>
      </c>
      <c r="H278" s="42">
        <f t="shared" ca="1" si="73"/>
        <v>1.08086117252681</v>
      </c>
      <c r="I278" s="42">
        <f t="shared" ca="1" si="69"/>
        <v>1.0121359999999999</v>
      </c>
      <c r="J278" s="40">
        <f t="shared" si="74"/>
        <v>3.5999999999999997E-2</v>
      </c>
      <c r="K278" s="98">
        <f t="shared" si="75"/>
        <v>42257</v>
      </c>
      <c r="L278" s="43">
        <f t="shared" si="76"/>
        <v>23</v>
      </c>
      <c r="M278" s="44">
        <f t="shared" si="77"/>
        <v>23</v>
      </c>
      <c r="N278" s="8">
        <f t="shared" si="70"/>
        <v>1.003233169</v>
      </c>
      <c r="O278" s="8">
        <f t="shared" ca="1" si="71"/>
        <v>1.015408407</v>
      </c>
      <c r="P278" s="44">
        <v>0</v>
      </c>
      <c r="Q278" s="42">
        <f t="shared" ca="1" si="78"/>
        <v>17075.971708839999</v>
      </c>
      <c r="R278" s="42"/>
      <c r="S278" s="34">
        <v>0</v>
      </c>
      <c r="T278" s="34"/>
      <c r="U278" s="1"/>
      <c r="V278" s="2"/>
      <c r="W278" s="30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</row>
    <row r="279" spans="1:122" s="37" customFormat="1" x14ac:dyDescent="0.2">
      <c r="A279" s="38">
        <f t="shared" si="72"/>
        <v>42292</v>
      </c>
      <c r="B279" s="39">
        <f t="shared" ca="1" si="79"/>
        <v>1126048.6865247502</v>
      </c>
      <c r="C279" s="34">
        <f t="shared" si="67"/>
        <v>1108224.3420000002</v>
      </c>
      <c r="D279" s="34">
        <f>1220446.07*S1</f>
        <v>183066.9105</v>
      </c>
      <c r="E279" s="40">
        <f ca="1">IF(A279&lt;$B$1,VLOOKUP(A279,[1]DI!$A$4:$B$15000,2,FALSE),0)</f>
        <v>0.14130000000000001</v>
      </c>
      <c r="F279" s="41">
        <f t="shared" ca="1" si="68"/>
        <v>1.0005246136075501</v>
      </c>
      <c r="G279" s="41">
        <f ca="1">(TRUNC(PRODUCT($F$11:$F278),16))</f>
        <v>1.0945524195823599</v>
      </c>
      <c r="H279" s="42">
        <f t="shared" ca="1" si="73"/>
        <v>1.08086117252681</v>
      </c>
      <c r="I279" s="42">
        <f t="shared" ca="1" si="69"/>
        <v>1.0126669800000001</v>
      </c>
      <c r="J279" s="40">
        <f t="shared" si="74"/>
        <v>3.5999999999999997E-2</v>
      </c>
      <c r="K279" s="98">
        <f t="shared" si="75"/>
        <v>42257</v>
      </c>
      <c r="L279" s="43">
        <f t="shared" si="76"/>
        <v>24</v>
      </c>
      <c r="M279" s="44">
        <f t="shared" si="77"/>
        <v>24</v>
      </c>
      <c r="N279" s="8">
        <f t="shared" si="70"/>
        <v>1.003373979</v>
      </c>
      <c r="O279" s="8">
        <f t="shared" ca="1" si="71"/>
        <v>1.016083697</v>
      </c>
      <c r="P279" s="44">
        <v>9</v>
      </c>
      <c r="Q279" s="42">
        <f t="shared" ca="1" si="78"/>
        <v>17824.344524749999</v>
      </c>
      <c r="R279" s="42"/>
      <c r="S279" s="34">
        <v>0</v>
      </c>
      <c r="T279" s="34">
        <v>118828.96</v>
      </c>
      <c r="U279" s="37" t="s">
        <v>40</v>
      </c>
      <c r="V279" s="35"/>
      <c r="W279" s="47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</row>
    <row r="280" spans="1:122" x14ac:dyDescent="0.2">
      <c r="A280" s="38">
        <f t="shared" si="72"/>
        <v>42293</v>
      </c>
      <c r="B280" s="39">
        <f t="shared" ca="1" si="79"/>
        <v>1292150.0128345601</v>
      </c>
      <c r="C280" s="34">
        <f>(C279+D279)-S279</f>
        <v>1291291.2525000002</v>
      </c>
      <c r="D280" s="34"/>
      <c r="E280" s="40">
        <f ca="1">IF(A280&lt;$B$1,VLOOKUP(A280,[1]DI!$A$4:$B$15000,2,FALSE),0)</f>
        <v>0.14130000000000001</v>
      </c>
      <c r="F280" s="41">
        <f t="shared" ca="1" si="68"/>
        <v>1.0005246136075501</v>
      </c>
      <c r="G280" s="41">
        <f ca="1">(TRUNC(PRODUCT($F$11:$F279),16))</f>
        <v>1.0951266366758401</v>
      </c>
      <c r="H280" s="42">
        <f t="shared" ca="1" si="73"/>
        <v>1.0945524195823599</v>
      </c>
      <c r="I280" s="42">
        <f t="shared" ca="1" si="69"/>
        <v>1.00052461</v>
      </c>
      <c r="J280" s="40">
        <f t="shared" si="74"/>
        <v>3.5999999999999997E-2</v>
      </c>
      <c r="K280" s="98">
        <f t="shared" si="75"/>
        <v>42292</v>
      </c>
      <c r="L280" s="43">
        <f t="shared" si="76"/>
        <v>1</v>
      </c>
      <c r="M280" s="44">
        <f t="shared" si="77"/>
        <v>1</v>
      </c>
      <c r="N280" s="8">
        <f t="shared" si="70"/>
        <v>1.000140356</v>
      </c>
      <c r="O280" s="8">
        <f t="shared" ca="1" si="71"/>
        <v>1.0006650399999999</v>
      </c>
      <c r="P280" s="44">
        <v>0</v>
      </c>
      <c r="Q280" s="42">
        <f t="shared" ca="1" si="78"/>
        <v>858.76033456000005</v>
      </c>
      <c r="R280" s="42"/>
      <c r="S280" s="34">
        <v>0</v>
      </c>
      <c r="T280" s="34"/>
      <c r="U280" s="1"/>
      <c r="V280" s="2"/>
      <c r="W280" s="30"/>
      <c r="X280" s="3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</row>
    <row r="281" spans="1:122" x14ac:dyDescent="0.2">
      <c r="A281" s="38">
        <f t="shared" si="72"/>
        <v>42294</v>
      </c>
      <c r="B281" s="39">
        <f t="shared" ca="1" si="79"/>
        <v>1292827.8929643403</v>
      </c>
      <c r="C281" s="34">
        <f t="shared" ref="C281:C311" si="80">(C280-S280)</f>
        <v>1291291.2525000002</v>
      </c>
      <c r="D281" s="34"/>
      <c r="E281" s="40">
        <f ca="1">IF(A281&lt;$B$1,VLOOKUP(A281,[1]DI!$A$4:$B$15000,2,FALSE),0)</f>
        <v>0</v>
      </c>
      <c r="F281" s="41">
        <f t="shared" ca="1" si="68"/>
        <v>1</v>
      </c>
      <c r="G281" s="41">
        <f ca="1">(TRUNC(PRODUCT($F$11:$F280),16))</f>
        <v>1.0957011550114399</v>
      </c>
      <c r="H281" s="42">
        <f t="shared" ca="1" si="73"/>
        <v>1.0945524195823599</v>
      </c>
      <c r="I281" s="42">
        <f t="shared" ca="1" si="69"/>
        <v>1.0010494999999999</v>
      </c>
      <c r="J281" s="40">
        <f t="shared" si="74"/>
        <v>3.5999999999999997E-2</v>
      </c>
      <c r="K281" s="98">
        <f t="shared" si="75"/>
        <v>42292</v>
      </c>
      <c r="L281" s="43">
        <f t="shared" si="76"/>
        <v>1</v>
      </c>
      <c r="M281" s="44">
        <f t="shared" si="77"/>
        <v>1</v>
      </c>
      <c r="N281" s="8">
        <f t="shared" si="70"/>
        <v>1.000140356</v>
      </c>
      <c r="O281" s="8">
        <f t="shared" ca="1" si="71"/>
        <v>1.0011900030000001</v>
      </c>
      <c r="P281" s="44">
        <v>0</v>
      </c>
      <c r="Q281" s="42">
        <f t="shared" ca="1" si="78"/>
        <v>1536.6404643400001</v>
      </c>
      <c r="R281" s="42"/>
      <c r="S281" s="34">
        <v>0</v>
      </c>
      <c r="T281" s="34"/>
      <c r="U281" s="1"/>
      <c r="V281" s="2"/>
      <c r="W281" s="30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</row>
    <row r="282" spans="1:122" x14ac:dyDescent="0.2">
      <c r="A282" s="38">
        <f t="shared" si="72"/>
        <v>42295</v>
      </c>
      <c r="B282" s="39">
        <f t="shared" ca="1" si="79"/>
        <v>1292827.8929643403</v>
      </c>
      <c r="C282" s="34">
        <f t="shared" si="80"/>
        <v>1291291.2525000002</v>
      </c>
      <c r="D282" s="34"/>
      <c r="E282" s="40">
        <f ca="1">IF(A282&lt;$B$1,VLOOKUP(A282,[1]DI!$A$4:$B$15000,2,FALSE),0)</f>
        <v>0</v>
      </c>
      <c r="F282" s="41">
        <f t="shared" ca="1" si="68"/>
        <v>1</v>
      </c>
      <c r="G282" s="41">
        <f ca="1">(TRUNC(PRODUCT($F$11:$F281),16))</f>
        <v>1.0957011550114399</v>
      </c>
      <c r="H282" s="42">
        <f t="shared" ca="1" si="73"/>
        <v>1.0945524195823599</v>
      </c>
      <c r="I282" s="42">
        <f t="shared" ca="1" si="69"/>
        <v>1.0010494999999999</v>
      </c>
      <c r="J282" s="40">
        <f t="shared" si="74"/>
        <v>3.5999999999999997E-2</v>
      </c>
      <c r="K282" s="98">
        <f t="shared" si="75"/>
        <v>42292</v>
      </c>
      <c r="L282" s="43">
        <f t="shared" si="76"/>
        <v>1</v>
      </c>
      <c r="M282" s="44">
        <f t="shared" si="77"/>
        <v>1</v>
      </c>
      <c r="N282" s="8">
        <f t="shared" si="70"/>
        <v>1.000140356</v>
      </c>
      <c r="O282" s="8">
        <f t="shared" ca="1" si="71"/>
        <v>1.0011900030000001</v>
      </c>
      <c r="P282" s="44">
        <v>0</v>
      </c>
      <c r="Q282" s="42">
        <f t="shared" ca="1" si="78"/>
        <v>1536.6404643400001</v>
      </c>
      <c r="R282" s="42"/>
      <c r="S282" s="34">
        <v>0</v>
      </c>
      <c r="T282" s="34"/>
      <c r="U282" s="1"/>
      <c r="V282" s="2"/>
      <c r="W282" s="30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</row>
    <row r="283" spans="1:122" x14ac:dyDescent="0.2">
      <c r="A283" s="38">
        <f t="shared" si="72"/>
        <v>42296</v>
      </c>
      <c r="B283" s="39">
        <f t="shared" ca="1" si="79"/>
        <v>1293009.3490850201</v>
      </c>
      <c r="C283" s="34">
        <f t="shared" si="80"/>
        <v>1291291.2525000002</v>
      </c>
      <c r="D283" s="34"/>
      <c r="E283" s="40">
        <f ca="1">IF(A283&lt;$B$1,VLOOKUP(A283,[1]DI!$A$4:$B$15000,2,FALSE),0)</f>
        <v>0.14130000000000001</v>
      </c>
      <c r="F283" s="41">
        <f t="shared" ca="1" si="68"/>
        <v>1.0005246136075501</v>
      </c>
      <c r="G283" s="41">
        <f ca="1">(TRUNC(PRODUCT($F$11:$F282),16))</f>
        <v>1.0957011550114399</v>
      </c>
      <c r="H283" s="42">
        <f t="shared" ca="1" si="73"/>
        <v>1.0945524195823599</v>
      </c>
      <c r="I283" s="42">
        <f t="shared" ca="1" si="69"/>
        <v>1.0010494999999999</v>
      </c>
      <c r="J283" s="40">
        <f t="shared" si="74"/>
        <v>3.5999999999999997E-2</v>
      </c>
      <c r="K283" s="98">
        <f t="shared" si="75"/>
        <v>42292</v>
      </c>
      <c r="L283" s="43">
        <f t="shared" si="76"/>
        <v>2</v>
      </c>
      <c r="M283" s="44">
        <f t="shared" si="77"/>
        <v>2</v>
      </c>
      <c r="N283" s="8">
        <f t="shared" si="70"/>
        <v>1.0002807309999999</v>
      </c>
      <c r="O283" s="8">
        <f t="shared" ca="1" si="71"/>
        <v>1.0013305260000001</v>
      </c>
      <c r="P283" s="44">
        <v>0</v>
      </c>
      <c r="Q283" s="42">
        <f t="shared" ca="1" si="78"/>
        <v>1718.09658502</v>
      </c>
      <c r="R283" s="42"/>
      <c r="S283" s="34">
        <v>0</v>
      </c>
      <c r="T283" s="34"/>
      <c r="U283" s="1"/>
      <c r="V283" s="2"/>
      <c r="W283" s="30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</row>
    <row r="284" spans="1:122" x14ac:dyDescent="0.2">
      <c r="A284" s="38">
        <f t="shared" si="72"/>
        <v>42297</v>
      </c>
      <c r="B284" s="39">
        <f t="shared" ca="1" si="79"/>
        <v>1293869.2625426701</v>
      </c>
      <c r="C284" s="34">
        <f t="shared" si="80"/>
        <v>1291291.2525000002</v>
      </c>
      <c r="D284" s="34"/>
      <c r="E284" s="40">
        <f ca="1">IF(A284&lt;$B$1,VLOOKUP(A284,[1]DI!$A$4:$B$15000,2,FALSE),0)</f>
        <v>0.14130000000000001</v>
      </c>
      <c r="F284" s="41">
        <f t="shared" ca="1" si="68"/>
        <v>1.0005246136075501</v>
      </c>
      <c r="G284" s="41">
        <f ca="1">(TRUNC(PRODUCT($F$11:$F283),16))</f>
        <v>1.09627597474716</v>
      </c>
      <c r="H284" s="42">
        <f t="shared" ca="1" si="73"/>
        <v>1.0945524195823599</v>
      </c>
      <c r="I284" s="42">
        <f t="shared" ca="1" si="69"/>
        <v>1.0015746699999999</v>
      </c>
      <c r="J284" s="40">
        <f t="shared" si="74"/>
        <v>3.5999999999999997E-2</v>
      </c>
      <c r="K284" s="98">
        <f t="shared" si="75"/>
        <v>42292</v>
      </c>
      <c r="L284" s="43">
        <f t="shared" si="76"/>
        <v>3</v>
      </c>
      <c r="M284" s="44">
        <f t="shared" si="77"/>
        <v>3</v>
      </c>
      <c r="N284" s="8">
        <f t="shared" si="70"/>
        <v>1.000421126</v>
      </c>
      <c r="O284" s="8">
        <f t="shared" ca="1" si="71"/>
        <v>1.0019964589999999</v>
      </c>
      <c r="P284" s="44">
        <v>0</v>
      </c>
      <c r="Q284" s="42">
        <f t="shared" ca="1" si="78"/>
        <v>2578.0100426700001</v>
      </c>
      <c r="R284" s="42"/>
      <c r="S284" s="34">
        <v>0</v>
      </c>
      <c r="T284" s="34"/>
      <c r="U284" s="1"/>
      <c r="V284" s="2"/>
      <c r="W284" s="30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</row>
    <row r="285" spans="1:122" x14ac:dyDescent="0.2">
      <c r="A285" s="38">
        <f t="shared" si="72"/>
        <v>42298</v>
      </c>
      <c r="B285" s="39">
        <f t="shared" ca="1" si="79"/>
        <v>1294729.7415858901</v>
      </c>
      <c r="C285" s="34">
        <f t="shared" si="80"/>
        <v>1291291.2525000002</v>
      </c>
      <c r="D285" s="34"/>
      <c r="E285" s="40">
        <f ca="1">IF(A285&lt;$B$1,VLOOKUP(A285,[1]DI!$A$4:$B$15000,2,FALSE),0)</f>
        <v>0.14130000000000001</v>
      </c>
      <c r="F285" s="41">
        <f t="shared" ca="1" si="68"/>
        <v>1.0005246136075501</v>
      </c>
      <c r="G285" s="41">
        <f ca="1">(TRUNC(PRODUCT($F$11:$F284),16))</f>
        <v>1.0968510960411499</v>
      </c>
      <c r="H285" s="42">
        <f t="shared" ca="1" si="73"/>
        <v>1.0945524195823599</v>
      </c>
      <c r="I285" s="42">
        <f t="shared" ca="1" si="69"/>
        <v>1.00210011</v>
      </c>
      <c r="J285" s="40">
        <f t="shared" si="74"/>
        <v>3.5999999999999997E-2</v>
      </c>
      <c r="K285" s="98">
        <f t="shared" si="75"/>
        <v>42292</v>
      </c>
      <c r="L285" s="43">
        <f t="shared" si="76"/>
        <v>4</v>
      </c>
      <c r="M285" s="44">
        <f t="shared" si="77"/>
        <v>4</v>
      </c>
      <c r="N285" s="8">
        <f t="shared" si="70"/>
        <v>1.0005615409999999</v>
      </c>
      <c r="O285" s="8">
        <f t="shared" ca="1" si="71"/>
        <v>1.00266283</v>
      </c>
      <c r="P285" s="44">
        <v>0</v>
      </c>
      <c r="Q285" s="42">
        <f t="shared" ca="1" si="78"/>
        <v>3438.4890858899998</v>
      </c>
      <c r="R285" s="42"/>
      <c r="S285" s="34">
        <v>0</v>
      </c>
      <c r="T285" s="34"/>
      <c r="U285" s="1"/>
      <c r="V285" s="2"/>
      <c r="W285" s="30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</row>
    <row r="286" spans="1:122" x14ac:dyDescent="0.2">
      <c r="A286" s="38">
        <f t="shared" si="72"/>
        <v>42299</v>
      </c>
      <c r="B286" s="39">
        <f t="shared" ca="1" si="79"/>
        <v>1295590.7849233903</v>
      </c>
      <c r="C286" s="34">
        <f t="shared" si="80"/>
        <v>1291291.2525000002</v>
      </c>
      <c r="D286" s="34"/>
      <c r="E286" s="40">
        <f ca="1">IF(A286&lt;$B$1,VLOOKUP(A286,[1]DI!$A$4:$B$15000,2,FALSE),0)</f>
        <v>0.1414</v>
      </c>
      <c r="F286" s="41">
        <f t="shared" ca="1" si="68"/>
        <v>1.0005249614707401</v>
      </c>
      <c r="G286" s="41">
        <f ca="1">(TRUNC(PRODUCT($F$11:$F285),16))</f>
        <v>1.09742651905158</v>
      </c>
      <c r="H286" s="42">
        <f t="shared" ca="1" si="73"/>
        <v>1.0945524195823599</v>
      </c>
      <c r="I286" s="42">
        <f t="shared" ca="1" si="69"/>
        <v>1.00262582</v>
      </c>
      <c r="J286" s="40">
        <f t="shared" si="74"/>
        <v>3.5999999999999997E-2</v>
      </c>
      <c r="K286" s="98">
        <f t="shared" si="75"/>
        <v>42292</v>
      </c>
      <c r="L286" s="43">
        <f t="shared" si="76"/>
        <v>5</v>
      </c>
      <c r="M286" s="44">
        <f t="shared" si="77"/>
        <v>5</v>
      </c>
      <c r="N286" s="8">
        <f t="shared" si="70"/>
        <v>1.0007019749999999</v>
      </c>
      <c r="O286" s="8">
        <f t="shared" ca="1" si="71"/>
        <v>1.0033296380000001</v>
      </c>
      <c r="P286" s="44">
        <v>0</v>
      </c>
      <c r="Q286" s="42">
        <f t="shared" ca="1" si="78"/>
        <v>4299.5324233900001</v>
      </c>
      <c r="R286" s="42"/>
      <c r="S286" s="34">
        <v>0</v>
      </c>
      <c r="T286" s="34"/>
      <c r="U286" s="1"/>
      <c r="V286" s="2"/>
      <c r="W286" s="30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</row>
    <row r="287" spans="1:122" x14ac:dyDescent="0.2">
      <c r="A287" s="38">
        <f t="shared" si="72"/>
        <v>42300</v>
      </c>
      <c r="B287" s="39">
        <f t="shared" ca="1" si="79"/>
        <v>1296452.8587113002</v>
      </c>
      <c r="C287" s="34">
        <f t="shared" si="80"/>
        <v>1291291.2525000002</v>
      </c>
      <c r="D287" s="34"/>
      <c r="E287" s="40">
        <f ca="1">IF(A287&lt;$B$1,VLOOKUP(A287,[1]DI!$A$4:$B$15000,2,FALSE),0)</f>
        <v>0.1414</v>
      </c>
      <c r="F287" s="41">
        <f t="shared" ca="1" si="68"/>
        <v>1.0005249614707401</v>
      </c>
      <c r="G287" s="41">
        <f ca="1">(TRUNC(PRODUCT($F$11:$F286),16))</f>
        <v>1.09800262569106</v>
      </c>
      <c r="H287" s="42">
        <f t="shared" ca="1" si="73"/>
        <v>1.0945524195823599</v>
      </c>
      <c r="I287" s="42">
        <f t="shared" ca="1" si="69"/>
        <v>1.00315216</v>
      </c>
      <c r="J287" s="40">
        <f t="shared" si="74"/>
        <v>3.5999999999999997E-2</v>
      </c>
      <c r="K287" s="98">
        <f t="shared" si="75"/>
        <v>42292</v>
      </c>
      <c r="L287" s="43">
        <f t="shared" si="76"/>
        <v>6</v>
      </c>
      <c r="M287" s="44">
        <f t="shared" si="77"/>
        <v>6</v>
      </c>
      <c r="N287" s="8">
        <f t="shared" si="70"/>
        <v>1.000842429</v>
      </c>
      <c r="O287" s="8">
        <f t="shared" ca="1" si="71"/>
        <v>1.003997244</v>
      </c>
      <c r="P287" s="44">
        <v>0</v>
      </c>
      <c r="Q287" s="42">
        <f t="shared" ca="1" si="78"/>
        <v>5161.6062112999998</v>
      </c>
      <c r="R287" s="42"/>
      <c r="S287" s="34">
        <v>0</v>
      </c>
      <c r="T287" s="34"/>
      <c r="U287" s="1"/>
      <c r="V287" s="2"/>
      <c r="W287" s="30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</row>
    <row r="288" spans="1:122" x14ac:dyDescent="0.2">
      <c r="A288" s="38">
        <f t="shared" si="72"/>
        <v>42301</v>
      </c>
      <c r="B288" s="39">
        <f t="shared" ca="1" si="79"/>
        <v>1297315.5122889902</v>
      </c>
      <c r="C288" s="34">
        <f t="shared" si="80"/>
        <v>1291291.2525000002</v>
      </c>
      <c r="D288" s="34"/>
      <c r="E288" s="40">
        <f ca="1">IF(A288&lt;$B$1,VLOOKUP(A288,[1]DI!$A$4:$B$15000,2,FALSE),0)</f>
        <v>0</v>
      </c>
      <c r="F288" s="41">
        <f t="shared" ca="1" si="68"/>
        <v>1</v>
      </c>
      <c r="G288" s="41">
        <f ca="1">(TRUNC(PRODUCT($F$11:$F287),16))</f>
        <v>1.0985790347643101</v>
      </c>
      <c r="H288" s="42">
        <f t="shared" ca="1" si="73"/>
        <v>1.0945524195823599</v>
      </c>
      <c r="I288" s="42">
        <f t="shared" ca="1" si="69"/>
        <v>1.00367878</v>
      </c>
      <c r="J288" s="40">
        <f t="shared" si="74"/>
        <v>3.5999999999999997E-2</v>
      </c>
      <c r="K288" s="98">
        <f t="shared" si="75"/>
        <v>42292</v>
      </c>
      <c r="L288" s="43">
        <f t="shared" si="76"/>
        <v>6</v>
      </c>
      <c r="M288" s="44">
        <f t="shared" si="77"/>
        <v>7</v>
      </c>
      <c r="N288" s="8">
        <f t="shared" si="70"/>
        <v>1.0009829029999999</v>
      </c>
      <c r="O288" s="8">
        <f t="shared" ca="1" si="71"/>
        <v>1.004665299</v>
      </c>
      <c r="P288" s="44">
        <v>0</v>
      </c>
      <c r="Q288" s="42">
        <f t="shared" ca="1" si="78"/>
        <v>6024.2597889899998</v>
      </c>
      <c r="R288" s="42"/>
      <c r="S288" s="34">
        <v>0</v>
      </c>
      <c r="T288" s="34"/>
      <c r="U288" s="1"/>
      <c r="V288" s="2"/>
      <c r="W288" s="30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</row>
    <row r="289" spans="1:122" x14ac:dyDescent="0.2">
      <c r="A289" s="38">
        <f t="shared" si="72"/>
        <v>42302</v>
      </c>
      <c r="B289" s="39">
        <f t="shared" ca="1" si="79"/>
        <v>1297315.5122889902</v>
      </c>
      <c r="C289" s="34">
        <f t="shared" si="80"/>
        <v>1291291.2525000002</v>
      </c>
      <c r="D289" s="34"/>
      <c r="E289" s="40">
        <f ca="1">IF(A289&lt;$B$1,VLOOKUP(A289,[1]DI!$A$4:$B$15000,2,FALSE),0)</f>
        <v>0</v>
      </c>
      <c r="F289" s="41">
        <f t="shared" ca="1" si="68"/>
        <v>1</v>
      </c>
      <c r="G289" s="41">
        <f ca="1">(TRUNC(PRODUCT($F$11:$F288),16))</f>
        <v>1.0985790347643101</v>
      </c>
      <c r="H289" s="42">
        <f t="shared" ca="1" si="73"/>
        <v>1.0945524195823599</v>
      </c>
      <c r="I289" s="42">
        <f t="shared" ca="1" si="69"/>
        <v>1.00367878</v>
      </c>
      <c r="J289" s="40">
        <f t="shared" si="74"/>
        <v>3.5999999999999997E-2</v>
      </c>
      <c r="K289" s="98">
        <f t="shared" si="75"/>
        <v>42292</v>
      </c>
      <c r="L289" s="43">
        <f t="shared" si="76"/>
        <v>6</v>
      </c>
      <c r="M289" s="44">
        <f t="shared" si="77"/>
        <v>7</v>
      </c>
      <c r="N289" s="8">
        <f t="shared" si="70"/>
        <v>1.0009829029999999</v>
      </c>
      <c r="O289" s="8">
        <f t="shared" ca="1" si="71"/>
        <v>1.004665299</v>
      </c>
      <c r="P289" s="44">
        <v>0</v>
      </c>
      <c r="Q289" s="42">
        <f t="shared" ca="1" si="78"/>
        <v>6024.2597889899998</v>
      </c>
      <c r="R289" s="42"/>
      <c r="S289" s="34">
        <v>0</v>
      </c>
      <c r="T289" s="34"/>
      <c r="U289" s="1"/>
      <c r="V289" s="2"/>
      <c r="W289" s="30"/>
      <c r="X289" s="3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</row>
    <row r="290" spans="1:122" x14ac:dyDescent="0.2">
      <c r="A290" s="38">
        <f t="shared" si="72"/>
        <v>42303</v>
      </c>
      <c r="B290" s="39">
        <f t="shared" ca="1" si="79"/>
        <v>1297315.5122889902</v>
      </c>
      <c r="C290" s="34">
        <f t="shared" si="80"/>
        <v>1291291.2525000002</v>
      </c>
      <c r="D290" s="34"/>
      <c r="E290" s="40">
        <f ca="1">IF(A290&lt;$B$1,VLOOKUP(A290,[1]DI!$A$4:$B$15000,2,FALSE),0)</f>
        <v>0.1414</v>
      </c>
      <c r="F290" s="41">
        <f t="shared" ca="1" si="68"/>
        <v>1.0005249614707401</v>
      </c>
      <c r="G290" s="41">
        <f ca="1">(TRUNC(PRODUCT($F$11:$F289),16))</f>
        <v>1.0985790347643101</v>
      </c>
      <c r="H290" s="42">
        <f t="shared" ca="1" si="73"/>
        <v>1.0945524195823599</v>
      </c>
      <c r="I290" s="42">
        <f t="shared" ca="1" si="69"/>
        <v>1.00367878</v>
      </c>
      <c r="J290" s="40">
        <f t="shared" si="74"/>
        <v>3.5999999999999997E-2</v>
      </c>
      <c r="K290" s="98">
        <f t="shared" si="75"/>
        <v>42292</v>
      </c>
      <c r="L290" s="43">
        <f t="shared" si="76"/>
        <v>7</v>
      </c>
      <c r="M290" s="44">
        <f t="shared" si="77"/>
        <v>7</v>
      </c>
      <c r="N290" s="8">
        <f t="shared" si="70"/>
        <v>1.0009829029999999</v>
      </c>
      <c r="O290" s="8">
        <f t="shared" ca="1" si="71"/>
        <v>1.004665299</v>
      </c>
      <c r="P290" s="44">
        <v>0</v>
      </c>
      <c r="Q290" s="42">
        <f t="shared" ca="1" si="78"/>
        <v>6024.2597889899998</v>
      </c>
      <c r="R290" s="42"/>
      <c r="S290" s="34">
        <v>0</v>
      </c>
      <c r="T290" s="34"/>
      <c r="U290" s="1"/>
      <c r="V290" s="2"/>
      <c r="W290" s="30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</row>
    <row r="291" spans="1:122" x14ac:dyDescent="0.2">
      <c r="A291" s="38">
        <f t="shared" si="72"/>
        <v>42304</v>
      </c>
      <c r="B291" s="39">
        <f t="shared" ca="1" si="79"/>
        <v>1298178.7314522502</v>
      </c>
      <c r="C291" s="34">
        <f t="shared" si="80"/>
        <v>1291291.2525000002</v>
      </c>
      <c r="D291" s="34"/>
      <c r="E291" s="40">
        <f ca="1">IF(A291&lt;$B$1,VLOOKUP(A291,[1]DI!$A$4:$B$15000,2,FALSE),0)</f>
        <v>0.1414</v>
      </c>
      <c r="F291" s="41">
        <f t="shared" ca="1" si="68"/>
        <v>1.0005249614707401</v>
      </c>
      <c r="G291" s="41">
        <f ca="1">(TRUNC(PRODUCT($F$11:$F290),16))</f>
        <v>1.09915574643013</v>
      </c>
      <c r="H291" s="42">
        <f t="shared" ca="1" si="73"/>
        <v>1.0945524195823599</v>
      </c>
      <c r="I291" s="42">
        <f t="shared" ca="1" si="69"/>
        <v>1.0042056699999999</v>
      </c>
      <c r="J291" s="40">
        <f t="shared" si="74"/>
        <v>3.5999999999999997E-2</v>
      </c>
      <c r="K291" s="98">
        <f t="shared" si="75"/>
        <v>42292</v>
      </c>
      <c r="L291" s="43">
        <f t="shared" si="76"/>
        <v>8</v>
      </c>
      <c r="M291" s="44">
        <f t="shared" si="77"/>
        <v>8</v>
      </c>
      <c r="N291" s="8">
        <f t="shared" si="70"/>
        <v>1.001123397</v>
      </c>
      <c r="O291" s="8">
        <f t="shared" ca="1" si="71"/>
        <v>1.0053337920000001</v>
      </c>
      <c r="P291" s="44">
        <v>0</v>
      </c>
      <c r="Q291" s="42">
        <f t="shared" ca="1" si="78"/>
        <v>6887.4789522499996</v>
      </c>
      <c r="R291" s="42"/>
      <c r="S291" s="34">
        <v>0</v>
      </c>
      <c r="T291" s="34"/>
      <c r="U291" s="1"/>
      <c r="V291" s="2"/>
      <c r="W291" s="30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</row>
    <row r="292" spans="1:122" x14ac:dyDescent="0.2">
      <c r="A292" s="38">
        <f t="shared" si="72"/>
        <v>42305</v>
      </c>
      <c r="B292" s="39">
        <f t="shared" ca="1" si="79"/>
        <v>1299042.5278227001</v>
      </c>
      <c r="C292" s="34">
        <f t="shared" si="80"/>
        <v>1291291.2525000002</v>
      </c>
      <c r="D292" s="34"/>
      <c r="E292" s="40">
        <f ca="1">IF(A292&lt;$B$1,VLOOKUP(A292,[1]DI!$A$4:$B$15000,2,FALSE),0)</f>
        <v>0.1414</v>
      </c>
      <c r="F292" s="41">
        <f t="shared" ca="1" si="68"/>
        <v>1.0005249614707401</v>
      </c>
      <c r="G292" s="41">
        <f ca="1">(TRUNC(PRODUCT($F$11:$F291),16))</f>
        <v>1.0997327608473499</v>
      </c>
      <c r="H292" s="42">
        <f t="shared" ca="1" si="73"/>
        <v>1.0945524195823599</v>
      </c>
      <c r="I292" s="42">
        <f t="shared" ca="1" si="69"/>
        <v>1.00473284</v>
      </c>
      <c r="J292" s="40">
        <f t="shared" si="74"/>
        <v>3.5999999999999997E-2</v>
      </c>
      <c r="K292" s="98">
        <f t="shared" si="75"/>
        <v>42292</v>
      </c>
      <c r="L292" s="43">
        <f t="shared" si="76"/>
        <v>9</v>
      </c>
      <c r="M292" s="44">
        <f t="shared" si="77"/>
        <v>9</v>
      </c>
      <c r="N292" s="8">
        <f t="shared" si="70"/>
        <v>1.00126391</v>
      </c>
      <c r="O292" s="8">
        <f t="shared" ca="1" si="71"/>
        <v>1.006002732</v>
      </c>
      <c r="P292" s="44">
        <v>0</v>
      </c>
      <c r="Q292" s="42">
        <f t="shared" ca="1" si="78"/>
        <v>7751.2753227000003</v>
      </c>
      <c r="R292" s="42"/>
      <c r="S292" s="34">
        <v>0</v>
      </c>
      <c r="T292" s="34"/>
      <c r="U292" s="1"/>
      <c r="V292" s="2"/>
      <c r="W292" s="30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</row>
    <row r="293" spans="1:122" x14ac:dyDescent="0.2">
      <c r="A293" s="38">
        <f t="shared" si="72"/>
        <v>42306</v>
      </c>
      <c r="B293" s="39">
        <f t="shared" ca="1" si="79"/>
        <v>1299906.9039829201</v>
      </c>
      <c r="C293" s="34">
        <f t="shared" si="80"/>
        <v>1291291.2525000002</v>
      </c>
      <c r="D293" s="34"/>
      <c r="E293" s="40">
        <f ca="1">IF(A293&lt;$B$1,VLOOKUP(A293,[1]DI!$A$4:$B$15000,2,FALSE),0)</f>
        <v>0.1414</v>
      </c>
      <c r="F293" s="41">
        <f t="shared" ca="1" si="68"/>
        <v>1.0005249614707401</v>
      </c>
      <c r="G293" s="41">
        <f ca="1">(TRUNC(PRODUCT($F$11:$F292),16))</f>
        <v>1.1003100781749</v>
      </c>
      <c r="H293" s="42">
        <f t="shared" ca="1" si="73"/>
        <v>1.0945524195823599</v>
      </c>
      <c r="I293" s="42">
        <f t="shared" ca="1" si="69"/>
        <v>1.0052602900000001</v>
      </c>
      <c r="J293" s="40">
        <f t="shared" si="74"/>
        <v>3.5999999999999997E-2</v>
      </c>
      <c r="K293" s="98">
        <f t="shared" si="75"/>
        <v>42292</v>
      </c>
      <c r="L293" s="43">
        <f t="shared" si="76"/>
        <v>10</v>
      </c>
      <c r="M293" s="44">
        <f t="shared" si="77"/>
        <v>10</v>
      </c>
      <c r="N293" s="8">
        <f t="shared" si="70"/>
        <v>1.001404443</v>
      </c>
      <c r="O293" s="8">
        <f t="shared" ca="1" si="71"/>
        <v>1.006672121</v>
      </c>
      <c r="P293" s="44">
        <v>0</v>
      </c>
      <c r="Q293" s="42">
        <f t="shared" ca="1" si="78"/>
        <v>8615.6514829200005</v>
      </c>
      <c r="R293" s="42"/>
      <c r="S293" s="34">
        <v>0</v>
      </c>
      <c r="T293" s="34"/>
      <c r="U293" s="1"/>
      <c r="V293" s="2"/>
      <c r="W293" s="30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</row>
    <row r="294" spans="1:122" x14ac:dyDescent="0.2">
      <c r="A294" s="38">
        <f t="shared" si="72"/>
        <v>42307</v>
      </c>
      <c r="B294" s="39">
        <f t="shared" ca="1" si="79"/>
        <v>1300771.8457287103</v>
      </c>
      <c r="C294" s="34">
        <f t="shared" si="80"/>
        <v>1291291.2525000002</v>
      </c>
      <c r="D294" s="34"/>
      <c r="E294" s="40">
        <f ca="1">IF(A294&lt;$B$1,VLOOKUP(A294,[1]DI!$A$4:$B$15000,2,FALSE),0)</f>
        <v>0.1414</v>
      </c>
      <c r="F294" s="41">
        <f t="shared" ca="1" si="68"/>
        <v>1.0005249614707401</v>
      </c>
      <c r="G294" s="41">
        <f ca="1">(TRUNC(PRODUCT($F$11:$F293),16))</f>
        <v>1.1008876985718099</v>
      </c>
      <c r="H294" s="42">
        <f t="shared" ca="1" si="73"/>
        <v>1.0945524195823599</v>
      </c>
      <c r="I294" s="42">
        <f t="shared" ca="1" si="69"/>
        <v>1.0057880100000001</v>
      </c>
      <c r="J294" s="40">
        <f t="shared" si="74"/>
        <v>3.5999999999999997E-2</v>
      </c>
      <c r="K294" s="98">
        <f t="shared" si="75"/>
        <v>42292</v>
      </c>
      <c r="L294" s="43">
        <f t="shared" si="76"/>
        <v>11</v>
      </c>
      <c r="M294" s="44">
        <f t="shared" si="77"/>
        <v>11</v>
      </c>
      <c r="N294" s="8">
        <f t="shared" si="70"/>
        <v>1.001544996</v>
      </c>
      <c r="O294" s="8">
        <f t="shared" ca="1" si="71"/>
        <v>1.0073419480000001</v>
      </c>
      <c r="P294" s="44">
        <v>0</v>
      </c>
      <c r="Q294" s="42">
        <f t="shared" ca="1" si="78"/>
        <v>9480.5932287100004</v>
      </c>
      <c r="R294" s="42"/>
      <c r="S294" s="34">
        <v>0</v>
      </c>
      <c r="T294" s="34"/>
      <c r="U294" s="1"/>
      <c r="V294" s="2"/>
      <c r="W294" s="30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</row>
    <row r="295" spans="1:122" x14ac:dyDescent="0.2">
      <c r="A295" s="38">
        <f t="shared" si="72"/>
        <v>42308</v>
      </c>
      <c r="B295" s="39">
        <f t="shared" ca="1" si="79"/>
        <v>1301637.3685555602</v>
      </c>
      <c r="C295" s="34">
        <f t="shared" si="80"/>
        <v>1291291.2525000002</v>
      </c>
      <c r="D295" s="34"/>
      <c r="E295" s="40">
        <f ca="1">IF(A295&lt;$B$1,VLOOKUP(A295,[1]DI!$A$4:$B$15000,2,FALSE),0)</f>
        <v>0</v>
      </c>
      <c r="F295" s="41">
        <f t="shared" ca="1" si="68"/>
        <v>1</v>
      </c>
      <c r="G295" s="41">
        <f ca="1">(TRUNC(PRODUCT($F$11:$F294),16))</f>
        <v>1.1014656221971699</v>
      </c>
      <c r="H295" s="42">
        <f t="shared" ca="1" si="73"/>
        <v>1.0945524195823599</v>
      </c>
      <c r="I295" s="42">
        <f t="shared" ca="1" si="69"/>
        <v>1.0063160099999999</v>
      </c>
      <c r="J295" s="40">
        <f t="shared" si="74"/>
        <v>3.5999999999999997E-2</v>
      </c>
      <c r="K295" s="98">
        <f t="shared" si="75"/>
        <v>42292</v>
      </c>
      <c r="L295" s="43">
        <f t="shared" si="76"/>
        <v>11</v>
      </c>
      <c r="M295" s="44">
        <f t="shared" si="77"/>
        <v>12</v>
      </c>
      <c r="N295" s="8">
        <f t="shared" si="70"/>
        <v>1.0016855689999999</v>
      </c>
      <c r="O295" s="8">
        <f t="shared" ca="1" si="71"/>
        <v>1.0080122250000001</v>
      </c>
      <c r="P295" s="44">
        <v>0</v>
      </c>
      <c r="Q295" s="42">
        <f t="shared" ca="1" si="78"/>
        <v>10346.11605556</v>
      </c>
      <c r="R295" s="42"/>
      <c r="S295" s="34">
        <v>0</v>
      </c>
      <c r="T295" s="34"/>
      <c r="U295" s="1"/>
      <c r="V295" s="2"/>
      <c r="W295" s="30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</row>
    <row r="296" spans="1:122" x14ac:dyDescent="0.2">
      <c r="A296" s="38">
        <f t="shared" si="72"/>
        <v>42309</v>
      </c>
      <c r="B296" s="39">
        <f t="shared" ca="1" si="79"/>
        <v>1301637.3685555602</v>
      </c>
      <c r="C296" s="34">
        <f t="shared" si="80"/>
        <v>1291291.2525000002</v>
      </c>
      <c r="D296" s="34"/>
      <c r="E296" s="40">
        <f ca="1">IF(A296&lt;$B$1,VLOOKUP(A296,[1]DI!$A$4:$B$15000,2,FALSE),0)</f>
        <v>0</v>
      </c>
      <c r="F296" s="41">
        <f t="shared" ca="1" si="68"/>
        <v>1</v>
      </c>
      <c r="G296" s="41">
        <f ca="1">(TRUNC(PRODUCT($F$11:$F295),16))</f>
        <v>1.1014656221971699</v>
      </c>
      <c r="H296" s="42">
        <f t="shared" ca="1" si="73"/>
        <v>1.0945524195823599</v>
      </c>
      <c r="I296" s="42">
        <f t="shared" ca="1" si="69"/>
        <v>1.0063160099999999</v>
      </c>
      <c r="J296" s="40">
        <f t="shared" si="74"/>
        <v>3.5999999999999997E-2</v>
      </c>
      <c r="K296" s="98">
        <f t="shared" si="75"/>
        <v>42292</v>
      </c>
      <c r="L296" s="43">
        <f t="shared" si="76"/>
        <v>11</v>
      </c>
      <c r="M296" s="44">
        <f t="shared" si="77"/>
        <v>12</v>
      </c>
      <c r="N296" s="8">
        <f t="shared" si="70"/>
        <v>1.0016855689999999</v>
      </c>
      <c r="O296" s="8">
        <f t="shared" ca="1" si="71"/>
        <v>1.0080122250000001</v>
      </c>
      <c r="P296" s="44">
        <v>0</v>
      </c>
      <c r="Q296" s="42">
        <f t="shared" ca="1" si="78"/>
        <v>10346.11605556</v>
      </c>
      <c r="R296" s="42"/>
      <c r="S296" s="34">
        <v>0</v>
      </c>
      <c r="T296" s="34"/>
      <c r="U296" s="1"/>
      <c r="V296" s="2"/>
      <c r="W296" s="30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</row>
    <row r="297" spans="1:122" x14ac:dyDescent="0.2">
      <c r="A297" s="38">
        <f t="shared" si="72"/>
        <v>42310</v>
      </c>
      <c r="B297" s="39">
        <f t="shared" ca="1" si="79"/>
        <v>1301637.3685555602</v>
      </c>
      <c r="C297" s="34">
        <f t="shared" si="80"/>
        <v>1291291.2525000002</v>
      </c>
      <c r="D297" s="34"/>
      <c r="E297" s="40">
        <f ca="1">IF(A297&lt;$B$1,VLOOKUP(A297,[1]DI!$A$4:$B$15000,2,FALSE),0)</f>
        <v>0</v>
      </c>
      <c r="F297" s="41">
        <f t="shared" ca="1" si="68"/>
        <v>1</v>
      </c>
      <c r="G297" s="41">
        <f ca="1">(TRUNC(PRODUCT($F$11:$F296),16))</f>
        <v>1.1014656221971699</v>
      </c>
      <c r="H297" s="42">
        <f t="shared" ca="1" si="73"/>
        <v>1.0945524195823599</v>
      </c>
      <c r="I297" s="42">
        <f t="shared" ca="1" si="69"/>
        <v>1.0063160099999999</v>
      </c>
      <c r="J297" s="40">
        <f t="shared" si="74"/>
        <v>3.5999999999999997E-2</v>
      </c>
      <c r="K297" s="98">
        <f t="shared" si="75"/>
        <v>42292</v>
      </c>
      <c r="L297" s="43">
        <f t="shared" si="76"/>
        <v>11</v>
      </c>
      <c r="M297" s="44">
        <f t="shared" si="77"/>
        <v>12</v>
      </c>
      <c r="N297" s="8">
        <f t="shared" si="70"/>
        <v>1.0016855689999999</v>
      </c>
      <c r="O297" s="8">
        <f t="shared" ca="1" si="71"/>
        <v>1.0080122250000001</v>
      </c>
      <c r="P297" s="44">
        <v>0</v>
      </c>
      <c r="Q297" s="42">
        <f t="shared" ca="1" si="78"/>
        <v>10346.11605556</v>
      </c>
      <c r="R297" s="42"/>
      <c r="S297" s="34">
        <v>0</v>
      </c>
      <c r="T297" s="34"/>
      <c r="U297" s="1"/>
      <c r="V297" s="2"/>
      <c r="W297" s="30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</row>
    <row r="298" spans="1:122" x14ac:dyDescent="0.2">
      <c r="A298" s="38">
        <f t="shared" si="72"/>
        <v>42311</v>
      </c>
      <c r="B298" s="39">
        <f t="shared" ca="1" si="79"/>
        <v>1301637.3685555602</v>
      </c>
      <c r="C298" s="34">
        <f t="shared" si="80"/>
        <v>1291291.2525000002</v>
      </c>
      <c r="D298" s="34"/>
      <c r="E298" s="40">
        <f ca="1">IF(A298&lt;$B$1,VLOOKUP(A298,[1]DI!$A$4:$B$15000,2,FALSE),0)</f>
        <v>0.1414</v>
      </c>
      <c r="F298" s="41">
        <f t="shared" ca="1" si="68"/>
        <v>1.0005249614707401</v>
      </c>
      <c r="G298" s="41">
        <f ca="1">(TRUNC(PRODUCT($F$11:$F297),16))</f>
        <v>1.1014656221971699</v>
      </c>
      <c r="H298" s="42">
        <f t="shared" ca="1" si="73"/>
        <v>1.0945524195823599</v>
      </c>
      <c r="I298" s="42">
        <f t="shared" ca="1" si="69"/>
        <v>1.0063160099999999</v>
      </c>
      <c r="J298" s="40">
        <f t="shared" si="74"/>
        <v>3.5999999999999997E-2</v>
      </c>
      <c r="K298" s="98">
        <f t="shared" si="75"/>
        <v>42292</v>
      </c>
      <c r="L298" s="43">
        <f t="shared" si="76"/>
        <v>12</v>
      </c>
      <c r="M298" s="44">
        <f t="shared" si="77"/>
        <v>12</v>
      </c>
      <c r="N298" s="8">
        <f t="shared" si="70"/>
        <v>1.0016855689999999</v>
      </c>
      <c r="O298" s="8">
        <f t="shared" ca="1" si="71"/>
        <v>1.0080122250000001</v>
      </c>
      <c r="P298" s="44">
        <v>0</v>
      </c>
      <c r="Q298" s="42">
        <f t="shared" ca="1" si="78"/>
        <v>10346.11605556</v>
      </c>
      <c r="R298" s="42"/>
      <c r="S298" s="34">
        <v>0</v>
      </c>
      <c r="T298" s="34"/>
      <c r="U298" s="1"/>
      <c r="V298" s="2"/>
      <c r="W298" s="30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</row>
    <row r="299" spans="1:122" x14ac:dyDescent="0.2">
      <c r="A299" s="38">
        <f t="shared" si="72"/>
        <v>42312</v>
      </c>
      <c r="B299" s="39">
        <f t="shared" ca="1" si="79"/>
        <v>1302503.4698808901</v>
      </c>
      <c r="C299" s="34">
        <f t="shared" si="80"/>
        <v>1291291.2525000002</v>
      </c>
      <c r="D299" s="34"/>
      <c r="E299" s="40">
        <f ca="1">IF(A299&lt;$B$1,VLOOKUP(A299,[1]DI!$A$4:$B$15000,2,FALSE),0)</f>
        <v>0.1414</v>
      </c>
      <c r="F299" s="41">
        <f t="shared" ca="1" si="68"/>
        <v>1.0005249614707401</v>
      </c>
      <c r="G299" s="41">
        <f ca="1">(TRUNC(PRODUCT($F$11:$F298),16))</f>
        <v>1.1020438492101701</v>
      </c>
      <c r="H299" s="42">
        <f t="shared" ca="1" si="73"/>
        <v>1.0945524195823599</v>
      </c>
      <c r="I299" s="42">
        <f t="shared" ca="1" si="69"/>
        <v>1.0068442900000001</v>
      </c>
      <c r="J299" s="40">
        <f t="shared" si="74"/>
        <v>3.5999999999999997E-2</v>
      </c>
      <c r="K299" s="98">
        <f t="shared" si="75"/>
        <v>42292</v>
      </c>
      <c r="L299" s="43">
        <f t="shared" si="76"/>
        <v>13</v>
      </c>
      <c r="M299" s="44">
        <f t="shared" si="77"/>
        <v>13</v>
      </c>
      <c r="N299" s="8">
        <f t="shared" si="70"/>
        <v>1.0018261610000001</v>
      </c>
      <c r="O299" s="8">
        <f t="shared" ca="1" si="71"/>
        <v>1.0086829500000001</v>
      </c>
      <c r="P299" s="44">
        <v>0</v>
      </c>
      <c r="Q299" s="42">
        <f t="shared" ca="1" si="78"/>
        <v>11212.217380890001</v>
      </c>
      <c r="R299" s="42"/>
      <c r="S299" s="34">
        <v>0</v>
      </c>
      <c r="T299" s="34"/>
      <c r="U299" s="1"/>
      <c r="V299" s="2"/>
      <c r="W299" s="30"/>
      <c r="X299" s="3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</row>
    <row r="300" spans="1:122" x14ac:dyDescent="0.2">
      <c r="A300" s="38">
        <f t="shared" si="72"/>
        <v>42313</v>
      </c>
      <c r="B300" s="39">
        <f t="shared" ca="1" si="79"/>
        <v>1303370.1380830801</v>
      </c>
      <c r="C300" s="34">
        <f t="shared" si="80"/>
        <v>1291291.2525000002</v>
      </c>
      <c r="D300" s="34"/>
      <c r="E300" s="40">
        <f ca="1">IF(A300&lt;$B$1,VLOOKUP(A300,[1]DI!$A$4:$B$15000,2,FALSE),0)</f>
        <v>0.1414</v>
      </c>
      <c r="F300" s="41">
        <f t="shared" ca="1" si="68"/>
        <v>1.0005249614707401</v>
      </c>
      <c r="G300" s="41">
        <f ca="1">(TRUNC(PRODUCT($F$11:$F299),16))</f>
        <v>1.10262237977007</v>
      </c>
      <c r="H300" s="42">
        <f t="shared" ca="1" si="73"/>
        <v>1.0945524195823599</v>
      </c>
      <c r="I300" s="42">
        <f t="shared" ca="1" si="69"/>
        <v>1.0073728399999999</v>
      </c>
      <c r="J300" s="40">
        <f t="shared" si="74"/>
        <v>3.5999999999999997E-2</v>
      </c>
      <c r="K300" s="98">
        <f t="shared" si="75"/>
        <v>42292</v>
      </c>
      <c r="L300" s="43">
        <f t="shared" si="76"/>
        <v>14</v>
      </c>
      <c r="M300" s="44">
        <f t="shared" si="77"/>
        <v>14</v>
      </c>
      <c r="N300" s="8">
        <f t="shared" si="70"/>
        <v>1.0019667729999999</v>
      </c>
      <c r="O300" s="8">
        <f t="shared" ca="1" si="71"/>
        <v>1.009354114</v>
      </c>
      <c r="P300" s="44">
        <v>0</v>
      </c>
      <c r="Q300" s="42">
        <f t="shared" ca="1" si="78"/>
        <v>12078.88558308</v>
      </c>
      <c r="R300" s="42"/>
      <c r="S300" s="34">
        <v>0</v>
      </c>
      <c r="T300" s="34"/>
      <c r="U300" s="1"/>
      <c r="V300" s="2"/>
      <c r="W300" s="30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</row>
    <row r="301" spans="1:122" x14ac:dyDescent="0.2">
      <c r="A301" s="38">
        <f t="shared" si="72"/>
        <v>42314</v>
      </c>
      <c r="B301" s="39">
        <f t="shared" ca="1" si="79"/>
        <v>1304237.3860750501</v>
      </c>
      <c r="C301" s="34">
        <f t="shared" si="80"/>
        <v>1291291.2525000002</v>
      </c>
      <c r="D301" s="34"/>
      <c r="E301" s="40">
        <f ca="1">IF(A301&lt;$B$1,VLOOKUP(A301,[1]DI!$A$4:$B$15000,2,FALSE),0)</f>
        <v>0.1414</v>
      </c>
      <c r="F301" s="41">
        <f t="shared" ca="1" si="68"/>
        <v>1.0005249614707401</v>
      </c>
      <c r="G301" s="41">
        <f ca="1">(TRUNC(PRODUCT($F$11:$F300),16))</f>
        <v>1.1032012140362299</v>
      </c>
      <c r="H301" s="42">
        <f t="shared" ca="1" si="73"/>
        <v>1.0945524195823599</v>
      </c>
      <c r="I301" s="42">
        <f t="shared" ca="1" si="69"/>
        <v>1.0079016700000001</v>
      </c>
      <c r="J301" s="40">
        <f t="shared" si="74"/>
        <v>3.5999999999999997E-2</v>
      </c>
      <c r="K301" s="98">
        <f t="shared" si="75"/>
        <v>42292</v>
      </c>
      <c r="L301" s="43">
        <f t="shared" si="76"/>
        <v>15</v>
      </c>
      <c r="M301" s="44">
        <f t="shared" si="77"/>
        <v>15</v>
      </c>
      <c r="N301" s="8">
        <f t="shared" si="70"/>
        <v>1.0021074050000001</v>
      </c>
      <c r="O301" s="8">
        <f t="shared" ca="1" si="71"/>
        <v>1.0100257269999999</v>
      </c>
      <c r="P301" s="44">
        <v>0</v>
      </c>
      <c r="Q301" s="42">
        <f t="shared" ca="1" si="78"/>
        <v>12946.13357505</v>
      </c>
      <c r="R301" s="42"/>
      <c r="S301" s="34">
        <v>0</v>
      </c>
      <c r="T301" s="34"/>
      <c r="U301" s="1"/>
      <c r="V301" s="2"/>
      <c r="W301" s="30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</row>
    <row r="302" spans="1:122" x14ac:dyDescent="0.2">
      <c r="A302" s="38">
        <f t="shared" si="72"/>
        <v>42315</v>
      </c>
      <c r="B302" s="39">
        <f t="shared" ca="1" si="79"/>
        <v>1305105.2138567902</v>
      </c>
      <c r="C302" s="34">
        <f t="shared" si="80"/>
        <v>1291291.2525000002</v>
      </c>
      <c r="D302" s="34"/>
      <c r="E302" s="40">
        <f ca="1">IF(A302&lt;$B$1,VLOOKUP(A302,[1]DI!$A$4:$B$15000,2,FALSE),0)</f>
        <v>0</v>
      </c>
      <c r="F302" s="41">
        <f t="shared" ca="1" si="68"/>
        <v>1</v>
      </c>
      <c r="G302" s="41">
        <f ca="1">(TRUNC(PRODUCT($F$11:$F301),16))</f>
        <v>1.10378035216807</v>
      </c>
      <c r="H302" s="42">
        <f t="shared" ca="1" si="73"/>
        <v>1.0945524195823599</v>
      </c>
      <c r="I302" s="42">
        <f t="shared" ca="1" si="69"/>
        <v>1.0084307800000001</v>
      </c>
      <c r="J302" s="40">
        <f t="shared" si="74"/>
        <v>3.5999999999999997E-2</v>
      </c>
      <c r="K302" s="98">
        <f t="shared" si="75"/>
        <v>42292</v>
      </c>
      <c r="L302" s="43">
        <f t="shared" si="76"/>
        <v>15</v>
      </c>
      <c r="M302" s="44">
        <f t="shared" si="77"/>
        <v>16</v>
      </c>
      <c r="N302" s="8">
        <f t="shared" si="70"/>
        <v>1.002248056</v>
      </c>
      <c r="O302" s="8">
        <f t="shared" ca="1" si="71"/>
        <v>1.010697789</v>
      </c>
      <c r="P302" s="44">
        <v>0</v>
      </c>
      <c r="Q302" s="42">
        <f t="shared" ca="1" si="78"/>
        <v>13813.96135679</v>
      </c>
      <c r="R302" s="42"/>
      <c r="S302" s="34">
        <v>0</v>
      </c>
      <c r="T302" s="34"/>
      <c r="U302" s="1"/>
      <c r="V302" s="2"/>
      <c r="W302" s="30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</row>
    <row r="303" spans="1:122" x14ac:dyDescent="0.2">
      <c r="A303" s="38">
        <f t="shared" si="72"/>
        <v>42316</v>
      </c>
      <c r="B303" s="39">
        <f t="shared" ca="1" si="79"/>
        <v>1305105.2138567902</v>
      </c>
      <c r="C303" s="34">
        <f t="shared" si="80"/>
        <v>1291291.2525000002</v>
      </c>
      <c r="D303" s="34"/>
      <c r="E303" s="40">
        <f ca="1">IF(A303&lt;$B$1,VLOOKUP(A303,[1]DI!$A$4:$B$15000,2,FALSE),0)</f>
        <v>0</v>
      </c>
      <c r="F303" s="41">
        <f t="shared" ca="1" si="68"/>
        <v>1</v>
      </c>
      <c r="G303" s="41">
        <f ca="1">(TRUNC(PRODUCT($F$11:$F302),16))</f>
        <v>1.10378035216807</v>
      </c>
      <c r="H303" s="42">
        <f t="shared" ca="1" si="73"/>
        <v>1.0945524195823599</v>
      </c>
      <c r="I303" s="42">
        <f t="shared" ca="1" si="69"/>
        <v>1.0084307800000001</v>
      </c>
      <c r="J303" s="40">
        <f t="shared" si="74"/>
        <v>3.5999999999999997E-2</v>
      </c>
      <c r="K303" s="98">
        <f t="shared" si="75"/>
        <v>42292</v>
      </c>
      <c r="L303" s="43">
        <f t="shared" si="76"/>
        <v>15</v>
      </c>
      <c r="M303" s="44">
        <f t="shared" si="77"/>
        <v>16</v>
      </c>
      <c r="N303" s="8">
        <f t="shared" si="70"/>
        <v>1.002248056</v>
      </c>
      <c r="O303" s="8">
        <f t="shared" ca="1" si="71"/>
        <v>1.010697789</v>
      </c>
      <c r="P303" s="44">
        <v>0</v>
      </c>
      <c r="Q303" s="42">
        <f t="shared" ca="1" si="78"/>
        <v>13813.96135679</v>
      </c>
      <c r="R303" s="42"/>
      <c r="S303" s="34">
        <v>0</v>
      </c>
      <c r="T303" s="34"/>
      <c r="U303" s="1"/>
      <c r="V303" s="2"/>
      <c r="W303" s="30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</row>
    <row r="304" spans="1:122" x14ac:dyDescent="0.2">
      <c r="A304" s="38">
        <f t="shared" si="72"/>
        <v>42317</v>
      </c>
      <c r="B304" s="39">
        <f t="shared" ca="1" si="79"/>
        <v>1305105.2138567902</v>
      </c>
      <c r="C304" s="34">
        <f t="shared" si="80"/>
        <v>1291291.2525000002</v>
      </c>
      <c r="D304" s="34"/>
      <c r="E304" s="40">
        <f ca="1">IF(A304&lt;$B$1,VLOOKUP(A304,[1]DI!$A$4:$B$15000,2,FALSE),0)</f>
        <v>0.1414</v>
      </c>
      <c r="F304" s="41">
        <f t="shared" ca="1" si="68"/>
        <v>1.0005249614707401</v>
      </c>
      <c r="G304" s="41">
        <f ca="1">(TRUNC(PRODUCT($F$11:$F303),16))</f>
        <v>1.10378035216807</v>
      </c>
      <c r="H304" s="42">
        <f t="shared" ca="1" si="73"/>
        <v>1.0945524195823599</v>
      </c>
      <c r="I304" s="42">
        <f t="shared" ca="1" si="69"/>
        <v>1.0084307800000001</v>
      </c>
      <c r="J304" s="40">
        <f t="shared" si="74"/>
        <v>3.5999999999999997E-2</v>
      </c>
      <c r="K304" s="98">
        <f t="shared" si="75"/>
        <v>42292</v>
      </c>
      <c r="L304" s="43">
        <f t="shared" si="76"/>
        <v>16</v>
      </c>
      <c r="M304" s="44">
        <f t="shared" si="77"/>
        <v>16</v>
      </c>
      <c r="N304" s="8">
        <f t="shared" si="70"/>
        <v>1.002248056</v>
      </c>
      <c r="O304" s="8">
        <f t="shared" ca="1" si="71"/>
        <v>1.010697789</v>
      </c>
      <c r="P304" s="44">
        <v>0</v>
      </c>
      <c r="Q304" s="42">
        <f t="shared" ca="1" si="78"/>
        <v>13813.96135679</v>
      </c>
      <c r="R304" s="42"/>
      <c r="S304" s="34">
        <v>0</v>
      </c>
      <c r="T304" s="34"/>
      <c r="U304" s="1"/>
      <c r="V304" s="2"/>
      <c r="W304" s="30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</row>
    <row r="305" spans="1:122" x14ac:dyDescent="0.2">
      <c r="A305" s="38">
        <f t="shared" si="72"/>
        <v>42318</v>
      </c>
      <c r="B305" s="39">
        <f t="shared" ca="1" si="79"/>
        <v>1305973.6214283002</v>
      </c>
      <c r="C305" s="34">
        <f t="shared" si="80"/>
        <v>1291291.2525000002</v>
      </c>
      <c r="D305" s="34"/>
      <c r="E305" s="40">
        <f ca="1">IF(A305&lt;$B$1,VLOOKUP(A305,[1]DI!$A$4:$B$15000,2,FALSE),0)</f>
        <v>0.1414</v>
      </c>
      <c r="F305" s="41">
        <f t="shared" ca="1" si="68"/>
        <v>1.0005249614707401</v>
      </c>
      <c r="G305" s="41">
        <f ca="1">(TRUNC(PRODUCT($F$11:$F304),16))</f>
        <v>1.10435979432512</v>
      </c>
      <c r="H305" s="42">
        <f t="shared" ca="1" si="73"/>
        <v>1.0945524195823599</v>
      </c>
      <c r="I305" s="42">
        <f t="shared" ca="1" si="69"/>
        <v>1.0089601699999999</v>
      </c>
      <c r="J305" s="40">
        <f t="shared" si="74"/>
        <v>3.5999999999999997E-2</v>
      </c>
      <c r="K305" s="98">
        <f t="shared" si="75"/>
        <v>42292</v>
      </c>
      <c r="L305" s="43">
        <f t="shared" si="76"/>
        <v>17</v>
      </c>
      <c r="M305" s="44">
        <f t="shared" si="77"/>
        <v>17</v>
      </c>
      <c r="N305" s="8">
        <f t="shared" si="70"/>
        <v>1.002388727</v>
      </c>
      <c r="O305" s="8">
        <f t="shared" ca="1" si="71"/>
        <v>1.0113703000000001</v>
      </c>
      <c r="P305" s="44">
        <v>0</v>
      </c>
      <c r="Q305" s="42">
        <f t="shared" ca="1" si="78"/>
        <v>14682.3689283</v>
      </c>
      <c r="R305" s="42"/>
      <c r="S305" s="34">
        <v>0</v>
      </c>
      <c r="T305" s="34"/>
      <c r="U305" s="1"/>
      <c r="V305" s="2"/>
      <c r="W305" s="30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</row>
    <row r="306" spans="1:122" x14ac:dyDescent="0.2">
      <c r="A306" s="38">
        <f t="shared" si="72"/>
        <v>42319</v>
      </c>
      <c r="B306" s="39">
        <f t="shared" ca="1" si="79"/>
        <v>1306842.5984592503</v>
      </c>
      <c r="C306" s="34">
        <f t="shared" si="80"/>
        <v>1291291.2525000002</v>
      </c>
      <c r="D306" s="34"/>
      <c r="E306" s="40">
        <f ca="1">IF(A306&lt;$B$1,VLOOKUP(A306,[1]DI!$A$4:$B$15000,2,FALSE),0)</f>
        <v>0.1414</v>
      </c>
      <c r="F306" s="41">
        <f t="shared" ca="1" si="68"/>
        <v>1.0005249614707401</v>
      </c>
      <c r="G306" s="41">
        <f ca="1">(TRUNC(PRODUCT($F$11:$F305),16))</f>
        <v>1.10493954066697</v>
      </c>
      <c r="H306" s="42">
        <f t="shared" ca="1" si="73"/>
        <v>1.0945524195823599</v>
      </c>
      <c r="I306" s="42">
        <f t="shared" ca="1" si="69"/>
        <v>1.0094898299999999</v>
      </c>
      <c r="J306" s="40">
        <f t="shared" si="74"/>
        <v>3.5999999999999997E-2</v>
      </c>
      <c r="K306" s="98">
        <f t="shared" si="75"/>
        <v>42292</v>
      </c>
      <c r="L306" s="43">
        <f t="shared" si="76"/>
        <v>18</v>
      </c>
      <c r="M306" s="44">
        <f t="shared" si="77"/>
        <v>18</v>
      </c>
      <c r="N306" s="8">
        <f t="shared" si="70"/>
        <v>1.0025294179999999</v>
      </c>
      <c r="O306" s="8">
        <f t="shared" ca="1" si="71"/>
        <v>1.012043252</v>
      </c>
      <c r="P306" s="44">
        <v>0</v>
      </c>
      <c r="Q306" s="42">
        <f t="shared" ca="1" si="78"/>
        <v>15551.34595925</v>
      </c>
      <c r="R306" s="42"/>
      <c r="S306" s="34">
        <v>0</v>
      </c>
      <c r="T306" s="34"/>
      <c r="U306" s="1"/>
      <c r="V306" s="2"/>
      <c r="W306" s="30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</row>
    <row r="307" spans="1:122" x14ac:dyDescent="0.2">
      <c r="A307" s="38">
        <f t="shared" si="72"/>
        <v>42320</v>
      </c>
      <c r="B307" s="39">
        <f t="shared" ca="1" si="79"/>
        <v>1307712.1681928902</v>
      </c>
      <c r="C307" s="34">
        <f t="shared" si="80"/>
        <v>1291291.2525000002</v>
      </c>
      <c r="D307" s="34"/>
      <c r="E307" s="40">
        <f ca="1">IF(A307&lt;$B$1,VLOOKUP(A307,[1]DI!$A$4:$B$15000,2,FALSE),0)</f>
        <v>0.1414</v>
      </c>
      <c r="F307" s="41">
        <f t="shared" ca="1" si="68"/>
        <v>1.0005249614707401</v>
      </c>
      <c r="G307" s="41">
        <f ca="1">(TRUNC(PRODUCT($F$11:$F306),16))</f>
        <v>1.10551959135332</v>
      </c>
      <c r="H307" s="42">
        <f t="shared" ca="1" si="73"/>
        <v>1.0945524195823599</v>
      </c>
      <c r="I307" s="42">
        <f t="shared" ca="1" si="69"/>
        <v>1.0100197799999999</v>
      </c>
      <c r="J307" s="40">
        <f t="shared" si="74"/>
        <v>3.5999999999999997E-2</v>
      </c>
      <c r="K307" s="98">
        <f t="shared" si="75"/>
        <v>42292</v>
      </c>
      <c r="L307" s="43">
        <f t="shared" si="76"/>
        <v>19</v>
      </c>
      <c r="M307" s="44">
        <f t="shared" si="77"/>
        <v>19</v>
      </c>
      <c r="N307" s="8">
        <f t="shared" si="70"/>
        <v>1.002670129</v>
      </c>
      <c r="O307" s="8">
        <f t="shared" ca="1" si="71"/>
        <v>1.012716663</v>
      </c>
      <c r="P307" s="44">
        <v>0</v>
      </c>
      <c r="Q307" s="42">
        <f t="shared" ca="1" si="78"/>
        <v>16420.915692890001</v>
      </c>
      <c r="R307" s="42"/>
      <c r="S307" s="34">
        <v>0</v>
      </c>
      <c r="T307" s="34"/>
      <c r="U307" s="1"/>
      <c r="V307" s="2"/>
      <c r="W307" s="30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</row>
    <row r="308" spans="1:122" x14ac:dyDescent="0.2">
      <c r="A308" s="38">
        <f t="shared" si="72"/>
        <v>42321</v>
      </c>
      <c r="B308" s="39">
        <f t="shared" ca="1" si="79"/>
        <v>1308582.3060946702</v>
      </c>
      <c r="C308" s="34">
        <f t="shared" si="80"/>
        <v>1291291.2525000002</v>
      </c>
      <c r="D308" s="34"/>
      <c r="E308" s="40">
        <f ca="1">IF(A308&lt;$B$1,VLOOKUP(A308,[1]DI!$A$4:$B$15000,2,FALSE),0)</f>
        <v>0.1414</v>
      </c>
      <c r="F308" s="41">
        <f t="shared" ca="1" si="68"/>
        <v>1.0005249614707401</v>
      </c>
      <c r="G308" s="41">
        <f ca="1">(TRUNC(PRODUCT($F$11:$F307),16))</f>
        <v>1.1060999465439301</v>
      </c>
      <c r="H308" s="42">
        <f t="shared" ca="1" si="73"/>
        <v>1.0945524195823599</v>
      </c>
      <c r="I308" s="42">
        <f t="shared" ca="1" si="69"/>
        <v>1.0105500000000001</v>
      </c>
      <c r="J308" s="40">
        <f t="shared" si="74"/>
        <v>3.5999999999999997E-2</v>
      </c>
      <c r="K308" s="98">
        <f t="shared" si="75"/>
        <v>42292</v>
      </c>
      <c r="L308" s="43">
        <f t="shared" si="76"/>
        <v>20</v>
      </c>
      <c r="M308" s="44">
        <f t="shared" si="77"/>
        <v>20</v>
      </c>
      <c r="N308" s="8">
        <f t="shared" si="70"/>
        <v>1.002810859</v>
      </c>
      <c r="O308" s="8">
        <f t="shared" ca="1" si="71"/>
        <v>1.0133905139999999</v>
      </c>
      <c r="P308" s="44">
        <v>0</v>
      </c>
      <c r="Q308" s="42">
        <f t="shared" ca="1" si="78"/>
        <v>17291.05359467</v>
      </c>
      <c r="R308" s="42"/>
      <c r="S308" s="34">
        <v>0</v>
      </c>
      <c r="T308" s="34"/>
      <c r="U308" s="1"/>
      <c r="V308" s="2"/>
      <c r="W308" s="30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</row>
    <row r="309" spans="1:122" x14ac:dyDescent="0.2">
      <c r="A309" s="38">
        <f t="shared" si="72"/>
        <v>42322</v>
      </c>
      <c r="B309" s="39">
        <f t="shared" ca="1" si="79"/>
        <v>1309453.0237862302</v>
      </c>
      <c r="C309" s="34">
        <f t="shared" si="80"/>
        <v>1291291.2525000002</v>
      </c>
      <c r="D309" s="34"/>
      <c r="E309" s="40">
        <f ca="1">IF(A309&lt;$B$1,VLOOKUP(A309,[1]DI!$A$4:$B$15000,2,FALSE),0)</f>
        <v>0</v>
      </c>
      <c r="F309" s="41">
        <f t="shared" ca="1" si="68"/>
        <v>1</v>
      </c>
      <c r="G309" s="41">
        <f ca="1">(TRUNC(PRODUCT($F$11:$F308),16))</f>
        <v>1.1066806063986501</v>
      </c>
      <c r="H309" s="42">
        <f t="shared" ca="1" si="73"/>
        <v>1.0945524195823599</v>
      </c>
      <c r="I309" s="42">
        <f t="shared" ca="1" si="69"/>
        <v>1.0110805</v>
      </c>
      <c r="J309" s="40">
        <f t="shared" si="74"/>
        <v>3.5999999999999997E-2</v>
      </c>
      <c r="K309" s="98">
        <f t="shared" si="75"/>
        <v>42292</v>
      </c>
      <c r="L309" s="43">
        <f t="shared" si="76"/>
        <v>20</v>
      </c>
      <c r="M309" s="44">
        <f t="shared" si="77"/>
        <v>21</v>
      </c>
      <c r="N309" s="8">
        <f t="shared" si="70"/>
        <v>1.0029516089999999</v>
      </c>
      <c r="O309" s="8">
        <f t="shared" ca="1" si="71"/>
        <v>1.0140648139999999</v>
      </c>
      <c r="P309" s="44">
        <v>0</v>
      </c>
      <c r="Q309" s="42">
        <f t="shared" ca="1" si="78"/>
        <v>18161.77128623</v>
      </c>
      <c r="R309" s="42"/>
      <c r="S309" s="34">
        <v>0</v>
      </c>
      <c r="T309" s="34"/>
      <c r="U309" s="1"/>
      <c r="V309" s="2"/>
      <c r="W309" s="30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</row>
    <row r="310" spans="1:122" x14ac:dyDescent="0.2">
      <c r="A310" s="38">
        <f t="shared" si="72"/>
        <v>42323</v>
      </c>
      <c r="B310" s="39">
        <f t="shared" ca="1" si="79"/>
        <v>1309453.0237862302</v>
      </c>
      <c r="C310" s="34">
        <f t="shared" si="80"/>
        <v>1291291.2525000002</v>
      </c>
      <c r="D310" s="34"/>
      <c r="E310" s="40">
        <f ca="1">IF(A310&lt;$B$1,VLOOKUP(A310,[1]DI!$A$4:$B$15000,2,FALSE),0)</f>
        <v>0</v>
      </c>
      <c r="F310" s="41">
        <f t="shared" ca="1" si="68"/>
        <v>1</v>
      </c>
      <c r="G310" s="41">
        <f ca="1">(TRUNC(PRODUCT($F$11:$F309),16))</f>
        <v>1.1066806063986501</v>
      </c>
      <c r="H310" s="42">
        <f t="shared" ca="1" si="73"/>
        <v>1.0945524195823599</v>
      </c>
      <c r="I310" s="42">
        <f t="shared" ca="1" si="69"/>
        <v>1.0110805</v>
      </c>
      <c r="J310" s="40">
        <f t="shared" si="74"/>
        <v>3.5999999999999997E-2</v>
      </c>
      <c r="K310" s="98">
        <f t="shared" si="75"/>
        <v>42292</v>
      </c>
      <c r="L310" s="43">
        <f t="shared" si="76"/>
        <v>20</v>
      </c>
      <c r="M310" s="44">
        <f t="shared" si="77"/>
        <v>21</v>
      </c>
      <c r="N310" s="8">
        <f t="shared" si="70"/>
        <v>1.0029516089999999</v>
      </c>
      <c r="O310" s="8">
        <f t="shared" ca="1" si="71"/>
        <v>1.0140648139999999</v>
      </c>
      <c r="P310" s="44">
        <v>0</v>
      </c>
      <c r="Q310" s="42">
        <f t="shared" ca="1" si="78"/>
        <v>18161.77128623</v>
      </c>
      <c r="R310" s="42"/>
      <c r="S310" s="34">
        <v>0</v>
      </c>
      <c r="T310" s="34"/>
      <c r="U310" s="1"/>
      <c r="V310" s="2"/>
      <c r="W310" s="30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</row>
    <row r="311" spans="1:122" s="37" customFormat="1" x14ac:dyDescent="0.2">
      <c r="A311" s="38">
        <f t="shared" si="72"/>
        <v>42324</v>
      </c>
      <c r="B311" s="39">
        <f t="shared" ca="1" si="79"/>
        <v>1309453.0237862302</v>
      </c>
      <c r="C311" s="34">
        <f t="shared" si="80"/>
        <v>1291291.2525000002</v>
      </c>
      <c r="D311" s="34">
        <f>562895.58*S1</f>
        <v>84434.336999999985</v>
      </c>
      <c r="E311" s="40">
        <f ca="1">IF(A311&lt;$B$1,VLOOKUP(A311,[1]DI!$A$4:$B$15000,2,FALSE),0)</f>
        <v>0.1414</v>
      </c>
      <c r="F311" s="41">
        <f t="shared" ca="1" si="68"/>
        <v>1.0005249614707401</v>
      </c>
      <c r="G311" s="41">
        <f ca="1">(TRUNC(PRODUCT($F$11:$F310),16))</f>
        <v>1.1066806063986501</v>
      </c>
      <c r="H311" s="42">
        <f t="shared" ca="1" si="73"/>
        <v>1.0945524195823599</v>
      </c>
      <c r="I311" s="42">
        <f t="shared" ca="1" si="69"/>
        <v>1.0110805</v>
      </c>
      <c r="J311" s="40">
        <f t="shared" si="74"/>
        <v>3.5999999999999997E-2</v>
      </c>
      <c r="K311" s="98">
        <f t="shared" si="75"/>
        <v>42292</v>
      </c>
      <c r="L311" s="43">
        <f t="shared" si="76"/>
        <v>21</v>
      </c>
      <c r="M311" s="44">
        <f t="shared" si="77"/>
        <v>21</v>
      </c>
      <c r="N311" s="8">
        <f t="shared" si="70"/>
        <v>1.0029516089999999</v>
      </c>
      <c r="O311" s="8">
        <f t="shared" ca="1" si="71"/>
        <v>1.0140648139999999</v>
      </c>
      <c r="P311" s="44">
        <v>10</v>
      </c>
      <c r="Q311" s="42">
        <f t="shared" ca="1" si="78"/>
        <v>18161.77128623</v>
      </c>
      <c r="R311" s="42"/>
      <c r="S311" s="34">
        <v>0</v>
      </c>
      <c r="T311" s="34">
        <v>121081.51</v>
      </c>
      <c r="U311" s="37" t="s">
        <v>40</v>
      </c>
      <c r="V311" s="35"/>
      <c r="W311" s="47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</row>
    <row r="312" spans="1:122" x14ac:dyDescent="0.2">
      <c r="A312" s="38">
        <f t="shared" si="72"/>
        <v>42325</v>
      </c>
      <c r="B312" s="39">
        <f t="shared" ca="1" si="79"/>
        <v>1376640.9835499902</v>
      </c>
      <c r="C312" s="34">
        <f>(C311+D311)-S311</f>
        <v>1375725.5895000002</v>
      </c>
      <c r="D312" s="34"/>
      <c r="E312" s="40">
        <f ca="1">IF(A312&lt;$B$1,VLOOKUP(A312,[1]DI!$A$4:$B$15000,2,FALSE),0)</f>
        <v>0.1414</v>
      </c>
      <c r="F312" s="41">
        <f t="shared" ca="1" si="68"/>
        <v>1.0005249614707401</v>
      </c>
      <c r="G312" s="41">
        <f ca="1">(TRUNC(PRODUCT($F$11:$F311),16))</f>
        <v>1.1072615710774301</v>
      </c>
      <c r="H312" s="42">
        <f t="shared" ca="1" si="73"/>
        <v>1.1066806063986501</v>
      </c>
      <c r="I312" s="42">
        <f t="shared" ca="1" si="69"/>
        <v>1.0005249599999999</v>
      </c>
      <c r="J312" s="40">
        <f t="shared" si="74"/>
        <v>3.5999999999999997E-2</v>
      </c>
      <c r="K312" s="98">
        <f t="shared" si="75"/>
        <v>42324</v>
      </c>
      <c r="L312" s="43">
        <f t="shared" si="76"/>
        <v>1</v>
      </c>
      <c r="M312" s="44">
        <f t="shared" si="77"/>
        <v>1</v>
      </c>
      <c r="N312" s="8">
        <f t="shared" si="70"/>
        <v>1.000140356</v>
      </c>
      <c r="O312" s="8">
        <f t="shared" ca="1" si="71"/>
        <v>1.00066539</v>
      </c>
      <c r="P312" s="44">
        <v>0</v>
      </c>
      <c r="Q312" s="42">
        <f t="shared" ca="1" si="78"/>
        <v>915.39404998999998</v>
      </c>
      <c r="R312" s="42"/>
      <c r="S312" s="34">
        <v>0</v>
      </c>
      <c r="T312" s="34"/>
      <c r="U312" s="1"/>
      <c r="V312" s="2"/>
      <c r="W312" s="30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</row>
    <row r="313" spans="1:122" x14ac:dyDescent="0.2">
      <c r="A313" s="38">
        <f t="shared" si="72"/>
        <v>42326</v>
      </c>
      <c r="B313" s="39">
        <f t="shared" ca="1" si="79"/>
        <v>1377556.9911736003</v>
      </c>
      <c r="C313" s="34">
        <f t="shared" ref="C313:C340" si="81">(C312-S312)</f>
        <v>1375725.5895000002</v>
      </c>
      <c r="D313" s="34"/>
      <c r="E313" s="40">
        <f ca="1">IF(A313&lt;$B$1,VLOOKUP(A313,[1]DI!$A$4:$B$15000,2,FALSE),0)</f>
        <v>0.1414</v>
      </c>
      <c r="F313" s="41">
        <f t="shared" ca="1" si="68"/>
        <v>1.0005249614707401</v>
      </c>
      <c r="G313" s="41">
        <f ca="1">(TRUNC(PRODUCT($F$11:$F312),16))</f>
        <v>1.1078428407402801</v>
      </c>
      <c r="H313" s="42">
        <f t="shared" ca="1" si="73"/>
        <v>1.1066806063986501</v>
      </c>
      <c r="I313" s="42">
        <f t="shared" ca="1" si="69"/>
        <v>1.0010501999999999</v>
      </c>
      <c r="J313" s="40">
        <f t="shared" si="74"/>
        <v>3.5999999999999997E-2</v>
      </c>
      <c r="K313" s="98">
        <f t="shared" si="75"/>
        <v>42324</v>
      </c>
      <c r="L313" s="43">
        <f t="shared" si="76"/>
        <v>2</v>
      </c>
      <c r="M313" s="44">
        <f t="shared" si="77"/>
        <v>2</v>
      </c>
      <c r="N313" s="8">
        <f t="shared" si="70"/>
        <v>1.0002807309999999</v>
      </c>
      <c r="O313" s="8">
        <f t="shared" ca="1" si="71"/>
        <v>1.001331226</v>
      </c>
      <c r="P313" s="44">
        <v>0</v>
      </c>
      <c r="Q313" s="42">
        <f t="shared" ca="1" si="78"/>
        <v>1831.4016736000001</v>
      </c>
      <c r="R313" s="42"/>
      <c r="S313" s="34">
        <v>0</v>
      </c>
      <c r="T313" s="34"/>
      <c r="U313" s="1"/>
      <c r="V313" s="2"/>
      <c r="W313" s="30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</row>
    <row r="314" spans="1:122" x14ac:dyDescent="0.2">
      <c r="A314" s="38">
        <f t="shared" si="72"/>
        <v>42327</v>
      </c>
      <c r="B314" s="39">
        <f t="shared" ca="1" si="79"/>
        <v>1378473.6013650203</v>
      </c>
      <c r="C314" s="34">
        <f t="shared" si="81"/>
        <v>1375725.5895000002</v>
      </c>
      <c r="D314" s="34"/>
      <c r="E314" s="40">
        <f ca="1">IF(A314&lt;$B$1,VLOOKUP(A314,[1]DI!$A$4:$B$15000,2,FALSE),0)</f>
        <v>0.1414</v>
      </c>
      <c r="F314" s="41">
        <f t="shared" ca="1" si="68"/>
        <v>1.0005249614707401</v>
      </c>
      <c r="G314" s="41">
        <f ca="1">(TRUNC(PRODUCT($F$11:$F313),16))</f>
        <v>1.1084244155473</v>
      </c>
      <c r="H314" s="42">
        <f t="shared" ca="1" si="73"/>
        <v>1.1066806063986501</v>
      </c>
      <c r="I314" s="42">
        <f t="shared" ca="1" si="69"/>
        <v>1.00157571</v>
      </c>
      <c r="J314" s="40">
        <f t="shared" si="74"/>
        <v>3.5999999999999997E-2</v>
      </c>
      <c r="K314" s="98">
        <f t="shared" si="75"/>
        <v>42324</v>
      </c>
      <c r="L314" s="43">
        <f t="shared" si="76"/>
        <v>3</v>
      </c>
      <c r="M314" s="44">
        <f t="shared" si="77"/>
        <v>3</v>
      </c>
      <c r="N314" s="8">
        <f t="shared" si="70"/>
        <v>1.000421126</v>
      </c>
      <c r="O314" s="8">
        <f t="shared" ca="1" si="71"/>
        <v>1.0019975000000001</v>
      </c>
      <c r="P314" s="44">
        <v>0</v>
      </c>
      <c r="Q314" s="42">
        <f t="shared" ca="1" si="78"/>
        <v>2748.0118650200002</v>
      </c>
      <c r="R314" s="42"/>
      <c r="S314" s="34">
        <v>0</v>
      </c>
      <c r="T314" s="34"/>
      <c r="U314" s="1"/>
      <c r="V314" s="2"/>
      <c r="W314" s="30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</row>
    <row r="315" spans="1:122" x14ac:dyDescent="0.2">
      <c r="A315" s="38">
        <f t="shared" si="72"/>
        <v>42328</v>
      </c>
      <c r="B315" s="39">
        <f t="shared" ca="1" si="79"/>
        <v>1379390.8265057802</v>
      </c>
      <c r="C315" s="34">
        <f t="shared" si="81"/>
        <v>1375725.5895000002</v>
      </c>
      <c r="D315" s="34"/>
      <c r="E315" s="40">
        <f ca="1">IF(A315&lt;$B$1,VLOOKUP(A315,[1]DI!$A$4:$B$15000,2,FALSE),0)</f>
        <v>0.1414</v>
      </c>
      <c r="F315" s="41">
        <f t="shared" ca="1" si="68"/>
        <v>1.0005249614707401</v>
      </c>
      <c r="G315" s="41">
        <f ca="1">(TRUNC(PRODUCT($F$11:$F314),16))</f>
        <v>1.1090062956586899</v>
      </c>
      <c r="H315" s="42">
        <f t="shared" ca="1" si="73"/>
        <v>1.1066806063986501</v>
      </c>
      <c r="I315" s="42">
        <f t="shared" ca="1" si="69"/>
        <v>1.0021015</v>
      </c>
      <c r="J315" s="40">
        <f t="shared" si="74"/>
        <v>3.5999999999999997E-2</v>
      </c>
      <c r="K315" s="98">
        <f t="shared" si="75"/>
        <v>42324</v>
      </c>
      <c r="L315" s="43">
        <f t="shared" si="76"/>
        <v>4</v>
      </c>
      <c r="M315" s="44">
        <f t="shared" si="77"/>
        <v>4</v>
      </c>
      <c r="N315" s="8">
        <f t="shared" si="70"/>
        <v>1.0005615409999999</v>
      </c>
      <c r="O315" s="8">
        <f t="shared" ca="1" si="71"/>
        <v>1.0026642210000001</v>
      </c>
      <c r="P315" s="44">
        <v>0</v>
      </c>
      <c r="Q315" s="42">
        <f t="shared" ca="1" si="78"/>
        <v>3665.2370057799999</v>
      </c>
      <c r="R315" s="42"/>
      <c r="S315" s="34">
        <v>0</v>
      </c>
      <c r="T315" s="34"/>
      <c r="U315" s="1"/>
      <c r="V315" s="2"/>
      <c r="W315" s="30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</row>
    <row r="316" spans="1:122" x14ac:dyDescent="0.2">
      <c r="A316" s="38">
        <f t="shared" si="72"/>
        <v>42329</v>
      </c>
      <c r="B316" s="39">
        <f t="shared" ca="1" si="79"/>
        <v>1380308.6528386201</v>
      </c>
      <c r="C316" s="34">
        <f t="shared" si="81"/>
        <v>1375725.5895000002</v>
      </c>
      <c r="D316" s="34"/>
      <c r="E316" s="40">
        <f ca="1">IF(A316&lt;$B$1,VLOOKUP(A316,[1]DI!$A$4:$B$15000,2,FALSE),0)</f>
        <v>0</v>
      </c>
      <c r="F316" s="41">
        <f t="shared" ca="1" si="68"/>
        <v>1</v>
      </c>
      <c r="G316" s="41">
        <f ca="1">(TRUNC(PRODUCT($F$11:$F315),16))</f>
        <v>1.1095884812347201</v>
      </c>
      <c r="H316" s="42">
        <f t="shared" ca="1" si="73"/>
        <v>1.1066806063986501</v>
      </c>
      <c r="I316" s="42">
        <f t="shared" ca="1" si="69"/>
        <v>1.0026275600000001</v>
      </c>
      <c r="J316" s="40">
        <f t="shared" si="74"/>
        <v>3.5999999999999997E-2</v>
      </c>
      <c r="K316" s="98">
        <f t="shared" si="75"/>
        <v>42324</v>
      </c>
      <c r="L316" s="43">
        <f t="shared" si="76"/>
        <v>4</v>
      </c>
      <c r="M316" s="44">
        <f t="shared" si="77"/>
        <v>5</v>
      </c>
      <c r="N316" s="8">
        <f t="shared" si="70"/>
        <v>1.0007019749999999</v>
      </c>
      <c r="O316" s="8">
        <f t="shared" ca="1" si="71"/>
        <v>1.003331379</v>
      </c>
      <c r="P316" s="44">
        <v>0</v>
      </c>
      <c r="Q316" s="42">
        <f t="shared" ca="1" si="78"/>
        <v>4583.0633386199997</v>
      </c>
      <c r="R316" s="42"/>
      <c r="S316" s="34">
        <v>0</v>
      </c>
      <c r="T316" s="34"/>
      <c r="U316" s="1"/>
      <c r="V316" s="2"/>
      <c r="W316" s="30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</row>
    <row r="317" spans="1:122" x14ac:dyDescent="0.2">
      <c r="A317" s="38">
        <f t="shared" si="72"/>
        <v>42330</v>
      </c>
      <c r="B317" s="39">
        <f t="shared" ca="1" si="79"/>
        <v>1380308.6528386201</v>
      </c>
      <c r="C317" s="34">
        <f t="shared" si="81"/>
        <v>1375725.5895000002</v>
      </c>
      <c r="D317" s="34"/>
      <c r="E317" s="40">
        <f ca="1">IF(A317&lt;$B$1,VLOOKUP(A317,[1]DI!$A$4:$B$15000,2,FALSE),0)</f>
        <v>0</v>
      </c>
      <c r="F317" s="41">
        <f t="shared" ca="1" si="68"/>
        <v>1</v>
      </c>
      <c r="G317" s="41">
        <f ca="1">(TRUNC(PRODUCT($F$11:$F316),16))</f>
        <v>1.1095884812347201</v>
      </c>
      <c r="H317" s="42">
        <f t="shared" ca="1" si="73"/>
        <v>1.1066806063986501</v>
      </c>
      <c r="I317" s="42">
        <f t="shared" ca="1" si="69"/>
        <v>1.0026275600000001</v>
      </c>
      <c r="J317" s="40">
        <f t="shared" si="74"/>
        <v>3.5999999999999997E-2</v>
      </c>
      <c r="K317" s="98">
        <f t="shared" si="75"/>
        <v>42324</v>
      </c>
      <c r="L317" s="43">
        <f t="shared" si="76"/>
        <v>4</v>
      </c>
      <c r="M317" s="44">
        <f t="shared" si="77"/>
        <v>5</v>
      </c>
      <c r="N317" s="8">
        <f t="shared" si="70"/>
        <v>1.0007019749999999</v>
      </c>
      <c r="O317" s="8">
        <f t="shared" ca="1" si="71"/>
        <v>1.003331379</v>
      </c>
      <c r="P317" s="44">
        <v>0</v>
      </c>
      <c r="Q317" s="42">
        <f t="shared" ca="1" si="78"/>
        <v>4583.0633386199997</v>
      </c>
      <c r="R317" s="42"/>
      <c r="S317" s="34">
        <v>0</v>
      </c>
      <c r="T317" s="34"/>
      <c r="U317" s="1"/>
      <c r="V317" s="2"/>
      <c r="W317" s="30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</row>
    <row r="318" spans="1:122" x14ac:dyDescent="0.2">
      <c r="A318" s="38">
        <f t="shared" si="72"/>
        <v>42331</v>
      </c>
      <c r="B318" s="39">
        <f t="shared" ca="1" si="79"/>
        <v>1380308.6528386201</v>
      </c>
      <c r="C318" s="34">
        <f t="shared" si="81"/>
        <v>1375725.5895000002</v>
      </c>
      <c r="D318" s="34"/>
      <c r="E318" s="40">
        <f ca="1">IF(A318&lt;$B$1,VLOOKUP(A318,[1]DI!$A$4:$B$15000,2,FALSE),0)</f>
        <v>0.1414</v>
      </c>
      <c r="F318" s="41">
        <f t="shared" ca="1" si="68"/>
        <v>1.0005249614707401</v>
      </c>
      <c r="G318" s="41">
        <f ca="1">(TRUNC(PRODUCT($F$11:$F317),16))</f>
        <v>1.1095884812347201</v>
      </c>
      <c r="H318" s="42">
        <f t="shared" ca="1" si="73"/>
        <v>1.1066806063986501</v>
      </c>
      <c r="I318" s="42">
        <f t="shared" ca="1" si="69"/>
        <v>1.0026275600000001</v>
      </c>
      <c r="J318" s="40">
        <f t="shared" si="74"/>
        <v>3.5999999999999997E-2</v>
      </c>
      <c r="K318" s="98">
        <f t="shared" si="75"/>
        <v>42324</v>
      </c>
      <c r="L318" s="43">
        <f t="shared" si="76"/>
        <v>5</v>
      </c>
      <c r="M318" s="44">
        <f t="shared" si="77"/>
        <v>5</v>
      </c>
      <c r="N318" s="8">
        <f t="shared" si="70"/>
        <v>1.0007019749999999</v>
      </c>
      <c r="O318" s="8">
        <f t="shared" ca="1" si="71"/>
        <v>1.003331379</v>
      </c>
      <c r="P318" s="44">
        <v>0</v>
      </c>
      <c r="Q318" s="42">
        <f t="shared" ca="1" si="78"/>
        <v>4583.0633386199997</v>
      </c>
      <c r="R318" s="42"/>
      <c r="S318" s="34">
        <v>0</v>
      </c>
      <c r="T318" s="34"/>
      <c r="U318" s="1"/>
      <c r="V318" s="2"/>
      <c r="W318" s="30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</row>
    <row r="319" spans="1:122" x14ac:dyDescent="0.2">
      <c r="A319" s="38">
        <f t="shared" si="72"/>
        <v>42332</v>
      </c>
      <c r="B319" s="39">
        <f t="shared" ca="1" si="79"/>
        <v>1381227.1106295001</v>
      </c>
      <c r="C319" s="34">
        <f t="shared" si="81"/>
        <v>1375725.5895000002</v>
      </c>
      <c r="D319" s="34"/>
      <c r="E319" s="40">
        <f ca="1">IF(A319&lt;$B$1,VLOOKUP(A319,[1]DI!$A$4:$B$15000,2,FALSE),0)</f>
        <v>0.1414</v>
      </c>
      <c r="F319" s="41">
        <f t="shared" ca="1" si="68"/>
        <v>1.0005249614707401</v>
      </c>
      <c r="G319" s="41">
        <f ca="1">(TRUNC(PRODUCT($F$11:$F318),16))</f>
        <v>1.11017097243574</v>
      </c>
      <c r="H319" s="42">
        <f t="shared" ca="1" si="73"/>
        <v>1.1066806063986501</v>
      </c>
      <c r="I319" s="42">
        <f t="shared" ca="1" si="69"/>
        <v>1.00315391</v>
      </c>
      <c r="J319" s="40">
        <f t="shared" si="74"/>
        <v>3.5999999999999997E-2</v>
      </c>
      <c r="K319" s="98">
        <f t="shared" si="75"/>
        <v>42324</v>
      </c>
      <c r="L319" s="43">
        <f t="shared" si="76"/>
        <v>6</v>
      </c>
      <c r="M319" s="44">
        <f t="shared" si="77"/>
        <v>6</v>
      </c>
      <c r="N319" s="8">
        <f t="shared" si="70"/>
        <v>1.000842429</v>
      </c>
      <c r="O319" s="8">
        <f t="shared" ca="1" si="71"/>
        <v>1.003998996</v>
      </c>
      <c r="P319" s="44">
        <v>0</v>
      </c>
      <c r="Q319" s="42">
        <f t="shared" ca="1" si="78"/>
        <v>5501.5211294999999</v>
      </c>
      <c r="R319" s="42"/>
      <c r="S319" s="34">
        <v>0</v>
      </c>
      <c r="T319" s="34"/>
      <c r="U319" s="1"/>
      <c r="V319" s="2"/>
      <c r="W319" s="30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</row>
    <row r="320" spans="1:122" x14ac:dyDescent="0.2">
      <c r="A320" s="38">
        <f t="shared" si="72"/>
        <v>42333</v>
      </c>
      <c r="B320" s="39">
        <f t="shared" ca="1" si="79"/>
        <v>1382146.1572309402</v>
      </c>
      <c r="C320" s="34">
        <f t="shared" si="81"/>
        <v>1375725.5895000002</v>
      </c>
      <c r="D320" s="34"/>
      <c r="E320" s="40">
        <f ca="1">IF(A320&lt;$B$1,VLOOKUP(A320,[1]DI!$A$4:$B$15000,2,FALSE),0)</f>
        <v>0.1414</v>
      </c>
      <c r="F320" s="41">
        <f t="shared" ca="1" si="68"/>
        <v>1.0005249614707401</v>
      </c>
      <c r="G320" s="41">
        <f ca="1">(TRUNC(PRODUCT($F$11:$F319),16))</f>
        <v>1.11075376942221</v>
      </c>
      <c r="H320" s="42">
        <f t="shared" ca="1" si="73"/>
        <v>1.1066806063986501</v>
      </c>
      <c r="I320" s="42">
        <f t="shared" ca="1" si="69"/>
        <v>1.0036805200000001</v>
      </c>
      <c r="J320" s="40">
        <f t="shared" si="74"/>
        <v>3.5999999999999997E-2</v>
      </c>
      <c r="K320" s="98">
        <f t="shared" si="75"/>
        <v>42324</v>
      </c>
      <c r="L320" s="43">
        <f t="shared" si="76"/>
        <v>7</v>
      </c>
      <c r="M320" s="44">
        <f t="shared" si="77"/>
        <v>7</v>
      </c>
      <c r="N320" s="8">
        <f t="shared" si="70"/>
        <v>1.0009829029999999</v>
      </c>
      <c r="O320" s="8">
        <f t="shared" ca="1" si="71"/>
        <v>1.004667041</v>
      </c>
      <c r="P320" s="44">
        <v>0</v>
      </c>
      <c r="Q320" s="42">
        <f t="shared" ca="1" si="78"/>
        <v>6420.5677309399998</v>
      </c>
      <c r="R320" s="42"/>
      <c r="S320" s="34">
        <v>0</v>
      </c>
      <c r="T320" s="34"/>
      <c r="U320" s="1"/>
      <c r="V320" s="2"/>
      <c r="W320" s="30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</row>
    <row r="321" spans="1:122" x14ac:dyDescent="0.2">
      <c r="A321" s="38">
        <f t="shared" si="72"/>
        <v>42334</v>
      </c>
      <c r="B321" s="39">
        <f t="shared" ca="1" si="79"/>
        <v>1383065.8339147002</v>
      </c>
      <c r="C321" s="34">
        <f t="shared" si="81"/>
        <v>1375725.5895000002</v>
      </c>
      <c r="D321" s="34"/>
      <c r="E321" s="40">
        <f ca="1">IF(A321&lt;$B$1,VLOOKUP(A321,[1]DI!$A$4:$B$15000,2,FALSE),0)</f>
        <v>0.1414</v>
      </c>
      <c r="F321" s="41">
        <f t="shared" ca="1" si="68"/>
        <v>1.0005249614707401</v>
      </c>
      <c r="G321" s="41">
        <f ca="1">(TRUNC(PRODUCT($F$11:$F320),16))</f>
        <v>1.11133687235463</v>
      </c>
      <c r="H321" s="42">
        <f t="shared" ca="1" si="73"/>
        <v>1.1066806063986501</v>
      </c>
      <c r="I321" s="42">
        <f t="shared" ca="1" si="69"/>
        <v>1.00420742</v>
      </c>
      <c r="J321" s="40">
        <f t="shared" si="74"/>
        <v>3.5999999999999997E-2</v>
      </c>
      <c r="K321" s="98">
        <f t="shared" si="75"/>
        <v>42324</v>
      </c>
      <c r="L321" s="43">
        <f t="shared" si="76"/>
        <v>8</v>
      </c>
      <c r="M321" s="44">
        <f t="shared" si="77"/>
        <v>8</v>
      </c>
      <c r="N321" s="8">
        <f t="shared" si="70"/>
        <v>1.001123397</v>
      </c>
      <c r="O321" s="8">
        <f t="shared" ca="1" si="71"/>
        <v>1.005335544</v>
      </c>
      <c r="P321" s="44">
        <v>0</v>
      </c>
      <c r="Q321" s="42">
        <f t="shared" ca="1" si="78"/>
        <v>7340.2444146999997</v>
      </c>
      <c r="R321" s="42"/>
      <c r="S321" s="34">
        <v>0</v>
      </c>
      <c r="T321" s="34"/>
      <c r="U321" s="1"/>
      <c r="V321" s="2"/>
      <c r="W321" s="30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</row>
    <row r="322" spans="1:122" x14ac:dyDescent="0.2">
      <c r="A322" s="38">
        <f t="shared" si="72"/>
        <v>42335</v>
      </c>
      <c r="B322" s="39">
        <f t="shared" ca="1" si="79"/>
        <v>1383986.1117905402</v>
      </c>
      <c r="C322" s="34">
        <f t="shared" si="81"/>
        <v>1375725.5895000002</v>
      </c>
      <c r="D322" s="34"/>
      <c r="E322" s="40">
        <f ca="1">IF(A322&lt;$B$1,VLOOKUP(A322,[1]DI!$A$4:$B$15000,2,FALSE),0)</f>
        <v>0.1414</v>
      </c>
      <c r="F322" s="41">
        <f t="shared" ca="1" si="68"/>
        <v>1.0005249614707401</v>
      </c>
      <c r="G322" s="41">
        <f ca="1">(TRUNC(PRODUCT($F$11:$F321),16))</f>
        <v>1.11192028139363</v>
      </c>
      <c r="H322" s="42">
        <f t="shared" ca="1" si="73"/>
        <v>1.1066806063986501</v>
      </c>
      <c r="I322" s="42">
        <f t="shared" ca="1" si="69"/>
        <v>1.00473459</v>
      </c>
      <c r="J322" s="40">
        <f t="shared" si="74"/>
        <v>3.5999999999999997E-2</v>
      </c>
      <c r="K322" s="98">
        <f t="shared" si="75"/>
        <v>42324</v>
      </c>
      <c r="L322" s="43">
        <f t="shared" si="76"/>
        <v>9</v>
      </c>
      <c r="M322" s="44">
        <f t="shared" si="77"/>
        <v>9</v>
      </c>
      <c r="N322" s="8">
        <f t="shared" si="70"/>
        <v>1.00126391</v>
      </c>
      <c r="O322" s="8">
        <f t="shared" ca="1" si="71"/>
        <v>1.006004484</v>
      </c>
      <c r="P322" s="44">
        <v>0</v>
      </c>
      <c r="Q322" s="42">
        <f t="shared" ca="1" si="78"/>
        <v>8260.5222905400005</v>
      </c>
      <c r="R322" s="42"/>
      <c r="S322" s="34">
        <v>0</v>
      </c>
      <c r="T322" s="34"/>
      <c r="U322" s="1"/>
      <c r="V322" s="2"/>
      <c r="W322" s="30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</row>
    <row r="323" spans="1:122" x14ac:dyDescent="0.2">
      <c r="A323" s="38">
        <f t="shared" si="72"/>
        <v>42336</v>
      </c>
      <c r="B323" s="39">
        <f t="shared" ca="1" si="79"/>
        <v>1384906.9936099101</v>
      </c>
      <c r="C323" s="34">
        <f t="shared" si="81"/>
        <v>1375725.5895000002</v>
      </c>
      <c r="D323" s="34"/>
      <c r="E323" s="40">
        <f ca="1">IF(A323&lt;$B$1,VLOOKUP(A323,[1]DI!$A$4:$B$15000,2,FALSE),0)</f>
        <v>0</v>
      </c>
      <c r="F323" s="41">
        <f t="shared" ca="1" si="68"/>
        <v>1</v>
      </c>
      <c r="G323" s="41">
        <f ca="1">(TRUNC(PRODUCT($F$11:$F322),16))</f>
        <v>1.1125039966999</v>
      </c>
      <c r="H323" s="42">
        <f t="shared" ca="1" si="73"/>
        <v>1.1066806063986501</v>
      </c>
      <c r="I323" s="42">
        <f t="shared" ca="1" si="69"/>
        <v>1.0052620299999999</v>
      </c>
      <c r="J323" s="40">
        <f t="shared" si="74"/>
        <v>3.5999999999999997E-2</v>
      </c>
      <c r="K323" s="98">
        <f t="shared" si="75"/>
        <v>42324</v>
      </c>
      <c r="L323" s="43">
        <f t="shared" si="76"/>
        <v>9</v>
      </c>
      <c r="M323" s="44">
        <f t="shared" si="77"/>
        <v>10</v>
      </c>
      <c r="N323" s="8">
        <f t="shared" si="70"/>
        <v>1.001404443</v>
      </c>
      <c r="O323" s="8">
        <f t="shared" ca="1" si="71"/>
        <v>1.0066738630000001</v>
      </c>
      <c r="P323" s="44">
        <v>0</v>
      </c>
      <c r="Q323" s="42">
        <f t="shared" ca="1" si="78"/>
        <v>9181.4041099099995</v>
      </c>
      <c r="R323" s="42"/>
      <c r="S323" s="34">
        <v>0</v>
      </c>
      <c r="T323" s="34"/>
      <c r="U323" s="1"/>
      <c r="V323" s="2"/>
      <c r="W323" s="30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</row>
    <row r="324" spans="1:122" x14ac:dyDescent="0.2">
      <c r="A324" s="38">
        <f t="shared" si="72"/>
        <v>42337</v>
      </c>
      <c r="B324" s="39">
        <f t="shared" ca="1" si="79"/>
        <v>1384906.9936099101</v>
      </c>
      <c r="C324" s="34">
        <f t="shared" si="81"/>
        <v>1375725.5895000002</v>
      </c>
      <c r="D324" s="34"/>
      <c r="E324" s="40">
        <f ca="1">IF(A324&lt;$B$1,VLOOKUP(A324,[1]DI!$A$4:$B$15000,2,FALSE),0)</f>
        <v>0</v>
      </c>
      <c r="F324" s="41">
        <f t="shared" ca="1" si="68"/>
        <v>1</v>
      </c>
      <c r="G324" s="41">
        <f ca="1">(TRUNC(PRODUCT($F$11:$F323),16))</f>
        <v>1.1125039966999</v>
      </c>
      <c r="H324" s="42">
        <f t="shared" ca="1" si="73"/>
        <v>1.1066806063986501</v>
      </c>
      <c r="I324" s="42">
        <f t="shared" ca="1" si="69"/>
        <v>1.0052620299999999</v>
      </c>
      <c r="J324" s="40">
        <f t="shared" si="74"/>
        <v>3.5999999999999997E-2</v>
      </c>
      <c r="K324" s="98">
        <f t="shared" si="75"/>
        <v>42324</v>
      </c>
      <c r="L324" s="43">
        <f t="shared" si="76"/>
        <v>9</v>
      </c>
      <c r="M324" s="44">
        <f t="shared" si="77"/>
        <v>10</v>
      </c>
      <c r="N324" s="8">
        <f t="shared" si="70"/>
        <v>1.001404443</v>
      </c>
      <c r="O324" s="8">
        <f t="shared" ca="1" si="71"/>
        <v>1.0066738630000001</v>
      </c>
      <c r="P324" s="44">
        <v>0</v>
      </c>
      <c r="Q324" s="42">
        <f t="shared" ca="1" si="78"/>
        <v>9181.4041099099995</v>
      </c>
      <c r="R324" s="42"/>
      <c r="S324" s="34">
        <v>0</v>
      </c>
      <c r="T324" s="34"/>
      <c r="U324" s="1"/>
      <c r="V324" s="2"/>
      <c r="W324" s="30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</row>
    <row r="325" spans="1:122" x14ac:dyDescent="0.2">
      <c r="A325" s="38">
        <f t="shared" si="72"/>
        <v>42338</v>
      </c>
      <c r="B325" s="39">
        <f t="shared" ca="1" si="79"/>
        <v>1384906.9936099101</v>
      </c>
      <c r="C325" s="34">
        <f t="shared" si="81"/>
        <v>1375725.5895000002</v>
      </c>
      <c r="D325" s="34"/>
      <c r="E325" s="40">
        <f ca="1">IF(A325&lt;$B$1,VLOOKUP(A325,[1]DI!$A$4:$B$15000,2,FALSE),0)</f>
        <v>0.1414</v>
      </c>
      <c r="F325" s="41">
        <f t="shared" ca="1" si="68"/>
        <v>1.0005249614707401</v>
      </c>
      <c r="G325" s="41">
        <f ca="1">(TRUNC(PRODUCT($F$11:$F324),16))</f>
        <v>1.1125039966999</v>
      </c>
      <c r="H325" s="42">
        <f t="shared" ca="1" si="73"/>
        <v>1.1066806063986501</v>
      </c>
      <c r="I325" s="42">
        <f t="shared" ca="1" si="69"/>
        <v>1.0052620299999999</v>
      </c>
      <c r="J325" s="40">
        <f t="shared" si="74"/>
        <v>3.5999999999999997E-2</v>
      </c>
      <c r="K325" s="98">
        <f t="shared" si="75"/>
        <v>42324</v>
      </c>
      <c r="L325" s="43">
        <f t="shared" si="76"/>
        <v>10</v>
      </c>
      <c r="M325" s="44">
        <f t="shared" si="77"/>
        <v>10</v>
      </c>
      <c r="N325" s="8">
        <f t="shared" si="70"/>
        <v>1.001404443</v>
      </c>
      <c r="O325" s="8">
        <f t="shared" ca="1" si="71"/>
        <v>1.0066738630000001</v>
      </c>
      <c r="P325" s="44">
        <v>0</v>
      </c>
      <c r="Q325" s="42">
        <f t="shared" ca="1" si="78"/>
        <v>9181.4041099099995</v>
      </c>
      <c r="R325" s="42"/>
      <c r="S325" s="34">
        <v>0</v>
      </c>
      <c r="T325" s="34"/>
      <c r="U325" s="1"/>
      <c r="V325" s="2"/>
      <c r="W325" s="30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</row>
    <row r="326" spans="1:122" x14ac:dyDescent="0.2">
      <c r="A326" s="38">
        <f t="shared" si="72"/>
        <v>42339</v>
      </c>
      <c r="B326" s="39">
        <f t="shared" ca="1" si="79"/>
        <v>1385828.5068873302</v>
      </c>
      <c r="C326" s="34">
        <f t="shared" si="81"/>
        <v>1375725.5895000002</v>
      </c>
      <c r="D326" s="34"/>
      <c r="E326" s="40">
        <f ca="1">IF(A326&lt;$B$1,VLOOKUP(A326,[1]DI!$A$4:$B$15000,2,FALSE),0)</f>
        <v>0.1414</v>
      </c>
      <c r="F326" s="41">
        <f t="shared" ca="1" si="68"/>
        <v>1.0005249614707401</v>
      </c>
      <c r="G326" s="41">
        <f ca="1">(TRUNC(PRODUCT($F$11:$F325),16))</f>
        <v>1.11308801843421</v>
      </c>
      <c r="H326" s="42">
        <f t="shared" ca="1" si="73"/>
        <v>1.1066806063986501</v>
      </c>
      <c r="I326" s="42">
        <f t="shared" ca="1" si="69"/>
        <v>1.0057897600000001</v>
      </c>
      <c r="J326" s="40">
        <f t="shared" si="74"/>
        <v>3.5999999999999997E-2</v>
      </c>
      <c r="K326" s="98">
        <f t="shared" si="75"/>
        <v>42324</v>
      </c>
      <c r="L326" s="43">
        <f t="shared" si="76"/>
        <v>11</v>
      </c>
      <c r="M326" s="44">
        <f t="shared" si="77"/>
        <v>11</v>
      </c>
      <c r="N326" s="8">
        <f t="shared" si="70"/>
        <v>1.001544996</v>
      </c>
      <c r="O326" s="8">
        <f t="shared" ca="1" si="71"/>
        <v>1.0073437009999999</v>
      </c>
      <c r="P326" s="44">
        <v>0</v>
      </c>
      <c r="Q326" s="42">
        <f t="shared" ca="1" si="78"/>
        <v>10102.917387330001</v>
      </c>
      <c r="R326" s="42"/>
      <c r="S326" s="34">
        <v>0</v>
      </c>
      <c r="T326" s="34"/>
      <c r="U326" s="1"/>
      <c r="V326" s="2"/>
      <c r="W326" s="30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</row>
    <row r="327" spans="1:122" x14ac:dyDescent="0.2">
      <c r="A327" s="38">
        <f t="shared" si="72"/>
        <v>42340</v>
      </c>
      <c r="B327" s="39">
        <f t="shared" ca="1" si="79"/>
        <v>1386750.6241082803</v>
      </c>
      <c r="C327" s="34">
        <f t="shared" si="81"/>
        <v>1375725.5895000002</v>
      </c>
      <c r="D327" s="34"/>
      <c r="E327" s="40">
        <f ca="1">IF(A327&lt;$B$1,VLOOKUP(A327,[1]DI!$A$4:$B$15000,2,FALSE),0)</f>
        <v>0.1414</v>
      </c>
      <c r="F327" s="41">
        <f t="shared" ca="1" si="68"/>
        <v>1.0005249614707401</v>
      </c>
      <c r="G327" s="41">
        <f ca="1">(TRUNC(PRODUCT($F$11:$F326),16))</f>
        <v>1.1136723467574301</v>
      </c>
      <c r="H327" s="42">
        <f t="shared" ca="1" si="73"/>
        <v>1.1066806063986501</v>
      </c>
      <c r="I327" s="42">
        <f t="shared" ca="1" si="69"/>
        <v>1.00631776</v>
      </c>
      <c r="J327" s="40">
        <f t="shared" si="74"/>
        <v>3.5999999999999997E-2</v>
      </c>
      <c r="K327" s="98">
        <f t="shared" si="75"/>
        <v>42324</v>
      </c>
      <c r="L327" s="43">
        <f t="shared" si="76"/>
        <v>12</v>
      </c>
      <c r="M327" s="44">
        <f t="shared" si="77"/>
        <v>12</v>
      </c>
      <c r="N327" s="8">
        <f t="shared" si="70"/>
        <v>1.0016855689999999</v>
      </c>
      <c r="O327" s="8">
        <f t="shared" ca="1" si="71"/>
        <v>1.0080139779999999</v>
      </c>
      <c r="P327" s="44">
        <v>0</v>
      </c>
      <c r="Q327" s="42">
        <f t="shared" ca="1" si="78"/>
        <v>11025.034608280001</v>
      </c>
      <c r="R327" s="42"/>
      <c r="S327" s="34">
        <v>0</v>
      </c>
      <c r="T327" s="34"/>
      <c r="U327" s="1"/>
      <c r="V327" s="2"/>
      <c r="W327" s="30"/>
      <c r="X327" s="3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</row>
    <row r="328" spans="1:122" x14ac:dyDescent="0.2">
      <c r="A328" s="38">
        <f t="shared" si="72"/>
        <v>42341</v>
      </c>
      <c r="B328" s="39">
        <f t="shared" ca="1" si="79"/>
        <v>1387673.3576543003</v>
      </c>
      <c r="C328" s="34">
        <f t="shared" si="81"/>
        <v>1375725.5895000002</v>
      </c>
      <c r="D328" s="34"/>
      <c r="E328" s="40">
        <f ca="1">IF(A328&lt;$B$1,VLOOKUP(A328,[1]DI!$A$4:$B$15000,2,FALSE),0)</f>
        <v>0.1414</v>
      </c>
      <c r="F328" s="41">
        <f t="shared" ca="1" si="68"/>
        <v>1.0005249614707401</v>
      </c>
      <c r="G328" s="41">
        <f ca="1">(TRUNC(PRODUCT($F$11:$F327),16))</f>
        <v>1.1142569818305099</v>
      </c>
      <c r="H328" s="42">
        <f t="shared" ca="1" si="73"/>
        <v>1.1066806063986501</v>
      </c>
      <c r="I328" s="42">
        <f t="shared" ca="1" si="69"/>
        <v>1.0068460400000001</v>
      </c>
      <c r="J328" s="40">
        <f t="shared" si="74"/>
        <v>3.5999999999999997E-2</v>
      </c>
      <c r="K328" s="98">
        <f t="shared" si="75"/>
        <v>42324</v>
      </c>
      <c r="L328" s="43">
        <f t="shared" si="76"/>
        <v>13</v>
      </c>
      <c r="M328" s="44">
        <f t="shared" si="77"/>
        <v>13</v>
      </c>
      <c r="N328" s="8">
        <f t="shared" si="70"/>
        <v>1.0018261610000001</v>
      </c>
      <c r="O328" s="8">
        <f t="shared" ca="1" si="71"/>
        <v>1.0086847029999999</v>
      </c>
      <c r="P328" s="44">
        <v>0</v>
      </c>
      <c r="Q328" s="42">
        <f t="shared" ca="1" si="78"/>
        <v>11947.7681543</v>
      </c>
      <c r="R328" s="42"/>
      <c r="S328" s="34">
        <v>0</v>
      </c>
      <c r="T328" s="34"/>
      <c r="U328" s="1"/>
      <c r="V328" s="2"/>
      <c r="W328" s="30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</row>
    <row r="329" spans="1:122" x14ac:dyDescent="0.2">
      <c r="A329" s="38">
        <f t="shared" si="72"/>
        <v>42342</v>
      </c>
      <c r="B329" s="39">
        <f t="shared" ca="1" si="79"/>
        <v>1388596.6951438503</v>
      </c>
      <c r="C329" s="34">
        <f t="shared" si="81"/>
        <v>1375725.5895000002</v>
      </c>
      <c r="D329" s="34"/>
      <c r="E329" s="40">
        <f ca="1">IF(A329&lt;$B$1,VLOOKUP(A329,[1]DI!$A$4:$B$15000,2,FALSE),0)</f>
        <v>0.1414</v>
      </c>
      <c r="F329" s="41">
        <f t="shared" ca="1" si="68"/>
        <v>1.0005249614707401</v>
      </c>
      <c r="G329" s="41">
        <f ca="1">(TRUNC(PRODUCT($F$11:$F328),16))</f>
        <v>1.11484192381447</v>
      </c>
      <c r="H329" s="42">
        <f t="shared" ca="1" si="73"/>
        <v>1.1066806063986501</v>
      </c>
      <c r="I329" s="42">
        <f t="shared" ca="1" si="69"/>
        <v>1.00737459</v>
      </c>
      <c r="J329" s="40">
        <f t="shared" si="74"/>
        <v>3.5999999999999997E-2</v>
      </c>
      <c r="K329" s="98">
        <f t="shared" si="75"/>
        <v>42324</v>
      </c>
      <c r="L329" s="43">
        <f t="shared" si="76"/>
        <v>14</v>
      </c>
      <c r="M329" s="44">
        <f t="shared" si="77"/>
        <v>14</v>
      </c>
      <c r="N329" s="8">
        <f t="shared" si="70"/>
        <v>1.0019667729999999</v>
      </c>
      <c r="O329" s="8">
        <f t="shared" ca="1" si="71"/>
        <v>1.009355867</v>
      </c>
      <c r="P329" s="44">
        <v>0</v>
      </c>
      <c r="Q329" s="42">
        <f t="shared" ca="1" si="78"/>
        <v>12871.10564385</v>
      </c>
      <c r="R329" s="42"/>
      <c r="S329" s="34">
        <v>0</v>
      </c>
      <c r="T329" s="34"/>
      <c r="U329" s="1"/>
      <c r="V329" s="2"/>
      <c r="W329" s="30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</row>
    <row r="330" spans="1:122" x14ac:dyDescent="0.2">
      <c r="A330" s="38">
        <f t="shared" si="72"/>
        <v>42343</v>
      </c>
      <c r="B330" s="39">
        <f t="shared" ca="1" si="79"/>
        <v>1389520.6517099203</v>
      </c>
      <c r="C330" s="34">
        <f t="shared" si="81"/>
        <v>1375725.5895000002</v>
      </c>
      <c r="D330" s="34"/>
      <c r="E330" s="40">
        <f ca="1">IF(A330&lt;$B$1,VLOOKUP(A330,[1]DI!$A$4:$B$15000,2,FALSE),0)</f>
        <v>0</v>
      </c>
      <c r="F330" s="41">
        <f t="shared" ca="1" si="68"/>
        <v>1</v>
      </c>
      <c r="G330" s="41">
        <f ca="1">(TRUNC(PRODUCT($F$11:$F329),16))</f>
        <v>1.1154271728704399</v>
      </c>
      <c r="H330" s="42">
        <f t="shared" ca="1" si="73"/>
        <v>1.1066806063986501</v>
      </c>
      <c r="I330" s="42">
        <f t="shared" ca="1" si="69"/>
        <v>1.0079034200000001</v>
      </c>
      <c r="J330" s="40">
        <f t="shared" si="74"/>
        <v>3.5999999999999997E-2</v>
      </c>
      <c r="K330" s="98">
        <f t="shared" si="75"/>
        <v>42324</v>
      </c>
      <c r="L330" s="43">
        <f t="shared" si="76"/>
        <v>14</v>
      </c>
      <c r="M330" s="44">
        <f t="shared" si="77"/>
        <v>15</v>
      </c>
      <c r="N330" s="8">
        <f t="shared" si="70"/>
        <v>1.0021074050000001</v>
      </c>
      <c r="O330" s="8">
        <f t="shared" ca="1" si="71"/>
        <v>1.0100274810000001</v>
      </c>
      <c r="P330" s="44">
        <v>0</v>
      </c>
      <c r="Q330" s="42">
        <f t="shared" ca="1" si="78"/>
        <v>13795.062209920001</v>
      </c>
      <c r="R330" s="42"/>
      <c r="S330" s="34">
        <v>0</v>
      </c>
      <c r="T330" s="34"/>
      <c r="U330" s="1"/>
      <c r="V330" s="2"/>
      <c r="W330" s="30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</row>
    <row r="331" spans="1:122" x14ac:dyDescent="0.2">
      <c r="A331" s="38">
        <f t="shared" si="72"/>
        <v>42344</v>
      </c>
      <c r="B331" s="39">
        <f t="shared" ca="1" si="79"/>
        <v>1389520.6517099203</v>
      </c>
      <c r="C331" s="34">
        <f t="shared" si="81"/>
        <v>1375725.5895000002</v>
      </c>
      <c r="D331" s="34"/>
      <c r="E331" s="40">
        <f ca="1">IF(A331&lt;$B$1,VLOOKUP(A331,[1]DI!$A$4:$B$15000,2,FALSE),0)</f>
        <v>0</v>
      </c>
      <c r="F331" s="41">
        <f t="shared" ca="1" si="68"/>
        <v>1</v>
      </c>
      <c r="G331" s="41">
        <f ca="1">(TRUNC(PRODUCT($F$11:$F330),16))</f>
        <v>1.1154271728704399</v>
      </c>
      <c r="H331" s="42">
        <f t="shared" ca="1" si="73"/>
        <v>1.1066806063986501</v>
      </c>
      <c r="I331" s="42">
        <f t="shared" ca="1" si="69"/>
        <v>1.0079034200000001</v>
      </c>
      <c r="J331" s="40">
        <f t="shared" si="74"/>
        <v>3.5999999999999997E-2</v>
      </c>
      <c r="K331" s="98">
        <f t="shared" si="75"/>
        <v>42324</v>
      </c>
      <c r="L331" s="43">
        <f t="shared" si="76"/>
        <v>14</v>
      </c>
      <c r="M331" s="44">
        <f t="shared" si="77"/>
        <v>15</v>
      </c>
      <c r="N331" s="8">
        <f t="shared" si="70"/>
        <v>1.0021074050000001</v>
      </c>
      <c r="O331" s="8">
        <f t="shared" ca="1" si="71"/>
        <v>1.0100274810000001</v>
      </c>
      <c r="P331" s="44">
        <v>0</v>
      </c>
      <c r="Q331" s="42">
        <f t="shared" ca="1" si="78"/>
        <v>13795.062209920001</v>
      </c>
      <c r="R331" s="42"/>
      <c r="S331" s="34">
        <v>0</v>
      </c>
      <c r="T331" s="34"/>
      <c r="U331" s="1"/>
      <c r="V331" s="2"/>
      <c r="W331" s="30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</row>
    <row r="332" spans="1:122" x14ac:dyDescent="0.2">
      <c r="A332" s="38">
        <f t="shared" si="72"/>
        <v>42345</v>
      </c>
      <c r="B332" s="39">
        <f t="shared" ca="1" si="79"/>
        <v>1389520.6517099203</v>
      </c>
      <c r="C332" s="34">
        <f t="shared" si="81"/>
        <v>1375725.5895000002</v>
      </c>
      <c r="D332" s="34"/>
      <c r="E332" s="40">
        <f ca="1">IF(A332&lt;$B$1,VLOOKUP(A332,[1]DI!$A$4:$B$15000,2,FALSE),0)</f>
        <v>0.1414</v>
      </c>
      <c r="F332" s="41">
        <f t="shared" ref="F332:F395" ca="1" si="82">IF(A332&lt;A$9,1,ROUND(((1+E332)^(1/252)),16))</f>
        <v>1.0005249614707401</v>
      </c>
      <c r="G332" s="41">
        <f ca="1">(TRUNC(PRODUCT($F$11:$F331),16))</f>
        <v>1.1154271728704399</v>
      </c>
      <c r="H332" s="42">
        <f t="shared" ca="1" si="73"/>
        <v>1.1066806063986501</v>
      </c>
      <c r="I332" s="42">
        <f t="shared" ref="I332:I395" ca="1" si="83">ROUND(G332/H332,8)</f>
        <v>1.0079034200000001</v>
      </c>
      <c r="J332" s="40">
        <f t="shared" si="74"/>
        <v>3.5999999999999997E-2</v>
      </c>
      <c r="K332" s="98">
        <f t="shared" si="75"/>
        <v>42324</v>
      </c>
      <c r="L332" s="43">
        <f t="shared" si="76"/>
        <v>15</v>
      </c>
      <c r="M332" s="44">
        <f t="shared" si="77"/>
        <v>15</v>
      </c>
      <c r="N332" s="8">
        <f t="shared" ref="N332:N395" si="84">ROUND((J332+1)^(M332/252),9)</f>
        <v>1.0021074050000001</v>
      </c>
      <c r="O332" s="8">
        <f t="shared" ref="O332:O395" ca="1" si="85">ROUND(I332*N332,9)</f>
        <v>1.0100274810000001</v>
      </c>
      <c r="P332" s="44">
        <v>0</v>
      </c>
      <c r="Q332" s="42">
        <f t="shared" ca="1" si="78"/>
        <v>13795.062209920001</v>
      </c>
      <c r="R332" s="42"/>
      <c r="S332" s="34">
        <v>0</v>
      </c>
      <c r="T332" s="34"/>
      <c r="U332" s="1"/>
      <c r="V332" s="2"/>
      <c r="W332" s="30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</row>
    <row r="333" spans="1:122" x14ac:dyDescent="0.2">
      <c r="A333" s="38">
        <f t="shared" ref="A333:A396" si="86">(A332+1)</f>
        <v>42346</v>
      </c>
      <c r="B333" s="39">
        <f t="shared" ca="1" si="79"/>
        <v>1390445.2246010501</v>
      </c>
      <c r="C333" s="34">
        <f t="shared" si="81"/>
        <v>1375725.5895000002</v>
      </c>
      <c r="D333" s="34"/>
      <c r="E333" s="40">
        <f ca="1">IF(A333&lt;$B$1,VLOOKUP(A333,[1]DI!$A$4:$B$15000,2,FALSE),0)</f>
        <v>0.1414</v>
      </c>
      <c r="F333" s="41">
        <f t="shared" ca="1" si="82"/>
        <v>1.0005249614707401</v>
      </c>
      <c r="G333" s="41">
        <f ca="1">(TRUNC(PRODUCT($F$11:$F332),16))</f>
        <v>1.11601272915961</v>
      </c>
      <c r="H333" s="42">
        <f t="shared" ref="H333:H396" ca="1" si="87">IF(P332&gt;0,G332,H332)</f>
        <v>1.1066806063986501</v>
      </c>
      <c r="I333" s="42">
        <f t="shared" ca="1" si="83"/>
        <v>1.0084325300000001</v>
      </c>
      <c r="J333" s="40">
        <f t="shared" ref="J333:J396" si="88">J332</f>
        <v>3.5999999999999997E-2</v>
      </c>
      <c r="K333" s="98">
        <f t="shared" si="75"/>
        <v>42324</v>
      </c>
      <c r="L333" s="43">
        <f t="shared" si="76"/>
        <v>16</v>
      </c>
      <c r="M333" s="44">
        <f t="shared" si="77"/>
        <v>16</v>
      </c>
      <c r="N333" s="8">
        <f t="shared" si="84"/>
        <v>1.002248056</v>
      </c>
      <c r="O333" s="8">
        <f t="shared" ca="1" si="85"/>
        <v>1.0106995430000001</v>
      </c>
      <c r="P333" s="44">
        <v>0</v>
      </c>
      <c r="Q333" s="42">
        <f t="shared" ca="1" si="78"/>
        <v>14719.63510105</v>
      </c>
      <c r="R333" s="42"/>
      <c r="S333" s="34">
        <v>0</v>
      </c>
      <c r="T333" s="34"/>
      <c r="U333" s="1"/>
      <c r="V333" s="2"/>
      <c r="W333" s="30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</row>
    <row r="334" spans="1:122" x14ac:dyDescent="0.2">
      <c r="A334" s="38">
        <f t="shared" si="86"/>
        <v>42347</v>
      </c>
      <c r="B334" s="39">
        <f t="shared" ca="1" si="79"/>
        <v>1391370.4165687002</v>
      </c>
      <c r="C334" s="34">
        <f t="shared" si="81"/>
        <v>1375725.5895000002</v>
      </c>
      <c r="D334" s="34"/>
      <c r="E334" s="40">
        <f ca="1">IF(A334&lt;$B$1,VLOOKUP(A334,[1]DI!$A$4:$B$15000,2,FALSE),0)</f>
        <v>0.1414</v>
      </c>
      <c r="F334" s="41">
        <f t="shared" ca="1" si="82"/>
        <v>1.0005249614707401</v>
      </c>
      <c r="G334" s="41">
        <f ca="1">(TRUNC(PRODUCT($F$11:$F333),16))</f>
        <v>1.11659859284328</v>
      </c>
      <c r="H334" s="42">
        <f t="shared" ca="1" si="87"/>
        <v>1.1066806063986501</v>
      </c>
      <c r="I334" s="42">
        <f t="shared" ca="1" si="83"/>
        <v>1.00896192</v>
      </c>
      <c r="J334" s="40">
        <f t="shared" si="88"/>
        <v>3.5999999999999997E-2</v>
      </c>
      <c r="K334" s="98">
        <f t="shared" ref="K334:K397" si="89">IF(P333&gt;0,A333,K333)</f>
        <v>42324</v>
      </c>
      <c r="L334" s="43">
        <f t="shared" ref="L334:L397" si="90">IF(A334&gt;K334,IF(NETWORKDAYS(K334,A334,$W$12:$W$197)-1=0,1,NETWORKDAYS(K334,A334,$W$12:$W$197)-1),0)</f>
        <v>17</v>
      </c>
      <c r="M334" s="44">
        <f t="shared" ref="M334:M397" si="91">IF(AND(L334=1,L333=1),1,IF(L334&gt;0,IF(L334=L333,L334+1,L334),0))</f>
        <v>17</v>
      </c>
      <c r="N334" s="8">
        <f t="shared" si="84"/>
        <v>1.002388727</v>
      </c>
      <c r="O334" s="8">
        <f t="shared" ca="1" si="85"/>
        <v>1.011372055</v>
      </c>
      <c r="P334" s="44">
        <v>0</v>
      </c>
      <c r="Q334" s="42">
        <f t="shared" ref="Q334:Q397" ca="1" si="92">TRUNC(((O334-1)*C334),8)</f>
        <v>15644.8270687</v>
      </c>
      <c r="R334" s="42"/>
      <c r="S334" s="34">
        <v>0</v>
      </c>
      <c r="T334" s="34"/>
      <c r="U334" s="1"/>
      <c r="V334" s="2"/>
      <c r="W334" s="30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</row>
    <row r="335" spans="1:122" x14ac:dyDescent="0.2">
      <c r="A335" s="38">
        <f t="shared" si="86"/>
        <v>42348</v>
      </c>
      <c r="B335" s="39">
        <f t="shared" ref="B335:B398" ca="1" si="93">IF(A335&lt;=TODAY(),C335+Q335,IF(AND(A335&gt;TODAY(),A335&lt;=$B$1),IF(VLOOKUP(TODAY(),$A$10:$E$2000,5,FALSE)=0,"n.d",C335+Q335),"n.d"))</f>
        <v>1392296.2262371304</v>
      </c>
      <c r="C335" s="34">
        <f t="shared" si="81"/>
        <v>1375725.5895000002</v>
      </c>
      <c r="D335" s="34"/>
      <c r="E335" s="40">
        <f ca="1">IF(A335&lt;$B$1,VLOOKUP(A335,[1]DI!$A$4:$B$15000,2,FALSE),0)</f>
        <v>0.1414</v>
      </c>
      <c r="F335" s="41">
        <f t="shared" ca="1" si="82"/>
        <v>1.0005249614707401</v>
      </c>
      <c r="G335" s="41">
        <f ca="1">(TRUNC(PRODUCT($F$11:$F334),16))</f>
        <v>1.1171847640828001</v>
      </c>
      <c r="H335" s="42">
        <f t="shared" ca="1" si="87"/>
        <v>1.1066806063986501</v>
      </c>
      <c r="I335" s="42">
        <f t="shared" ca="1" si="83"/>
        <v>1.0094915900000001</v>
      </c>
      <c r="J335" s="40">
        <f t="shared" si="88"/>
        <v>3.5999999999999997E-2</v>
      </c>
      <c r="K335" s="98">
        <f t="shared" si="89"/>
        <v>42324</v>
      </c>
      <c r="L335" s="43">
        <f t="shared" si="90"/>
        <v>18</v>
      </c>
      <c r="M335" s="44">
        <f t="shared" si="91"/>
        <v>18</v>
      </c>
      <c r="N335" s="8">
        <f t="shared" si="84"/>
        <v>1.0025294179999999</v>
      </c>
      <c r="O335" s="8">
        <f t="shared" ca="1" si="85"/>
        <v>1.0120450160000001</v>
      </c>
      <c r="P335" s="44">
        <v>0</v>
      </c>
      <c r="Q335" s="42">
        <f t="shared" ca="1" si="92"/>
        <v>16570.63673713</v>
      </c>
      <c r="R335" s="42"/>
      <c r="S335" s="34">
        <v>0</v>
      </c>
      <c r="T335" s="34"/>
      <c r="U335" s="1"/>
      <c r="V335" s="2"/>
      <c r="W335" s="30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</row>
    <row r="336" spans="1:122" x14ac:dyDescent="0.2">
      <c r="A336" s="38">
        <f t="shared" si="86"/>
        <v>42349</v>
      </c>
      <c r="B336" s="39">
        <f t="shared" ca="1" si="93"/>
        <v>1393222.6426005503</v>
      </c>
      <c r="C336" s="34">
        <f t="shared" si="81"/>
        <v>1375725.5895000002</v>
      </c>
      <c r="D336" s="34"/>
      <c r="E336" s="40">
        <f ca="1">IF(A336&lt;$B$1,VLOOKUP(A336,[1]DI!$A$4:$B$15000,2,FALSE),0)</f>
        <v>0.1414</v>
      </c>
      <c r="F336" s="41">
        <f t="shared" ca="1" si="82"/>
        <v>1.0005249614707401</v>
      </c>
      <c r="G336" s="41">
        <f ca="1">(TRUNC(PRODUCT($F$11:$F335),16))</f>
        <v>1.11777124303964</v>
      </c>
      <c r="H336" s="42">
        <f t="shared" ca="1" si="87"/>
        <v>1.1066806063986501</v>
      </c>
      <c r="I336" s="42">
        <f t="shared" ca="1" si="83"/>
        <v>1.0100215299999999</v>
      </c>
      <c r="J336" s="40">
        <f t="shared" si="88"/>
        <v>3.5999999999999997E-2</v>
      </c>
      <c r="K336" s="98">
        <f t="shared" si="89"/>
        <v>42324</v>
      </c>
      <c r="L336" s="43">
        <f t="shared" si="90"/>
        <v>19</v>
      </c>
      <c r="M336" s="44">
        <f t="shared" si="91"/>
        <v>19</v>
      </c>
      <c r="N336" s="8">
        <f t="shared" si="84"/>
        <v>1.002670129</v>
      </c>
      <c r="O336" s="8">
        <f t="shared" ca="1" si="85"/>
        <v>1.012718418</v>
      </c>
      <c r="P336" s="44">
        <v>0</v>
      </c>
      <c r="Q336" s="42">
        <f t="shared" ca="1" si="92"/>
        <v>17497.053100550002</v>
      </c>
      <c r="R336" s="42"/>
      <c r="S336" s="34">
        <v>0</v>
      </c>
      <c r="T336" s="34"/>
      <c r="U336" s="1"/>
      <c r="V336" s="2"/>
      <c r="W336" s="30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</row>
    <row r="337" spans="1:122" x14ac:dyDescent="0.2">
      <c r="A337" s="38">
        <f t="shared" si="86"/>
        <v>42350</v>
      </c>
      <c r="B337" s="39">
        <f t="shared" ca="1" si="93"/>
        <v>1394149.6904220202</v>
      </c>
      <c r="C337" s="34">
        <f t="shared" si="81"/>
        <v>1375725.5895000002</v>
      </c>
      <c r="D337" s="34"/>
      <c r="E337" s="40">
        <f ca="1">IF(A337&lt;$B$1,VLOOKUP(A337,[1]DI!$A$4:$B$15000,2,FALSE),0)</f>
        <v>0</v>
      </c>
      <c r="F337" s="41">
        <f t="shared" ca="1" si="82"/>
        <v>1</v>
      </c>
      <c r="G337" s="41">
        <f ca="1">(TRUNC(PRODUCT($F$11:$F336),16))</f>
        <v>1.1183580298753399</v>
      </c>
      <c r="H337" s="42">
        <f t="shared" ca="1" si="87"/>
        <v>1.1066806063986501</v>
      </c>
      <c r="I337" s="42">
        <f t="shared" ca="1" si="83"/>
        <v>1.01055176</v>
      </c>
      <c r="J337" s="40">
        <f t="shared" si="88"/>
        <v>3.5999999999999997E-2</v>
      </c>
      <c r="K337" s="98">
        <f t="shared" si="89"/>
        <v>42324</v>
      </c>
      <c r="L337" s="43">
        <f t="shared" si="90"/>
        <v>19</v>
      </c>
      <c r="M337" s="44">
        <f t="shared" si="91"/>
        <v>20</v>
      </c>
      <c r="N337" s="8">
        <f t="shared" si="84"/>
        <v>1.002810859</v>
      </c>
      <c r="O337" s="8">
        <f t="shared" ca="1" si="85"/>
        <v>1.0133922790000001</v>
      </c>
      <c r="P337" s="44">
        <v>0</v>
      </c>
      <c r="Q337" s="42">
        <f t="shared" ca="1" si="92"/>
        <v>18424.100922019999</v>
      </c>
      <c r="R337" s="42"/>
      <c r="S337" s="34">
        <v>0</v>
      </c>
      <c r="T337" s="34"/>
      <c r="U337" s="1"/>
      <c r="V337" s="2"/>
      <c r="W337" s="30"/>
      <c r="X337" s="3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</row>
    <row r="338" spans="1:122" x14ac:dyDescent="0.2">
      <c r="A338" s="38">
        <f t="shared" si="86"/>
        <v>42351</v>
      </c>
      <c r="B338" s="39">
        <f t="shared" ca="1" si="93"/>
        <v>1394149.6904220202</v>
      </c>
      <c r="C338" s="34">
        <f t="shared" si="81"/>
        <v>1375725.5895000002</v>
      </c>
      <c r="D338" s="34"/>
      <c r="E338" s="40">
        <f ca="1">IF(A338&lt;$B$1,VLOOKUP(A338,[1]DI!$A$4:$B$15000,2,FALSE),0)</f>
        <v>0</v>
      </c>
      <c r="F338" s="41">
        <f t="shared" ca="1" si="82"/>
        <v>1</v>
      </c>
      <c r="G338" s="41">
        <f ca="1">(TRUNC(PRODUCT($F$11:$F337),16))</f>
        <v>1.1183580298753399</v>
      </c>
      <c r="H338" s="42">
        <f t="shared" ca="1" si="87"/>
        <v>1.1066806063986501</v>
      </c>
      <c r="I338" s="42">
        <f t="shared" ca="1" si="83"/>
        <v>1.01055176</v>
      </c>
      <c r="J338" s="40">
        <f t="shared" si="88"/>
        <v>3.5999999999999997E-2</v>
      </c>
      <c r="K338" s="98">
        <f t="shared" si="89"/>
        <v>42324</v>
      </c>
      <c r="L338" s="43">
        <f t="shared" si="90"/>
        <v>19</v>
      </c>
      <c r="M338" s="44">
        <f t="shared" si="91"/>
        <v>20</v>
      </c>
      <c r="N338" s="8">
        <f t="shared" si="84"/>
        <v>1.002810859</v>
      </c>
      <c r="O338" s="8">
        <f t="shared" ca="1" si="85"/>
        <v>1.0133922790000001</v>
      </c>
      <c r="P338" s="44">
        <v>0</v>
      </c>
      <c r="Q338" s="42">
        <f t="shared" ca="1" si="92"/>
        <v>18424.100922019999</v>
      </c>
      <c r="R338" s="42"/>
      <c r="S338" s="34">
        <v>0</v>
      </c>
      <c r="T338" s="34"/>
      <c r="U338" s="1"/>
      <c r="V338" s="2"/>
      <c r="W338" s="30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</row>
    <row r="339" spans="1:122" x14ac:dyDescent="0.2">
      <c r="A339" s="38">
        <f t="shared" si="86"/>
        <v>42352</v>
      </c>
      <c r="B339" s="39">
        <f t="shared" ca="1" si="93"/>
        <v>1394149.6904220202</v>
      </c>
      <c r="C339" s="34">
        <f t="shared" si="81"/>
        <v>1375725.5895000002</v>
      </c>
      <c r="D339" s="34"/>
      <c r="E339" s="40">
        <f ca="1">IF(A339&lt;$B$1,VLOOKUP(A339,[1]DI!$A$4:$B$15000,2,FALSE),0)</f>
        <v>0.1414</v>
      </c>
      <c r="F339" s="41">
        <f t="shared" ca="1" si="82"/>
        <v>1.0005249614707401</v>
      </c>
      <c r="G339" s="41">
        <f ca="1">(TRUNC(PRODUCT($F$11:$F338),16))</f>
        <v>1.1183580298753399</v>
      </c>
      <c r="H339" s="42">
        <f t="shared" ca="1" si="87"/>
        <v>1.1066806063986501</v>
      </c>
      <c r="I339" s="42">
        <f t="shared" ca="1" si="83"/>
        <v>1.01055176</v>
      </c>
      <c r="J339" s="40">
        <f t="shared" si="88"/>
        <v>3.5999999999999997E-2</v>
      </c>
      <c r="K339" s="98">
        <f t="shared" si="89"/>
        <v>42324</v>
      </c>
      <c r="L339" s="43">
        <f t="shared" si="90"/>
        <v>20</v>
      </c>
      <c r="M339" s="44">
        <f t="shared" si="91"/>
        <v>20</v>
      </c>
      <c r="N339" s="8">
        <f t="shared" si="84"/>
        <v>1.002810859</v>
      </c>
      <c r="O339" s="8">
        <f t="shared" ca="1" si="85"/>
        <v>1.0133922790000001</v>
      </c>
      <c r="P339" s="44">
        <v>0</v>
      </c>
      <c r="Q339" s="42">
        <f t="shared" ca="1" si="92"/>
        <v>18424.100922019999</v>
      </c>
      <c r="R339" s="42"/>
      <c r="S339" s="34">
        <v>0</v>
      </c>
      <c r="T339" s="34"/>
      <c r="U339" s="1"/>
      <c r="V339" s="2"/>
      <c r="W339" s="30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</row>
    <row r="340" spans="1:122" s="37" customFormat="1" x14ac:dyDescent="0.2">
      <c r="A340" s="38">
        <f t="shared" si="86"/>
        <v>42353</v>
      </c>
      <c r="B340" s="39">
        <f t="shared" ca="1" si="93"/>
        <v>1395077.3421870202</v>
      </c>
      <c r="C340" s="34">
        <f t="shared" si="81"/>
        <v>1375725.5895000002</v>
      </c>
      <c r="D340" s="34">
        <f>983000*S1</f>
        <v>147450</v>
      </c>
      <c r="E340" s="40">
        <f ca="1">IF(A340&lt;$B$1,VLOOKUP(A340,[1]DI!$A$4:$B$15000,2,FALSE),0)</f>
        <v>0.1414</v>
      </c>
      <c r="F340" s="41">
        <f t="shared" ca="1" si="82"/>
        <v>1.0005249614707401</v>
      </c>
      <c r="G340" s="41">
        <f ca="1">(TRUNC(PRODUCT($F$11:$F339),16))</f>
        <v>1.1189451247515201</v>
      </c>
      <c r="H340" s="42">
        <f t="shared" ca="1" si="87"/>
        <v>1.1066806063986501</v>
      </c>
      <c r="I340" s="42">
        <f t="shared" ca="1" si="83"/>
        <v>1.01108226</v>
      </c>
      <c r="J340" s="40">
        <f t="shared" si="88"/>
        <v>3.5999999999999997E-2</v>
      </c>
      <c r="K340" s="98">
        <f t="shared" si="89"/>
        <v>42324</v>
      </c>
      <c r="L340" s="43">
        <f t="shared" si="90"/>
        <v>21</v>
      </c>
      <c r="M340" s="44">
        <f t="shared" si="91"/>
        <v>21</v>
      </c>
      <c r="N340" s="8">
        <f t="shared" si="84"/>
        <v>1.0029516089999999</v>
      </c>
      <c r="O340" s="8">
        <f t="shared" ca="1" si="85"/>
        <v>1.0140665790000001</v>
      </c>
      <c r="P340" s="44">
        <v>11</v>
      </c>
      <c r="Q340" s="42">
        <f t="shared" ca="1" si="92"/>
        <v>19351.752687020002</v>
      </c>
      <c r="R340" s="42"/>
      <c r="S340" s="34">
        <v>0</v>
      </c>
      <c r="T340" s="34">
        <v>129011.66</v>
      </c>
      <c r="V340" s="35"/>
      <c r="W340" s="47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</row>
    <row r="341" spans="1:122" x14ac:dyDescent="0.2">
      <c r="A341" s="38">
        <f t="shared" si="86"/>
        <v>42354</v>
      </c>
      <c r="B341" s="39">
        <f t="shared" ca="1" si="93"/>
        <v>1524189.0953054903</v>
      </c>
      <c r="C341" s="34">
        <f>(C340+D340)-S340</f>
        <v>1523175.5895000002</v>
      </c>
      <c r="D341" s="34"/>
      <c r="E341" s="40">
        <f ca="1">IF(A341&lt;$B$1,VLOOKUP(A341,[1]DI!$A$4:$B$15000,2,FALSE),0)</f>
        <v>0.1414</v>
      </c>
      <c r="F341" s="41">
        <f t="shared" ca="1" si="82"/>
        <v>1.0005249614707401</v>
      </c>
      <c r="G341" s="41">
        <f ca="1">(TRUNC(PRODUCT($F$11:$F340),16))</f>
        <v>1.11953252782988</v>
      </c>
      <c r="H341" s="42">
        <f t="shared" ca="1" si="87"/>
        <v>1.1189451247515201</v>
      </c>
      <c r="I341" s="42">
        <f t="shared" ca="1" si="83"/>
        <v>1.0005249599999999</v>
      </c>
      <c r="J341" s="40">
        <f t="shared" si="88"/>
        <v>3.5999999999999997E-2</v>
      </c>
      <c r="K341" s="98">
        <f t="shared" si="89"/>
        <v>42353</v>
      </c>
      <c r="L341" s="43">
        <f t="shared" si="90"/>
        <v>1</v>
      </c>
      <c r="M341" s="44">
        <f t="shared" si="91"/>
        <v>1</v>
      </c>
      <c r="N341" s="8">
        <f t="shared" si="84"/>
        <v>1.000140356</v>
      </c>
      <c r="O341" s="8">
        <f t="shared" ca="1" si="85"/>
        <v>1.00066539</v>
      </c>
      <c r="P341" s="44">
        <v>0</v>
      </c>
      <c r="Q341" s="42">
        <f t="shared" ca="1" si="92"/>
        <v>1013.5058054899999</v>
      </c>
      <c r="R341" s="42"/>
      <c r="S341" s="34">
        <v>0</v>
      </c>
      <c r="T341" s="34"/>
      <c r="U341" s="1"/>
      <c r="V341" s="2"/>
      <c r="W341" s="30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</row>
    <row r="342" spans="1:122" x14ac:dyDescent="0.2">
      <c r="A342" s="38">
        <f t="shared" si="86"/>
        <v>42355</v>
      </c>
      <c r="B342" s="39">
        <f t="shared" ca="1" si="93"/>
        <v>1525203.2804473003</v>
      </c>
      <c r="C342" s="34">
        <f t="shared" ref="C342:C371" si="94">(C341-S341)</f>
        <v>1523175.5895000002</v>
      </c>
      <c r="D342" s="34"/>
      <c r="E342" s="40">
        <f ca="1">IF(A342&lt;$B$1,VLOOKUP(A342,[1]DI!$A$4:$B$15000,2,FALSE),0)</f>
        <v>0.1414</v>
      </c>
      <c r="F342" s="41">
        <f t="shared" ca="1" si="82"/>
        <v>1.0005249614707401</v>
      </c>
      <c r="G342" s="41">
        <f ca="1">(TRUNC(PRODUCT($F$11:$F341),16))</f>
        <v>1.12012023927223</v>
      </c>
      <c r="H342" s="42">
        <f t="shared" ca="1" si="87"/>
        <v>1.1189451247515201</v>
      </c>
      <c r="I342" s="42">
        <f t="shared" ca="1" si="83"/>
        <v>1.0010501999999999</v>
      </c>
      <c r="J342" s="40">
        <f t="shared" si="88"/>
        <v>3.5999999999999997E-2</v>
      </c>
      <c r="K342" s="98">
        <f t="shared" si="89"/>
        <v>42353</v>
      </c>
      <c r="L342" s="43">
        <f t="shared" si="90"/>
        <v>2</v>
      </c>
      <c r="M342" s="44">
        <f t="shared" si="91"/>
        <v>2</v>
      </c>
      <c r="N342" s="8">
        <f t="shared" si="84"/>
        <v>1.0002807309999999</v>
      </c>
      <c r="O342" s="8">
        <f t="shared" ca="1" si="85"/>
        <v>1.001331226</v>
      </c>
      <c r="P342" s="44">
        <v>0</v>
      </c>
      <c r="Q342" s="42">
        <f t="shared" ca="1" si="92"/>
        <v>2027.6909473000001</v>
      </c>
      <c r="R342" s="42"/>
      <c r="S342" s="34">
        <v>0</v>
      </c>
      <c r="T342" s="34"/>
      <c r="U342" s="1"/>
      <c r="V342" s="2"/>
      <c r="W342" s="30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</row>
    <row r="343" spans="1:122" x14ac:dyDescent="0.2">
      <c r="A343" s="38">
        <f t="shared" si="86"/>
        <v>42356</v>
      </c>
      <c r="B343" s="39">
        <f t="shared" ca="1" si="93"/>
        <v>1526218.1327400203</v>
      </c>
      <c r="C343" s="34">
        <f t="shared" si="94"/>
        <v>1523175.5895000002</v>
      </c>
      <c r="D343" s="34"/>
      <c r="E343" s="40">
        <f ca="1">IF(A343&lt;$B$1,VLOOKUP(A343,[1]DI!$A$4:$B$15000,2,FALSE),0)</f>
        <v>0.1414</v>
      </c>
      <c r="F343" s="41">
        <f t="shared" ca="1" si="82"/>
        <v>1.0005249614707401</v>
      </c>
      <c r="G343" s="41">
        <f ca="1">(TRUNC(PRODUCT($F$11:$F342),16))</f>
        <v>1.12070825924045</v>
      </c>
      <c r="H343" s="42">
        <f t="shared" ca="1" si="87"/>
        <v>1.1189451247515201</v>
      </c>
      <c r="I343" s="42">
        <f t="shared" ca="1" si="83"/>
        <v>1.00157571</v>
      </c>
      <c r="J343" s="40">
        <f t="shared" si="88"/>
        <v>3.5999999999999997E-2</v>
      </c>
      <c r="K343" s="98">
        <f t="shared" si="89"/>
        <v>42353</v>
      </c>
      <c r="L343" s="43">
        <f t="shared" si="90"/>
        <v>3</v>
      </c>
      <c r="M343" s="44">
        <f t="shared" si="91"/>
        <v>3</v>
      </c>
      <c r="N343" s="8">
        <f t="shared" si="84"/>
        <v>1.000421126</v>
      </c>
      <c r="O343" s="8">
        <f t="shared" ca="1" si="85"/>
        <v>1.0019975000000001</v>
      </c>
      <c r="P343" s="44">
        <v>0</v>
      </c>
      <c r="Q343" s="42">
        <f t="shared" ca="1" si="92"/>
        <v>3042.5432400200002</v>
      </c>
      <c r="R343" s="42"/>
      <c r="S343" s="34">
        <v>0</v>
      </c>
      <c r="T343" s="34"/>
      <c r="U343" s="1"/>
      <c r="V343" s="2"/>
      <c r="W343" s="30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</row>
    <row r="344" spans="1:122" x14ac:dyDescent="0.2">
      <c r="A344" s="38">
        <f t="shared" si="86"/>
        <v>42357</v>
      </c>
      <c r="B344" s="39">
        <f t="shared" ca="1" si="93"/>
        <v>1527233.6658922303</v>
      </c>
      <c r="C344" s="34">
        <f t="shared" si="94"/>
        <v>1523175.5895000002</v>
      </c>
      <c r="D344" s="34"/>
      <c r="E344" s="40">
        <f ca="1">IF(A344&lt;$B$1,VLOOKUP(A344,[1]DI!$A$4:$B$15000,2,FALSE),0)</f>
        <v>0</v>
      </c>
      <c r="F344" s="41">
        <f t="shared" ca="1" si="82"/>
        <v>1</v>
      </c>
      <c r="G344" s="41">
        <f ca="1">(TRUNC(PRODUCT($F$11:$F343),16))</f>
        <v>1.12129658789649</v>
      </c>
      <c r="H344" s="42">
        <f t="shared" ca="1" si="87"/>
        <v>1.1189451247515201</v>
      </c>
      <c r="I344" s="42">
        <f t="shared" ca="1" si="83"/>
        <v>1.0021015</v>
      </c>
      <c r="J344" s="40">
        <f t="shared" si="88"/>
        <v>3.5999999999999997E-2</v>
      </c>
      <c r="K344" s="98">
        <f t="shared" si="89"/>
        <v>42353</v>
      </c>
      <c r="L344" s="43">
        <f t="shared" si="90"/>
        <v>3</v>
      </c>
      <c r="M344" s="44">
        <f t="shared" si="91"/>
        <v>4</v>
      </c>
      <c r="N344" s="8">
        <f t="shared" si="84"/>
        <v>1.0005615409999999</v>
      </c>
      <c r="O344" s="8">
        <f t="shared" ca="1" si="85"/>
        <v>1.0026642210000001</v>
      </c>
      <c r="P344" s="44">
        <v>0</v>
      </c>
      <c r="Q344" s="42">
        <f t="shared" ca="1" si="92"/>
        <v>4058.0763922299998</v>
      </c>
      <c r="R344" s="42"/>
      <c r="S344" s="34">
        <v>0</v>
      </c>
      <c r="T344" s="34"/>
      <c r="U344" s="1"/>
      <c r="V344" s="2"/>
      <c r="W344" s="30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</row>
    <row r="345" spans="1:122" x14ac:dyDescent="0.2">
      <c r="A345" s="38">
        <f t="shared" si="86"/>
        <v>42358</v>
      </c>
      <c r="B345" s="39">
        <f t="shared" ca="1" si="93"/>
        <v>1527233.6658922303</v>
      </c>
      <c r="C345" s="34">
        <f t="shared" si="94"/>
        <v>1523175.5895000002</v>
      </c>
      <c r="D345" s="34"/>
      <c r="E345" s="40">
        <f ca="1">IF(A345&lt;$B$1,VLOOKUP(A345,[1]DI!$A$4:$B$15000,2,FALSE),0)</f>
        <v>0</v>
      </c>
      <c r="F345" s="41">
        <f t="shared" ca="1" si="82"/>
        <v>1</v>
      </c>
      <c r="G345" s="41">
        <f ca="1">(TRUNC(PRODUCT($F$11:$F344),16))</f>
        <v>1.12129658789649</v>
      </c>
      <c r="H345" s="42">
        <f t="shared" ca="1" si="87"/>
        <v>1.1189451247515201</v>
      </c>
      <c r="I345" s="42">
        <f t="shared" ca="1" si="83"/>
        <v>1.0021015</v>
      </c>
      <c r="J345" s="40">
        <f t="shared" si="88"/>
        <v>3.5999999999999997E-2</v>
      </c>
      <c r="K345" s="98">
        <f t="shared" si="89"/>
        <v>42353</v>
      </c>
      <c r="L345" s="43">
        <f t="shared" si="90"/>
        <v>3</v>
      </c>
      <c r="M345" s="44">
        <f t="shared" si="91"/>
        <v>4</v>
      </c>
      <c r="N345" s="8">
        <f t="shared" si="84"/>
        <v>1.0005615409999999</v>
      </c>
      <c r="O345" s="8">
        <f t="shared" ca="1" si="85"/>
        <v>1.0026642210000001</v>
      </c>
      <c r="P345" s="44">
        <v>0</v>
      </c>
      <c r="Q345" s="42">
        <f t="shared" ca="1" si="92"/>
        <v>4058.0763922299998</v>
      </c>
      <c r="R345" s="42"/>
      <c r="S345" s="34">
        <v>0</v>
      </c>
      <c r="T345" s="34"/>
      <c r="U345" s="1"/>
      <c r="V345" s="2"/>
      <c r="W345" s="30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</row>
    <row r="346" spans="1:122" x14ac:dyDescent="0.2">
      <c r="A346" s="38">
        <f t="shared" si="86"/>
        <v>42359</v>
      </c>
      <c r="B346" s="39">
        <f t="shared" ca="1" si="93"/>
        <v>1527233.6658922303</v>
      </c>
      <c r="C346" s="34">
        <f t="shared" si="94"/>
        <v>1523175.5895000002</v>
      </c>
      <c r="D346" s="34"/>
      <c r="E346" s="40">
        <f ca="1">IF(A346&lt;$B$1,VLOOKUP(A346,[1]DI!$A$4:$B$15000,2,FALSE),0)</f>
        <v>0.1414</v>
      </c>
      <c r="F346" s="41">
        <f t="shared" ca="1" si="82"/>
        <v>1.0005249614707401</v>
      </c>
      <c r="G346" s="41">
        <f ca="1">(TRUNC(PRODUCT($F$11:$F345),16))</f>
        <v>1.12129658789649</v>
      </c>
      <c r="H346" s="42">
        <f t="shared" ca="1" si="87"/>
        <v>1.1189451247515201</v>
      </c>
      <c r="I346" s="42">
        <f t="shared" ca="1" si="83"/>
        <v>1.0021015</v>
      </c>
      <c r="J346" s="40">
        <f t="shared" si="88"/>
        <v>3.5999999999999997E-2</v>
      </c>
      <c r="K346" s="98">
        <f t="shared" si="89"/>
        <v>42353</v>
      </c>
      <c r="L346" s="43">
        <f t="shared" si="90"/>
        <v>4</v>
      </c>
      <c r="M346" s="44">
        <f t="shared" si="91"/>
        <v>4</v>
      </c>
      <c r="N346" s="8">
        <f t="shared" si="84"/>
        <v>1.0005615409999999</v>
      </c>
      <c r="O346" s="8">
        <f t="shared" ca="1" si="85"/>
        <v>1.0026642210000001</v>
      </c>
      <c r="P346" s="44">
        <v>0</v>
      </c>
      <c r="Q346" s="42">
        <f t="shared" ca="1" si="92"/>
        <v>4058.0763922299998</v>
      </c>
      <c r="R346" s="42"/>
      <c r="S346" s="34">
        <v>0</v>
      </c>
      <c r="T346" s="34"/>
      <c r="U346" s="1"/>
      <c r="V346" s="2"/>
      <c r="W346" s="30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</row>
    <row r="347" spans="1:122" x14ac:dyDescent="0.2">
      <c r="A347" s="38">
        <f t="shared" si="86"/>
        <v>42360</v>
      </c>
      <c r="B347" s="39">
        <f t="shared" ca="1" si="93"/>
        <v>1528249.8646721703</v>
      </c>
      <c r="C347" s="34">
        <f t="shared" si="94"/>
        <v>1523175.5895000002</v>
      </c>
      <c r="D347" s="34"/>
      <c r="E347" s="40">
        <f ca="1">IF(A347&lt;$B$1,VLOOKUP(A347,[1]DI!$A$4:$B$15000,2,FALSE),0)</f>
        <v>0.1414</v>
      </c>
      <c r="F347" s="41">
        <f t="shared" ca="1" si="82"/>
        <v>1.0005249614707401</v>
      </c>
      <c r="G347" s="41">
        <f ca="1">(TRUNC(PRODUCT($F$11:$F346),16))</f>
        <v>1.1218852254024101</v>
      </c>
      <c r="H347" s="42">
        <f t="shared" ca="1" si="87"/>
        <v>1.1189451247515201</v>
      </c>
      <c r="I347" s="42">
        <f t="shared" ca="1" si="83"/>
        <v>1.0026275600000001</v>
      </c>
      <c r="J347" s="40">
        <f t="shared" si="88"/>
        <v>3.5999999999999997E-2</v>
      </c>
      <c r="K347" s="98">
        <f t="shared" si="89"/>
        <v>42353</v>
      </c>
      <c r="L347" s="43">
        <f t="shared" si="90"/>
        <v>5</v>
      </c>
      <c r="M347" s="44">
        <f t="shared" si="91"/>
        <v>5</v>
      </c>
      <c r="N347" s="8">
        <f t="shared" si="84"/>
        <v>1.0007019749999999</v>
      </c>
      <c r="O347" s="8">
        <f t="shared" ca="1" si="85"/>
        <v>1.003331379</v>
      </c>
      <c r="P347" s="44">
        <v>0</v>
      </c>
      <c r="Q347" s="42">
        <f t="shared" ca="1" si="92"/>
        <v>5074.2751721699997</v>
      </c>
      <c r="R347" s="42"/>
      <c r="S347" s="34">
        <v>0</v>
      </c>
      <c r="T347" s="34"/>
      <c r="U347" s="1"/>
      <c r="V347" s="2"/>
      <c r="W347" s="30"/>
      <c r="X347" s="3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</row>
    <row r="348" spans="1:122" x14ac:dyDescent="0.2">
      <c r="A348" s="38">
        <f t="shared" si="86"/>
        <v>42361</v>
      </c>
      <c r="B348" s="39">
        <f t="shared" ca="1" si="93"/>
        <v>1529266.7625897003</v>
      </c>
      <c r="C348" s="34">
        <f t="shared" si="94"/>
        <v>1523175.5895000002</v>
      </c>
      <c r="D348" s="34"/>
      <c r="E348" s="40">
        <f ca="1">IF(A348&lt;$B$1,VLOOKUP(A348,[1]DI!$A$4:$B$15000,2,FALSE),0)</f>
        <v>0.1414</v>
      </c>
      <c r="F348" s="41">
        <f t="shared" ca="1" si="82"/>
        <v>1.0005249614707401</v>
      </c>
      <c r="G348" s="41">
        <f ca="1">(TRUNC(PRODUCT($F$11:$F347),16))</f>
        <v>1.1224741719203399</v>
      </c>
      <c r="H348" s="42">
        <f t="shared" ca="1" si="87"/>
        <v>1.1189451247515201</v>
      </c>
      <c r="I348" s="42">
        <f t="shared" ca="1" si="83"/>
        <v>1.00315391</v>
      </c>
      <c r="J348" s="40">
        <f t="shared" si="88"/>
        <v>3.5999999999999997E-2</v>
      </c>
      <c r="K348" s="98">
        <f t="shared" si="89"/>
        <v>42353</v>
      </c>
      <c r="L348" s="43">
        <f t="shared" si="90"/>
        <v>6</v>
      </c>
      <c r="M348" s="44">
        <f t="shared" si="91"/>
        <v>6</v>
      </c>
      <c r="N348" s="8">
        <f t="shared" si="84"/>
        <v>1.000842429</v>
      </c>
      <c r="O348" s="8">
        <f t="shared" ca="1" si="85"/>
        <v>1.003998996</v>
      </c>
      <c r="P348" s="44">
        <v>0</v>
      </c>
      <c r="Q348" s="42">
        <f t="shared" ca="1" si="92"/>
        <v>6091.1730896999998</v>
      </c>
      <c r="R348" s="42"/>
      <c r="S348" s="34">
        <v>0</v>
      </c>
      <c r="T348" s="34"/>
      <c r="U348" s="1"/>
      <c r="V348" s="2"/>
      <c r="W348" s="30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</row>
    <row r="349" spans="1:122" x14ac:dyDescent="0.2">
      <c r="A349" s="38">
        <f t="shared" si="86"/>
        <v>42362</v>
      </c>
      <c r="B349" s="39">
        <f t="shared" ca="1" si="93"/>
        <v>1530284.3124263901</v>
      </c>
      <c r="C349" s="34">
        <f t="shared" si="94"/>
        <v>1523175.5895000002</v>
      </c>
      <c r="D349" s="34"/>
      <c r="E349" s="40">
        <f ca="1">IF(A349&lt;$B$1,VLOOKUP(A349,[1]DI!$A$4:$B$15000,2,FALSE),0)</f>
        <v>0.1414</v>
      </c>
      <c r="F349" s="41">
        <f t="shared" ca="1" si="82"/>
        <v>1.0005249614707401</v>
      </c>
      <c r="G349" s="41">
        <f ca="1">(TRUNC(PRODUCT($F$11:$F348),16))</f>
        <v>1.1230634276125</v>
      </c>
      <c r="H349" s="42">
        <f t="shared" ca="1" si="87"/>
        <v>1.1189451247515201</v>
      </c>
      <c r="I349" s="42">
        <f t="shared" ca="1" si="83"/>
        <v>1.0036805200000001</v>
      </c>
      <c r="J349" s="40">
        <f t="shared" si="88"/>
        <v>3.5999999999999997E-2</v>
      </c>
      <c r="K349" s="98">
        <f t="shared" si="89"/>
        <v>42353</v>
      </c>
      <c r="L349" s="43">
        <f t="shared" si="90"/>
        <v>7</v>
      </c>
      <c r="M349" s="44">
        <f t="shared" si="91"/>
        <v>7</v>
      </c>
      <c r="N349" s="8">
        <f t="shared" si="84"/>
        <v>1.0009829029999999</v>
      </c>
      <c r="O349" s="8">
        <f t="shared" ca="1" si="85"/>
        <v>1.004667041</v>
      </c>
      <c r="P349" s="44">
        <v>0</v>
      </c>
      <c r="Q349" s="42">
        <f t="shared" ca="1" si="92"/>
        <v>7108.7229263899999</v>
      </c>
      <c r="R349" s="42"/>
      <c r="S349" s="34">
        <v>0</v>
      </c>
      <c r="T349" s="34"/>
      <c r="U349" s="1"/>
      <c r="V349" s="2"/>
      <c r="W349" s="30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</row>
    <row r="350" spans="1:122" x14ac:dyDescent="0.2">
      <c r="A350" s="38">
        <f t="shared" si="86"/>
        <v>42363</v>
      </c>
      <c r="B350" s="39">
        <f t="shared" ca="1" si="93"/>
        <v>1531302.5598775002</v>
      </c>
      <c r="C350" s="34">
        <f t="shared" si="94"/>
        <v>1523175.5895000002</v>
      </c>
      <c r="D350" s="34"/>
      <c r="E350" s="40">
        <f ca="1">IF(A350&lt;$B$1,VLOOKUP(A350,[1]DI!$A$4:$B$15000,2,FALSE),0)</f>
        <v>0</v>
      </c>
      <c r="F350" s="41">
        <f t="shared" ca="1" si="82"/>
        <v>1</v>
      </c>
      <c r="G350" s="41">
        <f ca="1">(TRUNC(PRODUCT($F$11:$F349),16))</f>
        <v>1.12365299264119</v>
      </c>
      <c r="H350" s="42">
        <f t="shared" ca="1" si="87"/>
        <v>1.1189451247515201</v>
      </c>
      <c r="I350" s="42">
        <f t="shared" ca="1" si="83"/>
        <v>1.00420742</v>
      </c>
      <c r="J350" s="40">
        <f t="shared" si="88"/>
        <v>3.5999999999999997E-2</v>
      </c>
      <c r="K350" s="98">
        <f t="shared" si="89"/>
        <v>42353</v>
      </c>
      <c r="L350" s="43">
        <f t="shared" si="90"/>
        <v>7</v>
      </c>
      <c r="M350" s="44">
        <f t="shared" si="91"/>
        <v>8</v>
      </c>
      <c r="N350" s="8">
        <f t="shared" si="84"/>
        <v>1.001123397</v>
      </c>
      <c r="O350" s="8">
        <f t="shared" ca="1" si="85"/>
        <v>1.005335544</v>
      </c>
      <c r="P350" s="44">
        <v>0</v>
      </c>
      <c r="Q350" s="42">
        <f t="shared" ca="1" si="92"/>
        <v>8126.9703774999998</v>
      </c>
      <c r="R350" s="42"/>
      <c r="S350" s="34">
        <v>0</v>
      </c>
      <c r="T350" s="34"/>
      <c r="U350" s="1"/>
      <c r="V350" s="2"/>
      <c r="W350" s="30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</row>
    <row r="351" spans="1:122" x14ac:dyDescent="0.2">
      <c r="A351" s="38">
        <f t="shared" si="86"/>
        <v>42364</v>
      </c>
      <c r="B351" s="39">
        <f t="shared" ca="1" si="93"/>
        <v>1531302.5598775002</v>
      </c>
      <c r="C351" s="34">
        <f t="shared" si="94"/>
        <v>1523175.5895000002</v>
      </c>
      <c r="D351" s="34"/>
      <c r="E351" s="40">
        <f ca="1">IF(A351&lt;$B$1,VLOOKUP(A351,[1]DI!$A$4:$B$15000,2,FALSE),0)</f>
        <v>0</v>
      </c>
      <c r="F351" s="41">
        <f t="shared" ca="1" si="82"/>
        <v>1</v>
      </c>
      <c r="G351" s="41">
        <f ca="1">(TRUNC(PRODUCT($F$11:$F350),16))</f>
        <v>1.12365299264119</v>
      </c>
      <c r="H351" s="42">
        <f t="shared" ca="1" si="87"/>
        <v>1.1189451247515201</v>
      </c>
      <c r="I351" s="42">
        <f t="shared" ca="1" si="83"/>
        <v>1.00420742</v>
      </c>
      <c r="J351" s="40">
        <f t="shared" si="88"/>
        <v>3.5999999999999997E-2</v>
      </c>
      <c r="K351" s="98">
        <f t="shared" si="89"/>
        <v>42353</v>
      </c>
      <c r="L351" s="43">
        <f t="shared" si="90"/>
        <v>7</v>
      </c>
      <c r="M351" s="44">
        <f t="shared" si="91"/>
        <v>8</v>
      </c>
      <c r="N351" s="8">
        <f t="shared" si="84"/>
        <v>1.001123397</v>
      </c>
      <c r="O351" s="8">
        <f t="shared" ca="1" si="85"/>
        <v>1.005335544</v>
      </c>
      <c r="P351" s="44">
        <v>0</v>
      </c>
      <c r="Q351" s="42">
        <f t="shared" ca="1" si="92"/>
        <v>8126.9703774999998</v>
      </c>
      <c r="R351" s="42"/>
      <c r="S351" s="34">
        <v>0</v>
      </c>
      <c r="T351" s="34"/>
      <c r="U351" s="1"/>
      <c r="V351" s="2"/>
      <c r="W351" s="30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</row>
    <row r="352" spans="1:122" x14ac:dyDescent="0.2">
      <c r="A352" s="38">
        <f t="shared" si="86"/>
        <v>42365</v>
      </c>
      <c r="B352" s="39">
        <f t="shared" ca="1" si="93"/>
        <v>1531302.5598775002</v>
      </c>
      <c r="C352" s="34">
        <f t="shared" si="94"/>
        <v>1523175.5895000002</v>
      </c>
      <c r="D352" s="34"/>
      <c r="E352" s="40">
        <f ca="1">IF(A352&lt;$B$1,VLOOKUP(A352,[1]DI!$A$4:$B$15000,2,FALSE),0)</f>
        <v>0</v>
      </c>
      <c r="F352" s="41">
        <f t="shared" ca="1" si="82"/>
        <v>1</v>
      </c>
      <c r="G352" s="41">
        <f ca="1">(TRUNC(PRODUCT($F$11:$F351),16))</f>
        <v>1.12365299264119</v>
      </c>
      <c r="H352" s="42">
        <f t="shared" ca="1" si="87"/>
        <v>1.1189451247515201</v>
      </c>
      <c r="I352" s="42">
        <f t="shared" ca="1" si="83"/>
        <v>1.00420742</v>
      </c>
      <c r="J352" s="40">
        <f t="shared" si="88"/>
        <v>3.5999999999999997E-2</v>
      </c>
      <c r="K352" s="98">
        <f t="shared" si="89"/>
        <v>42353</v>
      </c>
      <c r="L352" s="43">
        <f t="shared" si="90"/>
        <v>7</v>
      </c>
      <c r="M352" s="44">
        <f t="shared" si="91"/>
        <v>8</v>
      </c>
      <c r="N352" s="8">
        <f t="shared" si="84"/>
        <v>1.001123397</v>
      </c>
      <c r="O352" s="8">
        <f t="shared" ca="1" si="85"/>
        <v>1.005335544</v>
      </c>
      <c r="P352" s="44">
        <v>0</v>
      </c>
      <c r="Q352" s="42">
        <f t="shared" ca="1" si="92"/>
        <v>8126.9703774999998</v>
      </c>
      <c r="R352" s="42"/>
      <c r="S352" s="34">
        <v>0</v>
      </c>
      <c r="T352" s="34"/>
      <c r="U352" s="1"/>
      <c r="V352" s="2"/>
      <c r="W352" s="30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</row>
    <row r="353" spans="1:122" x14ac:dyDescent="0.2">
      <c r="A353" s="38">
        <f t="shared" si="86"/>
        <v>42366</v>
      </c>
      <c r="B353" s="39">
        <f t="shared" ca="1" si="93"/>
        <v>1531302.5598775002</v>
      </c>
      <c r="C353" s="34">
        <f t="shared" si="94"/>
        <v>1523175.5895000002</v>
      </c>
      <c r="D353" s="34"/>
      <c r="E353" s="40">
        <f ca="1">IF(A353&lt;$B$1,VLOOKUP(A353,[1]DI!$A$4:$B$15000,2,FALSE),0)</f>
        <v>0.1414</v>
      </c>
      <c r="F353" s="41">
        <f t="shared" ca="1" si="82"/>
        <v>1.0005249614707401</v>
      </c>
      <c r="G353" s="41">
        <f ca="1">(TRUNC(PRODUCT($F$11:$F352),16))</f>
        <v>1.12365299264119</v>
      </c>
      <c r="H353" s="42">
        <f t="shared" ca="1" si="87"/>
        <v>1.1189451247515201</v>
      </c>
      <c r="I353" s="42">
        <f t="shared" ca="1" si="83"/>
        <v>1.00420742</v>
      </c>
      <c r="J353" s="40">
        <f t="shared" si="88"/>
        <v>3.5999999999999997E-2</v>
      </c>
      <c r="K353" s="98">
        <f t="shared" si="89"/>
        <v>42353</v>
      </c>
      <c r="L353" s="43">
        <f t="shared" si="90"/>
        <v>8</v>
      </c>
      <c r="M353" s="44">
        <f t="shared" si="91"/>
        <v>8</v>
      </c>
      <c r="N353" s="8">
        <f t="shared" si="84"/>
        <v>1.001123397</v>
      </c>
      <c r="O353" s="8">
        <f t="shared" ca="1" si="85"/>
        <v>1.005335544</v>
      </c>
      <c r="P353" s="44">
        <v>0</v>
      </c>
      <c r="Q353" s="42">
        <f t="shared" ca="1" si="92"/>
        <v>8126.9703774999998</v>
      </c>
      <c r="R353" s="42"/>
      <c r="S353" s="34">
        <v>0</v>
      </c>
      <c r="T353" s="34"/>
      <c r="U353" s="1"/>
      <c r="V353" s="2"/>
      <c r="W353" s="30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</row>
    <row r="354" spans="1:122" x14ac:dyDescent="0.2">
      <c r="A354" s="38">
        <f t="shared" si="86"/>
        <v>42367</v>
      </c>
      <c r="B354" s="39">
        <f t="shared" ca="1" si="93"/>
        <v>1532321.4729563403</v>
      </c>
      <c r="C354" s="34">
        <f t="shared" si="94"/>
        <v>1523175.5895000002</v>
      </c>
      <c r="D354" s="34"/>
      <c r="E354" s="40">
        <f ca="1">IF(A354&lt;$B$1,VLOOKUP(A354,[1]DI!$A$4:$B$15000,2,FALSE),0)</f>
        <v>0.1414</v>
      </c>
      <c r="F354" s="41">
        <f t="shared" ca="1" si="82"/>
        <v>1.0005249614707401</v>
      </c>
      <c r="G354" s="41">
        <f ca="1">(TRUNC(PRODUCT($F$11:$F353),16))</f>
        <v>1.1242428671688101</v>
      </c>
      <c r="H354" s="42">
        <f t="shared" ca="1" si="87"/>
        <v>1.1189451247515201</v>
      </c>
      <c r="I354" s="42">
        <f t="shared" ca="1" si="83"/>
        <v>1.00473459</v>
      </c>
      <c r="J354" s="40">
        <f t="shared" si="88"/>
        <v>3.5999999999999997E-2</v>
      </c>
      <c r="K354" s="98">
        <f t="shared" si="89"/>
        <v>42353</v>
      </c>
      <c r="L354" s="43">
        <f t="shared" si="90"/>
        <v>9</v>
      </c>
      <c r="M354" s="44">
        <f t="shared" si="91"/>
        <v>9</v>
      </c>
      <c r="N354" s="8">
        <f t="shared" si="84"/>
        <v>1.00126391</v>
      </c>
      <c r="O354" s="8">
        <f t="shared" ca="1" si="85"/>
        <v>1.006004484</v>
      </c>
      <c r="P354" s="44">
        <v>0</v>
      </c>
      <c r="Q354" s="42">
        <f t="shared" ca="1" si="92"/>
        <v>9145.8834563399996</v>
      </c>
      <c r="R354" s="42"/>
      <c r="S354" s="34">
        <v>0</v>
      </c>
      <c r="T354" s="34"/>
      <c r="U354" s="1"/>
      <c r="V354" s="2"/>
      <c r="W354" s="30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</row>
    <row r="355" spans="1:122" x14ac:dyDescent="0.2">
      <c r="A355" s="38">
        <f t="shared" si="86"/>
        <v>42368</v>
      </c>
      <c r="B355" s="39">
        <f t="shared" ca="1" si="93"/>
        <v>1533341.0547092604</v>
      </c>
      <c r="C355" s="34">
        <f t="shared" si="94"/>
        <v>1523175.5895000002</v>
      </c>
      <c r="D355" s="34"/>
      <c r="E355" s="40">
        <f ca="1">IF(A355&lt;$B$1,VLOOKUP(A355,[1]DI!$A$4:$B$15000,2,FALSE),0)</f>
        <v>0.1414</v>
      </c>
      <c r="F355" s="41">
        <f t="shared" ca="1" si="82"/>
        <v>1.0005249614707401</v>
      </c>
      <c r="G355" s="41">
        <f ca="1">(TRUNC(PRODUCT($F$11:$F354),16))</f>
        <v>1.12483305135783</v>
      </c>
      <c r="H355" s="42">
        <f t="shared" ca="1" si="87"/>
        <v>1.1189451247515201</v>
      </c>
      <c r="I355" s="42">
        <f t="shared" ca="1" si="83"/>
        <v>1.0052620299999999</v>
      </c>
      <c r="J355" s="40">
        <f t="shared" si="88"/>
        <v>3.5999999999999997E-2</v>
      </c>
      <c r="K355" s="98">
        <f t="shared" si="89"/>
        <v>42353</v>
      </c>
      <c r="L355" s="43">
        <f t="shared" si="90"/>
        <v>10</v>
      </c>
      <c r="M355" s="44">
        <f t="shared" si="91"/>
        <v>10</v>
      </c>
      <c r="N355" s="8">
        <f t="shared" si="84"/>
        <v>1.001404443</v>
      </c>
      <c r="O355" s="8">
        <f t="shared" ca="1" si="85"/>
        <v>1.0066738630000001</v>
      </c>
      <c r="P355" s="44">
        <v>0</v>
      </c>
      <c r="Q355" s="42">
        <f t="shared" ca="1" si="92"/>
        <v>10165.465209260001</v>
      </c>
      <c r="R355" s="42"/>
      <c r="S355" s="34">
        <v>0</v>
      </c>
      <c r="T355" s="34"/>
      <c r="U355" s="1"/>
      <c r="V355" s="2"/>
      <c r="W355" s="30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</row>
    <row r="356" spans="1:122" x14ac:dyDescent="0.2">
      <c r="A356" s="38">
        <f t="shared" si="86"/>
        <v>42369</v>
      </c>
      <c r="B356" s="39">
        <f t="shared" ca="1" si="93"/>
        <v>1534361.3355997803</v>
      </c>
      <c r="C356" s="34">
        <f t="shared" si="94"/>
        <v>1523175.5895000002</v>
      </c>
      <c r="D356" s="34"/>
      <c r="E356" s="40">
        <f ca="1">IF(A356&lt;$B$1,VLOOKUP(A356,[1]DI!$A$4:$B$15000,2,FALSE),0)</f>
        <v>0.1414</v>
      </c>
      <c r="F356" s="41">
        <f t="shared" ca="1" si="82"/>
        <v>1.0005249614707401</v>
      </c>
      <c r="G356" s="41">
        <f ca="1">(TRUNC(PRODUCT($F$11:$F355),16))</f>
        <v>1.1254235453707999</v>
      </c>
      <c r="H356" s="42">
        <f t="shared" ca="1" si="87"/>
        <v>1.1189451247515201</v>
      </c>
      <c r="I356" s="42">
        <f t="shared" ca="1" si="83"/>
        <v>1.0057897600000001</v>
      </c>
      <c r="J356" s="40">
        <f t="shared" si="88"/>
        <v>3.5999999999999997E-2</v>
      </c>
      <c r="K356" s="98">
        <f t="shared" si="89"/>
        <v>42353</v>
      </c>
      <c r="L356" s="43">
        <f t="shared" si="90"/>
        <v>11</v>
      </c>
      <c r="M356" s="44">
        <f t="shared" si="91"/>
        <v>11</v>
      </c>
      <c r="N356" s="8">
        <f t="shared" si="84"/>
        <v>1.001544996</v>
      </c>
      <c r="O356" s="8">
        <f t="shared" ca="1" si="85"/>
        <v>1.0073437009999999</v>
      </c>
      <c r="P356" s="44">
        <v>0</v>
      </c>
      <c r="Q356" s="42">
        <f t="shared" ca="1" si="92"/>
        <v>11185.746099780001</v>
      </c>
      <c r="R356" s="42"/>
      <c r="S356" s="34">
        <v>0</v>
      </c>
      <c r="T356" s="34"/>
      <c r="U356" s="1"/>
      <c r="V356" s="2"/>
      <c r="W356" s="30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</row>
    <row r="357" spans="1:122" x14ac:dyDescent="0.2">
      <c r="A357" s="38">
        <f t="shared" si="86"/>
        <v>42370</v>
      </c>
      <c r="B357" s="39">
        <f t="shared" ca="1" si="93"/>
        <v>1535382.2851643802</v>
      </c>
      <c r="C357" s="34">
        <f t="shared" si="94"/>
        <v>1523175.5895000002</v>
      </c>
      <c r="D357" s="34"/>
      <c r="E357" s="40">
        <f ca="1">IF(A357&lt;$B$1,VLOOKUP(A357,[1]DI!$A$4:$B$15000,2,FALSE),0)</f>
        <v>0</v>
      </c>
      <c r="F357" s="41">
        <f t="shared" ca="1" si="82"/>
        <v>1</v>
      </c>
      <c r="G357" s="41">
        <f ca="1">(TRUNC(PRODUCT($F$11:$F356),16))</f>
        <v>1.12601434937039</v>
      </c>
      <c r="H357" s="42">
        <f t="shared" ca="1" si="87"/>
        <v>1.1189451247515201</v>
      </c>
      <c r="I357" s="42">
        <f t="shared" ca="1" si="83"/>
        <v>1.00631776</v>
      </c>
      <c r="J357" s="40">
        <f t="shared" si="88"/>
        <v>3.5999999999999997E-2</v>
      </c>
      <c r="K357" s="98">
        <f t="shared" si="89"/>
        <v>42353</v>
      </c>
      <c r="L357" s="43">
        <f t="shared" si="90"/>
        <v>11</v>
      </c>
      <c r="M357" s="44">
        <f t="shared" si="91"/>
        <v>12</v>
      </c>
      <c r="N357" s="8">
        <f t="shared" si="84"/>
        <v>1.0016855689999999</v>
      </c>
      <c r="O357" s="8">
        <f t="shared" ca="1" si="85"/>
        <v>1.0080139779999999</v>
      </c>
      <c r="P357" s="44">
        <v>0</v>
      </c>
      <c r="Q357" s="42">
        <f t="shared" ca="1" si="92"/>
        <v>12206.69566438</v>
      </c>
      <c r="R357" s="42"/>
      <c r="S357" s="34">
        <v>0</v>
      </c>
      <c r="T357" s="34"/>
      <c r="U357" s="1"/>
      <c r="V357" s="2"/>
      <c r="W357" s="30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</row>
    <row r="358" spans="1:122" x14ac:dyDescent="0.2">
      <c r="A358" s="38">
        <f t="shared" si="86"/>
        <v>42371</v>
      </c>
      <c r="B358" s="39">
        <f t="shared" ca="1" si="93"/>
        <v>1535382.2851643802</v>
      </c>
      <c r="C358" s="34">
        <f t="shared" si="94"/>
        <v>1523175.5895000002</v>
      </c>
      <c r="D358" s="34"/>
      <c r="E358" s="40">
        <f ca="1">IF(A358&lt;$B$1,VLOOKUP(A358,[1]DI!$A$4:$B$15000,2,FALSE),0)</f>
        <v>0</v>
      </c>
      <c r="F358" s="41">
        <f t="shared" ca="1" si="82"/>
        <v>1</v>
      </c>
      <c r="G358" s="41">
        <f ca="1">(TRUNC(PRODUCT($F$11:$F357),16))</f>
        <v>1.12601434937039</v>
      </c>
      <c r="H358" s="42">
        <f t="shared" ca="1" si="87"/>
        <v>1.1189451247515201</v>
      </c>
      <c r="I358" s="42">
        <f t="shared" ca="1" si="83"/>
        <v>1.00631776</v>
      </c>
      <c r="J358" s="40">
        <f t="shared" si="88"/>
        <v>3.5999999999999997E-2</v>
      </c>
      <c r="K358" s="98">
        <f t="shared" si="89"/>
        <v>42353</v>
      </c>
      <c r="L358" s="43">
        <f t="shared" si="90"/>
        <v>11</v>
      </c>
      <c r="M358" s="44">
        <f t="shared" si="91"/>
        <v>12</v>
      </c>
      <c r="N358" s="8">
        <f t="shared" si="84"/>
        <v>1.0016855689999999</v>
      </c>
      <c r="O358" s="8">
        <f t="shared" ca="1" si="85"/>
        <v>1.0080139779999999</v>
      </c>
      <c r="P358" s="44">
        <v>0</v>
      </c>
      <c r="Q358" s="42">
        <f t="shared" ca="1" si="92"/>
        <v>12206.69566438</v>
      </c>
      <c r="R358" s="42"/>
      <c r="S358" s="34">
        <v>0</v>
      </c>
      <c r="T358" s="34"/>
      <c r="U358" s="1"/>
      <c r="V358" s="2"/>
      <c r="W358" s="30"/>
      <c r="X358" s="3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</row>
    <row r="359" spans="1:122" x14ac:dyDescent="0.2">
      <c r="A359" s="38">
        <f t="shared" si="86"/>
        <v>42372</v>
      </c>
      <c r="B359" s="39">
        <f t="shared" ca="1" si="93"/>
        <v>1535382.2851643802</v>
      </c>
      <c r="C359" s="34">
        <f t="shared" si="94"/>
        <v>1523175.5895000002</v>
      </c>
      <c r="D359" s="34"/>
      <c r="E359" s="40">
        <f ca="1">IF(A359&lt;$B$1,VLOOKUP(A359,[1]DI!$A$4:$B$15000,2,FALSE),0)</f>
        <v>0</v>
      </c>
      <c r="F359" s="41">
        <f t="shared" ca="1" si="82"/>
        <v>1</v>
      </c>
      <c r="G359" s="41">
        <f ca="1">(TRUNC(PRODUCT($F$11:$F358),16))</f>
        <v>1.12601434937039</v>
      </c>
      <c r="H359" s="42">
        <f t="shared" ca="1" si="87"/>
        <v>1.1189451247515201</v>
      </c>
      <c r="I359" s="42">
        <f t="shared" ca="1" si="83"/>
        <v>1.00631776</v>
      </c>
      <c r="J359" s="40">
        <f t="shared" si="88"/>
        <v>3.5999999999999997E-2</v>
      </c>
      <c r="K359" s="98">
        <f t="shared" si="89"/>
        <v>42353</v>
      </c>
      <c r="L359" s="43">
        <f t="shared" si="90"/>
        <v>11</v>
      </c>
      <c r="M359" s="44">
        <f t="shared" si="91"/>
        <v>12</v>
      </c>
      <c r="N359" s="8">
        <f t="shared" si="84"/>
        <v>1.0016855689999999</v>
      </c>
      <c r="O359" s="8">
        <f t="shared" ca="1" si="85"/>
        <v>1.0080139779999999</v>
      </c>
      <c r="P359" s="44">
        <v>0</v>
      </c>
      <c r="Q359" s="42">
        <f t="shared" ca="1" si="92"/>
        <v>12206.69566438</v>
      </c>
      <c r="R359" s="42"/>
      <c r="S359" s="34">
        <v>0</v>
      </c>
      <c r="T359" s="34"/>
      <c r="U359" s="1"/>
      <c r="V359" s="2"/>
      <c r="W359" s="30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</row>
    <row r="360" spans="1:122" x14ac:dyDescent="0.2">
      <c r="A360" s="38">
        <f t="shared" si="86"/>
        <v>42373</v>
      </c>
      <c r="B360" s="39">
        <f t="shared" ca="1" si="93"/>
        <v>1535382.2851643802</v>
      </c>
      <c r="C360" s="34">
        <f t="shared" si="94"/>
        <v>1523175.5895000002</v>
      </c>
      <c r="D360" s="34"/>
      <c r="E360" s="40">
        <f ca="1">IF(A360&lt;$B$1,VLOOKUP(A360,[1]DI!$A$4:$B$15000,2,FALSE),0)</f>
        <v>0.1414</v>
      </c>
      <c r="F360" s="41">
        <f t="shared" ca="1" si="82"/>
        <v>1.0005249614707401</v>
      </c>
      <c r="G360" s="41">
        <f ca="1">(TRUNC(PRODUCT($F$11:$F359),16))</f>
        <v>1.12601434937039</v>
      </c>
      <c r="H360" s="42">
        <f t="shared" ca="1" si="87"/>
        <v>1.1189451247515201</v>
      </c>
      <c r="I360" s="42">
        <f t="shared" ca="1" si="83"/>
        <v>1.00631776</v>
      </c>
      <c r="J360" s="40">
        <f t="shared" si="88"/>
        <v>3.5999999999999997E-2</v>
      </c>
      <c r="K360" s="98">
        <f t="shared" si="89"/>
        <v>42353</v>
      </c>
      <c r="L360" s="43">
        <f t="shared" si="90"/>
        <v>12</v>
      </c>
      <c r="M360" s="44">
        <f t="shared" si="91"/>
        <v>12</v>
      </c>
      <c r="N360" s="8">
        <f t="shared" si="84"/>
        <v>1.0016855689999999</v>
      </c>
      <c r="O360" s="8">
        <f t="shared" ca="1" si="85"/>
        <v>1.0080139779999999</v>
      </c>
      <c r="P360" s="44">
        <v>0</v>
      </c>
      <c r="Q360" s="42">
        <f t="shared" ca="1" si="92"/>
        <v>12206.69566438</v>
      </c>
      <c r="R360" s="42"/>
      <c r="S360" s="34">
        <v>0</v>
      </c>
      <c r="T360" s="34"/>
      <c r="U360" s="1"/>
      <c r="V360" s="2"/>
      <c r="W360" s="30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</row>
    <row r="361" spans="1:122" x14ac:dyDescent="0.2">
      <c r="A361" s="38">
        <f t="shared" si="86"/>
        <v>42374</v>
      </c>
      <c r="B361" s="39">
        <f t="shared" ca="1" si="93"/>
        <v>1536403.9171116503</v>
      </c>
      <c r="C361" s="34">
        <f t="shared" si="94"/>
        <v>1523175.5895000002</v>
      </c>
      <c r="D361" s="34"/>
      <c r="E361" s="40">
        <f ca="1">IF(A361&lt;$B$1,VLOOKUP(A361,[1]DI!$A$4:$B$15000,2,FALSE),0)</f>
        <v>0.1414</v>
      </c>
      <c r="F361" s="41">
        <f t="shared" ca="1" si="82"/>
        <v>1.0005249614707401</v>
      </c>
      <c r="G361" s="41">
        <f ca="1">(TRUNC(PRODUCT($F$11:$F360),16))</f>
        <v>1.1266054635193099</v>
      </c>
      <c r="H361" s="42">
        <f t="shared" ca="1" si="87"/>
        <v>1.1189451247515201</v>
      </c>
      <c r="I361" s="42">
        <f t="shared" ca="1" si="83"/>
        <v>1.0068460400000001</v>
      </c>
      <c r="J361" s="40">
        <f t="shared" si="88"/>
        <v>3.5999999999999997E-2</v>
      </c>
      <c r="K361" s="98">
        <f t="shared" si="89"/>
        <v>42353</v>
      </c>
      <c r="L361" s="43">
        <f t="shared" si="90"/>
        <v>13</v>
      </c>
      <c r="M361" s="44">
        <f t="shared" si="91"/>
        <v>13</v>
      </c>
      <c r="N361" s="8">
        <f t="shared" si="84"/>
        <v>1.0018261610000001</v>
      </c>
      <c r="O361" s="8">
        <f t="shared" ca="1" si="85"/>
        <v>1.0086847029999999</v>
      </c>
      <c r="P361" s="44">
        <v>0</v>
      </c>
      <c r="Q361" s="42">
        <f t="shared" ca="1" si="92"/>
        <v>13228.32761165</v>
      </c>
      <c r="R361" s="42"/>
      <c r="S361" s="34">
        <v>0</v>
      </c>
      <c r="T361" s="34"/>
      <c r="U361" s="1"/>
      <c r="V361" s="2"/>
      <c r="W361" s="30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</row>
    <row r="362" spans="1:122" x14ac:dyDescent="0.2">
      <c r="A362" s="38">
        <f t="shared" si="86"/>
        <v>42375</v>
      </c>
      <c r="B362" s="39">
        <f t="shared" ca="1" si="93"/>
        <v>1537426.2177330002</v>
      </c>
      <c r="C362" s="34">
        <f t="shared" si="94"/>
        <v>1523175.5895000002</v>
      </c>
      <c r="D362" s="34"/>
      <c r="E362" s="40">
        <f ca="1">IF(A362&lt;$B$1,VLOOKUP(A362,[1]DI!$A$4:$B$15000,2,FALSE),0)</f>
        <v>0.1414</v>
      </c>
      <c r="F362" s="41">
        <f t="shared" ca="1" si="82"/>
        <v>1.0005249614707401</v>
      </c>
      <c r="G362" s="41">
        <f ca="1">(TRUNC(PRODUCT($F$11:$F361),16))</f>
        <v>1.12719688798038</v>
      </c>
      <c r="H362" s="42">
        <f t="shared" ca="1" si="87"/>
        <v>1.1189451247515201</v>
      </c>
      <c r="I362" s="42">
        <f t="shared" ca="1" si="83"/>
        <v>1.00737459</v>
      </c>
      <c r="J362" s="40">
        <f t="shared" si="88"/>
        <v>3.5999999999999997E-2</v>
      </c>
      <c r="K362" s="98">
        <f t="shared" si="89"/>
        <v>42353</v>
      </c>
      <c r="L362" s="43">
        <f t="shared" si="90"/>
        <v>14</v>
      </c>
      <c r="M362" s="44">
        <f t="shared" si="91"/>
        <v>14</v>
      </c>
      <c r="N362" s="8">
        <f t="shared" si="84"/>
        <v>1.0019667729999999</v>
      </c>
      <c r="O362" s="8">
        <f t="shared" ca="1" si="85"/>
        <v>1.009355867</v>
      </c>
      <c r="P362" s="44">
        <v>0</v>
      </c>
      <c r="Q362" s="42">
        <f t="shared" ca="1" si="92"/>
        <v>14250.628232999999</v>
      </c>
      <c r="R362" s="42"/>
      <c r="S362" s="34">
        <v>0</v>
      </c>
      <c r="T362" s="34"/>
      <c r="U362" s="1"/>
      <c r="V362" s="2"/>
      <c r="W362" s="30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</row>
    <row r="363" spans="1:122" x14ac:dyDescent="0.2">
      <c r="A363" s="38">
        <f t="shared" si="86"/>
        <v>42376</v>
      </c>
      <c r="B363" s="39">
        <f t="shared" ca="1" si="93"/>
        <v>1538449.2037833703</v>
      </c>
      <c r="C363" s="34">
        <f t="shared" si="94"/>
        <v>1523175.5895000002</v>
      </c>
      <c r="D363" s="34"/>
      <c r="E363" s="40">
        <f ca="1">IF(A363&lt;$B$1,VLOOKUP(A363,[1]DI!$A$4:$B$15000,2,FALSE),0)</f>
        <v>0.1414</v>
      </c>
      <c r="F363" s="41">
        <f t="shared" ca="1" si="82"/>
        <v>1.0005249614707401</v>
      </c>
      <c r="G363" s="41">
        <f ca="1">(TRUNC(PRODUCT($F$11:$F362),16))</f>
        <v>1.1277886229165099</v>
      </c>
      <c r="H363" s="42">
        <f t="shared" ca="1" si="87"/>
        <v>1.1189451247515201</v>
      </c>
      <c r="I363" s="42">
        <f t="shared" ca="1" si="83"/>
        <v>1.0079034200000001</v>
      </c>
      <c r="J363" s="40">
        <f t="shared" si="88"/>
        <v>3.5999999999999997E-2</v>
      </c>
      <c r="K363" s="98">
        <f t="shared" si="89"/>
        <v>42353</v>
      </c>
      <c r="L363" s="43">
        <f t="shared" si="90"/>
        <v>15</v>
      </c>
      <c r="M363" s="44">
        <f t="shared" si="91"/>
        <v>15</v>
      </c>
      <c r="N363" s="8">
        <f t="shared" si="84"/>
        <v>1.0021074050000001</v>
      </c>
      <c r="O363" s="8">
        <f t="shared" ca="1" si="85"/>
        <v>1.0100274810000001</v>
      </c>
      <c r="P363" s="44">
        <v>0</v>
      </c>
      <c r="Q363" s="42">
        <f t="shared" ca="1" si="92"/>
        <v>15273.61428337</v>
      </c>
      <c r="R363" s="42"/>
      <c r="S363" s="34">
        <v>0</v>
      </c>
      <c r="T363" s="34"/>
      <c r="U363" s="1"/>
      <c r="V363" s="2"/>
      <c r="W363" s="30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</row>
    <row r="364" spans="1:122" x14ac:dyDescent="0.2">
      <c r="A364" s="38">
        <f t="shared" si="86"/>
        <v>42377</v>
      </c>
      <c r="B364" s="39">
        <f t="shared" ca="1" si="93"/>
        <v>1539472.8722164002</v>
      </c>
      <c r="C364" s="34">
        <f t="shared" si="94"/>
        <v>1523175.5895000002</v>
      </c>
      <c r="D364" s="34"/>
      <c r="E364" s="40">
        <f ca="1">IF(A364&lt;$B$1,VLOOKUP(A364,[1]DI!$A$4:$B$15000,2,FALSE),0)</f>
        <v>0.1414</v>
      </c>
      <c r="F364" s="41">
        <f t="shared" ca="1" si="82"/>
        <v>1.0005249614707401</v>
      </c>
      <c r="G364" s="41">
        <f ca="1">(TRUNC(PRODUCT($F$11:$F363),16))</f>
        <v>1.1283806684906801</v>
      </c>
      <c r="H364" s="42">
        <f t="shared" ca="1" si="87"/>
        <v>1.1189451247515201</v>
      </c>
      <c r="I364" s="42">
        <f t="shared" ca="1" si="83"/>
        <v>1.0084325300000001</v>
      </c>
      <c r="J364" s="40">
        <f t="shared" si="88"/>
        <v>3.5999999999999997E-2</v>
      </c>
      <c r="K364" s="98">
        <f t="shared" si="89"/>
        <v>42353</v>
      </c>
      <c r="L364" s="43">
        <f t="shared" si="90"/>
        <v>16</v>
      </c>
      <c r="M364" s="44">
        <f t="shared" si="91"/>
        <v>16</v>
      </c>
      <c r="N364" s="8">
        <f t="shared" si="84"/>
        <v>1.002248056</v>
      </c>
      <c r="O364" s="8">
        <f t="shared" ca="1" si="85"/>
        <v>1.0106995430000001</v>
      </c>
      <c r="P364" s="44">
        <v>0</v>
      </c>
      <c r="Q364" s="42">
        <f t="shared" ca="1" si="92"/>
        <v>16297.282716399999</v>
      </c>
      <c r="R364" s="42"/>
      <c r="S364" s="34">
        <v>0</v>
      </c>
      <c r="T364" s="34"/>
      <c r="U364" s="1"/>
      <c r="V364" s="2"/>
      <c r="W364" s="30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</row>
    <row r="365" spans="1:122" x14ac:dyDescent="0.2">
      <c r="A365" s="38">
        <f t="shared" si="86"/>
        <v>42378</v>
      </c>
      <c r="B365" s="39">
        <f t="shared" ca="1" si="93"/>
        <v>1540497.2260784502</v>
      </c>
      <c r="C365" s="34">
        <f t="shared" si="94"/>
        <v>1523175.5895000002</v>
      </c>
      <c r="D365" s="34"/>
      <c r="E365" s="40">
        <f ca="1">IF(A365&lt;$B$1,VLOOKUP(A365,[1]DI!$A$4:$B$15000,2,FALSE),0)</f>
        <v>0</v>
      </c>
      <c r="F365" s="41">
        <f t="shared" ca="1" si="82"/>
        <v>1</v>
      </c>
      <c r="G365" s="41">
        <f ca="1">(TRUNC(PRODUCT($F$11:$F364),16))</f>
        <v>1.12897302486596</v>
      </c>
      <c r="H365" s="42">
        <f t="shared" ca="1" si="87"/>
        <v>1.1189451247515201</v>
      </c>
      <c r="I365" s="42">
        <f t="shared" ca="1" si="83"/>
        <v>1.00896192</v>
      </c>
      <c r="J365" s="40">
        <f t="shared" si="88"/>
        <v>3.5999999999999997E-2</v>
      </c>
      <c r="K365" s="98">
        <f t="shared" si="89"/>
        <v>42353</v>
      </c>
      <c r="L365" s="43">
        <f t="shared" si="90"/>
        <v>16</v>
      </c>
      <c r="M365" s="44">
        <f t="shared" si="91"/>
        <v>17</v>
      </c>
      <c r="N365" s="8">
        <f t="shared" si="84"/>
        <v>1.002388727</v>
      </c>
      <c r="O365" s="8">
        <f t="shared" ca="1" si="85"/>
        <v>1.011372055</v>
      </c>
      <c r="P365" s="44">
        <v>0</v>
      </c>
      <c r="Q365" s="42">
        <f t="shared" ca="1" si="92"/>
        <v>17321.636578450001</v>
      </c>
      <c r="R365" s="42"/>
      <c r="S365" s="34">
        <v>0</v>
      </c>
      <c r="T365" s="34"/>
      <c r="U365" s="1"/>
      <c r="V365" s="2"/>
      <c r="W365" s="30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</row>
    <row r="366" spans="1:122" x14ac:dyDescent="0.2">
      <c r="A366" s="38">
        <f t="shared" si="86"/>
        <v>42379</v>
      </c>
      <c r="B366" s="39">
        <f t="shared" ca="1" si="93"/>
        <v>1540497.2260784502</v>
      </c>
      <c r="C366" s="34">
        <f t="shared" si="94"/>
        <v>1523175.5895000002</v>
      </c>
      <c r="D366" s="34"/>
      <c r="E366" s="40">
        <f ca="1">IF(A366&lt;$B$1,VLOOKUP(A366,[1]DI!$A$4:$B$15000,2,FALSE),0)</f>
        <v>0</v>
      </c>
      <c r="F366" s="41">
        <f t="shared" ca="1" si="82"/>
        <v>1</v>
      </c>
      <c r="G366" s="41">
        <f ca="1">(TRUNC(PRODUCT($F$11:$F365),16))</f>
        <v>1.12897302486596</v>
      </c>
      <c r="H366" s="42">
        <f t="shared" ca="1" si="87"/>
        <v>1.1189451247515201</v>
      </c>
      <c r="I366" s="42">
        <f t="shared" ca="1" si="83"/>
        <v>1.00896192</v>
      </c>
      <c r="J366" s="40">
        <f t="shared" si="88"/>
        <v>3.5999999999999997E-2</v>
      </c>
      <c r="K366" s="98">
        <f t="shared" si="89"/>
        <v>42353</v>
      </c>
      <c r="L366" s="43">
        <f t="shared" si="90"/>
        <v>16</v>
      </c>
      <c r="M366" s="44">
        <f t="shared" si="91"/>
        <v>17</v>
      </c>
      <c r="N366" s="8">
        <f t="shared" si="84"/>
        <v>1.002388727</v>
      </c>
      <c r="O366" s="8">
        <f t="shared" ca="1" si="85"/>
        <v>1.011372055</v>
      </c>
      <c r="P366" s="44">
        <v>0</v>
      </c>
      <c r="Q366" s="42">
        <f t="shared" ca="1" si="92"/>
        <v>17321.636578450001</v>
      </c>
      <c r="R366" s="42"/>
      <c r="S366" s="34">
        <v>0</v>
      </c>
      <c r="T366" s="34"/>
      <c r="U366" s="1"/>
      <c r="V366" s="2"/>
      <c r="W366" s="30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</row>
    <row r="367" spans="1:122" x14ac:dyDescent="0.2">
      <c r="A367" s="38">
        <f t="shared" si="86"/>
        <v>42380</v>
      </c>
      <c r="B367" s="39">
        <f t="shared" ca="1" si="93"/>
        <v>1540497.2260784502</v>
      </c>
      <c r="C367" s="34">
        <f t="shared" si="94"/>
        <v>1523175.5895000002</v>
      </c>
      <c r="D367" s="34"/>
      <c r="E367" s="40">
        <f ca="1">IF(A367&lt;$B$1,VLOOKUP(A367,[1]DI!$A$4:$B$15000,2,FALSE),0)</f>
        <v>0.1414</v>
      </c>
      <c r="F367" s="41">
        <f t="shared" ca="1" si="82"/>
        <v>1.0005249614707401</v>
      </c>
      <c r="G367" s="41">
        <f ca="1">(TRUNC(PRODUCT($F$11:$F366),16))</f>
        <v>1.12897302486596</v>
      </c>
      <c r="H367" s="42">
        <f t="shared" ca="1" si="87"/>
        <v>1.1189451247515201</v>
      </c>
      <c r="I367" s="42">
        <f t="shared" ca="1" si="83"/>
        <v>1.00896192</v>
      </c>
      <c r="J367" s="40">
        <f t="shared" si="88"/>
        <v>3.5999999999999997E-2</v>
      </c>
      <c r="K367" s="98">
        <f t="shared" si="89"/>
        <v>42353</v>
      </c>
      <c r="L367" s="43">
        <f t="shared" si="90"/>
        <v>17</v>
      </c>
      <c r="M367" s="44">
        <f t="shared" si="91"/>
        <v>17</v>
      </c>
      <c r="N367" s="8">
        <f t="shared" si="84"/>
        <v>1.002388727</v>
      </c>
      <c r="O367" s="8">
        <f t="shared" ca="1" si="85"/>
        <v>1.011372055</v>
      </c>
      <c r="P367" s="44">
        <v>0</v>
      </c>
      <c r="Q367" s="42">
        <f t="shared" ca="1" si="92"/>
        <v>17321.636578450001</v>
      </c>
      <c r="R367" s="42"/>
      <c r="S367" s="34">
        <v>0</v>
      </c>
      <c r="T367" s="34"/>
      <c r="U367" s="1"/>
      <c r="V367" s="2"/>
      <c r="W367" s="30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</row>
    <row r="368" spans="1:122" x14ac:dyDescent="0.2">
      <c r="A368" s="38">
        <f t="shared" si="86"/>
        <v>42381</v>
      </c>
      <c r="B368" s="39">
        <f t="shared" ca="1" si="93"/>
        <v>1541522.2638463303</v>
      </c>
      <c r="C368" s="34">
        <f t="shared" si="94"/>
        <v>1523175.5895000002</v>
      </c>
      <c r="D368" s="34"/>
      <c r="E368" s="40">
        <f ca="1">IF(A368&lt;$B$1,VLOOKUP(A368,[1]DI!$A$4:$B$15000,2,FALSE),0)</f>
        <v>0.1414</v>
      </c>
      <c r="F368" s="41">
        <f t="shared" ca="1" si="82"/>
        <v>1.0005249614707401</v>
      </c>
      <c r="G368" s="41">
        <f ca="1">(TRUNC(PRODUCT($F$11:$F367),16))</f>
        <v>1.1295656922055199</v>
      </c>
      <c r="H368" s="42">
        <f t="shared" ca="1" si="87"/>
        <v>1.1189451247515201</v>
      </c>
      <c r="I368" s="42">
        <f t="shared" ca="1" si="83"/>
        <v>1.0094915900000001</v>
      </c>
      <c r="J368" s="40">
        <f t="shared" si="88"/>
        <v>3.5999999999999997E-2</v>
      </c>
      <c r="K368" s="98">
        <f t="shared" si="89"/>
        <v>42353</v>
      </c>
      <c r="L368" s="43">
        <f t="shared" si="90"/>
        <v>18</v>
      </c>
      <c r="M368" s="44">
        <f t="shared" si="91"/>
        <v>18</v>
      </c>
      <c r="N368" s="8">
        <f t="shared" si="84"/>
        <v>1.0025294179999999</v>
      </c>
      <c r="O368" s="8">
        <f t="shared" ca="1" si="85"/>
        <v>1.0120450160000001</v>
      </c>
      <c r="P368" s="44">
        <v>0</v>
      </c>
      <c r="Q368" s="42">
        <f t="shared" ca="1" si="92"/>
        <v>18346.674346330001</v>
      </c>
      <c r="R368" s="42"/>
      <c r="S368" s="34">
        <v>0</v>
      </c>
      <c r="T368" s="34"/>
      <c r="U368" s="1"/>
      <c r="V368" s="2"/>
      <c r="W368" s="30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</row>
    <row r="369" spans="1:122" x14ac:dyDescent="0.2">
      <c r="A369" s="38">
        <f t="shared" si="86"/>
        <v>42382</v>
      </c>
      <c r="B369" s="39">
        <f t="shared" ca="1" si="93"/>
        <v>1542547.9733346503</v>
      </c>
      <c r="C369" s="34">
        <f t="shared" si="94"/>
        <v>1523175.5895000002</v>
      </c>
      <c r="D369" s="34"/>
      <c r="E369" s="40">
        <f ca="1">IF(A369&lt;$B$1,VLOOKUP(A369,[1]DI!$A$4:$B$15000,2,FALSE),0)</f>
        <v>0.1414</v>
      </c>
      <c r="F369" s="41">
        <f t="shared" ca="1" si="82"/>
        <v>1.0005249614707401</v>
      </c>
      <c r="G369" s="41">
        <f ca="1">(TRUNC(PRODUCT($F$11:$F368),16))</f>
        <v>1.1301586706725999</v>
      </c>
      <c r="H369" s="42">
        <f t="shared" ca="1" si="87"/>
        <v>1.1189451247515201</v>
      </c>
      <c r="I369" s="42">
        <f t="shared" ca="1" si="83"/>
        <v>1.0100215299999999</v>
      </c>
      <c r="J369" s="40">
        <f t="shared" si="88"/>
        <v>3.5999999999999997E-2</v>
      </c>
      <c r="K369" s="98">
        <f t="shared" si="89"/>
        <v>42353</v>
      </c>
      <c r="L369" s="43">
        <f t="shared" si="90"/>
        <v>19</v>
      </c>
      <c r="M369" s="44">
        <f t="shared" si="91"/>
        <v>19</v>
      </c>
      <c r="N369" s="8">
        <f t="shared" si="84"/>
        <v>1.002670129</v>
      </c>
      <c r="O369" s="8">
        <f t="shared" ca="1" si="85"/>
        <v>1.012718418</v>
      </c>
      <c r="P369" s="44">
        <v>0</v>
      </c>
      <c r="Q369" s="42">
        <f t="shared" ca="1" si="92"/>
        <v>19372.383834650002</v>
      </c>
      <c r="R369" s="42"/>
      <c r="S369" s="34">
        <v>0</v>
      </c>
      <c r="T369" s="34"/>
      <c r="U369" s="1"/>
      <c r="V369" s="2"/>
      <c r="W369" s="30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</row>
    <row r="370" spans="1:122" x14ac:dyDescent="0.2">
      <c r="A370" s="38">
        <f t="shared" si="86"/>
        <v>42383</v>
      </c>
      <c r="B370" s="39">
        <f t="shared" ca="1" si="93"/>
        <v>1543574.3819605703</v>
      </c>
      <c r="C370" s="34">
        <f t="shared" si="94"/>
        <v>1523175.5895000002</v>
      </c>
      <c r="D370" s="34"/>
      <c r="E370" s="40">
        <f ca="1">IF(A370&lt;$B$1,VLOOKUP(A370,[1]DI!$A$4:$B$15000,2,FALSE),0)</f>
        <v>0.1414</v>
      </c>
      <c r="F370" s="41">
        <f t="shared" ca="1" si="82"/>
        <v>1.0005249614707401</v>
      </c>
      <c r="G370" s="41">
        <f ca="1">(TRUNC(PRODUCT($F$11:$F369),16))</f>
        <v>1.1307519604305301</v>
      </c>
      <c r="H370" s="42">
        <f t="shared" ca="1" si="87"/>
        <v>1.1189451247515201</v>
      </c>
      <c r="I370" s="42">
        <f t="shared" ca="1" si="83"/>
        <v>1.01055176</v>
      </c>
      <c r="J370" s="40">
        <f t="shared" si="88"/>
        <v>3.5999999999999997E-2</v>
      </c>
      <c r="K370" s="98">
        <f t="shared" si="89"/>
        <v>42353</v>
      </c>
      <c r="L370" s="43">
        <f t="shared" si="90"/>
        <v>20</v>
      </c>
      <c r="M370" s="44">
        <f t="shared" si="91"/>
        <v>20</v>
      </c>
      <c r="N370" s="8">
        <f t="shared" si="84"/>
        <v>1.002810859</v>
      </c>
      <c r="O370" s="8">
        <f t="shared" ca="1" si="85"/>
        <v>1.0133922790000001</v>
      </c>
      <c r="P370" s="44">
        <v>0</v>
      </c>
      <c r="Q370" s="42">
        <f t="shared" ca="1" si="92"/>
        <v>20398.792460569999</v>
      </c>
      <c r="R370" s="42"/>
      <c r="S370" s="34">
        <v>0</v>
      </c>
      <c r="T370" s="34"/>
      <c r="U370" s="1"/>
      <c r="V370" s="2"/>
      <c r="W370" s="30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</row>
    <row r="371" spans="1:122" s="37" customFormat="1" x14ac:dyDescent="0.2">
      <c r="A371" s="38">
        <f t="shared" si="86"/>
        <v>42384</v>
      </c>
      <c r="B371" s="39">
        <f t="shared" ca="1" si="93"/>
        <v>1544601.4592605704</v>
      </c>
      <c r="C371" s="34">
        <f t="shared" si="94"/>
        <v>1523175.5895000002</v>
      </c>
      <c r="D371" s="34">
        <f>652243.49*S1</f>
        <v>97836.523499999996</v>
      </c>
      <c r="E371" s="40">
        <f ca="1">IF(A371&lt;$B$1,VLOOKUP(A371,[1]DI!$A$4:$B$15000,2,FALSE),0)</f>
        <v>0.1414</v>
      </c>
      <c r="F371" s="41">
        <f t="shared" ca="1" si="82"/>
        <v>1.0005249614707401</v>
      </c>
      <c r="G371" s="41">
        <f ca="1">(TRUNC(PRODUCT($F$11:$F370),16))</f>
        <v>1.1313455616427199</v>
      </c>
      <c r="H371" s="42">
        <f t="shared" ca="1" si="87"/>
        <v>1.1189451247515201</v>
      </c>
      <c r="I371" s="42">
        <f t="shared" ca="1" si="83"/>
        <v>1.01108226</v>
      </c>
      <c r="J371" s="40">
        <f t="shared" si="88"/>
        <v>3.5999999999999997E-2</v>
      </c>
      <c r="K371" s="98">
        <f t="shared" si="89"/>
        <v>42353</v>
      </c>
      <c r="L371" s="43">
        <f t="shared" si="90"/>
        <v>21</v>
      </c>
      <c r="M371" s="44">
        <f t="shared" si="91"/>
        <v>21</v>
      </c>
      <c r="N371" s="8">
        <f t="shared" si="84"/>
        <v>1.0029516089999999</v>
      </c>
      <c r="O371" s="8">
        <f t="shared" ca="1" si="85"/>
        <v>1.0140665790000001</v>
      </c>
      <c r="P371" s="44">
        <v>12</v>
      </c>
      <c r="Q371" s="42">
        <f t="shared" ca="1" si="92"/>
        <v>21425.86976057</v>
      </c>
      <c r="R371" s="42"/>
      <c r="S371" s="34">
        <v>0</v>
      </c>
      <c r="T371" s="34">
        <v>142839.10999999999</v>
      </c>
      <c r="V371" s="35"/>
      <c r="W371" s="47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</row>
    <row r="372" spans="1:122" x14ac:dyDescent="0.2">
      <c r="A372" s="38">
        <f t="shared" si="86"/>
        <v>42385</v>
      </c>
      <c r="B372" s="39">
        <f t="shared" ca="1" si="93"/>
        <v>1622090.7182498602</v>
      </c>
      <c r="C372" s="34">
        <f>(C371+D371)-S371</f>
        <v>1621012.1130000001</v>
      </c>
      <c r="D372" s="34"/>
      <c r="E372" s="40">
        <f ca="1">IF(A372&lt;$B$1,VLOOKUP(A372,[1]DI!$A$4:$B$15000,2,FALSE),0)</f>
        <v>0</v>
      </c>
      <c r="F372" s="41">
        <f t="shared" ca="1" si="82"/>
        <v>1</v>
      </c>
      <c r="G372" s="41">
        <f ca="1">(TRUNC(PRODUCT($F$11:$F371),16))</f>
        <v>1.1319394744726701</v>
      </c>
      <c r="H372" s="42">
        <f t="shared" ca="1" si="87"/>
        <v>1.1313455616427199</v>
      </c>
      <c r="I372" s="42">
        <f t="shared" ca="1" si="83"/>
        <v>1.0005249599999999</v>
      </c>
      <c r="J372" s="40">
        <f t="shared" si="88"/>
        <v>3.5999999999999997E-2</v>
      </c>
      <c r="K372" s="98">
        <f t="shared" si="89"/>
        <v>42384</v>
      </c>
      <c r="L372" s="43">
        <f t="shared" si="90"/>
        <v>1</v>
      </c>
      <c r="M372" s="44">
        <f t="shared" si="91"/>
        <v>1</v>
      </c>
      <c r="N372" s="8">
        <f t="shared" si="84"/>
        <v>1.000140356</v>
      </c>
      <c r="O372" s="8">
        <f t="shared" ca="1" si="85"/>
        <v>1.00066539</v>
      </c>
      <c r="P372" s="44">
        <v>0</v>
      </c>
      <c r="Q372" s="42">
        <f t="shared" ca="1" si="92"/>
        <v>1078.60524986</v>
      </c>
      <c r="R372" s="42"/>
      <c r="S372" s="34">
        <v>0</v>
      </c>
      <c r="T372" s="34"/>
      <c r="U372" s="1"/>
      <c r="V372" s="2"/>
      <c r="W372" s="30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</row>
    <row r="373" spans="1:122" x14ac:dyDescent="0.2">
      <c r="A373" s="38">
        <f t="shared" si="86"/>
        <v>42386</v>
      </c>
      <c r="B373" s="39">
        <f t="shared" ca="1" si="93"/>
        <v>1622090.7182498602</v>
      </c>
      <c r="C373" s="34">
        <f t="shared" ref="C373:C402" si="95">(C372-S372)</f>
        <v>1621012.1130000001</v>
      </c>
      <c r="D373" s="34"/>
      <c r="E373" s="40">
        <f ca="1">IF(A373&lt;$B$1,VLOOKUP(A373,[1]DI!$A$4:$B$15000,2,FALSE),0)</f>
        <v>0</v>
      </c>
      <c r="F373" s="41">
        <f t="shared" ca="1" si="82"/>
        <v>1</v>
      </c>
      <c r="G373" s="41">
        <f ca="1">(TRUNC(PRODUCT($F$11:$F372),16))</f>
        <v>1.1319394744726701</v>
      </c>
      <c r="H373" s="42">
        <f t="shared" ca="1" si="87"/>
        <v>1.1313455616427199</v>
      </c>
      <c r="I373" s="42">
        <f t="shared" ca="1" si="83"/>
        <v>1.0005249599999999</v>
      </c>
      <c r="J373" s="40">
        <f t="shared" si="88"/>
        <v>3.5999999999999997E-2</v>
      </c>
      <c r="K373" s="98">
        <f t="shared" si="89"/>
        <v>42384</v>
      </c>
      <c r="L373" s="43">
        <f t="shared" si="90"/>
        <v>1</v>
      </c>
      <c r="M373" s="44">
        <f t="shared" si="91"/>
        <v>1</v>
      </c>
      <c r="N373" s="8">
        <f t="shared" si="84"/>
        <v>1.000140356</v>
      </c>
      <c r="O373" s="8">
        <f t="shared" ca="1" si="85"/>
        <v>1.00066539</v>
      </c>
      <c r="P373" s="44">
        <v>0</v>
      </c>
      <c r="Q373" s="42">
        <f t="shared" ca="1" si="92"/>
        <v>1078.60524986</v>
      </c>
      <c r="R373" s="42"/>
      <c r="S373" s="34">
        <v>0</v>
      </c>
      <c r="T373" s="34"/>
      <c r="U373" s="1"/>
      <c r="V373" s="2"/>
      <c r="W373" s="30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</row>
    <row r="374" spans="1:122" x14ac:dyDescent="0.2">
      <c r="A374" s="38">
        <f t="shared" si="86"/>
        <v>42387</v>
      </c>
      <c r="B374" s="39">
        <f t="shared" ca="1" si="93"/>
        <v>1622090.7182498602</v>
      </c>
      <c r="C374" s="34">
        <f t="shared" si="95"/>
        <v>1621012.1130000001</v>
      </c>
      <c r="D374" s="34"/>
      <c r="E374" s="40">
        <f ca="1">IF(A374&lt;$B$1,VLOOKUP(A374,[1]DI!$A$4:$B$15000,2,FALSE),0)</f>
        <v>0.1414</v>
      </c>
      <c r="F374" s="41">
        <f t="shared" ca="1" si="82"/>
        <v>1.0005249614707401</v>
      </c>
      <c r="G374" s="41">
        <f ca="1">(TRUNC(PRODUCT($F$11:$F373),16))</f>
        <v>1.1319394744726701</v>
      </c>
      <c r="H374" s="42">
        <f t="shared" ca="1" si="87"/>
        <v>1.1313455616427199</v>
      </c>
      <c r="I374" s="42">
        <f t="shared" ca="1" si="83"/>
        <v>1.0005249599999999</v>
      </c>
      <c r="J374" s="40">
        <f t="shared" si="88"/>
        <v>3.5999999999999997E-2</v>
      </c>
      <c r="K374" s="98">
        <f t="shared" si="89"/>
        <v>42384</v>
      </c>
      <c r="L374" s="43">
        <f t="shared" si="90"/>
        <v>1</v>
      </c>
      <c r="M374" s="44">
        <f t="shared" si="91"/>
        <v>1</v>
      </c>
      <c r="N374" s="8">
        <f t="shared" si="84"/>
        <v>1.000140356</v>
      </c>
      <c r="O374" s="8">
        <f t="shared" ca="1" si="85"/>
        <v>1.00066539</v>
      </c>
      <c r="P374" s="44">
        <v>0</v>
      </c>
      <c r="Q374" s="42">
        <f t="shared" ca="1" si="92"/>
        <v>1078.60524986</v>
      </c>
      <c r="R374" s="42"/>
      <c r="S374" s="34">
        <v>0</v>
      </c>
      <c r="T374" s="34"/>
      <c r="U374" s="1"/>
      <c r="V374" s="2"/>
      <c r="W374" s="30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</row>
    <row r="375" spans="1:122" x14ac:dyDescent="0.2">
      <c r="A375" s="38">
        <f t="shared" si="86"/>
        <v>42388</v>
      </c>
      <c r="B375" s="39">
        <f t="shared" ca="1" si="93"/>
        <v>1623170.0464711401</v>
      </c>
      <c r="C375" s="34">
        <f t="shared" si="95"/>
        <v>1621012.1130000001</v>
      </c>
      <c r="D375" s="34"/>
      <c r="E375" s="40">
        <f ca="1">IF(A375&lt;$B$1,VLOOKUP(A375,[1]DI!$A$4:$B$15000,2,FALSE),0)</f>
        <v>0.1414</v>
      </c>
      <c r="F375" s="41">
        <f t="shared" ca="1" si="82"/>
        <v>1.0005249614707401</v>
      </c>
      <c r="G375" s="41">
        <f ca="1">(TRUNC(PRODUCT($F$11:$F374),16))</f>
        <v>1.13253369908398</v>
      </c>
      <c r="H375" s="42">
        <f t="shared" ca="1" si="87"/>
        <v>1.1313455616427199</v>
      </c>
      <c r="I375" s="42">
        <f t="shared" ca="1" si="83"/>
        <v>1.0010501999999999</v>
      </c>
      <c r="J375" s="40">
        <f t="shared" si="88"/>
        <v>3.5999999999999997E-2</v>
      </c>
      <c r="K375" s="98">
        <f t="shared" si="89"/>
        <v>42384</v>
      </c>
      <c r="L375" s="43">
        <f t="shared" si="90"/>
        <v>2</v>
      </c>
      <c r="M375" s="44">
        <f t="shared" si="91"/>
        <v>2</v>
      </c>
      <c r="N375" s="8">
        <f t="shared" si="84"/>
        <v>1.0002807309999999</v>
      </c>
      <c r="O375" s="8">
        <f t="shared" ca="1" si="85"/>
        <v>1.001331226</v>
      </c>
      <c r="P375" s="44">
        <v>0</v>
      </c>
      <c r="Q375" s="42">
        <f t="shared" ca="1" si="92"/>
        <v>2157.9334711400002</v>
      </c>
      <c r="R375" s="42"/>
      <c r="S375" s="34">
        <v>0</v>
      </c>
      <c r="T375" s="34"/>
      <c r="U375" s="1"/>
      <c r="V375" s="2"/>
      <c r="W375" s="30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</row>
    <row r="376" spans="1:122" x14ac:dyDescent="0.2">
      <c r="A376" s="38">
        <f t="shared" si="86"/>
        <v>42389</v>
      </c>
      <c r="B376" s="39">
        <f t="shared" ca="1" si="93"/>
        <v>1624250.0846957101</v>
      </c>
      <c r="C376" s="34">
        <f t="shared" si="95"/>
        <v>1621012.1130000001</v>
      </c>
      <c r="D376" s="34"/>
      <c r="E376" s="40">
        <f ca="1">IF(A376&lt;$B$1,VLOOKUP(A376,[1]DI!$A$4:$B$15000,2,FALSE),0)</f>
        <v>0.1414</v>
      </c>
      <c r="F376" s="41">
        <f t="shared" ca="1" si="82"/>
        <v>1.0005249614707401</v>
      </c>
      <c r="G376" s="41">
        <f ca="1">(TRUNC(PRODUCT($F$11:$F375),16))</f>
        <v>1.1331282356403101</v>
      </c>
      <c r="H376" s="42">
        <f t="shared" ca="1" si="87"/>
        <v>1.1313455616427199</v>
      </c>
      <c r="I376" s="42">
        <f t="shared" ca="1" si="83"/>
        <v>1.00157571</v>
      </c>
      <c r="J376" s="40">
        <f t="shared" si="88"/>
        <v>3.5999999999999997E-2</v>
      </c>
      <c r="K376" s="98">
        <f t="shared" si="89"/>
        <v>42384</v>
      </c>
      <c r="L376" s="43">
        <f t="shared" si="90"/>
        <v>3</v>
      </c>
      <c r="M376" s="44">
        <f t="shared" si="91"/>
        <v>3</v>
      </c>
      <c r="N376" s="8">
        <f t="shared" si="84"/>
        <v>1.000421126</v>
      </c>
      <c r="O376" s="8">
        <f t="shared" ca="1" si="85"/>
        <v>1.0019975000000001</v>
      </c>
      <c r="P376" s="44">
        <v>0</v>
      </c>
      <c r="Q376" s="42">
        <f t="shared" ca="1" si="92"/>
        <v>3237.9716957099999</v>
      </c>
      <c r="R376" s="42"/>
      <c r="S376" s="34">
        <v>0</v>
      </c>
      <c r="T376" s="34"/>
      <c r="U376" s="1"/>
      <c r="V376" s="2"/>
      <c r="W376" s="30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</row>
    <row r="377" spans="1:122" x14ac:dyDescent="0.2">
      <c r="A377" s="38">
        <f t="shared" si="86"/>
        <v>42390</v>
      </c>
      <c r="B377" s="39">
        <f t="shared" ca="1" si="93"/>
        <v>1625330.8475127001</v>
      </c>
      <c r="C377" s="34">
        <f t="shared" si="95"/>
        <v>1621012.1130000001</v>
      </c>
      <c r="D377" s="34"/>
      <c r="E377" s="40">
        <f ca="1">IF(A377&lt;$B$1,VLOOKUP(A377,[1]DI!$A$4:$B$15000,2,FALSE),0)</f>
        <v>0.14130000000000001</v>
      </c>
      <c r="F377" s="41">
        <f t="shared" ca="1" si="82"/>
        <v>1.0005246136075501</v>
      </c>
      <c r="G377" s="41">
        <f ca="1">(TRUNC(PRODUCT($F$11:$F376),16))</f>
        <v>1.13372308430543</v>
      </c>
      <c r="H377" s="42">
        <f t="shared" ca="1" si="87"/>
        <v>1.1313455616427199</v>
      </c>
      <c r="I377" s="42">
        <f t="shared" ca="1" si="83"/>
        <v>1.0021015</v>
      </c>
      <c r="J377" s="40">
        <f t="shared" si="88"/>
        <v>3.5999999999999997E-2</v>
      </c>
      <c r="K377" s="98">
        <f t="shared" si="89"/>
        <v>42384</v>
      </c>
      <c r="L377" s="43">
        <f t="shared" si="90"/>
        <v>4</v>
      </c>
      <c r="M377" s="44">
        <f t="shared" si="91"/>
        <v>4</v>
      </c>
      <c r="N377" s="8">
        <f t="shared" si="84"/>
        <v>1.0005615409999999</v>
      </c>
      <c r="O377" s="8">
        <f t="shared" ca="1" si="85"/>
        <v>1.0026642210000001</v>
      </c>
      <c r="P377" s="44">
        <v>0</v>
      </c>
      <c r="Q377" s="42">
        <f t="shared" ca="1" si="92"/>
        <v>4318.7345126999999</v>
      </c>
      <c r="R377" s="42"/>
      <c r="S377" s="34">
        <v>0</v>
      </c>
      <c r="T377" s="34"/>
      <c r="U377" s="6"/>
      <c r="V377" s="4"/>
      <c r="W377" s="30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</row>
    <row r="378" spans="1:122" x14ac:dyDescent="0.2">
      <c r="A378" s="38">
        <f t="shared" si="86"/>
        <v>42391</v>
      </c>
      <c r="B378" s="39">
        <f t="shared" ca="1" si="93"/>
        <v>1626411.7675678702</v>
      </c>
      <c r="C378" s="34">
        <f t="shared" si="95"/>
        <v>1621012.1130000001</v>
      </c>
      <c r="D378" s="34"/>
      <c r="E378" s="40">
        <f ca="1">IF(A378&lt;$B$1,VLOOKUP(A378,[1]DI!$A$4:$B$15000,2,FALSE),0)</f>
        <v>0.14130000000000001</v>
      </c>
      <c r="F378" s="41">
        <f t="shared" ca="1" si="82"/>
        <v>1.0005246136075501</v>
      </c>
      <c r="G378" s="41">
        <f ca="1">(TRUNC(PRODUCT($F$11:$F377),16))</f>
        <v>1.1343178508626499</v>
      </c>
      <c r="H378" s="42">
        <f t="shared" ca="1" si="87"/>
        <v>1.1313455616427199</v>
      </c>
      <c r="I378" s="42">
        <f t="shared" ca="1" si="83"/>
        <v>1.0026272199999999</v>
      </c>
      <c r="J378" s="40">
        <f t="shared" si="88"/>
        <v>3.5999999999999997E-2</v>
      </c>
      <c r="K378" s="98">
        <f t="shared" si="89"/>
        <v>42384</v>
      </c>
      <c r="L378" s="43">
        <f t="shared" si="90"/>
        <v>5</v>
      </c>
      <c r="M378" s="44">
        <f t="shared" si="91"/>
        <v>5</v>
      </c>
      <c r="N378" s="8">
        <f t="shared" si="84"/>
        <v>1.0007019749999999</v>
      </c>
      <c r="O378" s="8">
        <f t="shared" ca="1" si="85"/>
        <v>1.0033310390000001</v>
      </c>
      <c r="P378" s="44">
        <v>0</v>
      </c>
      <c r="Q378" s="42">
        <f t="shared" ca="1" si="92"/>
        <v>5399.6545678700004</v>
      </c>
      <c r="R378" s="42"/>
      <c r="S378" s="34">
        <v>0</v>
      </c>
      <c r="T378" s="34"/>
      <c r="U378" s="1"/>
      <c r="V378" s="2"/>
      <c r="W378" s="30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</row>
    <row r="379" spans="1:122" x14ac:dyDescent="0.2">
      <c r="A379" s="38">
        <f t="shared" si="86"/>
        <v>42392</v>
      </c>
      <c r="B379" s="39">
        <f t="shared" ca="1" si="93"/>
        <v>1627493.3976263402</v>
      </c>
      <c r="C379" s="34">
        <f t="shared" si="95"/>
        <v>1621012.1130000001</v>
      </c>
      <c r="D379" s="34"/>
      <c r="E379" s="40">
        <f ca="1">IF(A379&lt;$B$1,VLOOKUP(A379,[1]DI!$A$4:$B$15000,2,FALSE),0)</f>
        <v>0</v>
      </c>
      <c r="F379" s="41">
        <f t="shared" ca="1" si="82"/>
        <v>1</v>
      </c>
      <c r="G379" s="41">
        <f ca="1">(TRUNC(PRODUCT($F$11:$F378),16))</f>
        <v>1.1349129294425</v>
      </c>
      <c r="H379" s="42">
        <f t="shared" ca="1" si="87"/>
        <v>1.1313455616427199</v>
      </c>
      <c r="I379" s="42">
        <f t="shared" ca="1" si="83"/>
        <v>1.00315321</v>
      </c>
      <c r="J379" s="40">
        <f t="shared" si="88"/>
        <v>3.5999999999999997E-2</v>
      </c>
      <c r="K379" s="98">
        <f t="shared" si="89"/>
        <v>42384</v>
      </c>
      <c r="L379" s="43">
        <f t="shared" si="90"/>
        <v>5</v>
      </c>
      <c r="M379" s="44">
        <f t="shared" si="91"/>
        <v>6</v>
      </c>
      <c r="N379" s="8">
        <f t="shared" si="84"/>
        <v>1.000842429</v>
      </c>
      <c r="O379" s="8">
        <f t="shared" ca="1" si="85"/>
        <v>1.0039982949999999</v>
      </c>
      <c r="P379" s="44">
        <v>0</v>
      </c>
      <c r="Q379" s="42">
        <f t="shared" ca="1" si="92"/>
        <v>6481.2846263399997</v>
      </c>
      <c r="R379" s="42"/>
      <c r="S379" s="34">
        <v>0</v>
      </c>
      <c r="T379" s="34"/>
      <c r="U379" s="6"/>
      <c r="V379" s="4"/>
      <c r="W379" s="30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</row>
    <row r="380" spans="1:122" x14ac:dyDescent="0.2">
      <c r="A380" s="38">
        <f t="shared" si="86"/>
        <v>42393</v>
      </c>
      <c r="B380" s="39">
        <f t="shared" ca="1" si="93"/>
        <v>1627493.3976263402</v>
      </c>
      <c r="C380" s="34">
        <f t="shared" si="95"/>
        <v>1621012.1130000001</v>
      </c>
      <c r="D380" s="34"/>
      <c r="E380" s="40">
        <f ca="1">IF(A380&lt;$B$1,VLOOKUP(A380,[1]DI!$A$4:$B$15000,2,FALSE),0)</f>
        <v>0</v>
      </c>
      <c r="F380" s="41">
        <f t="shared" ca="1" si="82"/>
        <v>1</v>
      </c>
      <c r="G380" s="41">
        <f ca="1">(TRUNC(PRODUCT($F$11:$F379),16))</f>
        <v>1.1349129294425</v>
      </c>
      <c r="H380" s="42">
        <f t="shared" ca="1" si="87"/>
        <v>1.1313455616427199</v>
      </c>
      <c r="I380" s="42">
        <f t="shared" ca="1" si="83"/>
        <v>1.00315321</v>
      </c>
      <c r="J380" s="40">
        <f t="shared" si="88"/>
        <v>3.5999999999999997E-2</v>
      </c>
      <c r="K380" s="98">
        <f t="shared" si="89"/>
        <v>42384</v>
      </c>
      <c r="L380" s="43">
        <f t="shared" si="90"/>
        <v>5</v>
      </c>
      <c r="M380" s="44">
        <f t="shared" si="91"/>
        <v>6</v>
      </c>
      <c r="N380" s="8">
        <f t="shared" si="84"/>
        <v>1.000842429</v>
      </c>
      <c r="O380" s="8">
        <f t="shared" ca="1" si="85"/>
        <v>1.0039982949999999</v>
      </c>
      <c r="P380" s="44">
        <v>0</v>
      </c>
      <c r="Q380" s="42">
        <f t="shared" ca="1" si="92"/>
        <v>6481.2846263399997</v>
      </c>
      <c r="R380" s="42"/>
      <c r="S380" s="34">
        <v>0</v>
      </c>
      <c r="T380" s="34"/>
      <c r="U380" s="1"/>
      <c r="V380" s="2"/>
      <c r="W380" s="30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</row>
    <row r="381" spans="1:122" x14ac:dyDescent="0.2">
      <c r="A381" s="38">
        <f t="shared" si="86"/>
        <v>42394</v>
      </c>
      <c r="B381" s="39">
        <f t="shared" ca="1" si="93"/>
        <v>1627493.3976263402</v>
      </c>
      <c r="C381" s="34">
        <f t="shared" si="95"/>
        <v>1621012.1130000001</v>
      </c>
      <c r="D381" s="34"/>
      <c r="E381" s="40">
        <f ca="1">IF(A381&lt;$B$1,VLOOKUP(A381,[1]DI!$A$4:$B$15000,2,FALSE),0)</f>
        <v>0.14130000000000001</v>
      </c>
      <c r="F381" s="41">
        <f t="shared" ca="1" si="82"/>
        <v>1.0005246136075501</v>
      </c>
      <c r="G381" s="41">
        <f ca="1">(TRUNC(PRODUCT($F$11:$F380),16))</f>
        <v>1.1349129294425</v>
      </c>
      <c r="H381" s="42">
        <f t="shared" ca="1" si="87"/>
        <v>1.1313455616427199</v>
      </c>
      <c r="I381" s="42">
        <f t="shared" ca="1" si="83"/>
        <v>1.00315321</v>
      </c>
      <c r="J381" s="40">
        <f t="shared" si="88"/>
        <v>3.5999999999999997E-2</v>
      </c>
      <c r="K381" s="98">
        <f t="shared" si="89"/>
        <v>42384</v>
      </c>
      <c r="L381" s="43">
        <f t="shared" si="90"/>
        <v>6</v>
      </c>
      <c r="M381" s="44">
        <f t="shared" si="91"/>
        <v>6</v>
      </c>
      <c r="N381" s="8">
        <f t="shared" si="84"/>
        <v>1.000842429</v>
      </c>
      <c r="O381" s="8">
        <f t="shared" ca="1" si="85"/>
        <v>1.0039982949999999</v>
      </c>
      <c r="P381" s="44">
        <v>0</v>
      </c>
      <c r="Q381" s="42">
        <f t="shared" ca="1" si="92"/>
        <v>6481.2846263399997</v>
      </c>
      <c r="R381" s="42"/>
      <c r="S381" s="34">
        <v>0</v>
      </c>
      <c r="T381" s="34"/>
      <c r="U381" s="1"/>
      <c r="V381" s="2"/>
      <c r="W381" s="30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</row>
    <row r="382" spans="1:122" x14ac:dyDescent="0.2">
      <c r="A382" s="38">
        <f t="shared" si="86"/>
        <v>42395</v>
      </c>
      <c r="B382" s="39">
        <f t="shared" ca="1" si="93"/>
        <v>1628575.7555192502</v>
      </c>
      <c r="C382" s="34">
        <f t="shared" si="95"/>
        <v>1621012.1130000001</v>
      </c>
      <c r="D382" s="34"/>
      <c r="E382" s="40">
        <f ca="1">IF(A382&lt;$B$1,VLOOKUP(A382,[1]DI!$A$4:$B$15000,2,FALSE),0)</f>
        <v>0.14130000000000001</v>
      </c>
      <c r="F382" s="41">
        <f t="shared" ca="1" si="82"/>
        <v>1.0005246136075501</v>
      </c>
      <c r="G382" s="41">
        <f ca="1">(TRUNC(PRODUCT($F$11:$F381),16))</f>
        <v>1.13550832020867</v>
      </c>
      <c r="H382" s="42">
        <f t="shared" ca="1" si="87"/>
        <v>1.1313455616427199</v>
      </c>
      <c r="I382" s="42">
        <f t="shared" ca="1" si="83"/>
        <v>1.00367948</v>
      </c>
      <c r="J382" s="40">
        <f t="shared" si="88"/>
        <v>3.5999999999999997E-2</v>
      </c>
      <c r="K382" s="98">
        <f t="shared" si="89"/>
        <v>42384</v>
      </c>
      <c r="L382" s="43">
        <f t="shared" si="90"/>
        <v>7</v>
      </c>
      <c r="M382" s="44">
        <f t="shared" si="91"/>
        <v>7</v>
      </c>
      <c r="N382" s="8">
        <f t="shared" si="84"/>
        <v>1.0009829029999999</v>
      </c>
      <c r="O382" s="8">
        <f t="shared" ca="1" si="85"/>
        <v>1.0046660000000001</v>
      </c>
      <c r="P382" s="44">
        <v>0</v>
      </c>
      <c r="Q382" s="42">
        <f t="shared" ca="1" si="92"/>
        <v>7563.6425192500001</v>
      </c>
      <c r="R382" s="42"/>
      <c r="S382" s="34">
        <v>0</v>
      </c>
      <c r="T382" s="34"/>
      <c r="U382" s="1"/>
      <c r="V382" s="2"/>
      <c r="W382" s="30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</row>
    <row r="383" spans="1:122" x14ac:dyDescent="0.2">
      <c r="A383" s="38">
        <f t="shared" si="86"/>
        <v>42396</v>
      </c>
      <c r="B383" s="39">
        <f t="shared" ca="1" si="93"/>
        <v>1629658.8217944601</v>
      </c>
      <c r="C383" s="34">
        <f t="shared" si="95"/>
        <v>1621012.1130000001</v>
      </c>
      <c r="D383" s="34"/>
      <c r="E383" s="40">
        <f ca="1">IF(A383&lt;$B$1,VLOOKUP(A383,[1]DI!$A$4:$B$15000,2,FALSE),0)</f>
        <v>0.14130000000000001</v>
      </c>
      <c r="F383" s="41">
        <f t="shared" ca="1" si="82"/>
        <v>1.0005246136075501</v>
      </c>
      <c r="G383" s="41">
        <f ca="1">(TRUNC(PRODUCT($F$11:$F382),16))</f>
        <v>1.13610402332494</v>
      </c>
      <c r="H383" s="42">
        <f t="shared" ca="1" si="87"/>
        <v>1.1313455616427199</v>
      </c>
      <c r="I383" s="42">
        <f t="shared" ca="1" si="83"/>
        <v>1.00420602</v>
      </c>
      <c r="J383" s="40">
        <f t="shared" si="88"/>
        <v>3.5999999999999997E-2</v>
      </c>
      <c r="K383" s="98">
        <f t="shared" si="89"/>
        <v>42384</v>
      </c>
      <c r="L383" s="43">
        <f t="shared" si="90"/>
        <v>8</v>
      </c>
      <c r="M383" s="44">
        <f t="shared" si="91"/>
        <v>8</v>
      </c>
      <c r="N383" s="8">
        <f t="shared" si="84"/>
        <v>1.001123397</v>
      </c>
      <c r="O383" s="8">
        <f t="shared" ca="1" si="85"/>
        <v>1.0053341419999999</v>
      </c>
      <c r="P383" s="44">
        <v>0</v>
      </c>
      <c r="Q383" s="42">
        <f t="shared" ca="1" si="92"/>
        <v>8646.7087944600007</v>
      </c>
      <c r="R383" s="42"/>
      <c r="S383" s="34">
        <v>0</v>
      </c>
      <c r="T383" s="34"/>
      <c r="U383" s="1"/>
      <c r="V383" s="2"/>
      <c r="W383" s="30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</row>
    <row r="384" spans="1:122" x14ac:dyDescent="0.2">
      <c r="A384" s="38">
        <f t="shared" si="86"/>
        <v>42397</v>
      </c>
      <c r="B384" s="39">
        <f t="shared" ca="1" si="93"/>
        <v>1630742.6142830902</v>
      </c>
      <c r="C384" s="34">
        <f t="shared" si="95"/>
        <v>1621012.1130000001</v>
      </c>
      <c r="D384" s="34"/>
      <c r="E384" s="40">
        <f ca="1">IF(A384&lt;$B$1,VLOOKUP(A384,[1]DI!$A$4:$B$15000,2,FALSE),0)</f>
        <v>0.14130000000000001</v>
      </c>
      <c r="F384" s="41">
        <f t="shared" ca="1" si="82"/>
        <v>1.0005246136075501</v>
      </c>
      <c r="G384" s="41">
        <f ca="1">(TRUNC(PRODUCT($F$11:$F383),16))</f>
        <v>1.13670003895517</v>
      </c>
      <c r="H384" s="42">
        <f t="shared" ca="1" si="87"/>
        <v>1.1313455616427199</v>
      </c>
      <c r="I384" s="42">
        <f t="shared" ca="1" si="83"/>
        <v>1.00473284</v>
      </c>
      <c r="J384" s="40">
        <f t="shared" si="88"/>
        <v>3.5999999999999997E-2</v>
      </c>
      <c r="K384" s="98">
        <f t="shared" si="89"/>
        <v>42384</v>
      </c>
      <c r="L384" s="43">
        <f t="shared" si="90"/>
        <v>9</v>
      </c>
      <c r="M384" s="44">
        <f t="shared" si="91"/>
        <v>9</v>
      </c>
      <c r="N384" s="8">
        <f t="shared" si="84"/>
        <v>1.00126391</v>
      </c>
      <c r="O384" s="8">
        <f t="shared" ca="1" si="85"/>
        <v>1.006002732</v>
      </c>
      <c r="P384" s="44">
        <v>0</v>
      </c>
      <c r="Q384" s="42">
        <f t="shared" ca="1" si="92"/>
        <v>9730.5012830899996</v>
      </c>
      <c r="R384" s="42"/>
      <c r="S384" s="34">
        <v>0</v>
      </c>
      <c r="T384" s="34"/>
      <c r="U384" s="1"/>
      <c r="V384" s="2"/>
      <c r="W384" s="30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</row>
    <row r="385" spans="1:122" x14ac:dyDescent="0.2">
      <c r="A385" s="38">
        <f t="shared" si="86"/>
        <v>42398</v>
      </c>
      <c r="B385" s="39">
        <f t="shared" ca="1" si="93"/>
        <v>1631827.1329851502</v>
      </c>
      <c r="C385" s="34">
        <f t="shared" si="95"/>
        <v>1621012.1130000001</v>
      </c>
      <c r="D385" s="34"/>
      <c r="E385" s="40">
        <f ca="1">IF(A385&lt;$B$1,VLOOKUP(A385,[1]DI!$A$4:$B$15000,2,FALSE),0)</f>
        <v>0.14130000000000001</v>
      </c>
      <c r="F385" s="41">
        <f t="shared" ca="1" si="82"/>
        <v>1.0005246136075501</v>
      </c>
      <c r="G385" s="41">
        <f ca="1">(TRUNC(PRODUCT($F$11:$F384),16))</f>
        <v>1.1372963672633101</v>
      </c>
      <c r="H385" s="42">
        <f t="shared" ca="1" si="87"/>
        <v>1.1313455616427199</v>
      </c>
      <c r="I385" s="42">
        <f t="shared" ca="1" si="83"/>
        <v>1.00525994</v>
      </c>
      <c r="J385" s="40">
        <f t="shared" si="88"/>
        <v>3.5999999999999997E-2</v>
      </c>
      <c r="K385" s="98">
        <f t="shared" si="89"/>
        <v>42384</v>
      </c>
      <c r="L385" s="43">
        <f t="shared" si="90"/>
        <v>10</v>
      </c>
      <c r="M385" s="44">
        <f t="shared" si="91"/>
        <v>10</v>
      </c>
      <c r="N385" s="8">
        <f t="shared" si="84"/>
        <v>1.001404443</v>
      </c>
      <c r="O385" s="8">
        <f t="shared" ca="1" si="85"/>
        <v>1.0066717700000001</v>
      </c>
      <c r="P385" s="44">
        <v>0</v>
      </c>
      <c r="Q385" s="42">
        <f t="shared" ca="1" si="92"/>
        <v>10815.01998515</v>
      </c>
      <c r="R385" s="42"/>
      <c r="S385" s="34">
        <v>0</v>
      </c>
      <c r="T385" s="34"/>
      <c r="U385" s="1"/>
      <c r="V385" s="2"/>
      <c r="W385" s="30"/>
      <c r="X385" s="3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</row>
    <row r="386" spans="1:122" x14ac:dyDescent="0.2">
      <c r="A386" s="38">
        <f t="shared" si="86"/>
        <v>42399</v>
      </c>
      <c r="B386" s="39">
        <f t="shared" ca="1" si="93"/>
        <v>1632912.3633115201</v>
      </c>
      <c r="C386" s="34">
        <f t="shared" si="95"/>
        <v>1621012.1130000001</v>
      </c>
      <c r="D386" s="34"/>
      <c r="E386" s="40">
        <f ca="1">IF(A386&lt;$B$1,VLOOKUP(A386,[1]DI!$A$4:$B$15000,2,FALSE),0)</f>
        <v>0</v>
      </c>
      <c r="F386" s="41">
        <f t="shared" ca="1" si="82"/>
        <v>1</v>
      </c>
      <c r="G386" s="41">
        <f ca="1">(TRUNC(PRODUCT($F$11:$F385),16))</f>
        <v>1.13789300841339</v>
      </c>
      <c r="H386" s="42">
        <f t="shared" ca="1" si="87"/>
        <v>1.1313455616427199</v>
      </c>
      <c r="I386" s="42">
        <f t="shared" ca="1" si="83"/>
        <v>1.0057873100000001</v>
      </c>
      <c r="J386" s="40">
        <f t="shared" si="88"/>
        <v>3.5999999999999997E-2</v>
      </c>
      <c r="K386" s="98">
        <f t="shared" si="89"/>
        <v>42384</v>
      </c>
      <c r="L386" s="43">
        <f t="shared" si="90"/>
        <v>10</v>
      </c>
      <c r="M386" s="44">
        <f t="shared" si="91"/>
        <v>11</v>
      </c>
      <c r="N386" s="8">
        <f t="shared" si="84"/>
        <v>1.001544996</v>
      </c>
      <c r="O386" s="8">
        <f t="shared" ca="1" si="85"/>
        <v>1.0073412470000001</v>
      </c>
      <c r="P386" s="44">
        <v>0</v>
      </c>
      <c r="Q386" s="42">
        <f t="shared" ca="1" si="92"/>
        <v>11900.25031152</v>
      </c>
      <c r="R386" s="42"/>
      <c r="S386" s="34">
        <v>0</v>
      </c>
      <c r="T386" s="34"/>
      <c r="U386" s="1"/>
      <c r="V386" s="2"/>
      <c r="W386" s="33"/>
      <c r="X386" s="7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</row>
    <row r="387" spans="1:122" x14ac:dyDescent="0.2">
      <c r="A387" s="38">
        <f t="shared" si="86"/>
        <v>42400</v>
      </c>
      <c r="B387" s="39">
        <f t="shared" ca="1" si="93"/>
        <v>1632912.3633115201</v>
      </c>
      <c r="C387" s="34">
        <f t="shared" si="95"/>
        <v>1621012.1130000001</v>
      </c>
      <c r="D387" s="34"/>
      <c r="E387" s="40">
        <f ca="1">IF(A387&lt;$B$1,VLOOKUP(A387,[1]DI!$A$4:$B$15000,2,FALSE),0)</f>
        <v>0</v>
      </c>
      <c r="F387" s="41">
        <f t="shared" ca="1" si="82"/>
        <v>1</v>
      </c>
      <c r="G387" s="41">
        <f ca="1">(TRUNC(PRODUCT($F$11:$F386),16))</f>
        <v>1.13789300841339</v>
      </c>
      <c r="H387" s="42">
        <f t="shared" ca="1" si="87"/>
        <v>1.1313455616427199</v>
      </c>
      <c r="I387" s="42">
        <f t="shared" ca="1" si="83"/>
        <v>1.0057873100000001</v>
      </c>
      <c r="J387" s="40">
        <f t="shared" si="88"/>
        <v>3.5999999999999997E-2</v>
      </c>
      <c r="K387" s="98">
        <f t="shared" si="89"/>
        <v>42384</v>
      </c>
      <c r="L387" s="43">
        <f t="shared" si="90"/>
        <v>10</v>
      </c>
      <c r="M387" s="44">
        <f t="shared" si="91"/>
        <v>11</v>
      </c>
      <c r="N387" s="8">
        <f t="shared" si="84"/>
        <v>1.001544996</v>
      </c>
      <c r="O387" s="8">
        <f t="shared" ca="1" si="85"/>
        <v>1.0073412470000001</v>
      </c>
      <c r="P387" s="44">
        <v>0</v>
      </c>
      <c r="Q387" s="42">
        <f t="shared" ca="1" si="92"/>
        <v>11900.25031152</v>
      </c>
      <c r="R387" s="42"/>
      <c r="S387" s="34">
        <v>0</v>
      </c>
      <c r="T387" s="34"/>
      <c r="U387" s="1"/>
      <c r="V387" s="2"/>
      <c r="W387" s="30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</row>
    <row r="388" spans="1:122" x14ac:dyDescent="0.2">
      <c r="A388" s="38">
        <f t="shared" si="86"/>
        <v>42401</v>
      </c>
      <c r="B388" s="39">
        <f t="shared" ca="1" si="93"/>
        <v>1632912.3633115201</v>
      </c>
      <c r="C388" s="34">
        <f t="shared" si="95"/>
        <v>1621012.1130000001</v>
      </c>
      <c r="D388" s="34"/>
      <c r="E388" s="40">
        <f ca="1">IF(A388&lt;$B$1,VLOOKUP(A388,[1]DI!$A$4:$B$15000,2,FALSE),0)</f>
        <v>0.14130000000000001</v>
      </c>
      <c r="F388" s="41">
        <f t="shared" ca="1" si="82"/>
        <v>1.0005246136075501</v>
      </c>
      <c r="G388" s="41">
        <f ca="1">(TRUNC(PRODUCT($F$11:$F387),16))</f>
        <v>1.13789300841339</v>
      </c>
      <c r="H388" s="42">
        <f t="shared" ca="1" si="87"/>
        <v>1.1313455616427199</v>
      </c>
      <c r="I388" s="42">
        <f t="shared" ca="1" si="83"/>
        <v>1.0057873100000001</v>
      </c>
      <c r="J388" s="40">
        <f t="shared" si="88"/>
        <v>3.5999999999999997E-2</v>
      </c>
      <c r="K388" s="98">
        <f t="shared" si="89"/>
        <v>42384</v>
      </c>
      <c r="L388" s="43">
        <f t="shared" si="90"/>
        <v>11</v>
      </c>
      <c r="M388" s="44">
        <f t="shared" si="91"/>
        <v>11</v>
      </c>
      <c r="N388" s="8">
        <f t="shared" si="84"/>
        <v>1.001544996</v>
      </c>
      <c r="O388" s="8">
        <f t="shared" ca="1" si="85"/>
        <v>1.0073412470000001</v>
      </c>
      <c r="P388" s="44">
        <v>0</v>
      </c>
      <c r="Q388" s="42">
        <f t="shared" ca="1" si="92"/>
        <v>11900.25031152</v>
      </c>
      <c r="R388" s="42"/>
      <c r="S388" s="34">
        <v>0</v>
      </c>
      <c r="T388" s="34"/>
      <c r="U388" s="1"/>
      <c r="V388" s="2"/>
      <c r="W388" s="30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</row>
    <row r="389" spans="1:122" x14ac:dyDescent="0.2">
      <c r="A389" s="38">
        <f t="shared" si="86"/>
        <v>42402</v>
      </c>
      <c r="B389" s="39">
        <f t="shared" ca="1" si="93"/>
        <v>1633998.32147233</v>
      </c>
      <c r="C389" s="34">
        <f t="shared" si="95"/>
        <v>1621012.1130000001</v>
      </c>
      <c r="D389" s="34"/>
      <c r="E389" s="40">
        <f ca="1">IF(A389&lt;$B$1,VLOOKUP(A389,[1]DI!$A$4:$B$15000,2,FALSE),0)</f>
        <v>0.14130000000000001</v>
      </c>
      <c r="F389" s="41">
        <f t="shared" ca="1" si="82"/>
        <v>1.0005246136075501</v>
      </c>
      <c r="G389" s="41">
        <f ca="1">(TRUNC(PRODUCT($F$11:$F388),16))</f>
        <v>1.1384899625695399</v>
      </c>
      <c r="H389" s="42">
        <f t="shared" ca="1" si="87"/>
        <v>1.1313455616427199</v>
      </c>
      <c r="I389" s="42">
        <f t="shared" ca="1" si="83"/>
        <v>1.0063149600000001</v>
      </c>
      <c r="J389" s="40">
        <f t="shared" si="88"/>
        <v>3.5999999999999997E-2</v>
      </c>
      <c r="K389" s="98">
        <f t="shared" si="89"/>
        <v>42384</v>
      </c>
      <c r="L389" s="43">
        <f t="shared" si="90"/>
        <v>12</v>
      </c>
      <c r="M389" s="44">
        <f t="shared" si="91"/>
        <v>12</v>
      </c>
      <c r="N389" s="8">
        <f t="shared" si="84"/>
        <v>1.0016855689999999</v>
      </c>
      <c r="O389" s="8">
        <f t="shared" ca="1" si="85"/>
        <v>1.0080111730000001</v>
      </c>
      <c r="P389" s="44">
        <v>0</v>
      </c>
      <c r="Q389" s="42">
        <f t="shared" ca="1" si="92"/>
        <v>12986.208472329999</v>
      </c>
      <c r="R389" s="42"/>
      <c r="S389" s="34">
        <v>0</v>
      </c>
      <c r="T389" s="34"/>
      <c r="U389" s="1"/>
      <c r="V389" s="2"/>
      <c r="W389" s="30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</row>
    <row r="390" spans="1:122" x14ac:dyDescent="0.2">
      <c r="A390" s="38">
        <f t="shared" si="86"/>
        <v>42403</v>
      </c>
      <c r="B390" s="39">
        <f t="shared" ca="1" si="93"/>
        <v>1635085.00584657</v>
      </c>
      <c r="C390" s="34">
        <f t="shared" si="95"/>
        <v>1621012.1130000001</v>
      </c>
      <c r="D390" s="34"/>
      <c r="E390" s="40">
        <f ca="1">IF(A390&lt;$B$1,VLOOKUP(A390,[1]DI!$A$4:$B$15000,2,FALSE),0)</f>
        <v>0.14130000000000001</v>
      </c>
      <c r="F390" s="41">
        <f t="shared" ca="1" si="82"/>
        <v>1.0005246136075501</v>
      </c>
      <c r="G390" s="41">
        <f ca="1">(TRUNC(PRODUCT($F$11:$F389),16))</f>
        <v>1.13908722989596</v>
      </c>
      <c r="H390" s="42">
        <f t="shared" ca="1" si="87"/>
        <v>1.1313455616427199</v>
      </c>
      <c r="I390" s="42">
        <f t="shared" ca="1" si="83"/>
        <v>1.0068428899999999</v>
      </c>
      <c r="J390" s="40">
        <f t="shared" si="88"/>
        <v>3.5999999999999997E-2</v>
      </c>
      <c r="K390" s="98">
        <f t="shared" si="89"/>
        <v>42384</v>
      </c>
      <c r="L390" s="43">
        <f t="shared" si="90"/>
        <v>13</v>
      </c>
      <c r="M390" s="44">
        <f t="shared" si="91"/>
        <v>13</v>
      </c>
      <c r="N390" s="8">
        <f t="shared" si="84"/>
        <v>1.0018261610000001</v>
      </c>
      <c r="O390" s="8">
        <f t="shared" ca="1" si="85"/>
        <v>1.0086815469999999</v>
      </c>
      <c r="P390" s="44">
        <v>0</v>
      </c>
      <c r="Q390" s="42">
        <f t="shared" ca="1" si="92"/>
        <v>14072.892846569999</v>
      </c>
      <c r="R390" s="42"/>
      <c r="S390" s="34">
        <v>0</v>
      </c>
      <c r="T390" s="34"/>
      <c r="U390" s="1"/>
      <c r="V390" s="2"/>
      <c r="W390" s="30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</row>
    <row r="391" spans="1:122" x14ac:dyDescent="0.2">
      <c r="A391" s="38">
        <f t="shared" si="86"/>
        <v>42404</v>
      </c>
      <c r="B391" s="39">
        <f t="shared" ca="1" si="93"/>
        <v>1636172.4018451301</v>
      </c>
      <c r="C391" s="34">
        <f t="shared" si="95"/>
        <v>1621012.1130000001</v>
      </c>
      <c r="D391" s="34"/>
      <c r="E391" s="40">
        <f ca="1">IF(A391&lt;$B$1,VLOOKUP(A391,[1]DI!$A$4:$B$15000,2,FALSE),0)</f>
        <v>0.14130000000000001</v>
      </c>
      <c r="F391" s="41">
        <f t="shared" ca="1" si="82"/>
        <v>1.0005246136075501</v>
      </c>
      <c r="G391" s="41">
        <f ca="1">(TRUNC(PRODUCT($F$11:$F390),16))</f>
        <v>1.1396848105569499</v>
      </c>
      <c r="H391" s="42">
        <f t="shared" ca="1" si="87"/>
        <v>1.1313455616427199</v>
      </c>
      <c r="I391" s="42">
        <f t="shared" ca="1" si="83"/>
        <v>1.0073710899999999</v>
      </c>
      <c r="J391" s="40">
        <f t="shared" si="88"/>
        <v>3.5999999999999997E-2</v>
      </c>
      <c r="K391" s="98">
        <f t="shared" si="89"/>
        <v>42384</v>
      </c>
      <c r="L391" s="43">
        <f t="shared" si="90"/>
        <v>14</v>
      </c>
      <c r="M391" s="44">
        <f t="shared" si="91"/>
        <v>14</v>
      </c>
      <c r="N391" s="8">
        <f t="shared" si="84"/>
        <v>1.0019667729999999</v>
      </c>
      <c r="O391" s="8">
        <f t="shared" ca="1" si="85"/>
        <v>1.0093523600000001</v>
      </c>
      <c r="P391" s="44">
        <v>0</v>
      </c>
      <c r="Q391" s="42">
        <f t="shared" ca="1" si="92"/>
        <v>15160.28884513</v>
      </c>
      <c r="R391" s="42"/>
      <c r="S391" s="34">
        <v>0</v>
      </c>
      <c r="T391" s="34"/>
      <c r="U391" s="1"/>
      <c r="V391" s="2"/>
      <c r="W391" s="30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</row>
    <row r="392" spans="1:122" x14ac:dyDescent="0.2">
      <c r="A392" s="38">
        <f t="shared" si="86"/>
        <v>42405</v>
      </c>
      <c r="B392" s="39">
        <f t="shared" ca="1" si="93"/>
        <v>1637260.5272991401</v>
      </c>
      <c r="C392" s="34">
        <f t="shared" si="95"/>
        <v>1621012.1130000001</v>
      </c>
      <c r="D392" s="34"/>
      <c r="E392" s="40">
        <f ca="1">IF(A392&lt;$B$1,VLOOKUP(A392,[1]DI!$A$4:$B$15000,2,FALSE),0)</f>
        <v>0.14130000000000001</v>
      </c>
      <c r="F392" s="41">
        <f t="shared" ca="1" si="82"/>
        <v>1.0005246136075501</v>
      </c>
      <c r="G392" s="41">
        <f ca="1">(TRUNC(PRODUCT($F$11:$F391),16))</f>
        <v>1.14028270471689</v>
      </c>
      <c r="H392" s="42">
        <f t="shared" ca="1" si="87"/>
        <v>1.1313455616427199</v>
      </c>
      <c r="I392" s="42">
        <f t="shared" ca="1" si="83"/>
        <v>1.00789957</v>
      </c>
      <c r="J392" s="40">
        <f t="shared" si="88"/>
        <v>3.5999999999999997E-2</v>
      </c>
      <c r="K392" s="98">
        <f t="shared" si="89"/>
        <v>42384</v>
      </c>
      <c r="L392" s="43">
        <f t="shared" si="90"/>
        <v>15</v>
      </c>
      <c r="M392" s="44">
        <f t="shared" si="91"/>
        <v>15</v>
      </c>
      <c r="N392" s="8">
        <f t="shared" si="84"/>
        <v>1.0021074050000001</v>
      </c>
      <c r="O392" s="8">
        <f t="shared" ca="1" si="85"/>
        <v>1.0100236229999999</v>
      </c>
      <c r="P392" s="44">
        <v>0</v>
      </c>
      <c r="Q392" s="42">
        <f t="shared" ca="1" si="92"/>
        <v>16248.41429914</v>
      </c>
      <c r="R392" s="42"/>
      <c r="S392" s="34">
        <v>0</v>
      </c>
      <c r="T392" s="34"/>
      <c r="U392" s="1"/>
      <c r="V392" s="2"/>
      <c r="W392" s="30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</row>
    <row r="393" spans="1:122" x14ac:dyDescent="0.2">
      <c r="A393" s="38">
        <f t="shared" si="86"/>
        <v>42406</v>
      </c>
      <c r="B393" s="39">
        <f t="shared" ca="1" si="93"/>
        <v>1638349.3773455601</v>
      </c>
      <c r="C393" s="34">
        <f t="shared" si="95"/>
        <v>1621012.1130000001</v>
      </c>
      <c r="D393" s="34"/>
      <c r="E393" s="40">
        <f ca="1">IF(A393&lt;$B$1,VLOOKUP(A393,[1]DI!$A$4:$B$15000,2,FALSE),0)</f>
        <v>0</v>
      </c>
      <c r="F393" s="41">
        <f t="shared" ca="1" si="82"/>
        <v>1</v>
      </c>
      <c r="G393" s="41">
        <f ca="1">(TRUNC(PRODUCT($F$11:$F392),16))</f>
        <v>1.1408809125402399</v>
      </c>
      <c r="H393" s="42">
        <f t="shared" ca="1" si="87"/>
        <v>1.1313455616427199</v>
      </c>
      <c r="I393" s="42">
        <f t="shared" ca="1" si="83"/>
        <v>1.0084283300000001</v>
      </c>
      <c r="J393" s="40">
        <f t="shared" si="88"/>
        <v>3.5999999999999997E-2</v>
      </c>
      <c r="K393" s="98">
        <f t="shared" si="89"/>
        <v>42384</v>
      </c>
      <c r="L393" s="43">
        <f t="shared" si="90"/>
        <v>15</v>
      </c>
      <c r="M393" s="44">
        <f t="shared" si="91"/>
        <v>16</v>
      </c>
      <c r="N393" s="8">
        <f t="shared" si="84"/>
        <v>1.002248056</v>
      </c>
      <c r="O393" s="8">
        <f t="shared" ca="1" si="85"/>
        <v>1.0106953329999999</v>
      </c>
      <c r="P393" s="44">
        <v>0</v>
      </c>
      <c r="Q393" s="42">
        <f t="shared" ca="1" si="92"/>
        <v>17337.264345560001</v>
      </c>
      <c r="R393" s="42"/>
      <c r="S393" s="34">
        <v>0</v>
      </c>
      <c r="T393" s="34"/>
      <c r="U393" s="1"/>
      <c r="V393" s="2"/>
      <c r="W393" s="30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</row>
    <row r="394" spans="1:122" x14ac:dyDescent="0.2">
      <c r="A394" s="38">
        <f t="shared" si="86"/>
        <v>42407</v>
      </c>
      <c r="B394" s="39">
        <f t="shared" ca="1" si="93"/>
        <v>1638349.3773455601</v>
      </c>
      <c r="C394" s="34">
        <f t="shared" si="95"/>
        <v>1621012.1130000001</v>
      </c>
      <c r="D394" s="34"/>
      <c r="E394" s="40">
        <f ca="1">IF(A394&lt;$B$1,VLOOKUP(A394,[1]DI!$A$4:$B$15000,2,FALSE),0)</f>
        <v>0</v>
      </c>
      <c r="F394" s="41">
        <f t="shared" ca="1" si="82"/>
        <v>1</v>
      </c>
      <c r="G394" s="41">
        <f ca="1">(TRUNC(PRODUCT($F$11:$F393),16))</f>
        <v>1.1408809125402399</v>
      </c>
      <c r="H394" s="42">
        <f t="shared" ca="1" si="87"/>
        <v>1.1313455616427199</v>
      </c>
      <c r="I394" s="42">
        <f t="shared" ca="1" si="83"/>
        <v>1.0084283300000001</v>
      </c>
      <c r="J394" s="40">
        <f t="shared" si="88"/>
        <v>3.5999999999999997E-2</v>
      </c>
      <c r="K394" s="98">
        <f t="shared" si="89"/>
        <v>42384</v>
      </c>
      <c r="L394" s="43">
        <f t="shared" si="90"/>
        <v>15</v>
      </c>
      <c r="M394" s="44">
        <f t="shared" si="91"/>
        <v>16</v>
      </c>
      <c r="N394" s="8">
        <f t="shared" si="84"/>
        <v>1.002248056</v>
      </c>
      <c r="O394" s="8">
        <f t="shared" ca="1" si="85"/>
        <v>1.0106953329999999</v>
      </c>
      <c r="P394" s="44">
        <v>0</v>
      </c>
      <c r="Q394" s="42">
        <f t="shared" ca="1" si="92"/>
        <v>17337.264345560001</v>
      </c>
      <c r="R394" s="42"/>
      <c r="S394" s="34">
        <v>0</v>
      </c>
      <c r="T394" s="34"/>
      <c r="U394" s="1"/>
      <c r="V394" s="2"/>
      <c r="W394" s="30"/>
      <c r="X394" s="3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</row>
    <row r="395" spans="1:122" x14ac:dyDescent="0.2">
      <c r="A395" s="38">
        <f t="shared" si="86"/>
        <v>42408</v>
      </c>
      <c r="B395" s="39">
        <f t="shared" ca="1" si="93"/>
        <v>1638349.3773455601</v>
      </c>
      <c r="C395" s="34">
        <f t="shared" si="95"/>
        <v>1621012.1130000001</v>
      </c>
      <c r="D395" s="34"/>
      <c r="E395" s="40">
        <f ca="1">IF(A395&lt;$B$1,VLOOKUP(A395,[1]DI!$A$4:$B$15000,2,FALSE),0)</f>
        <v>0</v>
      </c>
      <c r="F395" s="41">
        <f t="shared" ca="1" si="82"/>
        <v>1</v>
      </c>
      <c r="G395" s="41">
        <f ca="1">(TRUNC(PRODUCT($F$11:$F394),16))</f>
        <v>1.1408809125402399</v>
      </c>
      <c r="H395" s="42">
        <f t="shared" ca="1" si="87"/>
        <v>1.1313455616427199</v>
      </c>
      <c r="I395" s="42">
        <f t="shared" ca="1" si="83"/>
        <v>1.0084283300000001</v>
      </c>
      <c r="J395" s="40">
        <f t="shared" si="88"/>
        <v>3.5999999999999997E-2</v>
      </c>
      <c r="K395" s="98">
        <f t="shared" si="89"/>
        <v>42384</v>
      </c>
      <c r="L395" s="43">
        <f t="shared" si="90"/>
        <v>15</v>
      </c>
      <c r="M395" s="44">
        <f t="shared" si="91"/>
        <v>16</v>
      </c>
      <c r="N395" s="8">
        <f t="shared" si="84"/>
        <v>1.002248056</v>
      </c>
      <c r="O395" s="8">
        <f t="shared" ca="1" si="85"/>
        <v>1.0106953329999999</v>
      </c>
      <c r="P395" s="44">
        <v>0</v>
      </c>
      <c r="Q395" s="42">
        <f t="shared" ca="1" si="92"/>
        <v>17337.264345560001</v>
      </c>
      <c r="R395" s="42"/>
      <c r="S395" s="34">
        <v>0</v>
      </c>
      <c r="T395" s="34"/>
      <c r="U395" s="1"/>
      <c r="V395" s="2"/>
      <c r="W395" s="30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</row>
    <row r="396" spans="1:122" x14ac:dyDescent="0.2">
      <c r="A396" s="38">
        <f t="shared" si="86"/>
        <v>42409</v>
      </c>
      <c r="B396" s="39">
        <f t="shared" ca="1" si="93"/>
        <v>1638349.3773455601</v>
      </c>
      <c r="C396" s="34">
        <f t="shared" si="95"/>
        <v>1621012.1130000001</v>
      </c>
      <c r="D396" s="34"/>
      <c r="E396" s="40">
        <f ca="1">IF(A396&lt;$B$1,VLOOKUP(A396,[1]DI!$A$4:$B$15000,2,FALSE),0)</f>
        <v>0</v>
      </c>
      <c r="F396" s="41">
        <f t="shared" ref="F396:F459" ca="1" si="96">IF(A396&lt;A$9,1,ROUND(((1+E396)^(1/252)),16))</f>
        <v>1</v>
      </c>
      <c r="G396" s="41">
        <f ca="1">(TRUNC(PRODUCT($F$11:$F395),16))</f>
        <v>1.1408809125402399</v>
      </c>
      <c r="H396" s="42">
        <f t="shared" ca="1" si="87"/>
        <v>1.1313455616427199</v>
      </c>
      <c r="I396" s="42">
        <f t="shared" ref="I396:I459" ca="1" si="97">ROUND(G396/H396,8)</f>
        <v>1.0084283300000001</v>
      </c>
      <c r="J396" s="40">
        <f t="shared" si="88"/>
        <v>3.5999999999999997E-2</v>
      </c>
      <c r="K396" s="98">
        <f t="shared" si="89"/>
        <v>42384</v>
      </c>
      <c r="L396" s="43">
        <f t="shared" si="90"/>
        <v>15</v>
      </c>
      <c r="M396" s="44">
        <f t="shared" si="91"/>
        <v>16</v>
      </c>
      <c r="N396" s="8">
        <f t="shared" ref="N396:N459" si="98">ROUND((J396+1)^(M396/252),9)</f>
        <v>1.002248056</v>
      </c>
      <c r="O396" s="8">
        <f t="shared" ref="O396:O459" ca="1" si="99">ROUND(I396*N396,9)</f>
        <v>1.0106953329999999</v>
      </c>
      <c r="P396" s="44">
        <v>0</v>
      </c>
      <c r="Q396" s="42">
        <f t="shared" ca="1" si="92"/>
        <v>17337.264345560001</v>
      </c>
      <c r="R396" s="42"/>
      <c r="S396" s="34">
        <v>0</v>
      </c>
      <c r="T396" s="34"/>
      <c r="U396" s="1"/>
      <c r="V396" s="2"/>
      <c r="W396" s="30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</row>
    <row r="397" spans="1:122" x14ac:dyDescent="0.2">
      <c r="A397" s="38">
        <f t="shared" ref="A397:A460" si="100">(A396+1)</f>
        <v>42410</v>
      </c>
      <c r="B397" s="39">
        <f t="shared" ca="1" si="93"/>
        <v>1638349.3773455601</v>
      </c>
      <c r="C397" s="34">
        <f t="shared" si="95"/>
        <v>1621012.1130000001</v>
      </c>
      <c r="D397" s="34"/>
      <c r="E397" s="40">
        <f ca="1">IF(A397&lt;$B$1,VLOOKUP(A397,[1]DI!$A$4:$B$15000,2,FALSE),0)</f>
        <v>0.14130000000000001</v>
      </c>
      <c r="F397" s="41">
        <f t="shared" ca="1" si="96"/>
        <v>1.0005246136075501</v>
      </c>
      <c r="G397" s="41">
        <f ca="1">(TRUNC(PRODUCT($F$11:$F396),16))</f>
        <v>1.1408809125402399</v>
      </c>
      <c r="H397" s="42">
        <f t="shared" ref="H397:H460" ca="1" si="101">IF(P396&gt;0,G396,H396)</f>
        <v>1.1313455616427199</v>
      </c>
      <c r="I397" s="42">
        <f t="shared" ca="1" si="97"/>
        <v>1.0084283300000001</v>
      </c>
      <c r="J397" s="40">
        <f t="shared" ref="J397:J460" si="102">J396</f>
        <v>3.5999999999999997E-2</v>
      </c>
      <c r="K397" s="98">
        <f t="shared" si="89"/>
        <v>42384</v>
      </c>
      <c r="L397" s="43">
        <f t="shared" si="90"/>
        <v>16</v>
      </c>
      <c r="M397" s="44">
        <f t="shared" si="91"/>
        <v>16</v>
      </c>
      <c r="N397" s="8">
        <f t="shared" si="98"/>
        <v>1.002248056</v>
      </c>
      <c r="O397" s="8">
        <f t="shared" ca="1" si="99"/>
        <v>1.0106953329999999</v>
      </c>
      <c r="P397" s="44">
        <v>0</v>
      </c>
      <c r="Q397" s="42">
        <f t="shared" ca="1" si="92"/>
        <v>17337.264345560001</v>
      </c>
      <c r="R397" s="42"/>
      <c r="S397" s="34">
        <v>0</v>
      </c>
      <c r="T397" s="34"/>
      <c r="U397" s="1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</row>
    <row r="398" spans="1:122" x14ac:dyDescent="0.2">
      <c r="A398" s="38">
        <f t="shared" si="100"/>
        <v>42411</v>
      </c>
      <c r="B398" s="39">
        <f t="shared" ca="1" si="93"/>
        <v>1639438.9422583301</v>
      </c>
      <c r="C398" s="34">
        <f t="shared" si="95"/>
        <v>1621012.1130000001</v>
      </c>
      <c r="D398" s="34"/>
      <c r="E398" s="40">
        <f ca="1">IF(A398&lt;$B$1,VLOOKUP(A398,[1]DI!$A$4:$B$15000,2,FALSE),0)</f>
        <v>0.14130000000000001</v>
      </c>
      <c r="F398" s="41">
        <f t="shared" ca="1" si="96"/>
        <v>1.0005246136075501</v>
      </c>
      <c r="G398" s="41">
        <f ca="1">(TRUNC(PRODUCT($F$11:$F397),16))</f>
        <v>1.14147943419155</v>
      </c>
      <c r="H398" s="42">
        <f t="shared" ca="1" si="101"/>
        <v>1.1313455616427199</v>
      </c>
      <c r="I398" s="42">
        <f t="shared" ca="1" si="97"/>
        <v>1.0089573599999999</v>
      </c>
      <c r="J398" s="40">
        <f t="shared" si="102"/>
        <v>3.5999999999999997E-2</v>
      </c>
      <c r="K398" s="98">
        <f t="shared" ref="K398:K461" si="103">IF(P397&gt;0,A397,K397)</f>
        <v>42384</v>
      </c>
      <c r="L398" s="43">
        <f t="shared" ref="L398:L461" si="104">IF(A398&gt;K398,IF(NETWORKDAYS(K398,A398,$W$12:$W$197)-1=0,1,NETWORKDAYS(K398,A398,$W$12:$W$197)-1),0)</f>
        <v>17</v>
      </c>
      <c r="M398" s="44">
        <f t="shared" ref="M398:M461" si="105">IF(AND(L398=1,L397=1),1,IF(L398&gt;0,IF(L398=L397,L398+1,L398),0))</f>
        <v>17</v>
      </c>
      <c r="N398" s="8">
        <f t="shared" si="98"/>
        <v>1.002388727</v>
      </c>
      <c r="O398" s="8">
        <f t="shared" ca="1" si="99"/>
        <v>1.011367484</v>
      </c>
      <c r="P398" s="44">
        <v>0</v>
      </c>
      <c r="Q398" s="42">
        <f t="shared" ref="Q398:Q461" ca="1" si="106">TRUNC(((O398-1)*C398),8)</f>
        <v>18426.829258329999</v>
      </c>
      <c r="R398" s="42"/>
      <c r="S398" s="34">
        <v>0</v>
      </c>
      <c r="T398" s="34"/>
      <c r="U398" s="1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</row>
    <row r="399" spans="1:122" x14ac:dyDescent="0.2">
      <c r="A399" s="38">
        <f t="shared" si="100"/>
        <v>42412</v>
      </c>
      <c r="B399" s="39">
        <f t="shared" ref="B399:B462" ca="1" si="107">IF(A399&lt;=TODAY(),C399+Q399,IF(AND(A399&gt;TODAY(),A399&lt;=$B$1),IF(VLOOKUP(TODAY(),$A$10:$E$2000,5,FALSE)=0,"n.d",C399+Q399),"n.d"))</f>
        <v>1640529.2512156502</v>
      </c>
      <c r="C399" s="34">
        <f t="shared" si="95"/>
        <v>1621012.1130000001</v>
      </c>
      <c r="D399" s="34"/>
      <c r="E399" s="40">
        <f ca="1">IF(A399&lt;$B$1,VLOOKUP(A399,[1]DI!$A$4:$B$15000,2,FALSE),0)</f>
        <v>0.14130000000000001</v>
      </c>
      <c r="F399" s="41">
        <f t="shared" ca="1" si="96"/>
        <v>1.0005246136075501</v>
      </c>
      <c r="G399" s="41">
        <f ca="1">(TRUNC(PRODUCT($F$11:$F398),16))</f>
        <v>1.1420782698354699</v>
      </c>
      <c r="H399" s="42">
        <f t="shared" ca="1" si="101"/>
        <v>1.1313455616427199</v>
      </c>
      <c r="I399" s="42">
        <f t="shared" ca="1" si="97"/>
        <v>1.00948668</v>
      </c>
      <c r="J399" s="40">
        <f t="shared" si="102"/>
        <v>3.5999999999999997E-2</v>
      </c>
      <c r="K399" s="98">
        <f t="shared" si="103"/>
        <v>42384</v>
      </c>
      <c r="L399" s="43">
        <f t="shared" si="104"/>
        <v>18</v>
      </c>
      <c r="M399" s="44">
        <f t="shared" si="105"/>
        <v>18</v>
      </c>
      <c r="N399" s="8">
        <f t="shared" si="98"/>
        <v>1.0025294179999999</v>
      </c>
      <c r="O399" s="8">
        <f t="shared" ca="1" si="99"/>
        <v>1.0120400940000001</v>
      </c>
      <c r="P399" s="44">
        <v>0</v>
      </c>
      <c r="Q399" s="42">
        <f t="shared" ca="1" si="106"/>
        <v>19517.13821565</v>
      </c>
      <c r="R399" s="42"/>
      <c r="S399" s="34">
        <v>0</v>
      </c>
      <c r="T399" s="34"/>
      <c r="U399" s="1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</row>
    <row r="400" spans="1:122" x14ac:dyDescent="0.2">
      <c r="A400" s="38">
        <f t="shared" si="100"/>
        <v>42413</v>
      </c>
      <c r="B400" s="39">
        <f t="shared" ca="1" si="107"/>
        <v>1641620.2734183101</v>
      </c>
      <c r="C400" s="34">
        <f t="shared" si="95"/>
        <v>1621012.1130000001</v>
      </c>
      <c r="D400" s="34"/>
      <c r="E400" s="40">
        <f ca="1">IF(A400&lt;$B$1,VLOOKUP(A400,[1]DI!$A$4:$B$15000,2,FALSE),0)</f>
        <v>0</v>
      </c>
      <c r="F400" s="41">
        <f t="shared" ca="1" si="96"/>
        <v>1</v>
      </c>
      <c r="G400" s="41">
        <f ca="1">(TRUNC(PRODUCT($F$11:$F399),16))</f>
        <v>1.14267741963671</v>
      </c>
      <c r="H400" s="42">
        <f t="shared" ca="1" si="101"/>
        <v>1.1313455616427199</v>
      </c>
      <c r="I400" s="42">
        <f t="shared" ca="1" si="97"/>
        <v>1.0100162699999999</v>
      </c>
      <c r="J400" s="40">
        <f t="shared" si="102"/>
        <v>3.5999999999999997E-2</v>
      </c>
      <c r="K400" s="98">
        <f t="shared" si="103"/>
        <v>42384</v>
      </c>
      <c r="L400" s="43">
        <f t="shared" si="104"/>
        <v>18</v>
      </c>
      <c r="M400" s="44">
        <f t="shared" si="105"/>
        <v>19</v>
      </c>
      <c r="N400" s="8">
        <f t="shared" si="98"/>
        <v>1.002670129</v>
      </c>
      <c r="O400" s="8">
        <f t="shared" ca="1" si="99"/>
        <v>1.0127131439999999</v>
      </c>
      <c r="P400" s="44">
        <v>0</v>
      </c>
      <c r="Q400" s="42">
        <f t="shared" ca="1" si="106"/>
        <v>20608.160418309999</v>
      </c>
      <c r="R400" s="42"/>
      <c r="S400" s="34">
        <v>0</v>
      </c>
      <c r="T400" s="34"/>
      <c r="U400" s="1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</row>
    <row r="401" spans="1:122" x14ac:dyDescent="0.2">
      <c r="A401" s="38">
        <f t="shared" si="100"/>
        <v>42414</v>
      </c>
      <c r="B401" s="39">
        <f t="shared" ca="1" si="107"/>
        <v>1641620.2734183101</v>
      </c>
      <c r="C401" s="34">
        <f t="shared" si="95"/>
        <v>1621012.1130000001</v>
      </c>
      <c r="D401" s="34"/>
      <c r="E401" s="40">
        <f ca="1">IF(A401&lt;$B$1,VLOOKUP(A401,[1]DI!$A$4:$B$15000,2,FALSE),0)</f>
        <v>0</v>
      </c>
      <c r="F401" s="41">
        <f t="shared" ca="1" si="96"/>
        <v>1</v>
      </c>
      <c r="G401" s="41">
        <f ca="1">(TRUNC(PRODUCT($F$11:$F400),16))</f>
        <v>1.14267741963671</v>
      </c>
      <c r="H401" s="42">
        <f t="shared" ca="1" si="101"/>
        <v>1.1313455616427199</v>
      </c>
      <c r="I401" s="42">
        <f t="shared" ca="1" si="97"/>
        <v>1.0100162699999999</v>
      </c>
      <c r="J401" s="40">
        <f t="shared" si="102"/>
        <v>3.5999999999999997E-2</v>
      </c>
      <c r="K401" s="98">
        <f t="shared" si="103"/>
        <v>42384</v>
      </c>
      <c r="L401" s="43">
        <f t="shared" si="104"/>
        <v>18</v>
      </c>
      <c r="M401" s="44">
        <f t="shared" si="105"/>
        <v>19</v>
      </c>
      <c r="N401" s="8">
        <f t="shared" si="98"/>
        <v>1.002670129</v>
      </c>
      <c r="O401" s="8">
        <f t="shared" ca="1" si="99"/>
        <v>1.0127131439999999</v>
      </c>
      <c r="P401" s="44">
        <v>0</v>
      </c>
      <c r="Q401" s="42">
        <f t="shared" ca="1" si="106"/>
        <v>20608.160418309999</v>
      </c>
      <c r="R401" s="42"/>
      <c r="S401" s="34">
        <v>0</v>
      </c>
      <c r="T401" s="34"/>
      <c r="U401" s="1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</row>
    <row r="402" spans="1:122" s="37" customFormat="1" x14ac:dyDescent="0.2">
      <c r="A402" s="38">
        <f t="shared" si="100"/>
        <v>42415</v>
      </c>
      <c r="B402" s="39">
        <f t="shared" ca="1" si="107"/>
        <v>1641620.2734183101</v>
      </c>
      <c r="C402" s="34">
        <f t="shared" si="95"/>
        <v>1621012.1130000001</v>
      </c>
      <c r="D402" s="34"/>
      <c r="E402" s="40">
        <f ca="1">IF(A402&lt;$B$1,VLOOKUP(A402,[1]DI!$A$4:$B$15000,2,FALSE),0)</f>
        <v>0.14130000000000001</v>
      </c>
      <c r="F402" s="41">
        <f t="shared" ca="1" si="96"/>
        <v>1.0005246136075501</v>
      </c>
      <c r="G402" s="41">
        <f ca="1">(TRUNC(PRODUCT($F$11:$F401),16))</f>
        <v>1.14267741963671</v>
      </c>
      <c r="H402" s="42">
        <f t="shared" ca="1" si="101"/>
        <v>1.1313455616427199</v>
      </c>
      <c r="I402" s="42">
        <f t="shared" ca="1" si="97"/>
        <v>1.0100162699999999</v>
      </c>
      <c r="J402" s="40">
        <f t="shared" si="102"/>
        <v>3.5999999999999997E-2</v>
      </c>
      <c r="K402" s="98">
        <f t="shared" si="103"/>
        <v>42384</v>
      </c>
      <c r="L402" s="43">
        <f t="shared" si="104"/>
        <v>19</v>
      </c>
      <c r="M402" s="44">
        <f t="shared" si="105"/>
        <v>19</v>
      </c>
      <c r="N402" s="8">
        <f t="shared" si="98"/>
        <v>1.002670129</v>
      </c>
      <c r="O402" s="8">
        <f t="shared" ca="1" si="99"/>
        <v>1.0127131439999999</v>
      </c>
      <c r="P402" s="44">
        <v>13</v>
      </c>
      <c r="Q402" s="42">
        <f t="shared" ca="1" si="106"/>
        <v>20608.160418309999</v>
      </c>
      <c r="R402" s="42"/>
      <c r="S402" s="34">
        <v>0</v>
      </c>
      <c r="T402" s="34">
        <v>137383.88</v>
      </c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</row>
    <row r="403" spans="1:122" x14ac:dyDescent="0.2">
      <c r="A403" s="38">
        <f t="shared" si="100"/>
        <v>42416</v>
      </c>
      <c r="B403" s="39">
        <f t="shared" ca="1" si="107"/>
        <v>1622090.1508956202</v>
      </c>
      <c r="C403" s="34">
        <f>(C402+D402)-S402</f>
        <v>1621012.1130000001</v>
      </c>
      <c r="D403" s="34"/>
      <c r="E403" s="40">
        <f ca="1">IF(A403&lt;$B$1,VLOOKUP(A403,[1]DI!$A$4:$B$15000,2,FALSE),0)</f>
        <v>0.14130000000000001</v>
      </c>
      <c r="F403" s="41">
        <f t="shared" ca="1" si="96"/>
        <v>1.0005246136075501</v>
      </c>
      <c r="G403" s="41">
        <f ca="1">(TRUNC(PRODUCT($F$11:$F402),16))</f>
        <v>1.14327688376009</v>
      </c>
      <c r="H403" s="42">
        <f t="shared" ca="1" si="101"/>
        <v>1.14267741963671</v>
      </c>
      <c r="I403" s="42">
        <f t="shared" ca="1" si="97"/>
        <v>1.00052461</v>
      </c>
      <c r="J403" s="40">
        <f t="shared" si="102"/>
        <v>3.5999999999999997E-2</v>
      </c>
      <c r="K403" s="98">
        <f t="shared" si="103"/>
        <v>42415</v>
      </c>
      <c r="L403" s="43">
        <f t="shared" si="104"/>
        <v>1</v>
      </c>
      <c r="M403" s="44">
        <f t="shared" si="105"/>
        <v>1</v>
      </c>
      <c r="N403" s="8">
        <f t="shared" si="98"/>
        <v>1.000140356</v>
      </c>
      <c r="O403" s="8">
        <f t="shared" ca="1" si="99"/>
        <v>1.0006650399999999</v>
      </c>
      <c r="P403" s="44">
        <v>0</v>
      </c>
      <c r="Q403" s="42">
        <f t="shared" ca="1" si="106"/>
        <v>1078.03789562</v>
      </c>
      <c r="R403" s="42"/>
      <c r="S403" s="34">
        <v>0</v>
      </c>
      <c r="T403" s="34"/>
      <c r="U403" s="1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</row>
    <row r="404" spans="1:122" x14ac:dyDescent="0.2">
      <c r="A404" s="38">
        <f t="shared" si="100"/>
        <v>42417</v>
      </c>
      <c r="B404" s="39">
        <f t="shared" ca="1" si="107"/>
        <v>1623168.9117626601</v>
      </c>
      <c r="C404" s="34">
        <f t="shared" ref="C404:C431" si="108">(C403-S403)</f>
        <v>1621012.1130000001</v>
      </c>
      <c r="D404" s="34"/>
      <c r="E404" s="40">
        <f ca="1">IF(A404&lt;$B$1,VLOOKUP(A404,[1]DI!$A$4:$B$15000,2,FALSE),0)</f>
        <v>0.14130000000000001</v>
      </c>
      <c r="F404" s="41">
        <f t="shared" ca="1" si="96"/>
        <v>1.0005246136075501</v>
      </c>
      <c r="G404" s="41">
        <f ca="1">(TRUNC(PRODUCT($F$11:$F403),16))</f>
        <v>1.1438766623705099</v>
      </c>
      <c r="H404" s="42">
        <f t="shared" ca="1" si="101"/>
        <v>1.14267741963671</v>
      </c>
      <c r="I404" s="42">
        <f t="shared" ca="1" si="97"/>
        <v>1.0010494999999999</v>
      </c>
      <c r="J404" s="40">
        <f t="shared" si="102"/>
        <v>3.5999999999999997E-2</v>
      </c>
      <c r="K404" s="98">
        <f t="shared" si="103"/>
        <v>42415</v>
      </c>
      <c r="L404" s="43">
        <f t="shared" si="104"/>
        <v>2</v>
      </c>
      <c r="M404" s="44">
        <f t="shared" si="105"/>
        <v>2</v>
      </c>
      <c r="N404" s="8">
        <f t="shared" si="98"/>
        <v>1.0002807309999999</v>
      </c>
      <c r="O404" s="8">
        <f t="shared" ca="1" si="99"/>
        <v>1.0013305260000001</v>
      </c>
      <c r="P404" s="44">
        <v>0</v>
      </c>
      <c r="Q404" s="42">
        <f t="shared" ca="1" si="106"/>
        <v>2156.7987626600002</v>
      </c>
      <c r="R404" s="42"/>
      <c r="S404" s="34">
        <v>0</v>
      </c>
      <c r="T404" s="34"/>
      <c r="U404" s="1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</row>
    <row r="405" spans="1:122" x14ac:dyDescent="0.2">
      <c r="A405" s="38">
        <f t="shared" si="100"/>
        <v>42418</v>
      </c>
      <c r="B405" s="39">
        <f t="shared" ca="1" si="107"/>
        <v>1624248.3972221001</v>
      </c>
      <c r="C405" s="34">
        <f t="shared" si="108"/>
        <v>1621012.1130000001</v>
      </c>
      <c r="D405" s="34"/>
      <c r="E405" s="40">
        <f ca="1">IF(A405&lt;$B$1,VLOOKUP(A405,[1]DI!$A$4:$B$15000,2,FALSE),0)</f>
        <v>0.14130000000000001</v>
      </c>
      <c r="F405" s="41">
        <f t="shared" ca="1" si="96"/>
        <v>1.0005246136075501</v>
      </c>
      <c r="G405" s="41">
        <f ca="1">(TRUNC(PRODUCT($F$11:$F404),16))</f>
        <v>1.14447675563295</v>
      </c>
      <c r="H405" s="42">
        <f t="shared" ca="1" si="101"/>
        <v>1.14267741963671</v>
      </c>
      <c r="I405" s="42">
        <f t="shared" ca="1" si="97"/>
        <v>1.0015746699999999</v>
      </c>
      <c r="J405" s="40">
        <f t="shared" si="102"/>
        <v>3.5999999999999997E-2</v>
      </c>
      <c r="K405" s="98">
        <f t="shared" si="103"/>
        <v>42415</v>
      </c>
      <c r="L405" s="43">
        <f t="shared" si="104"/>
        <v>3</v>
      </c>
      <c r="M405" s="44">
        <f t="shared" si="105"/>
        <v>3</v>
      </c>
      <c r="N405" s="8">
        <f t="shared" si="98"/>
        <v>1.000421126</v>
      </c>
      <c r="O405" s="8">
        <f t="shared" ca="1" si="99"/>
        <v>1.0019964589999999</v>
      </c>
      <c r="P405" s="44">
        <v>0</v>
      </c>
      <c r="Q405" s="42">
        <f t="shared" ca="1" si="106"/>
        <v>3236.2842221000001</v>
      </c>
      <c r="R405" s="42"/>
      <c r="S405" s="34">
        <v>0</v>
      </c>
      <c r="T405" s="34"/>
      <c r="U405" s="1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</row>
    <row r="406" spans="1:122" x14ac:dyDescent="0.2">
      <c r="A406" s="38">
        <f t="shared" si="100"/>
        <v>42419</v>
      </c>
      <c r="B406" s="39">
        <f t="shared" ca="1" si="107"/>
        <v>1625328.5926848501</v>
      </c>
      <c r="C406" s="34">
        <f t="shared" si="108"/>
        <v>1621012.1130000001</v>
      </c>
      <c r="D406" s="34"/>
      <c r="E406" s="40">
        <f ca="1">IF(A406&lt;$B$1,VLOOKUP(A406,[1]DI!$A$4:$B$15000,2,FALSE),0)</f>
        <v>0.14130000000000001</v>
      </c>
      <c r="F406" s="41">
        <f t="shared" ca="1" si="96"/>
        <v>1.0005246136075501</v>
      </c>
      <c r="G406" s="41">
        <f ca="1">(TRUNC(PRODUCT($F$11:$F405),16))</f>
        <v>1.1450771637124799</v>
      </c>
      <c r="H406" s="42">
        <f t="shared" ca="1" si="101"/>
        <v>1.14267741963671</v>
      </c>
      <c r="I406" s="42">
        <f t="shared" ca="1" si="97"/>
        <v>1.00210011</v>
      </c>
      <c r="J406" s="40">
        <f t="shared" si="102"/>
        <v>3.5999999999999997E-2</v>
      </c>
      <c r="K406" s="98">
        <f t="shared" si="103"/>
        <v>42415</v>
      </c>
      <c r="L406" s="43">
        <f t="shared" si="104"/>
        <v>4</v>
      </c>
      <c r="M406" s="44">
        <f t="shared" si="105"/>
        <v>4</v>
      </c>
      <c r="N406" s="8">
        <f t="shared" si="98"/>
        <v>1.0005615409999999</v>
      </c>
      <c r="O406" s="8">
        <f t="shared" ca="1" si="99"/>
        <v>1.00266283</v>
      </c>
      <c r="P406" s="44">
        <v>0</v>
      </c>
      <c r="Q406" s="42">
        <f t="shared" ca="1" si="106"/>
        <v>4316.47968485</v>
      </c>
      <c r="R406" s="42"/>
      <c r="S406" s="34">
        <v>0</v>
      </c>
      <c r="T406" s="34"/>
      <c r="U406" s="1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</row>
    <row r="407" spans="1:122" x14ac:dyDescent="0.2">
      <c r="A407" s="38">
        <f t="shared" si="100"/>
        <v>42420</v>
      </c>
      <c r="B407" s="39">
        <f t="shared" ca="1" si="107"/>
        <v>1626409.4965299002</v>
      </c>
      <c r="C407" s="34">
        <f t="shared" si="108"/>
        <v>1621012.1130000001</v>
      </c>
      <c r="D407" s="34"/>
      <c r="E407" s="40">
        <f ca="1">IF(A407&lt;$B$1,VLOOKUP(A407,[1]DI!$A$4:$B$15000,2,FALSE),0)</f>
        <v>0</v>
      </c>
      <c r="F407" s="41">
        <f t="shared" ca="1" si="96"/>
        <v>1</v>
      </c>
      <c r="G407" s="41">
        <f ca="1">(TRUNC(PRODUCT($F$11:$F406),16))</f>
        <v>1.1456778867742601</v>
      </c>
      <c r="H407" s="42">
        <f t="shared" ca="1" si="101"/>
        <v>1.14267741963671</v>
      </c>
      <c r="I407" s="42">
        <f t="shared" ca="1" si="97"/>
        <v>1.00262582</v>
      </c>
      <c r="J407" s="40">
        <f t="shared" si="102"/>
        <v>3.5999999999999997E-2</v>
      </c>
      <c r="K407" s="98">
        <f t="shared" si="103"/>
        <v>42415</v>
      </c>
      <c r="L407" s="43">
        <f t="shared" si="104"/>
        <v>4</v>
      </c>
      <c r="M407" s="44">
        <f t="shared" si="105"/>
        <v>5</v>
      </c>
      <c r="N407" s="8">
        <f t="shared" si="98"/>
        <v>1.0007019749999999</v>
      </c>
      <c r="O407" s="8">
        <f t="shared" ca="1" si="99"/>
        <v>1.0033296380000001</v>
      </c>
      <c r="P407" s="44">
        <v>0</v>
      </c>
      <c r="Q407" s="42">
        <f t="shared" ca="1" si="106"/>
        <v>5397.3835299000002</v>
      </c>
      <c r="R407" s="42"/>
      <c r="S407" s="34">
        <v>0</v>
      </c>
      <c r="T407" s="34"/>
      <c r="U407" s="1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</row>
    <row r="408" spans="1:122" x14ac:dyDescent="0.2">
      <c r="A408" s="38">
        <f t="shared" si="100"/>
        <v>42421</v>
      </c>
      <c r="B408" s="39">
        <f t="shared" ca="1" si="107"/>
        <v>1626409.4965299002</v>
      </c>
      <c r="C408" s="34">
        <f t="shared" si="108"/>
        <v>1621012.1130000001</v>
      </c>
      <c r="D408" s="34"/>
      <c r="E408" s="40">
        <f ca="1">IF(A408&lt;$B$1,VLOOKUP(A408,[1]DI!$A$4:$B$15000,2,FALSE),0)</f>
        <v>0</v>
      </c>
      <c r="F408" s="41">
        <f t="shared" ca="1" si="96"/>
        <v>1</v>
      </c>
      <c r="G408" s="41">
        <f ca="1">(TRUNC(PRODUCT($F$11:$F407),16))</f>
        <v>1.1456778867742601</v>
      </c>
      <c r="H408" s="42">
        <f t="shared" ca="1" si="101"/>
        <v>1.14267741963671</v>
      </c>
      <c r="I408" s="42">
        <f t="shared" ca="1" si="97"/>
        <v>1.00262582</v>
      </c>
      <c r="J408" s="40">
        <f t="shared" si="102"/>
        <v>3.5999999999999997E-2</v>
      </c>
      <c r="K408" s="98">
        <f t="shared" si="103"/>
        <v>42415</v>
      </c>
      <c r="L408" s="43">
        <f t="shared" si="104"/>
        <v>4</v>
      </c>
      <c r="M408" s="44">
        <f t="shared" si="105"/>
        <v>5</v>
      </c>
      <c r="N408" s="8">
        <f t="shared" si="98"/>
        <v>1.0007019749999999</v>
      </c>
      <c r="O408" s="8">
        <f t="shared" ca="1" si="99"/>
        <v>1.0033296380000001</v>
      </c>
      <c r="P408" s="44">
        <v>0</v>
      </c>
      <c r="Q408" s="42">
        <f t="shared" ca="1" si="106"/>
        <v>5397.3835299000002</v>
      </c>
      <c r="R408" s="42"/>
      <c r="S408" s="34">
        <v>0</v>
      </c>
      <c r="T408" s="34"/>
      <c r="U408" s="1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</row>
    <row r="409" spans="1:122" x14ac:dyDescent="0.2">
      <c r="A409" s="38">
        <f t="shared" si="100"/>
        <v>42422</v>
      </c>
      <c r="B409" s="39">
        <f t="shared" ca="1" si="107"/>
        <v>1626409.4965299002</v>
      </c>
      <c r="C409" s="34">
        <f t="shared" si="108"/>
        <v>1621012.1130000001</v>
      </c>
      <c r="D409" s="34"/>
      <c r="E409" s="40">
        <f ca="1">IF(A409&lt;$B$1,VLOOKUP(A409,[1]DI!$A$4:$B$15000,2,FALSE),0)</f>
        <v>0.14130000000000001</v>
      </c>
      <c r="F409" s="41">
        <f t="shared" ca="1" si="96"/>
        <v>1.0005246136075501</v>
      </c>
      <c r="G409" s="41">
        <f ca="1">(TRUNC(PRODUCT($F$11:$F408),16))</f>
        <v>1.1456778867742601</v>
      </c>
      <c r="H409" s="42">
        <f t="shared" ca="1" si="101"/>
        <v>1.14267741963671</v>
      </c>
      <c r="I409" s="42">
        <f t="shared" ca="1" si="97"/>
        <v>1.00262582</v>
      </c>
      <c r="J409" s="40">
        <f t="shared" si="102"/>
        <v>3.5999999999999997E-2</v>
      </c>
      <c r="K409" s="98">
        <f t="shared" si="103"/>
        <v>42415</v>
      </c>
      <c r="L409" s="43">
        <f t="shared" si="104"/>
        <v>5</v>
      </c>
      <c r="M409" s="44">
        <f t="shared" si="105"/>
        <v>5</v>
      </c>
      <c r="N409" s="8">
        <f t="shared" si="98"/>
        <v>1.0007019749999999</v>
      </c>
      <c r="O409" s="8">
        <f t="shared" ca="1" si="99"/>
        <v>1.0033296380000001</v>
      </c>
      <c r="P409" s="44">
        <v>0</v>
      </c>
      <c r="Q409" s="42">
        <f t="shared" ca="1" si="106"/>
        <v>5397.3835299000002</v>
      </c>
      <c r="R409" s="42"/>
      <c r="S409" s="34">
        <v>0</v>
      </c>
      <c r="T409" s="34"/>
      <c r="U409" s="1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</row>
    <row r="410" spans="1:122" x14ac:dyDescent="0.2">
      <c r="A410" s="38">
        <f t="shared" si="100"/>
        <v>42423</v>
      </c>
      <c r="B410" s="39">
        <f t="shared" ca="1" si="107"/>
        <v>1627491.1265883702</v>
      </c>
      <c r="C410" s="34">
        <f t="shared" si="108"/>
        <v>1621012.1130000001</v>
      </c>
      <c r="D410" s="34"/>
      <c r="E410" s="40">
        <f ca="1">IF(A410&lt;$B$1,VLOOKUP(A410,[1]DI!$A$4:$B$15000,2,FALSE),0)</f>
        <v>0.14130000000000001</v>
      </c>
      <c r="F410" s="41">
        <f t="shared" ca="1" si="96"/>
        <v>1.0005246136075501</v>
      </c>
      <c r="G410" s="41">
        <f ca="1">(TRUNC(PRODUCT($F$11:$F409),16))</f>
        <v>1.1462789249835299</v>
      </c>
      <c r="H410" s="42">
        <f t="shared" ca="1" si="101"/>
        <v>1.14267741963671</v>
      </c>
      <c r="I410" s="42">
        <f t="shared" ca="1" si="97"/>
        <v>1.0031518100000001</v>
      </c>
      <c r="J410" s="40">
        <f t="shared" si="102"/>
        <v>3.5999999999999997E-2</v>
      </c>
      <c r="K410" s="98">
        <f t="shared" si="103"/>
        <v>42415</v>
      </c>
      <c r="L410" s="43">
        <f t="shared" si="104"/>
        <v>6</v>
      </c>
      <c r="M410" s="44">
        <f t="shared" si="105"/>
        <v>6</v>
      </c>
      <c r="N410" s="8">
        <f t="shared" si="98"/>
        <v>1.000842429</v>
      </c>
      <c r="O410" s="8">
        <f t="shared" ca="1" si="99"/>
        <v>1.0039968939999999</v>
      </c>
      <c r="P410" s="44">
        <v>0</v>
      </c>
      <c r="Q410" s="42">
        <f t="shared" ca="1" si="106"/>
        <v>6479.0135883700004</v>
      </c>
      <c r="R410" s="42"/>
      <c r="S410" s="34">
        <v>0</v>
      </c>
      <c r="T410" s="34"/>
      <c r="U410" s="1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</row>
    <row r="411" spans="1:122" x14ac:dyDescent="0.2">
      <c r="A411" s="38">
        <f t="shared" si="100"/>
        <v>42424</v>
      </c>
      <c r="B411" s="39">
        <f t="shared" ca="1" si="107"/>
        <v>1628573.4828602702</v>
      </c>
      <c r="C411" s="34">
        <f t="shared" si="108"/>
        <v>1621012.1130000001</v>
      </c>
      <c r="D411" s="34"/>
      <c r="E411" s="40">
        <f ca="1">IF(A411&lt;$B$1,VLOOKUP(A411,[1]DI!$A$4:$B$15000,2,FALSE),0)</f>
        <v>0.14130000000000001</v>
      </c>
      <c r="F411" s="41">
        <f t="shared" ca="1" si="96"/>
        <v>1.0005246136075501</v>
      </c>
      <c r="G411" s="41">
        <f ca="1">(TRUNC(PRODUCT($F$11:$F410),16))</f>
        <v>1.14688027850562</v>
      </c>
      <c r="H411" s="42">
        <f t="shared" ca="1" si="101"/>
        <v>1.14267741963671</v>
      </c>
      <c r="I411" s="42">
        <f t="shared" ca="1" si="97"/>
        <v>1.00367808</v>
      </c>
      <c r="J411" s="40">
        <f t="shared" si="102"/>
        <v>3.5999999999999997E-2</v>
      </c>
      <c r="K411" s="98">
        <f t="shared" si="103"/>
        <v>42415</v>
      </c>
      <c r="L411" s="43">
        <f t="shared" si="104"/>
        <v>7</v>
      </c>
      <c r="M411" s="44">
        <f t="shared" si="105"/>
        <v>7</v>
      </c>
      <c r="N411" s="8">
        <f t="shared" si="98"/>
        <v>1.0009829029999999</v>
      </c>
      <c r="O411" s="8">
        <f t="shared" ca="1" si="99"/>
        <v>1.004664598</v>
      </c>
      <c r="P411" s="44">
        <v>0</v>
      </c>
      <c r="Q411" s="42">
        <f t="shared" ca="1" si="106"/>
        <v>7561.3698602699997</v>
      </c>
      <c r="R411" s="42"/>
      <c r="S411" s="34">
        <v>0</v>
      </c>
      <c r="T411" s="34"/>
      <c r="U411" s="1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</row>
    <row r="412" spans="1:122" x14ac:dyDescent="0.2">
      <c r="A412" s="38">
        <f t="shared" si="100"/>
        <v>42425</v>
      </c>
      <c r="B412" s="39">
        <f t="shared" ca="1" si="107"/>
        <v>1629656.5491354701</v>
      </c>
      <c r="C412" s="34">
        <f t="shared" si="108"/>
        <v>1621012.1130000001</v>
      </c>
      <c r="D412" s="34"/>
      <c r="E412" s="40">
        <f ca="1">IF(A412&lt;$B$1,VLOOKUP(A412,[1]DI!$A$4:$B$15000,2,FALSE),0)</f>
        <v>0.14130000000000001</v>
      </c>
      <c r="F412" s="41">
        <f t="shared" ca="1" si="96"/>
        <v>1.0005246136075501</v>
      </c>
      <c r="G412" s="41">
        <f ca="1">(TRUNC(PRODUCT($F$11:$F411),16))</f>
        <v>1.1474819475059601</v>
      </c>
      <c r="H412" s="42">
        <f t="shared" ca="1" si="101"/>
        <v>1.14267741963671</v>
      </c>
      <c r="I412" s="42">
        <f t="shared" ca="1" si="97"/>
        <v>1.0042046200000001</v>
      </c>
      <c r="J412" s="40">
        <f t="shared" si="102"/>
        <v>3.5999999999999997E-2</v>
      </c>
      <c r="K412" s="98">
        <f t="shared" si="103"/>
        <v>42415</v>
      </c>
      <c r="L412" s="43">
        <f t="shared" si="104"/>
        <v>8</v>
      </c>
      <c r="M412" s="44">
        <f t="shared" si="105"/>
        <v>8</v>
      </c>
      <c r="N412" s="8">
        <f t="shared" si="98"/>
        <v>1.001123397</v>
      </c>
      <c r="O412" s="8">
        <f t="shared" ca="1" si="99"/>
        <v>1.0053327400000001</v>
      </c>
      <c r="P412" s="44">
        <v>0</v>
      </c>
      <c r="Q412" s="42">
        <f t="shared" ca="1" si="106"/>
        <v>8644.4361354699995</v>
      </c>
      <c r="R412" s="42"/>
      <c r="S412" s="34">
        <v>0</v>
      </c>
      <c r="T412" s="34"/>
      <c r="U412" s="1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</row>
    <row r="413" spans="1:122" x14ac:dyDescent="0.2">
      <c r="A413" s="38">
        <f t="shared" si="100"/>
        <v>42426</v>
      </c>
      <c r="B413" s="39">
        <f t="shared" ca="1" si="107"/>
        <v>1630740.3416241102</v>
      </c>
      <c r="C413" s="34">
        <f t="shared" si="108"/>
        <v>1621012.1130000001</v>
      </c>
      <c r="D413" s="34"/>
      <c r="E413" s="40">
        <f ca="1">IF(A413&lt;$B$1,VLOOKUP(A413,[1]DI!$A$4:$B$15000,2,FALSE),0)</f>
        <v>0.14130000000000001</v>
      </c>
      <c r="F413" s="41">
        <f t="shared" ca="1" si="96"/>
        <v>1.0005246136075501</v>
      </c>
      <c r="G413" s="41">
        <f ca="1">(TRUNC(PRODUCT($F$11:$F412),16))</f>
        <v>1.14808393215004</v>
      </c>
      <c r="H413" s="42">
        <f t="shared" ca="1" si="101"/>
        <v>1.14267741963671</v>
      </c>
      <c r="I413" s="42">
        <f t="shared" ca="1" si="97"/>
        <v>1.00473144</v>
      </c>
      <c r="J413" s="40">
        <f t="shared" si="102"/>
        <v>3.5999999999999997E-2</v>
      </c>
      <c r="K413" s="98">
        <f t="shared" si="103"/>
        <v>42415</v>
      </c>
      <c r="L413" s="43">
        <f t="shared" si="104"/>
        <v>9</v>
      </c>
      <c r="M413" s="44">
        <f t="shared" si="105"/>
        <v>9</v>
      </c>
      <c r="N413" s="8">
        <f t="shared" si="98"/>
        <v>1.00126391</v>
      </c>
      <c r="O413" s="8">
        <f t="shared" ca="1" si="99"/>
        <v>1.0060013299999999</v>
      </c>
      <c r="P413" s="44">
        <v>0</v>
      </c>
      <c r="Q413" s="42">
        <f t="shared" ca="1" si="106"/>
        <v>9728.2286241099991</v>
      </c>
      <c r="R413" s="42"/>
      <c r="S413" s="34">
        <v>0</v>
      </c>
      <c r="T413" s="34"/>
      <c r="U413" s="1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</row>
    <row r="414" spans="1:122" x14ac:dyDescent="0.2">
      <c r="A414" s="38">
        <f t="shared" si="100"/>
        <v>42427</v>
      </c>
      <c r="B414" s="39">
        <f t="shared" ca="1" si="107"/>
        <v>1631824.8603261602</v>
      </c>
      <c r="C414" s="34">
        <f t="shared" si="108"/>
        <v>1621012.1130000001</v>
      </c>
      <c r="D414" s="34"/>
      <c r="E414" s="40">
        <f ca="1">IF(A414&lt;$B$1,VLOOKUP(A414,[1]DI!$A$4:$B$15000,2,FALSE),0)</f>
        <v>0</v>
      </c>
      <c r="F414" s="41">
        <f t="shared" ca="1" si="96"/>
        <v>1</v>
      </c>
      <c r="G414" s="41">
        <f ca="1">(TRUNC(PRODUCT($F$11:$F413),16))</f>
        <v>1.1486862326034499</v>
      </c>
      <c r="H414" s="42">
        <f t="shared" ca="1" si="101"/>
        <v>1.14267741963671</v>
      </c>
      <c r="I414" s="42">
        <f t="shared" ca="1" si="97"/>
        <v>1.00525854</v>
      </c>
      <c r="J414" s="40">
        <f t="shared" si="102"/>
        <v>3.5999999999999997E-2</v>
      </c>
      <c r="K414" s="98">
        <f t="shared" si="103"/>
        <v>42415</v>
      </c>
      <c r="L414" s="43">
        <f t="shared" si="104"/>
        <v>9</v>
      </c>
      <c r="M414" s="44">
        <f t="shared" si="105"/>
        <v>10</v>
      </c>
      <c r="N414" s="8">
        <f t="shared" si="98"/>
        <v>1.001404443</v>
      </c>
      <c r="O414" s="8">
        <f t="shared" ca="1" si="99"/>
        <v>1.006670368</v>
      </c>
      <c r="P414" s="44">
        <v>0</v>
      </c>
      <c r="Q414" s="42">
        <f t="shared" ca="1" si="106"/>
        <v>10812.747326160001</v>
      </c>
      <c r="R414" s="42"/>
      <c r="S414" s="34">
        <v>0</v>
      </c>
      <c r="T414" s="34"/>
      <c r="U414" s="1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</row>
    <row r="415" spans="1:122" x14ac:dyDescent="0.2">
      <c r="A415" s="38">
        <f t="shared" si="100"/>
        <v>42428</v>
      </c>
      <c r="B415" s="39">
        <f t="shared" ca="1" si="107"/>
        <v>1631824.8603261602</v>
      </c>
      <c r="C415" s="34">
        <f t="shared" si="108"/>
        <v>1621012.1130000001</v>
      </c>
      <c r="D415" s="34"/>
      <c r="E415" s="40">
        <f ca="1">IF(A415&lt;$B$1,VLOOKUP(A415,[1]DI!$A$4:$B$15000,2,FALSE),0)</f>
        <v>0</v>
      </c>
      <c r="F415" s="41">
        <f t="shared" ca="1" si="96"/>
        <v>1</v>
      </c>
      <c r="G415" s="41">
        <f ca="1">(TRUNC(PRODUCT($F$11:$F414),16))</f>
        <v>1.1486862326034499</v>
      </c>
      <c r="H415" s="42">
        <f t="shared" ca="1" si="101"/>
        <v>1.14267741963671</v>
      </c>
      <c r="I415" s="42">
        <f t="shared" ca="1" si="97"/>
        <v>1.00525854</v>
      </c>
      <c r="J415" s="40">
        <f t="shared" si="102"/>
        <v>3.5999999999999997E-2</v>
      </c>
      <c r="K415" s="98">
        <f t="shared" si="103"/>
        <v>42415</v>
      </c>
      <c r="L415" s="43">
        <f t="shared" si="104"/>
        <v>9</v>
      </c>
      <c r="M415" s="44">
        <f t="shared" si="105"/>
        <v>10</v>
      </c>
      <c r="N415" s="8">
        <f t="shared" si="98"/>
        <v>1.001404443</v>
      </c>
      <c r="O415" s="8">
        <f t="shared" ca="1" si="99"/>
        <v>1.006670368</v>
      </c>
      <c r="P415" s="44">
        <v>0</v>
      </c>
      <c r="Q415" s="42">
        <f t="shared" ca="1" si="106"/>
        <v>10812.747326160001</v>
      </c>
      <c r="R415" s="42"/>
      <c r="S415" s="34">
        <v>0</v>
      </c>
      <c r="T415" s="34"/>
      <c r="U415" s="1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</row>
    <row r="416" spans="1:122" x14ac:dyDescent="0.2">
      <c r="A416" s="38">
        <f t="shared" si="100"/>
        <v>42429</v>
      </c>
      <c r="B416" s="39">
        <f t="shared" ca="1" si="107"/>
        <v>1631824.8603261602</v>
      </c>
      <c r="C416" s="34">
        <f t="shared" si="108"/>
        <v>1621012.1130000001</v>
      </c>
      <c r="D416" s="34"/>
      <c r="E416" s="40">
        <f ca="1">IF(A416&lt;$B$1,VLOOKUP(A416,[1]DI!$A$4:$B$15000,2,FALSE),0)</f>
        <v>0.14130000000000001</v>
      </c>
      <c r="F416" s="41">
        <f t="shared" ca="1" si="96"/>
        <v>1.0005246136075501</v>
      </c>
      <c r="G416" s="41">
        <f ca="1">(TRUNC(PRODUCT($F$11:$F415),16))</f>
        <v>1.1486862326034499</v>
      </c>
      <c r="H416" s="42">
        <f t="shared" ca="1" si="101"/>
        <v>1.14267741963671</v>
      </c>
      <c r="I416" s="42">
        <f t="shared" ca="1" si="97"/>
        <v>1.00525854</v>
      </c>
      <c r="J416" s="40">
        <f t="shared" si="102"/>
        <v>3.5999999999999997E-2</v>
      </c>
      <c r="K416" s="98">
        <f t="shared" si="103"/>
        <v>42415</v>
      </c>
      <c r="L416" s="43">
        <f t="shared" si="104"/>
        <v>10</v>
      </c>
      <c r="M416" s="44">
        <f t="shared" si="105"/>
        <v>10</v>
      </c>
      <c r="N416" s="8">
        <f t="shared" si="98"/>
        <v>1.001404443</v>
      </c>
      <c r="O416" s="8">
        <f t="shared" ca="1" si="99"/>
        <v>1.006670368</v>
      </c>
      <c r="P416" s="44">
        <v>0</v>
      </c>
      <c r="Q416" s="42">
        <f t="shared" ca="1" si="106"/>
        <v>10812.747326160001</v>
      </c>
      <c r="R416" s="42"/>
      <c r="S416" s="34">
        <v>0</v>
      </c>
      <c r="T416" s="34"/>
      <c r="U416" s="1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</row>
    <row r="417" spans="1:122" x14ac:dyDescent="0.2">
      <c r="A417" s="38">
        <f t="shared" si="100"/>
        <v>42430</v>
      </c>
      <c r="B417" s="39">
        <f t="shared" ca="1" si="107"/>
        <v>1632910.0906525401</v>
      </c>
      <c r="C417" s="34">
        <f t="shared" si="108"/>
        <v>1621012.1130000001</v>
      </c>
      <c r="D417" s="34"/>
      <c r="E417" s="40">
        <f ca="1">IF(A417&lt;$B$1,VLOOKUP(A417,[1]DI!$A$4:$B$15000,2,FALSE),0)</f>
        <v>0.14130000000000001</v>
      </c>
      <c r="F417" s="41">
        <f t="shared" ca="1" si="96"/>
        <v>1.0005246136075501</v>
      </c>
      <c r="G417" s="41">
        <f ca="1">(TRUNC(PRODUCT($F$11:$F416),16))</f>
        <v>1.14928884903188</v>
      </c>
      <c r="H417" s="42">
        <f t="shared" ca="1" si="101"/>
        <v>1.14267741963671</v>
      </c>
      <c r="I417" s="42">
        <f t="shared" ca="1" si="97"/>
        <v>1.0057859099999999</v>
      </c>
      <c r="J417" s="40">
        <f t="shared" si="102"/>
        <v>3.5999999999999997E-2</v>
      </c>
      <c r="K417" s="98">
        <f t="shared" si="103"/>
        <v>42415</v>
      </c>
      <c r="L417" s="43">
        <f t="shared" si="104"/>
        <v>11</v>
      </c>
      <c r="M417" s="44">
        <f t="shared" si="105"/>
        <v>11</v>
      </c>
      <c r="N417" s="8">
        <f t="shared" si="98"/>
        <v>1.001544996</v>
      </c>
      <c r="O417" s="8">
        <f t="shared" ca="1" si="99"/>
        <v>1.007339845</v>
      </c>
      <c r="P417" s="44">
        <v>0</v>
      </c>
      <c r="Q417" s="42">
        <f t="shared" ca="1" si="106"/>
        <v>11897.977652539999</v>
      </c>
      <c r="R417" s="42"/>
      <c r="S417" s="34">
        <v>0</v>
      </c>
      <c r="T417" s="34"/>
      <c r="U417" s="1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</row>
    <row r="418" spans="1:122" x14ac:dyDescent="0.2">
      <c r="A418" s="38">
        <f t="shared" si="100"/>
        <v>42431</v>
      </c>
      <c r="B418" s="39">
        <f t="shared" ca="1" si="107"/>
        <v>1633996.04881335</v>
      </c>
      <c r="C418" s="34">
        <f t="shared" si="108"/>
        <v>1621012.1130000001</v>
      </c>
      <c r="D418" s="34"/>
      <c r="E418" s="40">
        <f ca="1">IF(A418&lt;$B$1,VLOOKUP(A418,[1]DI!$A$4:$B$15000,2,FALSE),0)</f>
        <v>0.14130000000000001</v>
      </c>
      <c r="F418" s="41">
        <f t="shared" ca="1" si="96"/>
        <v>1.0005246136075501</v>
      </c>
      <c r="G418" s="41">
        <f ca="1">(TRUNC(PRODUCT($F$11:$F417),16))</f>
        <v>1.1498917816010901</v>
      </c>
      <c r="H418" s="42">
        <f t="shared" ca="1" si="101"/>
        <v>1.14267741963671</v>
      </c>
      <c r="I418" s="42">
        <f t="shared" ca="1" si="97"/>
        <v>1.0063135599999999</v>
      </c>
      <c r="J418" s="40">
        <f t="shared" si="102"/>
        <v>3.5999999999999997E-2</v>
      </c>
      <c r="K418" s="98">
        <f t="shared" si="103"/>
        <v>42415</v>
      </c>
      <c r="L418" s="43">
        <f t="shared" si="104"/>
        <v>12</v>
      </c>
      <c r="M418" s="44">
        <f t="shared" si="105"/>
        <v>12</v>
      </c>
      <c r="N418" s="8">
        <f t="shared" si="98"/>
        <v>1.0016855689999999</v>
      </c>
      <c r="O418" s="8">
        <f t="shared" ca="1" si="99"/>
        <v>1.008009771</v>
      </c>
      <c r="P418" s="44">
        <v>0</v>
      </c>
      <c r="Q418" s="42">
        <f t="shared" ca="1" si="106"/>
        <v>12983.935813350001</v>
      </c>
      <c r="R418" s="42"/>
      <c r="S418" s="34">
        <v>0</v>
      </c>
      <c r="T418" s="34"/>
      <c r="U418" s="1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</row>
    <row r="419" spans="1:122" x14ac:dyDescent="0.2">
      <c r="A419" s="38">
        <f t="shared" si="100"/>
        <v>42432</v>
      </c>
      <c r="B419" s="39">
        <f t="shared" ca="1" si="107"/>
        <v>1635082.73318759</v>
      </c>
      <c r="C419" s="34">
        <f t="shared" si="108"/>
        <v>1621012.1130000001</v>
      </c>
      <c r="D419" s="34"/>
      <c r="E419" s="40">
        <f ca="1">IF(A419&lt;$B$1,VLOOKUP(A419,[1]DI!$A$4:$B$15000,2,FALSE),0)</f>
        <v>0.14130000000000001</v>
      </c>
      <c r="F419" s="41">
        <f t="shared" ca="1" si="96"/>
        <v>1.0005246136075501</v>
      </c>
      <c r="G419" s="41">
        <f ca="1">(TRUNC(PRODUCT($F$11:$F418),16))</f>
        <v>1.1504950304769299</v>
      </c>
      <c r="H419" s="42">
        <f t="shared" ca="1" si="101"/>
        <v>1.14267741963671</v>
      </c>
      <c r="I419" s="42">
        <f t="shared" ca="1" si="97"/>
        <v>1.00684149</v>
      </c>
      <c r="J419" s="40">
        <f t="shared" si="102"/>
        <v>3.5999999999999997E-2</v>
      </c>
      <c r="K419" s="98">
        <f t="shared" si="103"/>
        <v>42415</v>
      </c>
      <c r="L419" s="43">
        <f t="shared" si="104"/>
        <v>13</v>
      </c>
      <c r="M419" s="44">
        <f t="shared" si="105"/>
        <v>13</v>
      </c>
      <c r="N419" s="8">
        <f t="shared" si="98"/>
        <v>1.0018261610000001</v>
      </c>
      <c r="O419" s="8">
        <f t="shared" ca="1" si="99"/>
        <v>1.008680145</v>
      </c>
      <c r="P419" s="44">
        <v>0</v>
      </c>
      <c r="Q419" s="42">
        <f t="shared" ca="1" si="106"/>
        <v>14070.620187590001</v>
      </c>
      <c r="R419" s="42"/>
      <c r="S419" s="34">
        <v>0</v>
      </c>
      <c r="T419" s="34"/>
      <c r="U419" s="1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</row>
    <row r="420" spans="1:122" x14ac:dyDescent="0.2">
      <c r="A420" s="38">
        <f t="shared" si="100"/>
        <v>42433</v>
      </c>
      <c r="B420" s="39">
        <f t="shared" ca="1" si="107"/>
        <v>1636170.1291861502</v>
      </c>
      <c r="C420" s="34">
        <f t="shared" si="108"/>
        <v>1621012.1130000001</v>
      </c>
      <c r="D420" s="34"/>
      <c r="E420" s="40">
        <f ca="1">IF(A420&lt;$B$1,VLOOKUP(A420,[1]DI!$A$4:$B$15000,2,FALSE),0)</f>
        <v>0.14130000000000001</v>
      </c>
      <c r="F420" s="41">
        <f t="shared" ca="1" si="96"/>
        <v>1.0005246136075501</v>
      </c>
      <c r="G420" s="41">
        <f ca="1">(TRUNC(PRODUCT($F$11:$F419),16))</f>
        <v>1.1510985958253299</v>
      </c>
      <c r="H420" s="42">
        <f t="shared" ca="1" si="101"/>
        <v>1.14267741963671</v>
      </c>
      <c r="I420" s="42">
        <f t="shared" ca="1" si="97"/>
        <v>1.00736969</v>
      </c>
      <c r="J420" s="40">
        <f t="shared" si="102"/>
        <v>3.5999999999999997E-2</v>
      </c>
      <c r="K420" s="98">
        <f t="shared" si="103"/>
        <v>42415</v>
      </c>
      <c r="L420" s="43">
        <f t="shared" si="104"/>
        <v>14</v>
      </c>
      <c r="M420" s="44">
        <f t="shared" si="105"/>
        <v>14</v>
      </c>
      <c r="N420" s="8">
        <f t="shared" si="98"/>
        <v>1.0019667729999999</v>
      </c>
      <c r="O420" s="8">
        <f t="shared" ca="1" si="99"/>
        <v>1.009350958</v>
      </c>
      <c r="P420" s="44">
        <v>0</v>
      </c>
      <c r="Q420" s="42">
        <f t="shared" ca="1" si="106"/>
        <v>15158.01618615</v>
      </c>
      <c r="R420" s="42"/>
      <c r="S420" s="34">
        <v>0</v>
      </c>
      <c r="T420" s="34"/>
      <c r="U420" s="1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</row>
    <row r="421" spans="1:122" x14ac:dyDescent="0.2">
      <c r="A421" s="38">
        <f t="shared" si="100"/>
        <v>42434</v>
      </c>
      <c r="B421" s="39">
        <f t="shared" ca="1" si="107"/>
        <v>1637258.2530191501</v>
      </c>
      <c r="C421" s="34">
        <f t="shared" si="108"/>
        <v>1621012.1130000001</v>
      </c>
      <c r="D421" s="34"/>
      <c r="E421" s="40">
        <f ca="1">IF(A421&lt;$B$1,VLOOKUP(A421,[1]DI!$A$4:$B$15000,2,FALSE),0)</f>
        <v>0</v>
      </c>
      <c r="F421" s="41">
        <f t="shared" ca="1" si="96"/>
        <v>1</v>
      </c>
      <c r="G421" s="41">
        <f ca="1">(TRUNC(PRODUCT($F$11:$F420),16))</f>
        <v>1.1517024778123299</v>
      </c>
      <c r="H421" s="42">
        <f t="shared" ca="1" si="101"/>
        <v>1.14267741963671</v>
      </c>
      <c r="I421" s="42">
        <f t="shared" ca="1" si="97"/>
        <v>1.00789817</v>
      </c>
      <c r="J421" s="40">
        <f t="shared" si="102"/>
        <v>3.5999999999999997E-2</v>
      </c>
      <c r="K421" s="98">
        <f t="shared" si="103"/>
        <v>42415</v>
      </c>
      <c r="L421" s="43">
        <f t="shared" si="104"/>
        <v>14</v>
      </c>
      <c r="M421" s="44">
        <f t="shared" si="105"/>
        <v>15</v>
      </c>
      <c r="N421" s="8">
        <f t="shared" si="98"/>
        <v>1.0021074050000001</v>
      </c>
      <c r="O421" s="8">
        <f t="shared" ca="1" si="99"/>
        <v>1.01002222</v>
      </c>
      <c r="P421" s="44">
        <v>0</v>
      </c>
      <c r="Q421" s="42">
        <f t="shared" ca="1" si="106"/>
        <v>16246.14001915</v>
      </c>
      <c r="R421" s="42"/>
      <c r="S421" s="34">
        <v>0</v>
      </c>
      <c r="T421" s="34"/>
      <c r="U421" s="1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</row>
    <row r="422" spans="1:122" x14ac:dyDescent="0.2">
      <c r="A422" s="38">
        <f t="shared" si="100"/>
        <v>42435</v>
      </c>
      <c r="B422" s="39">
        <f t="shared" ca="1" si="107"/>
        <v>1637258.2530191501</v>
      </c>
      <c r="C422" s="34">
        <f t="shared" si="108"/>
        <v>1621012.1130000001</v>
      </c>
      <c r="D422" s="34"/>
      <c r="E422" s="40">
        <f ca="1">IF(A422&lt;$B$1,VLOOKUP(A422,[1]DI!$A$4:$B$15000,2,FALSE),0)</f>
        <v>0</v>
      </c>
      <c r="F422" s="41">
        <f t="shared" ca="1" si="96"/>
        <v>1</v>
      </c>
      <c r="G422" s="41">
        <f ca="1">(TRUNC(PRODUCT($F$11:$F421),16))</f>
        <v>1.1517024778123299</v>
      </c>
      <c r="H422" s="42">
        <f t="shared" ca="1" si="101"/>
        <v>1.14267741963671</v>
      </c>
      <c r="I422" s="42">
        <f t="shared" ca="1" si="97"/>
        <v>1.00789817</v>
      </c>
      <c r="J422" s="40">
        <f t="shared" si="102"/>
        <v>3.5999999999999997E-2</v>
      </c>
      <c r="K422" s="98">
        <f t="shared" si="103"/>
        <v>42415</v>
      </c>
      <c r="L422" s="43">
        <f t="shared" si="104"/>
        <v>14</v>
      </c>
      <c r="M422" s="44">
        <f t="shared" si="105"/>
        <v>15</v>
      </c>
      <c r="N422" s="8">
        <f t="shared" si="98"/>
        <v>1.0021074050000001</v>
      </c>
      <c r="O422" s="8">
        <f t="shared" ca="1" si="99"/>
        <v>1.01002222</v>
      </c>
      <c r="P422" s="44">
        <v>0</v>
      </c>
      <c r="Q422" s="42">
        <f t="shared" ca="1" si="106"/>
        <v>16246.14001915</v>
      </c>
      <c r="R422" s="42"/>
      <c r="S422" s="34">
        <v>0</v>
      </c>
      <c r="T422" s="34"/>
      <c r="U422" s="1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</row>
    <row r="423" spans="1:122" x14ac:dyDescent="0.2">
      <c r="A423" s="38">
        <f t="shared" si="100"/>
        <v>42436</v>
      </c>
      <c r="B423" s="39">
        <f t="shared" ca="1" si="107"/>
        <v>1637258.2530191501</v>
      </c>
      <c r="C423" s="34">
        <f t="shared" si="108"/>
        <v>1621012.1130000001</v>
      </c>
      <c r="D423" s="34"/>
      <c r="E423" s="40">
        <f ca="1">IF(A423&lt;$B$1,VLOOKUP(A423,[1]DI!$A$4:$B$15000,2,FALSE),0)</f>
        <v>0.14130000000000001</v>
      </c>
      <c r="F423" s="41">
        <f t="shared" ca="1" si="96"/>
        <v>1.0005246136075501</v>
      </c>
      <c r="G423" s="41">
        <f ca="1">(TRUNC(PRODUCT($F$11:$F422),16))</f>
        <v>1.1517024778123299</v>
      </c>
      <c r="H423" s="42">
        <f t="shared" ca="1" si="101"/>
        <v>1.14267741963671</v>
      </c>
      <c r="I423" s="42">
        <f t="shared" ca="1" si="97"/>
        <v>1.00789817</v>
      </c>
      <c r="J423" s="40">
        <f t="shared" si="102"/>
        <v>3.5999999999999997E-2</v>
      </c>
      <c r="K423" s="98">
        <f t="shared" si="103"/>
        <v>42415</v>
      </c>
      <c r="L423" s="43">
        <f t="shared" si="104"/>
        <v>15</v>
      </c>
      <c r="M423" s="44">
        <f t="shared" si="105"/>
        <v>15</v>
      </c>
      <c r="N423" s="8">
        <f t="shared" si="98"/>
        <v>1.0021074050000001</v>
      </c>
      <c r="O423" s="8">
        <f t="shared" ca="1" si="99"/>
        <v>1.01002222</v>
      </c>
      <c r="P423" s="44">
        <v>0</v>
      </c>
      <c r="Q423" s="42">
        <f t="shared" ca="1" si="106"/>
        <v>16246.14001915</v>
      </c>
      <c r="R423" s="42"/>
      <c r="S423" s="34">
        <v>0</v>
      </c>
      <c r="T423" s="34"/>
      <c r="U423" s="1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</row>
    <row r="424" spans="1:122" x14ac:dyDescent="0.2">
      <c r="A424" s="38">
        <f t="shared" si="100"/>
        <v>42437</v>
      </c>
      <c r="B424" s="39">
        <f t="shared" ca="1" si="107"/>
        <v>1638347.1030655701</v>
      </c>
      <c r="C424" s="34">
        <f t="shared" si="108"/>
        <v>1621012.1130000001</v>
      </c>
      <c r="D424" s="34"/>
      <c r="E424" s="40">
        <f ca="1">IF(A424&lt;$B$1,VLOOKUP(A424,[1]DI!$A$4:$B$15000,2,FALSE),0)</f>
        <v>0.14130000000000001</v>
      </c>
      <c r="F424" s="41">
        <f t="shared" ca="1" si="96"/>
        <v>1.0005246136075501</v>
      </c>
      <c r="G424" s="41">
        <f ca="1">(TRUNC(PRODUCT($F$11:$F423),16))</f>
        <v>1.15230667660404</v>
      </c>
      <c r="H424" s="42">
        <f t="shared" ca="1" si="101"/>
        <v>1.14267741963671</v>
      </c>
      <c r="I424" s="42">
        <f t="shared" ca="1" si="97"/>
        <v>1.0084269299999999</v>
      </c>
      <c r="J424" s="40">
        <f t="shared" si="102"/>
        <v>3.5999999999999997E-2</v>
      </c>
      <c r="K424" s="98">
        <f t="shared" si="103"/>
        <v>42415</v>
      </c>
      <c r="L424" s="43">
        <f t="shared" si="104"/>
        <v>16</v>
      </c>
      <c r="M424" s="44">
        <f t="shared" si="105"/>
        <v>16</v>
      </c>
      <c r="N424" s="8">
        <f t="shared" si="98"/>
        <v>1.002248056</v>
      </c>
      <c r="O424" s="8">
        <f t="shared" ca="1" si="99"/>
        <v>1.01069393</v>
      </c>
      <c r="P424" s="44">
        <v>0</v>
      </c>
      <c r="Q424" s="42">
        <f t="shared" ca="1" si="106"/>
        <v>17334.99006557</v>
      </c>
      <c r="R424" s="42"/>
      <c r="S424" s="34">
        <v>0</v>
      </c>
      <c r="T424" s="34"/>
      <c r="U424" s="1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</row>
    <row r="425" spans="1:122" x14ac:dyDescent="0.2">
      <c r="A425" s="38">
        <f t="shared" si="100"/>
        <v>42438</v>
      </c>
      <c r="B425" s="39">
        <f t="shared" ca="1" si="107"/>
        <v>1639436.66635732</v>
      </c>
      <c r="C425" s="34">
        <f t="shared" si="108"/>
        <v>1621012.1130000001</v>
      </c>
      <c r="D425" s="34"/>
      <c r="E425" s="40">
        <f ca="1">IF(A425&lt;$B$1,VLOOKUP(A425,[1]DI!$A$4:$B$15000,2,FALSE),0)</f>
        <v>0.14130000000000001</v>
      </c>
      <c r="F425" s="41">
        <f t="shared" ca="1" si="96"/>
        <v>1.0005246136075501</v>
      </c>
      <c r="G425" s="41">
        <f ca="1">(TRUNC(PRODUCT($F$11:$F424),16))</f>
        <v>1.15291119236666</v>
      </c>
      <c r="H425" s="42">
        <f t="shared" ca="1" si="101"/>
        <v>1.14267741963671</v>
      </c>
      <c r="I425" s="42">
        <f t="shared" ca="1" si="97"/>
        <v>1.00895596</v>
      </c>
      <c r="J425" s="40">
        <f t="shared" si="102"/>
        <v>3.5999999999999997E-2</v>
      </c>
      <c r="K425" s="98">
        <f t="shared" si="103"/>
        <v>42415</v>
      </c>
      <c r="L425" s="43">
        <f t="shared" si="104"/>
        <v>17</v>
      </c>
      <c r="M425" s="44">
        <f t="shared" si="105"/>
        <v>17</v>
      </c>
      <c r="N425" s="8">
        <f t="shared" si="98"/>
        <v>1.002388727</v>
      </c>
      <c r="O425" s="8">
        <f t="shared" ca="1" si="99"/>
        <v>1.0113660799999999</v>
      </c>
      <c r="P425" s="44">
        <v>0</v>
      </c>
      <c r="Q425" s="42">
        <f t="shared" ca="1" si="106"/>
        <v>18424.553357320001</v>
      </c>
      <c r="R425" s="42"/>
      <c r="S425" s="34">
        <v>0</v>
      </c>
      <c r="T425" s="34"/>
      <c r="U425" s="1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</row>
    <row r="426" spans="1:122" x14ac:dyDescent="0.2">
      <c r="A426" s="38">
        <f t="shared" si="100"/>
        <v>42439</v>
      </c>
      <c r="B426" s="39">
        <f t="shared" ca="1" si="107"/>
        <v>1640526.95910453</v>
      </c>
      <c r="C426" s="34">
        <f t="shared" si="108"/>
        <v>1621012.1130000001</v>
      </c>
      <c r="D426" s="34"/>
      <c r="E426" s="40">
        <f ca="1">IF(A426&lt;$B$1,VLOOKUP(A426,[1]DI!$A$4:$B$15000,2,FALSE),0)</f>
        <v>0.14130000000000001</v>
      </c>
      <c r="F426" s="41">
        <f t="shared" ca="1" si="96"/>
        <v>1.0005246136075501</v>
      </c>
      <c r="G426" s="41">
        <f ca="1">(TRUNC(PRODUCT($F$11:$F425),16))</f>
        <v>1.15351602526647</v>
      </c>
      <c r="H426" s="42">
        <f t="shared" ca="1" si="101"/>
        <v>1.14267741963671</v>
      </c>
      <c r="I426" s="42">
        <f t="shared" ca="1" si="97"/>
        <v>1.0094852700000001</v>
      </c>
      <c r="J426" s="40">
        <f t="shared" si="102"/>
        <v>3.5999999999999997E-2</v>
      </c>
      <c r="K426" s="98">
        <f t="shared" si="103"/>
        <v>42415</v>
      </c>
      <c r="L426" s="43">
        <f t="shared" si="104"/>
        <v>18</v>
      </c>
      <c r="M426" s="44">
        <f t="shared" si="105"/>
        <v>18</v>
      </c>
      <c r="N426" s="8">
        <f t="shared" si="98"/>
        <v>1.0025294179999999</v>
      </c>
      <c r="O426" s="8">
        <f t="shared" ca="1" si="99"/>
        <v>1.0120386800000001</v>
      </c>
      <c r="P426" s="44">
        <v>0</v>
      </c>
      <c r="Q426" s="42">
        <f t="shared" ca="1" si="106"/>
        <v>19514.846104529999</v>
      </c>
      <c r="R426" s="42"/>
      <c r="S426" s="34">
        <v>0</v>
      </c>
      <c r="T426" s="34"/>
      <c r="U426" s="1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</row>
    <row r="427" spans="1:122" x14ac:dyDescent="0.2">
      <c r="A427" s="38">
        <f t="shared" si="100"/>
        <v>42440</v>
      </c>
      <c r="B427" s="39">
        <f t="shared" ca="1" si="107"/>
        <v>1641617.9813071801</v>
      </c>
      <c r="C427" s="34">
        <f t="shared" si="108"/>
        <v>1621012.1130000001</v>
      </c>
      <c r="D427" s="34"/>
      <c r="E427" s="40">
        <f ca="1">IF(A427&lt;$B$1,VLOOKUP(A427,[1]DI!$A$4:$B$15000,2,FALSE),0)</f>
        <v>0.14130000000000001</v>
      </c>
      <c r="F427" s="41">
        <f t="shared" ca="1" si="96"/>
        <v>1.0005246136075501</v>
      </c>
      <c r="G427" s="41">
        <f ca="1">(TRUNC(PRODUCT($F$11:$F426),16))</f>
        <v>1.1541211754698599</v>
      </c>
      <c r="H427" s="42">
        <f t="shared" ca="1" si="101"/>
        <v>1.14267741963671</v>
      </c>
      <c r="I427" s="42">
        <f t="shared" ca="1" si="97"/>
        <v>1.0100148600000001</v>
      </c>
      <c r="J427" s="40">
        <f t="shared" si="102"/>
        <v>3.5999999999999997E-2</v>
      </c>
      <c r="K427" s="98">
        <f t="shared" si="103"/>
        <v>42415</v>
      </c>
      <c r="L427" s="43">
        <f t="shared" si="104"/>
        <v>19</v>
      </c>
      <c r="M427" s="44">
        <f t="shared" si="105"/>
        <v>19</v>
      </c>
      <c r="N427" s="8">
        <f t="shared" si="98"/>
        <v>1.002670129</v>
      </c>
      <c r="O427" s="8">
        <f t="shared" ca="1" si="99"/>
        <v>1.0127117299999999</v>
      </c>
      <c r="P427" s="44">
        <v>0</v>
      </c>
      <c r="Q427" s="42">
        <f t="shared" ca="1" si="106"/>
        <v>20605.868307180001</v>
      </c>
      <c r="R427" s="42"/>
      <c r="S427" s="34">
        <v>0</v>
      </c>
      <c r="T427" s="34"/>
      <c r="U427" s="1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</row>
    <row r="428" spans="1:122" x14ac:dyDescent="0.2">
      <c r="A428" s="38">
        <f t="shared" si="100"/>
        <v>42441</v>
      </c>
      <c r="B428" s="39">
        <f t="shared" ca="1" si="107"/>
        <v>1642709.7313442701</v>
      </c>
      <c r="C428" s="34">
        <f t="shared" si="108"/>
        <v>1621012.1130000001</v>
      </c>
      <c r="D428" s="34"/>
      <c r="E428" s="40">
        <f ca="1">IF(A428&lt;$B$1,VLOOKUP(A428,[1]DI!$A$4:$B$15000,2,FALSE),0)</f>
        <v>0</v>
      </c>
      <c r="F428" s="41">
        <f t="shared" ca="1" si="96"/>
        <v>1</v>
      </c>
      <c r="G428" s="41">
        <f ca="1">(TRUNC(PRODUCT($F$11:$F427),16))</f>
        <v>1.1547266431432699</v>
      </c>
      <c r="H428" s="42">
        <f t="shared" ca="1" si="101"/>
        <v>1.14267741963671</v>
      </c>
      <c r="I428" s="42">
        <f t="shared" ca="1" si="97"/>
        <v>1.0105447299999999</v>
      </c>
      <c r="J428" s="40">
        <f t="shared" si="102"/>
        <v>3.5999999999999997E-2</v>
      </c>
      <c r="K428" s="98">
        <f t="shared" si="103"/>
        <v>42415</v>
      </c>
      <c r="L428" s="43">
        <f t="shared" si="104"/>
        <v>19</v>
      </c>
      <c r="M428" s="44">
        <f t="shared" si="105"/>
        <v>20</v>
      </c>
      <c r="N428" s="8">
        <f t="shared" si="98"/>
        <v>1.002810859</v>
      </c>
      <c r="O428" s="8">
        <f t="shared" ca="1" si="99"/>
        <v>1.0133852290000001</v>
      </c>
      <c r="P428" s="44">
        <v>0</v>
      </c>
      <c r="Q428" s="42">
        <f t="shared" ca="1" si="106"/>
        <v>21697.618344269998</v>
      </c>
      <c r="R428" s="42"/>
      <c r="S428" s="34">
        <v>0</v>
      </c>
      <c r="T428" s="34"/>
      <c r="U428" s="1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</row>
    <row r="429" spans="1:122" x14ac:dyDescent="0.2">
      <c r="A429" s="38">
        <f t="shared" si="100"/>
        <v>42442</v>
      </c>
      <c r="B429" s="39">
        <f t="shared" ca="1" si="107"/>
        <v>1642709.7313442701</v>
      </c>
      <c r="C429" s="34">
        <f t="shared" si="108"/>
        <v>1621012.1130000001</v>
      </c>
      <c r="D429" s="34"/>
      <c r="E429" s="40">
        <f ca="1">IF(A429&lt;$B$1,VLOOKUP(A429,[1]DI!$A$4:$B$15000,2,FALSE),0)</f>
        <v>0</v>
      </c>
      <c r="F429" s="41">
        <f t="shared" ca="1" si="96"/>
        <v>1</v>
      </c>
      <c r="G429" s="41">
        <f ca="1">(TRUNC(PRODUCT($F$11:$F428),16))</f>
        <v>1.1547266431432699</v>
      </c>
      <c r="H429" s="42">
        <f t="shared" ca="1" si="101"/>
        <v>1.14267741963671</v>
      </c>
      <c r="I429" s="42">
        <f t="shared" ca="1" si="97"/>
        <v>1.0105447299999999</v>
      </c>
      <c r="J429" s="40">
        <f t="shared" si="102"/>
        <v>3.5999999999999997E-2</v>
      </c>
      <c r="K429" s="98">
        <f t="shared" si="103"/>
        <v>42415</v>
      </c>
      <c r="L429" s="43">
        <f t="shared" si="104"/>
        <v>19</v>
      </c>
      <c r="M429" s="44">
        <f t="shared" si="105"/>
        <v>20</v>
      </c>
      <c r="N429" s="8">
        <f t="shared" si="98"/>
        <v>1.002810859</v>
      </c>
      <c r="O429" s="8">
        <f t="shared" ca="1" si="99"/>
        <v>1.0133852290000001</v>
      </c>
      <c r="P429" s="44">
        <v>0</v>
      </c>
      <c r="Q429" s="42">
        <f t="shared" ca="1" si="106"/>
        <v>21697.618344269998</v>
      </c>
      <c r="R429" s="42"/>
      <c r="S429" s="34">
        <v>0</v>
      </c>
      <c r="T429" s="34"/>
      <c r="U429" s="1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</row>
    <row r="430" spans="1:122" x14ac:dyDescent="0.2">
      <c r="A430" s="38">
        <f t="shared" si="100"/>
        <v>42443</v>
      </c>
      <c r="B430" s="39">
        <f t="shared" ca="1" si="107"/>
        <v>1642709.7313442701</v>
      </c>
      <c r="C430" s="34">
        <f t="shared" si="108"/>
        <v>1621012.1130000001</v>
      </c>
      <c r="D430" s="34"/>
      <c r="E430" s="40">
        <f ca="1">IF(A430&lt;$B$1,VLOOKUP(A430,[1]DI!$A$4:$B$15000,2,FALSE),0)</f>
        <v>0.14130000000000001</v>
      </c>
      <c r="F430" s="41">
        <f t="shared" ca="1" si="96"/>
        <v>1.0005246136075501</v>
      </c>
      <c r="G430" s="41">
        <f ca="1">(TRUNC(PRODUCT($F$11:$F429),16))</f>
        <v>1.1547266431432699</v>
      </c>
      <c r="H430" s="42">
        <f t="shared" ca="1" si="101"/>
        <v>1.14267741963671</v>
      </c>
      <c r="I430" s="42">
        <f t="shared" ca="1" si="97"/>
        <v>1.0105447299999999</v>
      </c>
      <c r="J430" s="40">
        <f t="shared" si="102"/>
        <v>3.5999999999999997E-2</v>
      </c>
      <c r="K430" s="98">
        <f t="shared" si="103"/>
        <v>42415</v>
      </c>
      <c r="L430" s="43">
        <f t="shared" si="104"/>
        <v>20</v>
      </c>
      <c r="M430" s="44">
        <f t="shared" si="105"/>
        <v>20</v>
      </c>
      <c r="N430" s="8">
        <f t="shared" si="98"/>
        <v>1.002810859</v>
      </c>
      <c r="O430" s="8">
        <f t="shared" ca="1" si="99"/>
        <v>1.0133852290000001</v>
      </c>
      <c r="P430" s="44">
        <v>0</v>
      </c>
      <c r="Q430" s="42">
        <f t="shared" ca="1" si="106"/>
        <v>21697.618344269998</v>
      </c>
      <c r="R430" s="42"/>
      <c r="S430" s="34">
        <v>0</v>
      </c>
      <c r="T430" s="34"/>
      <c r="U430" s="1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</row>
    <row r="431" spans="1:122" s="37" customFormat="1" x14ac:dyDescent="0.2">
      <c r="A431" s="38">
        <f t="shared" si="100"/>
        <v>42444</v>
      </c>
      <c r="B431" s="39">
        <f t="shared" ca="1" si="107"/>
        <v>1643802.1946267001</v>
      </c>
      <c r="C431" s="34">
        <f t="shared" si="108"/>
        <v>1621012.1130000001</v>
      </c>
      <c r="D431" s="34"/>
      <c r="E431" s="40">
        <f ca="1">IF(A431&lt;$B$1,VLOOKUP(A431,[1]DI!$A$4:$B$15000,2,FALSE),0)</f>
        <v>0.14130000000000001</v>
      </c>
      <c r="F431" s="41">
        <f t="shared" ca="1" si="96"/>
        <v>1.0005246136075501</v>
      </c>
      <c r="G431" s="41">
        <f ca="1">(TRUNC(PRODUCT($F$11:$F430),16))</f>
        <v>1.15533242845326</v>
      </c>
      <c r="H431" s="42">
        <f t="shared" ca="1" si="101"/>
        <v>1.14267741963671</v>
      </c>
      <c r="I431" s="42">
        <f t="shared" ca="1" si="97"/>
        <v>1.0110748700000001</v>
      </c>
      <c r="J431" s="40">
        <f t="shared" si="102"/>
        <v>3.5999999999999997E-2</v>
      </c>
      <c r="K431" s="98">
        <f t="shared" si="103"/>
        <v>42415</v>
      </c>
      <c r="L431" s="43">
        <f t="shared" si="104"/>
        <v>21</v>
      </c>
      <c r="M431" s="44">
        <f t="shared" si="105"/>
        <v>21</v>
      </c>
      <c r="N431" s="8">
        <f t="shared" si="98"/>
        <v>1.0029516089999999</v>
      </c>
      <c r="O431" s="8">
        <f t="shared" ca="1" si="99"/>
        <v>1.014059168</v>
      </c>
      <c r="P431" s="44">
        <v>14</v>
      </c>
      <c r="Q431" s="42">
        <f t="shared" ca="1" si="106"/>
        <v>22790.081626700001</v>
      </c>
      <c r="R431" s="42"/>
      <c r="S431" s="34">
        <v>0</v>
      </c>
      <c r="T431" s="34">
        <v>137383.88</v>
      </c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</row>
    <row r="432" spans="1:122" x14ac:dyDescent="0.2">
      <c r="A432" s="38">
        <f t="shared" si="100"/>
        <v>42445</v>
      </c>
      <c r="B432" s="39">
        <f t="shared" ca="1" si="107"/>
        <v>1622090.1508956202</v>
      </c>
      <c r="C432" s="34">
        <f>(C431+D431)-S431</f>
        <v>1621012.1130000001</v>
      </c>
      <c r="D432" s="34"/>
      <c r="E432" s="40">
        <f ca="1">IF(A432&lt;$B$1,VLOOKUP(A432,[1]DI!$A$4:$B$15000,2,FALSE),0)</f>
        <v>0.14130000000000001</v>
      </c>
      <c r="F432" s="41">
        <f t="shared" ca="1" si="96"/>
        <v>1.0005246136075501</v>
      </c>
      <c r="G432" s="41">
        <f ca="1">(TRUNC(PRODUCT($F$11:$F431),16))</f>
        <v>1.1559385315664701</v>
      </c>
      <c r="H432" s="42">
        <f t="shared" ca="1" si="101"/>
        <v>1.15533242845326</v>
      </c>
      <c r="I432" s="42">
        <f t="shared" ca="1" si="97"/>
        <v>1.00052461</v>
      </c>
      <c r="J432" s="40">
        <f t="shared" si="102"/>
        <v>3.5999999999999997E-2</v>
      </c>
      <c r="K432" s="98">
        <f t="shared" si="103"/>
        <v>42444</v>
      </c>
      <c r="L432" s="43">
        <f t="shared" si="104"/>
        <v>1</v>
      </c>
      <c r="M432" s="44">
        <f t="shared" si="105"/>
        <v>1</v>
      </c>
      <c r="N432" s="8">
        <f t="shared" si="98"/>
        <v>1.000140356</v>
      </c>
      <c r="O432" s="8">
        <f t="shared" ca="1" si="99"/>
        <v>1.0006650399999999</v>
      </c>
      <c r="P432" s="44">
        <v>0</v>
      </c>
      <c r="Q432" s="42">
        <f t="shared" ca="1" si="106"/>
        <v>1078.03789562</v>
      </c>
      <c r="R432" s="42"/>
      <c r="S432" s="34">
        <v>0</v>
      </c>
      <c r="T432" s="34"/>
      <c r="U432" s="1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</row>
    <row r="433" spans="1:122" x14ac:dyDescent="0.2">
      <c r="A433" s="38">
        <f t="shared" si="100"/>
        <v>42446</v>
      </c>
      <c r="B433" s="39">
        <f t="shared" ca="1" si="107"/>
        <v>1623168.9117626601</v>
      </c>
      <c r="C433" s="34">
        <f t="shared" ref="C433:C462" si="109">(C432-S432)</f>
        <v>1621012.1130000001</v>
      </c>
      <c r="D433" s="34"/>
      <c r="E433" s="40">
        <f ca="1">IF(A433&lt;$B$1,VLOOKUP(A433,[1]DI!$A$4:$B$15000,2,FALSE),0)</f>
        <v>0.14130000000000001</v>
      </c>
      <c r="F433" s="41">
        <f t="shared" ca="1" si="96"/>
        <v>1.0005246136075501</v>
      </c>
      <c r="G433" s="41">
        <f ca="1">(TRUNC(PRODUCT($F$11:$F432),16))</f>
        <v>1.1565449526496201</v>
      </c>
      <c r="H433" s="42">
        <f t="shared" ca="1" si="101"/>
        <v>1.15533242845326</v>
      </c>
      <c r="I433" s="42">
        <f t="shared" ca="1" si="97"/>
        <v>1.0010494999999999</v>
      </c>
      <c r="J433" s="40">
        <f t="shared" si="102"/>
        <v>3.5999999999999997E-2</v>
      </c>
      <c r="K433" s="98">
        <f t="shared" si="103"/>
        <v>42444</v>
      </c>
      <c r="L433" s="43">
        <f t="shared" si="104"/>
        <v>2</v>
      </c>
      <c r="M433" s="44">
        <f t="shared" si="105"/>
        <v>2</v>
      </c>
      <c r="N433" s="8">
        <f t="shared" si="98"/>
        <v>1.0002807309999999</v>
      </c>
      <c r="O433" s="8">
        <f t="shared" ca="1" si="99"/>
        <v>1.0013305260000001</v>
      </c>
      <c r="P433" s="44">
        <v>0</v>
      </c>
      <c r="Q433" s="42">
        <f t="shared" ca="1" si="106"/>
        <v>2156.7987626600002</v>
      </c>
      <c r="R433" s="42"/>
      <c r="S433" s="34">
        <v>0</v>
      </c>
      <c r="T433" s="34"/>
      <c r="U433" s="1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</row>
    <row r="434" spans="1:122" x14ac:dyDescent="0.2">
      <c r="A434" s="38">
        <f t="shared" si="100"/>
        <v>42447</v>
      </c>
      <c r="B434" s="39">
        <f t="shared" ca="1" si="107"/>
        <v>1624248.3972221001</v>
      </c>
      <c r="C434" s="34">
        <f t="shared" si="109"/>
        <v>1621012.1130000001</v>
      </c>
      <c r="D434" s="34"/>
      <c r="E434" s="40">
        <f ca="1">IF(A434&lt;$B$1,VLOOKUP(A434,[1]DI!$A$4:$B$15000,2,FALSE),0)</f>
        <v>0.14130000000000001</v>
      </c>
      <c r="F434" s="41">
        <f t="shared" ca="1" si="96"/>
        <v>1.0005246136075501</v>
      </c>
      <c r="G434" s="41">
        <f ca="1">(TRUNC(PRODUCT($F$11:$F433),16))</f>
        <v>1.1571516918695299</v>
      </c>
      <c r="H434" s="42">
        <f t="shared" ca="1" si="101"/>
        <v>1.15533242845326</v>
      </c>
      <c r="I434" s="42">
        <f t="shared" ca="1" si="97"/>
        <v>1.0015746699999999</v>
      </c>
      <c r="J434" s="40">
        <f t="shared" si="102"/>
        <v>3.5999999999999997E-2</v>
      </c>
      <c r="K434" s="98">
        <f t="shared" si="103"/>
        <v>42444</v>
      </c>
      <c r="L434" s="43">
        <f t="shared" si="104"/>
        <v>3</v>
      </c>
      <c r="M434" s="44">
        <f t="shared" si="105"/>
        <v>3</v>
      </c>
      <c r="N434" s="8">
        <f t="shared" si="98"/>
        <v>1.000421126</v>
      </c>
      <c r="O434" s="8">
        <f t="shared" ca="1" si="99"/>
        <v>1.0019964589999999</v>
      </c>
      <c r="P434" s="44">
        <v>0</v>
      </c>
      <c r="Q434" s="42">
        <f t="shared" ca="1" si="106"/>
        <v>3236.2842221000001</v>
      </c>
      <c r="R434" s="42"/>
      <c r="S434" s="34">
        <v>0</v>
      </c>
      <c r="T434" s="34"/>
      <c r="U434" s="1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</row>
    <row r="435" spans="1:122" x14ac:dyDescent="0.2">
      <c r="A435" s="38">
        <f t="shared" si="100"/>
        <v>42448</v>
      </c>
      <c r="B435" s="39">
        <f t="shared" ca="1" si="107"/>
        <v>1625328.5926848501</v>
      </c>
      <c r="C435" s="34">
        <f t="shared" si="109"/>
        <v>1621012.1130000001</v>
      </c>
      <c r="D435" s="34"/>
      <c r="E435" s="40">
        <f ca="1">IF(A435&lt;$B$1,VLOOKUP(A435,[1]DI!$A$4:$B$15000,2,FALSE),0)</f>
        <v>0</v>
      </c>
      <c r="F435" s="41">
        <f t="shared" ca="1" si="96"/>
        <v>1</v>
      </c>
      <c r="G435" s="41">
        <f ca="1">(TRUNC(PRODUCT($F$11:$F434),16))</f>
        <v>1.1577587493930801</v>
      </c>
      <c r="H435" s="42">
        <f t="shared" ca="1" si="101"/>
        <v>1.15533242845326</v>
      </c>
      <c r="I435" s="42">
        <f t="shared" ca="1" si="97"/>
        <v>1.00210011</v>
      </c>
      <c r="J435" s="40">
        <f t="shared" si="102"/>
        <v>3.5999999999999997E-2</v>
      </c>
      <c r="K435" s="98">
        <f t="shared" si="103"/>
        <v>42444</v>
      </c>
      <c r="L435" s="43">
        <f t="shared" si="104"/>
        <v>3</v>
      </c>
      <c r="M435" s="44">
        <f t="shared" si="105"/>
        <v>4</v>
      </c>
      <c r="N435" s="8">
        <f t="shared" si="98"/>
        <v>1.0005615409999999</v>
      </c>
      <c r="O435" s="8">
        <f t="shared" ca="1" si="99"/>
        <v>1.00266283</v>
      </c>
      <c r="P435" s="44">
        <v>0</v>
      </c>
      <c r="Q435" s="42">
        <f t="shared" ca="1" si="106"/>
        <v>4316.47968485</v>
      </c>
      <c r="R435" s="42"/>
      <c r="S435" s="34">
        <v>0</v>
      </c>
      <c r="T435" s="34"/>
      <c r="U435" s="1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</row>
    <row r="436" spans="1:122" x14ac:dyDescent="0.2">
      <c r="A436" s="38">
        <f t="shared" si="100"/>
        <v>42449</v>
      </c>
      <c r="B436" s="39">
        <f t="shared" ca="1" si="107"/>
        <v>1625328.5926848501</v>
      </c>
      <c r="C436" s="34">
        <f t="shared" si="109"/>
        <v>1621012.1130000001</v>
      </c>
      <c r="D436" s="34"/>
      <c r="E436" s="40">
        <f ca="1">IF(A436&lt;$B$1,VLOOKUP(A436,[1]DI!$A$4:$B$15000,2,FALSE),0)</f>
        <v>0</v>
      </c>
      <c r="F436" s="41">
        <f t="shared" ca="1" si="96"/>
        <v>1</v>
      </c>
      <c r="G436" s="41">
        <f ca="1">(TRUNC(PRODUCT($F$11:$F435),16))</f>
        <v>1.1577587493930801</v>
      </c>
      <c r="H436" s="42">
        <f t="shared" ca="1" si="101"/>
        <v>1.15533242845326</v>
      </c>
      <c r="I436" s="42">
        <f t="shared" ca="1" si="97"/>
        <v>1.00210011</v>
      </c>
      <c r="J436" s="40">
        <f t="shared" si="102"/>
        <v>3.5999999999999997E-2</v>
      </c>
      <c r="K436" s="98">
        <f t="shared" si="103"/>
        <v>42444</v>
      </c>
      <c r="L436" s="43">
        <f t="shared" si="104"/>
        <v>3</v>
      </c>
      <c r="M436" s="44">
        <f t="shared" si="105"/>
        <v>4</v>
      </c>
      <c r="N436" s="8">
        <f t="shared" si="98"/>
        <v>1.0005615409999999</v>
      </c>
      <c r="O436" s="8">
        <f t="shared" ca="1" si="99"/>
        <v>1.00266283</v>
      </c>
      <c r="P436" s="44">
        <v>0</v>
      </c>
      <c r="Q436" s="42">
        <f t="shared" ca="1" si="106"/>
        <v>4316.47968485</v>
      </c>
      <c r="R436" s="42"/>
      <c r="S436" s="34">
        <v>0</v>
      </c>
      <c r="T436" s="34"/>
      <c r="U436" s="1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</row>
    <row r="437" spans="1:122" x14ac:dyDescent="0.2">
      <c r="A437" s="38">
        <f t="shared" si="100"/>
        <v>42450</v>
      </c>
      <c r="B437" s="39">
        <f t="shared" ca="1" si="107"/>
        <v>1625328.5926848501</v>
      </c>
      <c r="C437" s="34">
        <f t="shared" si="109"/>
        <v>1621012.1130000001</v>
      </c>
      <c r="D437" s="34"/>
      <c r="E437" s="40">
        <f ca="1">IF(A437&lt;$B$1,VLOOKUP(A437,[1]DI!$A$4:$B$15000,2,FALSE),0)</f>
        <v>0.14130000000000001</v>
      </c>
      <c r="F437" s="41">
        <f t="shared" ca="1" si="96"/>
        <v>1.0005246136075501</v>
      </c>
      <c r="G437" s="41">
        <f ca="1">(TRUNC(PRODUCT($F$11:$F436),16))</f>
        <v>1.1577587493930801</v>
      </c>
      <c r="H437" s="42">
        <f t="shared" ca="1" si="101"/>
        <v>1.15533242845326</v>
      </c>
      <c r="I437" s="42">
        <f t="shared" ca="1" si="97"/>
        <v>1.00210011</v>
      </c>
      <c r="J437" s="40">
        <f t="shared" si="102"/>
        <v>3.5999999999999997E-2</v>
      </c>
      <c r="K437" s="98">
        <f t="shared" si="103"/>
        <v>42444</v>
      </c>
      <c r="L437" s="43">
        <f t="shared" si="104"/>
        <v>4</v>
      </c>
      <c r="M437" s="44">
        <f t="shared" si="105"/>
        <v>4</v>
      </c>
      <c r="N437" s="8">
        <f t="shared" si="98"/>
        <v>1.0005615409999999</v>
      </c>
      <c r="O437" s="8">
        <f t="shared" ca="1" si="99"/>
        <v>1.00266283</v>
      </c>
      <c r="P437" s="44">
        <v>0</v>
      </c>
      <c r="Q437" s="42">
        <f t="shared" ca="1" si="106"/>
        <v>4316.47968485</v>
      </c>
      <c r="R437" s="42"/>
      <c r="S437" s="34">
        <v>0</v>
      </c>
      <c r="T437" s="34"/>
      <c r="U437" s="1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</row>
    <row r="438" spans="1:122" x14ac:dyDescent="0.2">
      <c r="A438" s="38">
        <f t="shared" si="100"/>
        <v>42451</v>
      </c>
      <c r="B438" s="39">
        <f t="shared" ca="1" si="107"/>
        <v>1626409.4965299002</v>
      </c>
      <c r="C438" s="34">
        <f t="shared" si="109"/>
        <v>1621012.1130000001</v>
      </c>
      <c r="D438" s="34"/>
      <c r="E438" s="40">
        <f ca="1">IF(A438&lt;$B$1,VLOOKUP(A438,[1]DI!$A$4:$B$15000,2,FALSE),0)</f>
        <v>0.14130000000000001</v>
      </c>
      <c r="F438" s="41">
        <f t="shared" ca="1" si="96"/>
        <v>1.0005246136075501</v>
      </c>
      <c r="G438" s="41">
        <f ca="1">(TRUNC(PRODUCT($F$11:$F437),16))</f>
        <v>1.1583661253872699</v>
      </c>
      <c r="H438" s="42">
        <f t="shared" ca="1" si="101"/>
        <v>1.15533242845326</v>
      </c>
      <c r="I438" s="42">
        <f t="shared" ca="1" si="97"/>
        <v>1.00262582</v>
      </c>
      <c r="J438" s="40">
        <f t="shared" si="102"/>
        <v>3.5999999999999997E-2</v>
      </c>
      <c r="K438" s="98">
        <f t="shared" si="103"/>
        <v>42444</v>
      </c>
      <c r="L438" s="43">
        <f t="shared" si="104"/>
        <v>5</v>
      </c>
      <c r="M438" s="44">
        <f t="shared" si="105"/>
        <v>5</v>
      </c>
      <c r="N438" s="8">
        <f t="shared" si="98"/>
        <v>1.0007019749999999</v>
      </c>
      <c r="O438" s="8">
        <f t="shared" ca="1" si="99"/>
        <v>1.0033296380000001</v>
      </c>
      <c r="P438" s="44">
        <v>0</v>
      </c>
      <c r="Q438" s="42">
        <f t="shared" ca="1" si="106"/>
        <v>5397.3835299000002</v>
      </c>
      <c r="R438" s="42"/>
      <c r="S438" s="34">
        <v>0</v>
      </c>
      <c r="T438" s="34"/>
      <c r="U438" s="1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</row>
    <row r="439" spans="1:122" x14ac:dyDescent="0.2">
      <c r="A439" s="38">
        <f t="shared" si="100"/>
        <v>42452</v>
      </c>
      <c r="B439" s="39">
        <f t="shared" ca="1" si="107"/>
        <v>1627491.1265883702</v>
      </c>
      <c r="C439" s="34">
        <f t="shared" si="109"/>
        <v>1621012.1130000001</v>
      </c>
      <c r="D439" s="34"/>
      <c r="E439" s="40">
        <f ca="1">IF(A439&lt;$B$1,VLOOKUP(A439,[1]DI!$A$4:$B$15000,2,FALSE),0)</f>
        <v>0.14130000000000001</v>
      </c>
      <c r="F439" s="41">
        <f t="shared" ca="1" si="96"/>
        <v>1.0005246136075501</v>
      </c>
      <c r="G439" s="41">
        <f ca="1">(TRUNC(PRODUCT($F$11:$F438),16))</f>
        <v>1.1589738200191799</v>
      </c>
      <c r="H439" s="42">
        <f t="shared" ca="1" si="101"/>
        <v>1.15533242845326</v>
      </c>
      <c r="I439" s="42">
        <f t="shared" ca="1" si="97"/>
        <v>1.0031518100000001</v>
      </c>
      <c r="J439" s="40">
        <f t="shared" si="102"/>
        <v>3.5999999999999997E-2</v>
      </c>
      <c r="K439" s="98">
        <f t="shared" si="103"/>
        <v>42444</v>
      </c>
      <c r="L439" s="43">
        <f t="shared" si="104"/>
        <v>6</v>
      </c>
      <c r="M439" s="44">
        <f t="shared" si="105"/>
        <v>6</v>
      </c>
      <c r="N439" s="8">
        <f t="shared" si="98"/>
        <v>1.000842429</v>
      </c>
      <c r="O439" s="8">
        <f t="shared" ca="1" si="99"/>
        <v>1.0039968939999999</v>
      </c>
      <c r="P439" s="44">
        <v>0</v>
      </c>
      <c r="Q439" s="42">
        <f t="shared" ca="1" si="106"/>
        <v>6479.0135883700004</v>
      </c>
      <c r="R439" s="42"/>
      <c r="S439" s="34">
        <v>0</v>
      </c>
      <c r="T439" s="34"/>
      <c r="U439" s="1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</row>
    <row r="440" spans="1:122" x14ac:dyDescent="0.2">
      <c r="A440" s="38">
        <f t="shared" si="100"/>
        <v>42453</v>
      </c>
      <c r="B440" s="39">
        <f t="shared" ca="1" si="107"/>
        <v>1628573.4828602702</v>
      </c>
      <c r="C440" s="34">
        <f t="shared" si="109"/>
        <v>1621012.1130000001</v>
      </c>
      <c r="D440" s="34"/>
      <c r="E440" s="40">
        <f ca="1">IF(A440&lt;$B$1,VLOOKUP(A440,[1]DI!$A$4:$B$15000,2,FALSE),0)</f>
        <v>0.14130000000000001</v>
      </c>
      <c r="F440" s="41">
        <f t="shared" ca="1" si="96"/>
        <v>1.0005246136075501</v>
      </c>
      <c r="G440" s="41">
        <f ca="1">(TRUNC(PRODUCT($F$11:$F439),16))</f>
        <v>1.15958183345595</v>
      </c>
      <c r="H440" s="42">
        <f t="shared" ca="1" si="101"/>
        <v>1.15533242845326</v>
      </c>
      <c r="I440" s="42">
        <f t="shared" ca="1" si="97"/>
        <v>1.00367808</v>
      </c>
      <c r="J440" s="40">
        <f t="shared" si="102"/>
        <v>3.5999999999999997E-2</v>
      </c>
      <c r="K440" s="98">
        <f t="shared" si="103"/>
        <v>42444</v>
      </c>
      <c r="L440" s="43">
        <f t="shared" si="104"/>
        <v>7</v>
      </c>
      <c r="M440" s="44">
        <f t="shared" si="105"/>
        <v>7</v>
      </c>
      <c r="N440" s="8">
        <f t="shared" si="98"/>
        <v>1.0009829029999999</v>
      </c>
      <c r="O440" s="8">
        <f t="shared" ca="1" si="99"/>
        <v>1.004664598</v>
      </c>
      <c r="P440" s="44">
        <v>0</v>
      </c>
      <c r="Q440" s="42">
        <f t="shared" ca="1" si="106"/>
        <v>7561.3698602699997</v>
      </c>
      <c r="R440" s="42"/>
      <c r="S440" s="34">
        <v>0</v>
      </c>
      <c r="T440" s="34"/>
      <c r="U440" s="1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</row>
    <row r="441" spans="1:122" x14ac:dyDescent="0.2">
      <c r="A441" s="38">
        <f t="shared" si="100"/>
        <v>42454</v>
      </c>
      <c r="B441" s="39">
        <f t="shared" ca="1" si="107"/>
        <v>1629656.5491354701</v>
      </c>
      <c r="C441" s="34">
        <f t="shared" si="109"/>
        <v>1621012.1130000001</v>
      </c>
      <c r="D441" s="34"/>
      <c r="E441" s="40">
        <f ca="1">IF(A441&lt;$B$1,VLOOKUP(A441,[1]DI!$A$4:$B$15000,2,FALSE),0)</f>
        <v>0</v>
      </c>
      <c r="F441" s="41">
        <f t="shared" ca="1" si="96"/>
        <v>1</v>
      </c>
      <c r="G441" s="41">
        <f ca="1">(TRUNC(PRODUCT($F$11:$F440),16))</f>
        <v>1.1601901658648499</v>
      </c>
      <c r="H441" s="42">
        <f t="shared" ca="1" si="101"/>
        <v>1.15533242845326</v>
      </c>
      <c r="I441" s="42">
        <f t="shared" ca="1" si="97"/>
        <v>1.0042046200000001</v>
      </c>
      <c r="J441" s="40">
        <f t="shared" si="102"/>
        <v>3.5999999999999997E-2</v>
      </c>
      <c r="K441" s="98">
        <f t="shared" si="103"/>
        <v>42444</v>
      </c>
      <c r="L441" s="43">
        <f t="shared" si="104"/>
        <v>7</v>
      </c>
      <c r="M441" s="44">
        <f t="shared" si="105"/>
        <v>8</v>
      </c>
      <c r="N441" s="8">
        <f t="shared" si="98"/>
        <v>1.001123397</v>
      </c>
      <c r="O441" s="8">
        <f t="shared" ca="1" si="99"/>
        <v>1.0053327400000001</v>
      </c>
      <c r="P441" s="44">
        <v>0</v>
      </c>
      <c r="Q441" s="42">
        <f t="shared" ca="1" si="106"/>
        <v>8644.4361354699995</v>
      </c>
      <c r="R441" s="42"/>
      <c r="S441" s="34">
        <v>0</v>
      </c>
      <c r="T441" s="34"/>
      <c r="U441" s="1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</row>
    <row r="442" spans="1:122" x14ac:dyDescent="0.2">
      <c r="A442" s="38">
        <f t="shared" si="100"/>
        <v>42455</v>
      </c>
      <c r="B442" s="39">
        <f t="shared" ca="1" si="107"/>
        <v>1629656.5491354701</v>
      </c>
      <c r="C442" s="34">
        <f t="shared" si="109"/>
        <v>1621012.1130000001</v>
      </c>
      <c r="D442" s="34"/>
      <c r="E442" s="40">
        <f ca="1">IF(A442&lt;$B$1,VLOOKUP(A442,[1]DI!$A$4:$B$15000,2,FALSE),0)</f>
        <v>0</v>
      </c>
      <c r="F442" s="41">
        <f t="shared" ca="1" si="96"/>
        <v>1</v>
      </c>
      <c r="G442" s="41">
        <f ca="1">(TRUNC(PRODUCT($F$11:$F441),16))</f>
        <v>1.1601901658648499</v>
      </c>
      <c r="H442" s="42">
        <f t="shared" ca="1" si="101"/>
        <v>1.15533242845326</v>
      </c>
      <c r="I442" s="42">
        <f t="shared" ca="1" si="97"/>
        <v>1.0042046200000001</v>
      </c>
      <c r="J442" s="40">
        <f t="shared" si="102"/>
        <v>3.5999999999999997E-2</v>
      </c>
      <c r="K442" s="98">
        <f t="shared" si="103"/>
        <v>42444</v>
      </c>
      <c r="L442" s="43">
        <f t="shared" si="104"/>
        <v>7</v>
      </c>
      <c r="M442" s="44">
        <f t="shared" si="105"/>
        <v>8</v>
      </c>
      <c r="N442" s="8">
        <f t="shared" si="98"/>
        <v>1.001123397</v>
      </c>
      <c r="O442" s="8">
        <f t="shared" ca="1" si="99"/>
        <v>1.0053327400000001</v>
      </c>
      <c r="P442" s="44">
        <v>0</v>
      </c>
      <c r="Q442" s="42">
        <f t="shared" ca="1" si="106"/>
        <v>8644.4361354699995</v>
      </c>
      <c r="R442" s="42"/>
      <c r="S442" s="34">
        <v>0</v>
      </c>
      <c r="T442" s="34"/>
      <c r="U442" s="1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</row>
    <row r="443" spans="1:122" x14ac:dyDescent="0.2">
      <c r="A443" s="38">
        <f t="shared" si="100"/>
        <v>42456</v>
      </c>
      <c r="B443" s="39">
        <f t="shared" ca="1" si="107"/>
        <v>1629656.5491354701</v>
      </c>
      <c r="C443" s="34">
        <f t="shared" si="109"/>
        <v>1621012.1130000001</v>
      </c>
      <c r="D443" s="34"/>
      <c r="E443" s="40">
        <f ca="1">IF(A443&lt;$B$1,VLOOKUP(A443,[1]DI!$A$4:$B$15000,2,FALSE),0)</f>
        <v>0</v>
      </c>
      <c r="F443" s="41">
        <f t="shared" ca="1" si="96"/>
        <v>1</v>
      </c>
      <c r="G443" s="41">
        <f ca="1">(TRUNC(PRODUCT($F$11:$F442),16))</f>
        <v>1.1601901658648499</v>
      </c>
      <c r="H443" s="42">
        <f t="shared" ca="1" si="101"/>
        <v>1.15533242845326</v>
      </c>
      <c r="I443" s="42">
        <f t="shared" ca="1" si="97"/>
        <v>1.0042046200000001</v>
      </c>
      <c r="J443" s="40">
        <f t="shared" si="102"/>
        <v>3.5999999999999997E-2</v>
      </c>
      <c r="K443" s="98">
        <f t="shared" si="103"/>
        <v>42444</v>
      </c>
      <c r="L443" s="43">
        <f t="shared" si="104"/>
        <v>7</v>
      </c>
      <c r="M443" s="44">
        <f t="shared" si="105"/>
        <v>8</v>
      </c>
      <c r="N443" s="8">
        <f t="shared" si="98"/>
        <v>1.001123397</v>
      </c>
      <c r="O443" s="8">
        <f t="shared" ca="1" si="99"/>
        <v>1.0053327400000001</v>
      </c>
      <c r="P443" s="44">
        <v>0</v>
      </c>
      <c r="Q443" s="42">
        <f t="shared" ca="1" si="106"/>
        <v>8644.4361354699995</v>
      </c>
      <c r="R443" s="42"/>
      <c r="S443" s="34">
        <v>0</v>
      </c>
      <c r="T443" s="34"/>
      <c r="U443" s="1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</row>
    <row r="444" spans="1:122" x14ac:dyDescent="0.2">
      <c r="A444" s="38">
        <f t="shared" si="100"/>
        <v>42457</v>
      </c>
      <c r="B444" s="39">
        <f t="shared" ca="1" si="107"/>
        <v>1629656.5491354701</v>
      </c>
      <c r="C444" s="34">
        <f t="shared" si="109"/>
        <v>1621012.1130000001</v>
      </c>
      <c r="D444" s="34"/>
      <c r="E444" s="40">
        <f ca="1">IF(A444&lt;$B$1,VLOOKUP(A444,[1]DI!$A$4:$B$15000,2,FALSE),0)</f>
        <v>0.14130000000000001</v>
      </c>
      <c r="F444" s="41">
        <f t="shared" ca="1" si="96"/>
        <v>1.0005246136075501</v>
      </c>
      <c r="G444" s="41">
        <f ca="1">(TRUNC(PRODUCT($F$11:$F443),16))</f>
        <v>1.1601901658648499</v>
      </c>
      <c r="H444" s="42">
        <f t="shared" ca="1" si="101"/>
        <v>1.15533242845326</v>
      </c>
      <c r="I444" s="42">
        <f t="shared" ca="1" si="97"/>
        <v>1.0042046200000001</v>
      </c>
      <c r="J444" s="40">
        <f t="shared" si="102"/>
        <v>3.5999999999999997E-2</v>
      </c>
      <c r="K444" s="98">
        <f t="shared" si="103"/>
        <v>42444</v>
      </c>
      <c r="L444" s="43">
        <f t="shared" si="104"/>
        <v>8</v>
      </c>
      <c r="M444" s="44">
        <f t="shared" si="105"/>
        <v>8</v>
      </c>
      <c r="N444" s="8">
        <f t="shared" si="98"/>
        <v>1.001123397</v>
      </c>
      <c r="O444" s="8">
        <f t="shared" ca="1" si="99"/>
        <v>1.0053327400000001</v>
      </c>
      <c r="P444" s="44">
        <v>0</v>
      </c>
      <c r="Q444" s="42">
        <f t="shared" ca="1" si="106"/>
        <v>8644.4361354699995</v>
      </c>
      <c r="R444" s="42"/>
      <c r="S444" s="34">
        <v>0</v>
      </c>
      <c r="T444" s="34"/>
      <c r="U444" s="1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</row>
    <row r="445" spans="1:122" x14ac:dyDescent="0.2">
      <c r="A445" s="38">
        <f t="shared" si="100"/>
        <v>42458</v>
      </c>
      <c r="B445" s="39">
        <f t="shared" ca="1" si="107"/>
        <v>1630740.3416241102</v>
      </c>
      <c r="C445" s="34">
        <f t="shared" si="109"/>
        <v>1621012.1130000001</v>
      </c>
      <c r="D445" s="34"/>
      <c r="E445" s="40">
        <f ca="1">IF(A445&lt;$B$1,VLOOKUP(A445,[1]DI!$A$4:$B$15000,2,FALSE),0)</f>
        <v>0.14130000000000001</v>
      </c>
      <c r="F445" s="41">
        <f t="shared" ca="1" si="96"/>
        <v>1.0005246136075501</v>
      </c>
      <c r="G445" s="41">
        <f ca="1">(TRUNC(PRODUCT($F$11:$F444),16))</f>
        <v>1.16079881741321</v>
      </c>
      <c r="H445" s="42">
        <f t="shared" ca="1" si="101"/>
        <v>1.15533242845326</v>
      </c>
      <c r="I445" s="42">
        <f t="shared" ca="1" si="97"/>
        <v>1.00473144</v>
      </c>
      <c r="J445" s="40">
        <f t="shared" si="102"/>
        <v>3.5999999999999997E-2</v>
      </c>
      <c r="K445" s="98">
        <f t="shared" si="103"/>
        <v>42444</v>
      </c>
      <c r="L445" s="43">
        <f t="shared" si="104"/>
        <v>9</v>
      </c>
      <c r="M445" s="44">
        <f t="shared" si="105"/>
        <v>9</v>
      </c>
      <c r="N445" s="8">
        <f t="shared" si="98"/>
        <v>1.00126391</v>
      </c>
      <c r="O445" s="8">
        <f t="shared" ca="1" si="99"/>
        <v>1.0060013299999999</v>
      </c>
      <c r="P445" s="44">
        <v>0</v>
      </c>
      <c r="Q445" s="42">
        <f t="shared" ca="1" si="106"/>
        <v>9728.2286241099991</v>
      </c>
      <c r="R445" s="42"/>
      <c r="S445" s="34">
        <v>0</v>
      </c>
      <c r="T445" s="34"/>
      <c r="U445" s="1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</row>
    <row r="446" spans="1:122" x14ac:dyDescent="0.2">
      <c r="A446" s="38">
        <f t="shared" si="100"/>
        <v>42459</v>
      </c>
      <c r="B446" s="39">
        <f t="shared" ca="1" si="107"/>
        <v>1631824.8603261602</v>
      </c>
      <c r="C446" s="34">
        <f t="shared" si="109"/>
        <v>1621012.1130000001</v>
      </c>
      <c r="D446" s="34"/>
      <c r="E446" s="40">
        <f ca="1">IF(A446&lt;$B$1,VLOOKUP(A446,[1]DI!$A$4:$B$15000,2,FALSE),0)</f>
        <v>0.14130000000000001</v>
      </c>
      <c r="F446" s="41">
        <f t="shared" ca="1" si="96"/>
        <v>1.0005246136075501</v>
      </c>
      <c r="G446" s="41">
        <f ca="1">(TRUNC(PRODUCT($F$11:$F445),16))</f>
        <v>1.1614077882684499</v>
      </c>
      <c r="H446" s="42">
        <f t="shared" ca="1" si="101"/>
        <v>1.15533242845326</v>
      </c>
      <c r="I446" s="42">
        <f t="shared" ca="1" si="97"/>
        <v>1.00525854</v>
      </c>
      <c r="J446" s="40">
        <f t="shared" si="102"/>
        <v>3.5999999999999997E-2</v>
      </c>
      <c r="K446" s="98">
        <f t="shared" si="103"/>
        <v>42444</v>
      </c>
      <c r="L446" s="43">
        <f t="shared" si="104"/>
        <v>10</v>
      </c>
      <c r="M446" s="44">
        <f t="shared" si="105"/>
        <v>10</v>
      </c>
      <c r="N446" s="8">
        <f t="shared" si="98"/>
        <v>1.001404443</v>
      </c>
      <c r="O446" s="8">
        <f t="shared" ca="1" si="99"/>
        <v>1.006670368</v>
      </c>
      <c r="P446" s="44">
        <v>0</v>
      </c>
      <c r="Q446" s="42">
        <f t="shared" ca="1" si="106"/>
        <v>10812.747326160001</v>
      </c>
      <c r="R446" s="42"/>
      <c r="S446" s="34">
        <v>0</v>
      </c>
      <c r="T446" s="34"/>
      <c r="U446" s="1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</row>
    <row r="447" spans="1:122" x14ac:dyDescent="0.2">
      <c r="A447" s="38">
        <f t="shared" si="100"/>
        <v>42460</v>
      </c>
      <c r="B447" s="39">
        <f t="shared" ca="1" si="107"/>
        <v>1632910.0906525401</v>
      </c>
      <c r="C447" s="34">
        <f t="shared" si="109"/>
        <v>1621012.1130000001</v>
      </c>
      <c r="D447" s="34"/>
      <c r="E447" s="40">
        <f ca="1">IF(A447&lt;$B$1,VLOOKUP(A447,[1]DI!$A$4:$B$15000,2,FALSE),0)</f>
        <v>0.14130000000000001</v>
      </c>
      <c r="F447" s="41">
        <f t="shared" ca="1" si="96"/>
        <v>1.0005246136075501</v>
      </c>
      <c r="G447" s="41">
        <f ca="1">(TRUNC(PRODUCT($F$11:$F446),16))</f>
        <v>1.1620170785980899</v>
      </c>
      <c r="H447" s="42">
        <f t="shared" ca="1" si="101"/>
        <v>1.15533242845326</v>
      </c>
      <c r="I447" s="42">
        <f t="shared" ca="1" si="97"/>
        <v>1.0057859099999999</v>
      </c>
      <c r="J447" s="40">
        <f t="shared" si="102"/>
        <v>3.5999999999999997E-2</v>
      </c>
      <c r="K447" s="98">
        <f t="shared" si="103"/>
        <v>42444</v>
      </c>
      <c r="L447" s="43">
        <f t="shared" si="104"/>
        <v>11</v>
      </c>
      <c r="M447" s="44">
        <f t="shared" si="105"/>
        <v>11</v>
      </c>
      <c r="N447" s="8">
        <f t="shared" si="98"/>
        <v>1.001544996</v>
      </c>
      <c r="O447" s="8">
        <f t="shared" ca="1" si="99"/>
        <v>1.007339845</v>
      </c>
      <c r="P447" s="44">
        <v>0</v>
      </c>
      <c r="Q447" s="42">
        <f t="shared" ca="1" si="106"/>
        <v>11897.977652539999</v>
      </c>
      <c r="R447" s="42"/>
      <c r="S447" s="34">
        <v>0</v>
      </c>
      <c r="T447" s="34"/>
      <c r="U447" s="1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</row>
    <row r="448" spans="1:122" x14ac:dyDescent="0.2">
      <c r="A448" s="38">
        <f t="shared" si="100"/>
        <v>42461</v>
      </c>
      <c r="B448" s="39">
        <f t="shared" ca="1" si="107"/>
        <v>1633996.04881335</v>
      </c>
      <c r="C448" s="34">
        <f t="shared" si="109"/>
        <v>1621012.1130000001</v>
      </c>
      <c r="D448" s="34"/>
      <c r="E448" s="40">
        <f ca="1">IF(A448&lt;$B$1,VLOOKUP(A448,[1]DI!$A$4:$B$15000,2,FALSE),0)</f>
        <v>0.14130000000000001</v>
      </c>
      <c r="F448" s="41">
        <f t="shared" ca="1" si="96"/>
        <v>1.0005246136075501</v>
      </c>
      <c r="G448" s="41">
        <f ca="1">(TRUNC(PRODUCT($F$11:$F447),16))</f>
        <v>1.1626266885697301</v>
      </c>
      <c r="H448" s="42">
        <f t="shared" ca="1" si="101"/>
        <v>1.15533242845326</v>
      </c>
      <c r="I448" s="42">
        <f t="shared" ca="1" si="97"/>
        <v>1.0063135599999999</v>
      </c>
      <c r="J448" s="40">
        <f t="shared" si="102"/>
        <v>3.5999999999999997E-2</v>
      </c>
      <c r="K448" s="98">
        <f t="shared" si="103"/>
        <v>42444</v>
      </c>
      <c r="L448" s="43">
        <f t="shared" si="104"/>
        <v>12</v>
      </c>
      <c r="M448" s="44">
        <f t="shared" si="105"/>
        <v>12</v>
      </c>
      <c r="N448" s="8">
        <f t="shared" si="98"/>
        <v>1.0016855689999999</v>
      </c>
      <c r="O448" s="8">
        <f t="shared" ca="1" si="99"/>
        <v>1.008009771</v>
      </c>
      <c r="P448" s="44">
        <v>0</v>
      </c>
      <c r="Q448" s="42">
        <f t="shared" ca="1" si="106"/>
        <v>12983.935813350001</v>
      </c>
      <c r="R448" s="42"/>
      <c r="S448" s="34">
        <v>0</v>
      </c>
      <c r="T448" s="34"/>
      <c r="U448" s="1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</row>
    <row r="449" spans="1:122" x14ac:dyDescent="0.2">
      <c r="A449" s="38">
        <f t="shared" si="100"/>
        <v>42462</v>
      </c>
      <c r="B449" s="39">
        <f t="shared" ca="1" si="107"/>
        <v>1635082.73318759</v>
      </c>
      <c r="C449" s="34">
        <f t="shared" si="109"/>
        <v>1621012.1130000001</v>
      </c>
      <c r="D449" s="34"/>
      <c r="E449" s="40">
        <f ca="1">IF(A449&lt;$B$1,VLOOKUP(A449,[1]DI!$A$4:$B$15000,2,FALSE),0)</f>
        <v>0</v>
      </c>
      <c r="F449" s="41">
        <f t="shared" ca="1" si="96"/>
        <v>1</v>
      </c>
      <c r="G449" s="41">
        <f ca="1">(TRUNC(PRODUCT($F$11:$F448),16))</f>
        <v>1.1632366183510601</v>
      </c>
      <c r="H449" s="42">
        <f t="shared" ca="1" si="101"/>
        <v>1.15533242845326</v>
      </c>
      <c r="I449" s="42">
        <f t="shared" ca="1" si="97"/>
        <v>1.00684149</v>
      </c>
      <c r="J449" s="40">
        <f t="shared" si="102"/>
        <v>3.5999999999999997E-2</v>
      </c>
      <c r="K449" s="98">
        <f t="shared" si="103"/>
        <v>42444</v>
      </c>
      <c r="L449" s="43">
        <f t="shared" si="104"/>
        <v>12</v>
      </c>
      <c r="M449" s="44">
        <f t="shared" si="105"/>
        <v>13</v>
      </c>
      <c r="N449" s="8">
        <f t="shared" si="98"/>
        <v>1.0018261610000001</v>
      </c>
      <c r="O449" s="8">
        <f t="shared" ca="1" si="99"/>
        <v>1.008680145</v>
      </c>
      <c r="P449" s="44">
        <v>0</v>
      </c>
      <c r="Q449" s="42">
        <f t="shared" ca="1" si="106"/>
        <v>14070.620187590001</v>
      </c>
      <c r="R449" s="42"/>
      <c r="S449" s="34">
        <v>0</v>
      </c>
      <c r="T449" s="34"/>
      <c r="U449" s="1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</row>
    <row r="450" spans="1:122" x14ac:dyDescent="0.2">
      <c r="A450" s="38">
        <f t="shared" si="100"/>
        <v>42463</v>
      </c>
      <c r="B450" s="39">
        <f t="shared" ca="1" si="107"/>
        <v>1635082.73318759</v>
      </c>
      <c r="C450" s="34">
        <f t="shared" si="109"/>
        <v>1621012.1130000001</v>
      </c>
      <c r="D450" s="34"/>
      <c r="E450" s="40">
        <f ca="1">IF(A450&lt;$B$1,VLOOKUP(A450,[1]DI!$A$4:$B$15000,2,FALSE),0)</f>
        <v>0</v>
      </c>
      <c r="F450" s="41">
        <f t="shared" ca="1" si="96"/>
        <v>1</v>
      </c>
      <c r="G450" s="41">
        <f ca="1">(TRUNC(PRODUCT($F$11:$F449),16))</f>
        <v>1.1632366183510601</v>
      </c>
      <c r="H450" s="42">
        <f t="shared" ca="1" si="101"/>
        <v>1.15533242845326</v>
      </c>
      <c r="I450" s="42">
        <f t="shared" ca="1" si="97"/>
        <v>1.00684149</v>
      </c>
      <c r="J450" s="40">
        <f t="shared" si="102"/>
        <v>3.5999999999999997E-2</v>
      </c>
      <c r="K450" s="98">
        <f t="shared" si="103"/>
        <v>42444</v>
      </c>
      <c r="L450" s="43">
        <f t="shared" si="104"/>
        <v>12</v>
      </c>
      <c r="M450" s="44">
        <f t="shared" si="105"/>
        <v>13</v>
      </c>
      <c r="N450" s="8">
        <f t="shared" si="98"/>
        <v>1.0018261610000001</v>
      </c>
      <c r="O450" s="8">
        <f t="shared" ca="1" si="99"/>
        <v>1.008680145</v>
      </c>
      <c r="P450" s="44">
        <v>0</v>
      </c>
      <c r="Q450" s="42">
        <f t="shared" ca="1" si="106"/>
        <v>14070.620187590001</v>
      </c>
      <c r="R450" s="42"/>
      <c r="S450" s="34">
        <v>0</v>
      </c>
      <c r="T450" s="34"/>
      <c r="U450" s="1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</row>
    <row r="451" spans="1:122" x14ac:dyDescent="0.2">
      <c r="A451" s="38">
        <f t="shared" si="100"/>
        <v>42464</v>
      </c>
      <c r="B451" s="39">
        <f t="shared" ca="1" si="107"/>
        <v>1635082.73318759</v>
      </c>
      <c r="C451" s="34">
        <f t="shared" si="109"/>
        <v>1621012.1130000001</v>
      </c>
      <c r="D451" s="34"/>
      <c r="E451" s="40">
        <f ca="1">IF(A451&lt;$B$1,VLOOKUP(A451,[1]DI!$A$4:$B$15000,2,FALSE),0)</f>
        <v>0.14130000000000001</v>
      </c>
      <c r="F451" s="41">
        <f t="shared" ca="1" si="96"/>
        <v>1.0005246136075501</v>
      </c>
      <c r="G451" s="41">
        <f ca="1">(TRUNC(PRODUCT($F$11:$F450),16))</f>
        <v>1.1632366183510601</v>
      </c>
      <c r="H451" s="42">
        <f t="shared" ca="1" si="101"/>
        <v>1.15533242845326</v>
      </c>
      <c r="I451" s="42">
        <f t="shared" ca="1" si="97"/>
        <v>1.00684149</v>
      </c>
      <c r="J451" s="40">
        <f t="shared" si="102"/>
        <v>3.5999999999999997E-2</v>
      </c>
      <c r="K451" s="98">
        <f t="shared" si="103"/>
        <v>42444</v>
      </c>
      <c r="L451" s="43">
        <f t="shared" si="104"/>
        <v>13</v>
      </c>
      <c r="M451" s="44">
        <f t="shared" si="105"/>
        <v>13</v>
      </c>
      <c r="N451" s="8">
        <f t="shared" si="98"/>
        <v>1.0018261610000001</v>
      </c>
      <c r="O451" s="8">
        <f t="shared" ca="1" si="99"/>
        <v>1.008680145</v>
      </c>
      <c r="P451" s="44">
        <v>0</v>
      </c>
      <c r="Q451" s="42">
        <f t="shared" ca="1" si="106"/>
        <v>14070.620187590001</v>
      </c>
      <c r="R451" s="42"/>
      <c r="S451" s="34">
        <v>0</v>
      </c>
      <c r="T451" s="34"/>
      <c r="U451" s="1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</row>
    <row r="452" spans="1:122" x14ac:dyDescent="0.2">
      <c r="A452" s="38">
        <f t="shared" si="100"/>
        <v>42465</v>
      </c>
      <c r="B452" s="39">
        <f t="shared" ca="1" si="107"/>
        <v>1636170.1291861502</v>
      </c>
      <c r="C452" s="34">
        <f t="shared" si="109"/>
        <v>1621012.1130000001</v>
      </c>
      <c r="D452" s="34"/>
      <c r="E452" s="40">
        <f ca="1">IF(A452&lt;$B$1,VLOOKUP(A452,[1]DI!$A$4:$B$15000,2,FALSE),0)</f>
        <v>0.14130000000000001</v>
      </c>
      <c r="F452" s="41">
        <f t="shared" ca="1" si="96"/>
        <v>1.0005246136075501</v>
      </c>
      <c r="G452" s="41">
        <f ca="1">(TRUNC(PRODUCT($F$11:$F451),16))</f>
        <v>1.1638468681098399</v>
      </c>
      <c r="H452" s="42">
        <f t="shared" ca="1" si="101"/>
        <v>1.15533242845326</v>
      </c>
      <c r="I452" s="42">
        <f t="shared" ca="1" si="97"/>
        <v>1.00736969</v>
      </c>
      <c r="J452" s="40">
        <f t="shared" si="102"/>
        <v>3.5999999999999997E-2</v>
      </c>
      <c r="K452" s="98">
        <f t="shared" si="103"/>
        <v>42444</v>
      </c>
      <c r="L452" s="43">
        <f t="shared" si="104"/>
        <v>14</v>
      </c>
      <c r="M452" s="44">
        <f t="shared" si="105"/>
        <v>14</v>
      </c>
      <c r="N452" s="8">
        <f t="shared" si="98"/>
        <v>1.0019667729999999</v>
      </c>
      <c r="O452" s="8">
        <f t="shared" ca="1" si="99"/>
        <v>1.009350958</v>
      </c>
      <c r="P452" s="44">
        <v>0</v>
      </c>
      <c r="Q452" s="42">
        <f t="shared" ca="1" si="106"/>
        <v>15158.01618615</v>
      </c>
      <c r="R452" s="42"/>
      <c r="S452" s="34">
        <v>0</v>
      </c>
      <c r="T452" s="34"/>
      <c r="U452" s="1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</row>
    <row r="453" spans="1:122" x14ac:dyDescent="0.2">
      <c r="A453" s="38">
        <f t="shared" si="100"/>
        <v>42466</v>
      </c>
      <c r="B453" s="39">
        <f t="shared" ca="1" si="107"/>
        <v>1637258.2530191501</v>
      </c>
      <c r="C453" s="34">
        <f t="shared" si="109"/>
        <v>1621012.1130000001</v>
      </c>
      <c r="D453" s="34"/>
      <c r="E453" s="40">
        <f ca="1">IF(A453&lt;$B$1,VLOOKUP(A453,[1]DI!$A$4:$B$15000,2,FALSE),0)</f>
        <v>0.14130000000000001</v>
      </c>
      <c r="F453" s="41">
        <f t="shared" ca="1" si="96"/>
        <v>1.0005246136075501</v>
      </c>
      <c r="G453" s="41">
        <f ca="1">(TRUNC(PRODUCT($F$11:$F452),16))</f>
        <v>1.1644574380139601</v>
      </c>
      <c r="H453" s="42">
        <f t="shared" ca="1" si="101"/>
        <v>1.15533242845326</v>
      </c>
      <c r="I453" s="42">
        <f t="shared" ca="1" si="97"/>
        <v>1.00789817</v>
      </c>
      <c r="J453" s="40">
        <f t="shared" si="102"/>
        <v>3.5999999999999997E-2</v>
      </c>
      <c r="K453" s="98">
        <f t="shared" si="103"/>
        <v>42444</v>
      </c>
      <c r="L453" s="43">
        <f t="shared" si="104"/>
        <v>15</v>
      </c>
      <c r="M453" s="44">
        <f t="shared" si="105"/>
        <v>15</v>
      </c>
      <c r="N453" s="8">
        <f t="shared" si="98"/>
        <v>1.0021074050000001</v>
      </c>
      <c r="O453" s="8">
        <f t="shared" ca="1" si="99"/>
        <v>1.01002222</v>
      </c>
      <c r="P453" s="44">
        <v>0</v>
      </c>
      <c r="Q453" s="42">
        <f t="shared" ca="1" si="106"/>
        <v>16246.14001915</v>
      </c>
      <c r="R453" s="42"/>
      <c r="S453" s="34">
        <v>0</v>
      </c>
      <c r="T453" s="34"/>
      <c r="U453" s="1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</row>
    <row r="454" spans="1:122" x14ac:dyDescent="0.2">
      <c r="A454" s="38">
        <f t="shared" si="100"/>
        <v>42467</v>
      </c>
      <c r="B454" s="39">
        <f t="shared" ca="1" si="107"/>
        <v>1638347.1030655701</v>
      </c>
      <c r="C454" s="34">
        <f t="shared" si="109"/>
        <v>1621012.1130000001</v>
      </c>
      <c r="D454" s="34"/>
      <c r="E454" s="40">
        <f ca="1">IF(A454&lt;$B$1,VLOOKUP(A454,[1]DI!$A$4:$B$15000,2,FALSE),0)</f>
        <v>0.14130000000000001</v>
      </c>
      <c r="F454" s="41">
        <f t="shared" ca="1" si="96"/>
        <v>1.0005246136075501</v>
      </c>
      <c r="G454" s="41">
        <f ca="1">(TRUNC(PRODUCT($F$11:$F453),16))</f>
        <v>1.1650683282313501</v>
      </c>
      <c r="H454" s="42">
        <f t="shared" ca="1" si="101"/>
        <v>1.15533242845326</v>
      </c>
      <c r="I454" s="42">
        <f t="shared" ca="1" si="97"/>
        <v>1.0084269299999999</v>
      </c>
      <c r="J454" s="40">
        <f t="shared" si="102"/>
        <v>3.5999999999999997E-2</v>
      </c>
      <c r="K454" s="98">
        <f t="shared" si="103"/>
        <v>42444</v>
      </c>
      <c r="L454" s="43">
        <f t="shared" si="104"/>
        <v>16</v>
      </c>
      <c r="M454" s="44">
        <f t="shared" si="105"/>
        <v>16</v>
      </c>
      <c r="N454" s="8">
        <f t="shared" si="98"/>
        <v>1.002248056</v>
      </c>
      <c r="O454" s="8">
        <f t="shared" ca="1" si="99"/>
        <v>1.01069393</v>
      </c>
      <c r="P454" s="44">
        <v>0</v>
      </c>
      <c r="Q454" s="42">
        <f t="shared" ca="1" si="106"/>
        <v>17334.99006557</v>
      </c>
      <c r="R454" s="42"/>
      <c r="S454" s="34">
        <v>0</v>
      </c>
      <c r="T454" s="34"/>
      <c r="U454" s="1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</row>
    <row r="455" spans="1:122" x14ac:dyDescent="0.2">
      <c r="A455" s="38">
        <f t="shared" si="100"/>
        <v>42468</v>
      </c>
      <c r="B455" s="39">
        <f t="shared" ca="1" si="107"/>
        <v>1639436.66635732</v>
      </c>
      <c r="C455" s="34">
        <f t="shared" si="109"/>
        <v>1621012.1130000001</v>
      </c>
      <c r="D455" s="34"/>
      <c r="E455" s="40">
        <f ca="1">IF(A455&lt;$B$1,VLOOKUP(A455,[1]DI!$A$4:$B$15000,2,FALSE),0)</f>
        <v>0.14130000000000001</v>
      </c>
      <c r="F455" s="41">
        <f t="shared" ca="1" si="96"/>
        <v>1.0005246136075501</v>
      </c>
      <c r="G455" s="41">
        <f ca="1">(TRUNC(PRODUCT($F$11:$F454),16))</f>
        <v>1.16567953893007</v>
      </c>
      <c r="H455" s="42">
        <f t="shared" ca="1" si="101"/>
        <v>1.15533242845326</v>
      </c>
      <c r="I455" s="42">
        <f t="shared" ca="1" si="97"/>
        <v>1.00895596</v>
      </c>
      <c r="J455" s="40">
        <f t="shared" si="102"/>
        <v>3.5999999999999997E-2</v>
      </c>
      <c r="K455" s="98">
        <f t="shared" si="103"/>
        <v>42444</v>
      </c>
      <c r="L455" s="43">
        <f t="shared" si="104"/>
        <v>17</v>
      </c>
      <c r="M455" s="44">
        <f t="shared" si="105"/>
        <v>17</v>
      </c>
      <c r="N455" s="8">
        <f t="shared" si="98"/>
        <v>1.002388727</v>
      </c>
      <c r="O455" s="8">
        <f t="shared" ca="1" si="99"/>
        <v>1.0113660799999999</v>
      </c>
      <c r="P455" s="44">
        <v>0</v>
      </c>
      <c r="Q455" s="42">
        <f t="shared" ca="1" si="106"/>
        <v>18424.553357320001</v>
      </c>
      <c r="R455" s="42"/>
      <c r="S455" s="34">
        <v>0</v>
      </c>
      <c r="T455" s="34"/>
      <c r="U455" s="1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</row>
    <row r="456" spans="1:122" x14ac:dyDescent="0.2">
      <c r="A456" s="38">
        <f t="shared" si="100"/>
        <v>42469</v>
      </c>
      <c r="B456" s="39">
        <f t="shared" ca="1" si="107"/>
        <v>1640526.95910453</v>
      </c>
      <c r="C456" s="34">
        <f t="shared" si="109"/>
        <v>1621012.1130000001</v>
      </c>
      <c r="D456" s="34"/>
      <c r="E456" s="40">
        <f ca="1">IF(A456&lt;$B$1,VLOOKUP(A456,[1]DI!$A$4:$B$15000,2,FALSE),0)</f>
        <v>0</v>
      </c>
      <c r="F456" s="41">
        <f t="shared" ca="1" si="96"/>
        <v>1</v>
      </c>
      <c r="G456" s="41">
        <f ca="1">(TRUNC(PRODUCT($F$11:$F455),16))</f>
        <v>1.1662910702782301</v>
      </c>
      <c r="H456" s="42">
        <f t="shared" ca="1" si="101"/>
        <v>1.15533242845326</v>
      </c>
      <c r="I456" s="42">
        <f t="shared" ca="1" si="97"/>
        <v>1.0094852700000001</v>
      </c>
      <c r="J456" s="40">
        <f t="shared" si="102"/>
        <v>3.5999999999999997E-2</v>
      </c>
      <c r="K456" s="98">
        <f t="shared" si="103"/>
        <v>42444</v>
      </c>
      <c r="L456" s="43">
        <f t="shared" si="104"/>
        <v>17</v>
      </c>
      <c r="M456" s="44">
        <f t="shared" si="105"/>
        <v>18</v>
      </c>
      <c r="N456" s="8">
        <f t="shared" si="98"/>
        <v>1.0025294179999999</v>
      </c>
      <c r="O456" s="8">
        <f t="shared" ca="1" si="99"/>
        <v>1.0120386800000001</v>
      </c>
      <c r="P456" s="44">
        <v>0</v>
      </c>
      <c r="Q456" s="42">
        <f t="shared" ca="1" si="106"/>
        <v>19514.846104529999</v>
      </c>
      <c r="R456" s="42"/>
      <c r="S456" s="34">
        <v>0</v>
      </c>
      <c r="T456" s="34"/>
      <c r="U456" s="1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</row>
    <row r="457" spans="1:122" x14ac:dyDescent="0.2">
      <c r="A457" s="38">
        <f t="shared" si="100"/>
        <v>42470</v>
      </c>
      <c r="B457" s="39">
        <f t="shared" ca="1" si="107"/>
        <v>1640526.95910453</v>
      </c>
      <c r="C457" s="34">
        <f t="shared" si="109"/>
        <v>1621012.1130000001</v>
      </c>
      <c r="D457" s="34"/>
      <c r="E457" s="40">
        <f ca="1">IF(A457&lt;$B$1,VLOOKUP(A457,[1]DI!$A$4:$B$15000,2,FALSE),0)</f>
        <v>0</v>
      </c>
      <c r="F457" s="41">
        <f t="shared" ca="1" si="96"/>
        <v>1</v>
      </c>
      <c r="G457" s="41">
        <f ca="1">(TRUNC(PRODUCT($F$11:$F456),16))</f>
        <v>1.1662910702782301</v>
      </c>
      <c r="H457" s="42">
        <f t="shared" ca="1" si="101"/>
        <v>1.15533242845326</v>
      </c>
      <c r="I457" s="42">
        <f t="shared" ca="1" si="97"/>
        <v>1.0094852700000001</v>
      </c>
      <c r="J457" s="40">
        <f t="shared" si="102"/>
        <v>3.5999999999999997E-2</v>
      </c>
      <c r="K457" s="98">
        <f t="shared" si="103"/>
        <v>42444</v>
      </c>
      <c r="L457" s="43">
        <f t="shared" si="104"/>
        <v>17</v>
      </c>
      <c r="M457" s="44">
        <f t="shared" si="105"/>
        <v>18</v>
      </c>
      <c r="N457" s="8">
        <f t="shared" si="98"/>
        <v>1.0025294179999999</v>
      </c>
      <c r="O457" s="8">
        <f t="shared" ca="1" si="99"/>
        <v>1.0120386800000001</v>
      </c>
      <c r="P457" s="44">
        <v>0</v>
      </c>
      <c r="Q457" s="42">
        <f t="shared" ca="1" si="106"/>
        <v>19514.846104529999</v>
      </c>
      <c r="R457" s="42"/>
      <c r="S457" s="34">
        <v>0</v>
      </c>
      <c r="T457" s="34"/>
      <c r="U457" s="1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</row>
    <row r="458" spans="1:122" x14ac:dyDescent="0.2">
      <c r="A458" s="38">
        <f t="shared" si="100"/>
        <v>42471</v>
      </c>
      <c r="B458" s="39">
        <f t="shared" ca="1" si="107"/>
        <v>1640526.95910453</v>
      </c>
      <c r="C458" s="34">
        <f t="shared" si="109"/>
        <v>1621012.1130000001</v>
      </c>
      <c r="D458" s="34"/>
      <c r="E458" s="40">
        <f ca="1">IF(A458&lt;$B$1,VLOOKUP(A458,[1]DI!$A$4:$B$15000,2,FALSE),0)</f>
        <v>0.14130000000000001</v>
      </c>
      <c r="F458" s="41">
        <f t="shared" ca="1" si="96"/>
        <v>1.0005246136075501</v>
      </c>
      <c r="G458" s="41">
        <f ca="1">(TRUNC(PRODUCT($F$11:$F457),16))</f>
        <v>1.1662910702782301</v>
      </c>
      <c r="H458" s="42">
        <f t="shared" ca="1" si="101"/>
        <v>1.15533242845326</v>
      </c>
      <c r="I458" s="42">
        <f t="shared" ca="1" si="97"/>
        <v>1.0094852700000001</v>
      </c>
      <c r="J458" s="40">
        <f t="shared" si="102"/>
        <v>3.5999999999999997E-2</v>
      </c>
      <c r="K458" s="98">
        <f t="shared" si="103"/>
        <v>42444</v>
      </c>
      <c r="L458" s="43">
        <f t="shared" si="104"/>
        <v>18</v>
      </c>
      <c r="M458" s="44">
        <f t="shared" si="105"/>
        <v>18</v>
      </c>
      <c r="N458" s="8">
        <f t="shared" si="98"/>
        <v>1.0025294179999999</v>
      </c>
      <c r="O458" s="8">
        <f t="shared" ca="1" si="99"/>
        <v>1.0120386800000001</v>
      </c>
      <c r="P458" s="44">
        <v>0</v>
      </c>
      <c r="Q458" s="42">
        <f t="shared" ca="1" si="106"/>
        <v>19514.846104529999</v>
      </c>
      <c r="R458" s="42"/>
      <c r="S458" s="34">
        <v>0</v>
      </c>
      <c r="T458" s="34"/>
      <c r="U458" s="1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</row>
    <row r="459" spans="1:122" x14ac:dyDescent="0.2">
      <c r="A459" s="38">
        <f t="shared" si="100"/>
        <v>42472</v>
      </c>
      <c r="B459" s="39">
        <f t="shared" ca="1" si="107"/>
        <v>1641617.9813071801</v>
      </c>
      <c r="C459" s="34">
        <f t="shared" si="109"/>
        <v>1621012.1130000001</v>
      </c>
      <c r="D459" s="34"/>
      <c r="E459" s="40">
        <f ca="1">IF(A459&lt;$B$1,VLOOKUP(A459,[1]DI!$A$4:$B$15000,2,FALSE),0)</f>
        <v>0.14130000000000001</v>
      </c>
      <c r="F459" s="41">
        <f t="shared" ca="1" si="96"/>
        <v>1.0005246136075501</v>
      </c>
      <c r="G459" s="41">
        <f ca="1">(TRUNC(PRODUCT($F$11:$F458),16))</f>
        <v>1.1669029224440699</v>
      </c>
      <c r="H459" s="42">
        <f t="shared" ca="1" si="101"/>
        <v>1.15533242845326</v>
      </c>
      <c r="I459" s="42">
        <f t="shared" ca="1" si="97"/>
        <v>1.0100148600000001</v>
      </c>
      <c r="J459" s="40">
        <f t="shared" si="102"/>
        <v>3.5999999999999997E-2</v>
      </c>
      <c r="K459" s="98">
        <f t="shared" si="103"/>
        <v>42444</v>
      </c>
      <c r="L459" s="43">
        <f t="shared" si="104"/>
        <v>19</v>
      </c>
      <c r="M459" s="44">
        <f t="shared" si="105"/>
        <v>19</v>
      </c>
      <c r="N459" s="8">
        <f t="shared" si="98"/>
        <v>1.002670129</v>
      </c>
      <c r="O459" s="8">
        <f t="shared" ca="1" si="99"/>
        <v>1.0127117299999999</v>
      </c>
      <c r="P459" s="44">
        <v>0</v>
      </c>
      <c r="Q459" s="42">
        <f t="shared" ca="1" si="106"/>
        <v>20605.868307180001</v>
      </c>
      <c r="R459" s="42"/>
      <c r="S459" s="34">
        <v>0</v>
      </c>
      <c r="T459" s="34"/>
      <c r="U459" s="1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</row>
    <row r="460" spans="1:122" x14ac:dyDescent="0.2">
      <c r="A460" s="38">
        <f t="shared" si="100"/>
        <v>42473</v>
      </c>
      <c r="B460" s="39">
        <f t="shared" ca="1" si="107"/>
        <v>1642709.7313442701</v>
      </c>
      <c r="C460" s="34">
        <f t="shared" si="109"/>
        <v>1621012.1130000001</v>
      </c>
      <c r="D460" s="34"/>
      <c r="E460" s="40">
        <f ca="1">IF(A460&lt;$B$1,VLOOKUP(A460,[1]DI!$A$4:$B$15000,2,FALSE),0)</f>
        <v>0.14130000000000001</v>
      </c>
      <c r="F460" s="41">
        <f t="shared" ref="F460:F523" ca="1" si="110">IF(A460&lt;A$9,1,ROUND(((1+E460)^(1/252)),16))</f>
        <v>1.0005246136075501</v>
      </c>
      <c r="G460" s="41">
        <f ca="1">(TRUNC(PRODUCT($F$11:$F459),16))</f>
        <v>1.16751509559587</v>
      </c>
      <c r="H460" s="42">
        <f t="shared" ca="1" si="101"/>
        <v>1.15533242845326</v>
      </c>
      <c r="I460" s="42">
        <f t="shared" ref="I460:I523" ca="1" si="111">ROUND(G460/H460,8)</f>
        <v>1.0105447299999999</v>
      </c>
      <c r="J460" s="40">
        <f t="shared" si="102"/>
        <v>3.5999999999999997E-2</v>
      </c>
      <c r="K460" s="98">
        <f t="shared" si="103"/>
        <v>42444</v>
      </c>
      <c r="L460" s="43">
        <f t="shared" si="104"/>
        <v>20</v>
      </c>
      <c r="M460" s="44">
        <f t="shared" si="105"/>
        <v>20</v>
      </c>
      <c r="N460" s="8">
        <f t="shared" ref="N460:N523" si="112">ROUND((J460+1)^(M460/252),9)</f>
        <v>1.002810859</v>
      </c>
      <c r="O460" s="8">
        <f t="shared" ref="O460:O523" ca="1" si="113">ROUND(I460*N460,9)</f>
        <v>1.0133852290000001</v>
      </c>
      <c r="P460" s="44">
        <v>0</v>
      </c>
      <c r="Q460" s="42">
        <f t="shared" ca="1" si="106"/>
        <v>21697.618344269998</v>
      </c>
      <c r="R460" s="42"/>
      <c r="S460" s="34">
        <v>0</v>
      </c>
      <c r="T460" s="34"/>
      <c r="U460" s="1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</row>
    <row r="461" spans="1:122" x14ac:dyDescent="0.2">
      <c r="A461" s="38">
        <f t="shared" ref="A461:A524" si="114">(A460+1)</f>
        <v>42474</v>
      </c>
      <c r="B461" s="39">
        <f t="shared" ca="1" si="107"/>
        <v>1643802.1946267001</v>
      </c>
      <c r="C461" s="34">
        <f t="shared" si="109"/>
        <v>1621012.1130000001</v>
      </c>
      <c r="D461" s="34">
        <f>180124.31*S$1</f>
        <v>27018.646499999999</v>
      </c>
      <c r="E461" s="40">
        <f ca="1">IF(A461&lt;$B$1,VLOOKUP(A461,[1]DI!$A$4:$B$15000,2,FALSE),0)</f>
        <v>0.14130000000000001</v>
      </c>
      <c r="F461" s="41">
        <f t="shared" ca="1" si="110"/>
        <v>1.0005246136075501</v>
      </c>
      <c r="G461" s="41">
        <f ca="1">(TRUNC(PRODUCT($F$11:$F460),16))</f>
        <v>1.16812758990204</v>
      </c>
      <c r="H461" s="42">
        <f t="shared" ref="H461:H524" ca="1" si="115">IF(P460&gt;0,G460,H460)</f>
        <v>1.15533242845326</v>
      </c>
      <c r="I461" s="42">
        <f t="shared" ca="1" si="111"/>
        <v>1.0110748700000001</v>
      </c>
      <c r="J461" s="40">
        <f t="shared" ref="J461:J524" si="116">J460</f>
        <v>3.5999999999999997E-2</v>
      </c>
      <c r="K461" s="98">
        <f t="shared" si="103"/>
        <v>42444</v>
      </c>
      <c r="L461" s="43">
        <f t="shared" si="104"/>
        <v>21</v>
      </c>
      <c r="M461" s="44">
        <f t="shared" si="105"/>
        <v>21</v>
      </c>
      <c r="N461" s="8">
        <f t="shared" si="112"/>
        <v>1.0029516089999999</v>
      </c>
      <c r="O461" s="8">
        <f t="shared" ca="1" si="113"/>
        <v>1.014059168</v>
      </c>
      <c r="P461" s="44">
        <v>0</v>
      </c>
      <c r="Q461" s="42">
        <f t="shared" ca="1" si="106"/>
        <v>22790.081626700001</v>
      </c>
      <c r="R461" s="42">
        <f ca="1">TRUNC(((O461/O$461)-1)*D461,8)</f>
        <v>0</v>
      </c>
      <c r="S461" s="34">
        <v>0</v>
      </c>
      <c r="T461" s="34"/>
      <c r="U461" s="1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</row>
    <row r="462" spans="1:122" s="37" customFormat="1" x14ac:dyDescent="0.2">
      <c r="A462" s="38">
        <f t="shared" si="114"/>
        <v>42475</v>
      </c>
      <c r="B462" s="39">
        <f t="shared" ca="1" si="107"/>
        <v>1644895.4035746902</v>
      </c>
      <c r="C462" s="34">
        <f t="shared" si="109"/>
        <v>1621012.1130000001</v>
      </c>
      <c r="D462" s="34">
        <f>180124.31*S$1</f>
        <v>27018.646499999999</v>
      </c>
      <c r="E462" s="40">
        <f ca="1">IF(A462&lt;$B$1,VLOOKUP(A462,[1]DI!$A$4:$B$15000,2,FALSE),0)</f>
        <v>0.14130000000000001</v>
      </c>
      <c r="F462" s="41">
        <f t="shared" ca="1" si="110"/>
        <v>1.0005246136075501</v>
      </c>
      <c r="G462" s="41">
        <f ca="1">(TRUNC(PRODUCT($F$11:$F461),16))</f>
        <v>1.16874040553106</v>
      </c>
      <c r="H462" s="42">
        <f t="shared" ca="1" si="115"/>
        <v>1.15533242845326</v>
      </c>
      <c r="I462" s="42">
        <f t="shared" ca="1" si="111"/>
        <v>1.0116053</v>
      </c>
      <c r="J462" s="40">
        <f t="shared" si="116"/>
        <v>3.5999999999999997E-2</v>
      </c>
      <c r="K462" s="98">
        <f t="shared" ref="K462:K525" si="117">IF(P461&gt;0,A461,K461)</f>
        <v>42444</v>
      </c>
      <c r="L462" s="43">
        <f t="shared" ref="L462:L525" si="118">IF(A462&gt;K462,IF(NETWORKDAYS(K462,A462,$W$12:$W$197)-1=0,1,NETWORKDAYS(K462,A462,$W$12:$W$197)-1),0)</f>
        <v>22</v>
      </c>
      <c r="M462" s="44">
        <f t="shared" ref="M462:M525" si="119">IF(AND(L462=1,L461=1),1,IF(L462&gt;0,IF(L462=L461,L462+1,L462),0))</f>
        <v>22</v>
      </c>
      <c r="N462" s="8">
        <f t="shared" si="112"/>
        <v>1.0030923789999999</v>
      </c>
      <c r="O462" s="8">
        <f t="shared" ca="1" si="113"/>
        <v>1.0147335669999999</v>
      </c>
      <c r="P462" s="44">
        <v>15</v>
      </c>
      <c r="Q462" s="42">
        <f t="shared" ref="Q462:Q525" ca="1" si="120">TRUNC(((O462-1)*C462),8)</f>
        <v>23883.29057469</v>
      </c>
      <c r="R462" s="42">
        <f ca="1">TRUNC(((O462/O$461)-1)*D462,8)</f>
        <v>17.968722880000001</v>
      </c>
      <c r="S462" s="34">
        <v>0</v>
      </c>
      <c r="T462" s="34">
        <v>161875.79</v>
      </c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</row>
    <row r="463" spans="1:122" x14ac:dyDescent="0.2">
      <c r="A463" s="38">
        <f t="shared" si="114"/>
        <v>42476</v>
      </c>
      <c r="B463" s="39">
        <f t="shared" ref="B463:B526" ca="1" si="121">IF(A463&lt;=TODAY(),C463+Q463,IF(AND(A463&gt;TODAY(),A463&lt;=$B$1),IF(VLOOKUP(TODAY(),$A$10:$E$2000,5,FALSE)=0,"n.d",C463+Q463),"n.d"))</f>
        <v>1649126.7658762902</v>
      </c>
      <c r="C463" s="34">
        <f>(C462+D462)-S462</f>
        <v>1648030.7595000002</v>
      </c>
      <c r="D463" s="34"/>
      <c r="E463" s="40">
        <f ca="1">IF(A463&lt;$B$1,VLOOKUP(A463,[1]DI!$A$4:$B$15000,2,FALSE),0)</f>
        <v>0</v>
      </c>
      <c r="F463" s="41">
        <f t="shared" ca="1" si="110"/>
        <v>1</v>
      </c>
      <c r="G463" s="41">
        <f ca="1">(TRUNC(PRODUCT($F$11:$F462),16))</f>
        <v>1.1693535426514901</v>
      </c>
      <c r="H463" s="42">
        <f t="shared" ca="1" si="115"/>
        <v>1.16874040553106</v>
      </c>
      <c r="I463" s="42">
        <f t="shared" ca="1" si="111"/>
        <v>1.00052461</v>
      </c>
      <c r="J463" s="40">
        <f t="shared" si="116"/>
        <v>3.5999999999999997E-2</v>
      </c>
      <c r="K463" s="98">
        <f t="shared" si="117"/>
        <v>42475</v>
      </c>
      <c r="L463" s="43">
        <f t="shared" si="118"/>
        <v>1</v>
      </c>
      <c r="M463" s="44">
        <f t="shared" si="119"/>
        <v>1</v>
      </c>
      <c r="N463" s="8">
        <f t="shared" si="112"/>
        <v>1.000140356</v>
      </c>
      <c r="O463" s="8">
        <f t="shared" ca="1" si="113"/>
        <v>1.0006650399999999</v>
      </c>
      <c r="P463" s="44">
        <v>0</v>
      </c>
      <c r="Q463" s="42">
        <f t="shared" ca="1" si="120"/>
        <v>1096.0063762899999</v>
      </c>
      <c r="R463" s="42"/>
      <c r="S463" s="34">
        <v>0</v>
      </c>
      <c r="T463" s="34"/>
      <c r="U463" s="1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</row>
    <row r="464" spans="1:122" x14ac:dyDescent="0.2">
      <c r="A464" s="38">
        <f t="shared" si="114"/>
        <v>42477</v>
      </c>
      <c r="B464" s="39">
        <f t="shared" ca="1" si="121"/>
        <v>1649126.7658762902</v>
      </c>
      <c r="C464" s="34">
        <f t="shared" ref="C464:C493" si="122">(C463-S463)</f>
        <v>1648030.7595000002</v>
      </c>
      <c r="D464" s="34"/>
      <c r="E464" s="40">
        <f ca="1">IF(A464&lt;$B$1,VLOOKUP(A464,[1]DI!$A$4:$B$15000,2,FALSE),0)</f>
        <v>0</v>
      </c>
      <c r="F464" s="41">
        <f t="shared" ca="1" si="110"/>
        <v>1</v>
      </c>
      <c r="G464" s="41">
        <f ca="1">(TRUNC(PRODUCT($F$11:$F463),16))</f>
        <v>1.1693535426514901</v>
      </c>
      <c r="H464" s="42">
        <f t="shared" ca="1" si="115"/>
        <v>1.16874040553106</v>
      </c>
      <c r="I464" s="42">
        <f t="shared" ca="1" si="111"/>
        <v>1.00052461</v>
      </c>
      <c r="J464" s="40">
        <f t="shared" si="116"/>
        <v>3.5999999999999997E-2</v>
      </c>
      <c r="K464" s="98">
        <f t="shared" si="117"/>
        <v>42475</v>
      </c>
      <c r="L464" s="43">
        <f t="shared" si="118"/>
        <v>1</v>
      </c>
      <c r="M464" s="44">
        <f t="shared" si="119"/>
        <v>1</v>
      </c>
      <c r="N464" s="8">
        <f t="shared" si="112"/>
        <v>1.000140356</v>
      </c>
      <c r="O464" s="8">
        <f t="shared" ca="1" si="113"/>
        <v>1.0006650399999999</v>
      </c>
      <c r="P464" s="44">
        <v>0</v>
      </c>
      <c r="Q464" s="42">
        <f t="shared" ca="1" si="120"/>
        <v>1096.0063762899999</v>
      </c>
      <c r="R464" s="42"/>
      <c r="S464" s="34">
        <v>0</v>
      </c>
      <c r="T464" s="34"/>
      <c r="U464" s="1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</row>
    <row r="465" spans="1:122" x14ac:dyDescent="0.2">
      <c r="A465" s="38">
        <f t="shared" si="114"/>
        <v>42478</v>
      </c>
      <c r="B465" s="39">
        <f t="shared" ca="1" si="121"/>
        <v>1649126.7658762902</v>
      </c>
      <c r="C465" s="34">
        <f t="shared" si="122"/>
        <v>1648030.7595000002</v>
      </c>
      <c r="D465" s="34"/>
      <c r="E465" s="40">
        <f ca="1">IF(A465&lt;$B$1,VLOOKUP(A465,[1]DI!$A$4:$B$15000,2,FALSE),0)</f>
        <v>0.14130000000000001</v>
      </c>
      <c r="F465" s="41">
        <f t="shared" ca="1" si="110"/>
        <v>1.0005246136075501</v>
      </c>
      <c r="G465" s="41">
        <f ca="1">(TRUNC(PRODUCT($F$11:$F464),16))</f>
        <v>1.1693535426514901</v>
      </c>
      <c r="H465" s="42">
        <f t="shared" ca="1" si="115"/>
        <v>1.16874040553106</v>
      </c>
      <c r="I465" s="42">
        <f t="shared" ca="1" si="111"/>
        <v>1.00052461</v>
      </c>
      <c r="J465" s="40">
        <f t="shared" si="116"/>
        <v>3.5999999999999997E-2</v>
      </c>
      <c r="K465" s="98">
        <f t="shared" si="117"/>
        <v>42475</v>
      </c>
      <c r="L465" s="43">
        <f t="shared" si="118"/>
        <v>1</v>
      </c>
      <c r="M465" s="44">
        <f t="shared" si="119"/>
        <v>1</v>
      </c>
      <c r="N465" s="8">
        <f t="shared" si="112"/>
        <v>1.000140356</v>
      </c>
      <c r="O465" s="8">
        <f t="shared" ca="1" si="113"/>
        <v>1.0006650399999999</v>
      </c>
      <c r="P465" s="44">
        <v>0</v>
      </c>
      <c r="Q465" s="42">
        <f t="shared" ca="1" si="120"/>
        <v>1096.0063762899999</v>
      </c>
      <c r="R465" s="42"/>
      <c r="S465" s="34">
        <v>0</v>
      </c>
      <c r="T465" s="34"/>
      <c r="U465" s="1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</row>
    <row r="466" spans="1:122" x14ac:dyDescent="0.2">
      <c r="A466" s="38">
        <f t="shared" si="114"/>
        <v>42479</v>
      </c>
      <c r="B466" s="39">
        <f t="shared" ca="1" si="121"/>
        <v>1650223.5072743101</v>
      </c>
      <c r="C466" s="34">
        <f t="shared" si="122"/>
        <v>1648030.7595000002</v>
      </c>
      <c r="D466" s="34"/>
      <c r="E466" s="40">
        <f ca="1">IF(A466&lt;$B$1,VLOOKUP(A466,[1]DI!$A$4:$B$15000,2,FALSE),0)</f>
        <v>0.14130000000000001</v>
      </c>
      <c r="F466" s="41">
        <f t="shared" ca="1" si="110"/>
        <v>1.0005246136075501</v>
      </c>
      <c r="G466" s="41">
        <f ca="1">(TRUNC(PRODUCT($F$11:$F465),16))</f>
        <v>1.1699670014320001</v>
      </c>
      <c r="H466" s="42">
        <f t="shared" ca="1" si="115"/>
        <v>1.16874040553106</v>
      </c>
      <c r="I466" s="42">
        <f t="shared" ca="1" si="111"/>
        <v>1.0010494999999999</v>
      </c>
      <c r="J466" s="40">
        <f t="shared" si="116"/>
        <v>3.5999999999999997E-2</v>
      </c>
      <c r="K466" s="98">
        <f t="shared" si="117"/>
        <v>42475</v>
      </c>
      <c r="L466" s="43">
        <f t="shared" si="118"/>
        <v>2</v>
      </c>
      <c r="M466" s="44">
        <f t="shared" si="119"/>
        <v>2</v>
      </c>
      <c r="N466" s="8">
        <f t="shared" si="112"/>
        <v>1.0002807309999999</v>
      </c>
      <c r="O466" s="8">
        <f t="shared" ca="1" si="113"/>
        <v>1.0013305260000001</v>
      </c>
      <c r="P466" s="44">
        <v>0</v>
      </c>
      <c r="Q466" s="42">
        <f t="shared" ca="1" si="120"/>
        <v>2192.7477743099998</v>
      </c>
      <c r="R466" s="42"/>
      <c r="S466" s="34">
        <v>0</v>
      </c>
      <c r="T466" s="34"/>
      <c r="U466" s="1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</row>
    <row r="467" spans="1:122" x14ac:dyDescent="0.2">
      <c r="A467" s="38">
        <f t="shared" si="114"/>
        <v>42480</v>
      </c>
      <c r="B467" s="39">
        <f t="shared" ca="1" si="121"/>
        <v>1651320.9853420802</v>
      </c>
      <c r="C467" s="34">
        <f t="shared" si="122"/>
        <v>1648030.7595000002</v>
      </c>
      <c r="D467" s="34">
        <f>747813.68*S$1</f>
        <v>112172.05200000001</v>
      </c>
      <c r="E467" s="40">
        <f ca="1">IF(A467&lt;$B$1,VLOOKUP(A467,[1]DI!$A$4:$B$15000,2,FALSE),0)</f>
        <v>0.14130000000000001</v>
      </c>
      <c r="F467" s="41">
        <f t="shared" ca="1" si="110"/>
        <v>1.0005246136075501</v>
      </c>
      <c r="G467" s="41">
        <f ca="1">(TRUNC(PRODUCT($F$11:$F466),16))</f>
        <v>1.1705807820413401</v>
      </c>
      <c r="H467" s="42">
        <f t="shared" ca="1" si="115"/>
        <v>1.16874040553106</v>
      </c>
      <c r="I467" s="42">
        <f t="shared" ca="1" si="111"/>
        <v>1.0015746699999999</v>
      </c>
      <c r="J467" s="40">
        <f t="shared" si="116"/>
        <v>3.5999999999999997E-2</v>
      </c>
      <c r="K467" s="98">
        <f t="shared" si="117"/>
        <v>42475</v>
      </c>
      <c r="L467" s="43">
        <f t="shared" si="118"/>
        <v>3</v>
      </c>
      <c r="M467" s="44">
        <f t="shared" si="119"/>
        <v>3</v>
      </c>
      <c r="N467" s="8">
        <f t="shared" si="112"/>
        <v>1.000421126</v>
      </c>
      <c r="O467" s="8">
        <f t="shared" ca="1" si="113"/>
        <v>1.0019964589999999</v>
      </c>
      <c r="P467" s="44">
        <v>0</v>
      </c>
      <c r="Q467" s="42">
        <f t="shared" ca="1" si="120"/>
        <v>3290.2258420799999</v>
      </c>
      <c r="R467" s="42">
        <f t="shared" ref="R467:R493" ca="1" si="123">TRUNC(((O467/O$467)-1)*D467,8)</f>
        <v>0</v>
      </c>
      <c r="S467" s="34">
        <v>0</v>
      </c>
      <c r="T467" s="34"/>
      <c r="U467" s="1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</row>
    <row r="468" spans="1:122" x14ac:dyDescent="0.2">
      <c r="A468" s="38">
        <f t="shared" si="114"/>
        <v>42481</v>
      </c>
      <c r="B468" s="39">
        <f t="shared" ca="1" si="121"/>
        <v>1652419.1852473102</v>
      </c>
      <c r="C468" s="34">
        <f t="shared" si="122"/>
        <v>1648030.7595000002</v>
      </c>
      <c r="D468" s="34">
        <f t="shared" ref="D468:D493" si="124">747813.68*S$1</f>
        <v>112172.05200000001</v>
      </c>
      <c r="E468" s="40">
        <f ca="1">IF(A468&lt;$B$1,VLOOKUP(A468,[1]DI!$A$4:$B$15000,2,FALSE),0)</f>
        <v>0</v>
      </c>
      <c r="F468" s="41">
        <f t="shared" ca="1" si="110"/>
        <v>1</v>
      </c>
      <c r="G468" s="41">
        <f ca="1">(TRUNC(PRODUCT($F$11:$F467),16))</f>
        <v>1.17119488464834</v>
      </c>
      <c r="H468" s="42">
        <f t="shared" ca="1" si="115"/>
        <v>1.16874040553106</v>
      </c>
      <c r="I468" s="42">
        <f t="shared" ca="1" si="111"/>
        <v>1.00210011</v>
      </c>
      <c r="J468" s="40">
        <f t="shared" si="116"/>
        <v>3.5999999999999997E-2</v>
      </c>
      <c r="K468" s="98">
        <f t="shared" si="117"/>
        <v>42475</v>
      </c>
      <c r="L468" s="43">
        <f t="shared" si="118"/>
        <v>3</v>
      </c>
      <c r="M468" s="44">
        <f t="shared" si="119"/>
        <v>4</v>
      </c>
      <c r="N468" s="8">
        <f t="shared" si="112"/>
        <v>1.0005615409999999</v>
      </c>
      <c r="O468" s="8">
        <f t="shared" ca="1" si="113"/>
        <v>1.00266283</v>
      </c>
      <c r="P468" s="44">
        <v>0</v>
      </c>
      <c r="Q468" s="42">
        <f t="shared" ca="1" si="120"/>
        <v>4388.4257473099997</v>
      </c>
      <c r="R468" s="42">
        <f t="shared" ca="1" si="123"/>
        <v>74.599268080000002</v>
      </c>
      <c r="S468" s="34">
        <v>0</v>
      </c>
      <c r="T468" s="34"/>
      <c r="U468" s="1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</row>
    <row r="469" spans="1:122" x14ac:dyDescent="0.2">
      <c r="A469" s="38">
        <f t="shared" si="114"/>
        <v>42482</v>
      </c>
      <c r="B469" s="39">
        <f t="shared" ca="1" si="121"/>
        <v>1652419.1852473102</v>
      </c>
      <c r="C469" s="34">
        <f t="shared" si="122"/>
        <v>1648030.7595000002</v>
      </c>
      <c r="D469" s="34">
        <f t="shared" si="124"/>
        <v>112172.05200000001</v>
      </c>
      <c r="E469" s="40">
        <f ca="1">IF(A469&lt;$B$1,VLOOKUP(A469,[1]DI!$A$4:$B$15000,2,FALSE),0)</f>
        <v>0.14130000000000001</v>
      </c>
      <c r="F469" s="41">
        <f t="shared" ca="1" si="110"/>
        <v>1.0005246136075501</v>
      </c>
      <c r="G469" s="41">
        <f ca="1">(TRUNC(PRODUCT($F$11:$F468),16))</f>
        <v>1.17119488464834</v>
      </c>
      <c r="H469" s="42">
        <f t="shared" ca="1" si="115"/>
        <v>1.16874040553106</v>
      </c>
      <c r="I469" s="42">
        <f t="shared" ca="1" si="111"/>
        <v>1.00210011</v>
      </c>
      <c r="J469" s="40">
        <f t="shared" si="116"/>
        <v>3.5999999999999997E-2</v>
      </c>
      <c r="K469" s="98">
        <f t="shared" si="117"/>
        <v>42475</v>
      </c>
      <c r="L469" s="43">
        <f t="shared" si="118"/>
        <v>4</v>
      </c>
      <c r="M469" s="44">
        <f t="shared" si="119"/>
        <v>4</v>
      </c>
      <c r="N469" s="8">
        <f t="shared" si="112"/>
        <v>1.0005615409999999</v>
      </c>
      <c r="O469" s="8">
        <f t="shared" ca="1" si="113"/>
        <v>1.00266283</v>
      </c>
      <c r="P469" s="44">
        <v>0</v>
      </c>
      <c r="Q469" s="42">
        <f t="shared" ca="1" si="120"/>
        <v>4388.4257473099997</v>
      </c>
      <c r="R469" s="42">
        <f t="shared" ca="1" si="123"/>
        <v>74.599268080000002</v>
      </c>
      <c r="S469" s="34">
        <v>0</v>
      </c>
      <c r="T469" s="34"/>
      <c r="U469" s="1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</row>
    <row r="470" spans="1:122" x14ac:dyDescent="0.2">
      <c r="A470" s="38">
        <f t="shared" si="114"/>
        <v>42483</v>
      </c>
      <c r="B470" s="39">
        <f t="shared" ca="1" si="121"/>
        <v>1653518.1053420003</v>
      </c>
      <c r="C470" s="34">
        <f t="shared" si="122"/>
        <v>1648030.7595000002</v>
      </c>
      <c r="D470" s="34">
        <f t="shared" si="124"/>
        <v>112172.05200000001</v>
      </c>
      <c r="E470" s="40">
        <f ca="1">IF(A470&lt;$B$1,VLOOKUP(A470,[1]DI!$A$4:$B$15000,2,FALSE),0)</f>
        <v>0</v>
      </c>
      <c r="F470" s="41">
        <f t="shared" ca="1" si="110"/>
        <v>1</v>
      </c>
      <c r="G470" s="41">
        <f ca="1">(TRUNC(PRODUCT($F$11:$F469),16))</f>
        <v>1.17180930942192</v>
      </c>
      <c r="H470" s="42">
        <f t="shared" ca="1" si="115"/>
        <v>1.16874040553106</v>
      </c>
      <c r="I470" s="42">
        <f t="shared" ca="1" si="111"/>
        <v>1.00262582</v>
      </c>
      <c r="J470" s="40">
        <f t="shared" si="116"/>
        <v>3.5999999999999997E-2</v>
      </c>
      <c r="K470" s="98">
        <f t="shared" si="117"/>
        <v>42475</v>
      </c>
      <c r="L470" s="43">
        <f t="shared" si="118"/>
        <v>4</v>
      </c>
      <c r="M470" s="44">
        <f t="shared" si="119"/>
        <v>5</v>
      </c>
      <c r="N470" s="8">
        <f t="shared" si="112"/>
        <v>1.0007019749999999</v>
      </c>
      <c r="O470" s="8">
        <f t="shared" ca="1" si="113"/>
        <v>1.0033296380000001</v>
      </c>
      <c r="P470" s="44">
        <v>0</v>
      </c>
      <c r="Q470" s="42">
        <f t="shared" ca="1" si="120"/>
        <v>5487.3458419999997</v>
      </c>
      <c r="R470" s="42">
        <f t="shared" ca="1" si="123"/>
        <v>149.24745768</v>
      </c>
      <c r="S470" s="34">
        <v>0</v>
      </c>
      <c r="T470" s="34"/>
      <c r="U470" s="1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</row>
    <row r="471" spans="1:122" x14ac:dyDescent="0.2">
      <c r="A471" s="38">
        <f t="shared" si="114"/>
        <v>42484</v>
      </c>
      <c r="B471" s="39">
        <f t="shared" ca="1" si="121"/>
        <v>1653518.1053420003</v>
      </c>
      <c r="C471" s="34">
        <f t="shared" si="122"/>
        <v>1648030.7595000002</v>
      </c>
      <c r="D471" s="34">
        <f t="shared" si="124"/>
        <v>112172.05200000001</v>
      </c>
      <c r="E471" s="40">
        <f ca="1">IF(A471&lt;$B$1,VLOOKUP(A471,[1]DI!$A$4:$B$15000,2,FALSE),0)</f>
        <v>0</v>
      </c>
      <c r="F471" s="41">
        <f t="shared" ca="1" si="110"/>
        <v>1</v>
      </c>
      <c r="G471" s="41">
        <f ca="1">(TRUNC(PRODUCT($F$11:$F470),16))</f>
        <v>1.17180930942192</v>
      </c>
      <c r="H471" s="42">
        <f t="shared" ca="1" si="115"/>
        <v>1.16874040553106</v>
      </c>
      <c r="I471" s="42">
        <f t="shared" ca="1" si="111"/>
        <v>1.00262582</v>
      </c>
      <c r="J471" s="40">
        <f t="shared" si="116"/>
        <v>3.5999999999999997E-2</v>
      </c>
      <c r="K471" s="98">
        <f t="shared" si="117"/>
        <v>42475</v>
      </c>
      <c r="L471" s="43">
        <f t="shared" si="118"/>
        <v>4</v>
      </c>
      <c r="M471" s="44">
        <f t="shared" si="119"/>
        <v>5</v>
      </c>
      <c r="N471" s="8">
        <f t="shared" si="112"/>
        <v>1.0007019749999999</v>
      </c>
      <c r="O471" s="8">
        <f t="shared" ca="1" si="113"/>
        <v>1.0033296380000001</v>
      </c>
      <c r="P471" s="44">
        <v>0</v>
      </c>
      <c r="Q471" s="42">
        <f t="shared" ca="1" si="120"/>
        <v>5487.3458419999997</v>
      </c>
      <c r="R471" s="42">
        <f t="shared" ca="1" si="123"/>
        <v>149.24745768</v>
      </c>
      <c r="S471" s="34">
        <v>0</v>
      </c>
      <c r="T471" s="34"/>
      <c r="U471" s="1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</row>
    <row r="472" spans="1:122" x14ac:dyDescent="0.2">
      <c r="A472" s="38">
        <f t="shared" si="114"/>
        <v>42485</v>
      </c>
      <c r="B472" s="39">
        <f t="shared" ca="1" si="121"/>
        <v>1653518.1053420003</v>
      </c>
      <c r="C472" s="34">
        <f t="shared" si="122"/>
        <v>1648030.7595000002</v>
      </c>
      <c r="D472" s="34">
        <f t="shared" si="124"/>
        <v>112172.05200000001</v>
      </c>
      <c r="E472" s="40">
        <f ca="1">IF(A472&lt;$B$1,VLOOKUP(A472,[1]DI!$A$4:$B$15000,2,FALSE),0)</f>
        <v>0.14130000000000001</v>
      </c>
      <c r="F472" s="41">
        <f t="shared" ca="1" si="110"/>
        <v>1.0005246136075501</v>
      </c>
      <c r="G472" s="41">
        <f ca="1">(TRUNC(PRODUCT($F$11:$F471),16))</f>
        <v>1.17180930942192</v>
      </c>
      <c r="H472" s="42">
        <f t="shared" ca="1" si="115"/>
        <v>1.16874040553106</v>
      </c>
      <c r="I472" s="42">
        <f t="shared" ca="1" si="111"/>
        <v>1.00262582</v>
      </c>
      <c r="J472" s="40">
        <f t="shared" si="116"/>
        <v>3.5999999999999997E-2</v>
      </c>
      <c r="K472" s="98">
        <f t="shared" si="117"/>
        <v>42475</v>
      </c>
      <c r="L472" s="43">
        <f t="shared" si="118"/>
        <v>5</v>
      </c>
      <c r="M472" s="44">
        <f t="shared" si="119"/>
        <v>5</v>
      </c>
      <c r="N472" s="8">
        <f t="shared" si="112"/>
        <v>1.0007019749999999</v>
      </c>
      <c r="O472" s="8">
        <f t="shared" ca="1" si="113"/>
        <v>1.0033296380000001</v>
      </c>
      <c r="P472" s="44">
        <v>0</v>
      </c>
      <c r="Q472" s="42">
        <f t="shared" ca="1" si="120"/>
        <v>5487.3458419999997</v>
      </c>
      <c r="R472" s="42">
        <f t="shared" ca="1" si="123"/>
        <v>149.24745768</v>
      </c>
      <c r="S472" s="34">
        <v>0</v>
      </c>
      <c r="T472" s="34"/>
      <c r="U472" s="1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</row>
    <row r="473" spans="1:122" x14ac:dyDescent="0.2">
      <c r="A473" s="38">
        <f t="shared" si="114"/>
        <v>42486</v>
      </c>
      <c r="B473" s="39">
        <f t="shared" ca="1" si="121"/>
        <v>1654617.7637544603</v>
      </c>
      <c r="C473" s="34">
        <f t="shared" si="122"/>
        <v>1648030.7595000002</v>
      </c>
      <c r="D473" s="34">
        <f t="shared" si="124"/>
        <v>112172.05200000001</v>
      </c>
      <c r="E473" s="40">
        <f ca="1">IF(A473&lt;$B$1,VLOOKUP(A473,[1]DI!$A$4:$B$15000,2,FALSE),0)</f>
        <v>0.14130000000000001</v>
      </c>
      <c r="F473" s="41">
        <f t="shared" ca="1" si="110"/>
        <v>1.0005246136075501</v>
      </c>
      <c r="G473" s="41">
        <f ca="1">(TRUNC(PRODUCT($F$11:$F472),16))</f>
        <v>1.1724240565310899</v>
      </c>
      <c r="H473" s="42">
        <f t="shared" ca="1" si="115"/>
        <v>1.16874040553106</v>
      </c>
      <c r="I473" s="42">
        <f t="shared" ca="1" si="111"/>
        <v>1.0031518100000001</v>
      </c>
      <c r="J473" s="40">
        <f t="shared" si="116"/>
        <v>3.5999999999999997E-2</v>
      </c>
      <c r="K473" s="98">
        <f t="shared" si="117"/>
        <v>42475</v>
      </c>
      <c r="L473" s="43">
        <f t="shared" si="118"/>
        <v>6</v>
      </c>
      <c r="M473" s="44">
        <f t="shared" si="119"/>
        <v>6</v>
      </c>
      <c r="N473" s="8">
        <f t="shared" si="112"/>
        <v>1.000842429</v>
      </c>
      <c r="O473" s="8">
        <f t="shared" ca="1" si="113"/>
        <v>1.0039968939999999</v>
      </c>
      <c r="P473" s="44">
        <v>0</v>
      </c>
      <c r="Q473" s="42">
        <f t="shared" ca="1" si="120"/>
        <v>6587.0042544600001</v>
      </c>
      <c r="R473" s="42">
        <f t="shared" ca="1" si="123"/>
        <v>223.94580023</v>
      </c>
      <c r="S473" s="34">
        <v>0</v>
      </c>
      <c r="T473" s="34"/>
      <c r="U473" s="1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</row>
    <row r="474" spans="1:122" x14ac:dyDescent="0.2">
      <c r="A474" s="38">
        <f t="shared" si="114"/>
        <v>42487</v>
      </c>
      <c r="B474" s="39">
        <f t="shared" ca="1" si="121"/>
        <v>1655718.1604847002</v>
      </c>
      <c r="C474" s="34">
        <f t="shared" si="122"/>
        <v>1648030.7595000002</v>
      </c>
      <c r="D474" s="34">
        <f t="shared" si="124"/>
        <v>112172.05200000001</v>
      </c>
      <c r="E474" s="40">
        <f ca="1">IF(A474&lt;$B$1,VLOOKUP(A474,[1]DI!$A$4:$B$15000,2,FALSE),0)</f>
        <v>0.14130000000000001</v>
      </c>
      <c r="F474" s="41">
        <f t="shared" ca="1" si="110"/>
        <v>1.0005246136075501</v>
      </c>
      <c r="G474" s="41">
        <f ca="1">(TRUNC(PRODUCT($F$11:$F473),16))</f>
        <v>1.17303912614497</v>
      </c>
      <c r="H474" s="42">
        <f t="shared" ca="1" si="115"/>
        <v>1.16874040553106</v>
      </c>
      <c r="I474" s="42">
        <f t="shared" ca="1" si="111"/>
        <v>1.00367808</v>
      </c>
      <c r="J474" s="40">
        <f t="shared" si="116"/>
        <v>3.5999999999999997E-2</v>
      </c>
      <c r="K474" s="98">
        <f t="shared" si="117"/>
        <v>42475</v>
      </c>
      <c r="L474" s="43">
        <f t="shared" si="118"/>
        <v>7</v>
      </c>
      <c r="M474" s="44">
        <f t="shared" si="119"/>
        <v>7</v>
      </c>
      <c r="N474" s="8">
        <f t="shared" si="112"/>
        <v>1.0009829029999999</v>
      </c>
      <c r="O474" s="8">
        <f t="shared" ca="1" si="113"/>
        <v>1.004664598</v>
      </c>
      <c r="P474" s="44">
        <v>0</v>
      </c>
      <c r="Q474" s="42">
        <f t="shared" ca="1" si="120"/>
        <v>7687.4009846999998</v>
      </c>
      <c r="R474" s="42">
        <f t="shared" ca="1" si="123"/>
        <v>298.69429573000002</v>
      </c>
      <c r="S474" s="34">
        <v>0</v>
      </c>
      <c r="T474" s="34"/>
      <c r="U474" s="1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</row>
    <row r="475" spans="1:122" x14ac:dyDescent="0.2">
      <c r="A475" s="38">
        <f t="shared" si="114"/>
        <v>42488</v>
      </c>
      <c r="B475" s="39">
        <f t="shared" ca="1" si="121"/>
        <v>1656819.2790524103</v>
      </c>
      <c r="C475" s="34">
        <f t="shared" si="122"/>
        <v>1648030.7595000002</v>
      </c>
      <c r="D475" s="34">
        <f t="shared" si="124"/>
        <v>112172.05200000001</v>
      </c>
      <c r="E475" s="40">
        <f ca="1">IF(A475&lt;$B$1,VLOOKUP(A475,[1]DI!$A$4:$B$15000,2,FALSE),0)</f>
        <v>0.14130000000000001</v>
      </c>
      <c r="F475" s="41">
        <f t="shared" ca="1" si="110"/>
        <v>1.0005246136075501</v>
      </c>
      <c r="G475" s="41">
        <f ca="1">(TRUNC(PRODUCT($F$11:$F474),16))</f>
        <v>1.1736545184327301</v>
      </c>
      <c r="H475" s="42">
        <f t="shared" ca="1" si="115"/>
        <v>1.16874040553106</v>
      </c>
      <c r="I475" s="42">
        <f t="shared" ca="1" si="111"/>
        <v>1.0042046200000001</v>
      </c>
      <c r="J475" s="40">
        <f t="shared" si="116"/>
        <v>3.5999999999999997E-2</v>
      </c>
      <c r="K475" s="98">
        <f t="shared" si="117"/>
        <v>42475</v>
      </c>
      <c r="L475" s="43">
        <f t="shared" si="118"/>
        <v>8</v>
      </c>
      <c r="M475" s="44">
        <f t="shared" si="119"/>
        <v>8</v>
      </c>
      <c r="N475" s="8">
        <f t="shared" si="112"/>
        <v>1.001123397</v>
      </c>
      <c r="O475" s="8">
        <f t="shared" ca="1" si="113"/>
        <v>1.0053327400000001</v>
      </c>
      <c r="P475" s="44">
        <v>0</v>
      </c>
      <c r="Q475" s="42">
        <f t="shared" ca="1" si="120"/>
        <v>8788.51955241</v>
      </c>
      <c r="R475" s="42">
        <f t="shared" ca="1" si="123"/>
        <v>373.4918247</v>
      </c>
      <c r="S475" s="34">
        <v>0</v>
      </c>
      <c r="T475" s="34"/>
      <c r="U475" s="1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</row>
    <row r="476" spans="1:122" x14ac:dyDescent="0.2">
      <c r="A476" s="38">
        <f t="shared" si="114"/>
        <v>42489</v>
      </c>
      <c r="B476" s="39">
        <f t="shared" ca="1" si="121"/>
        <v>1657921.1359379101</v>
      </c>
      <c r="C476" s="34">
        <f t="shared" si="122"/>
        <v>1648030.7595000002</v>
      </c>
      <c r="D476" s="34">
        <f t="shared" si="124"/>
        <v>112172.05200000001</v>
      </c>
      <c r="E476" s="40">
        <f ca="1">IF(A476&lt;$B$1,VLOOKUP(A476,[1]DI!$A$4:$B$15000,2,FALSE),0)</f>
        <v>0.14130000000000001</v>
      </c>
      <c r="F476" s="41">
        <f t="shared" ca="1" si="110"/>
        <v>1.0005246136075501</v>
      </c>
      <c r="G476" s="41">
        <f ca="1">(TRUNC(PRODUCT($F$11:$F475),16))</f>
        <v>1.1742702335636599</v>
      </c>
      <c r="H476" s="42">
        <f t="shared" ca="1" si="115"/>
        <v>1.16874040553106</v>
      </c>
      <c r="I476" s="42">
        <f t="shared" ca="1" si="111"/>
        <v>1.00473144</v>
      </c>
      <c r="J476" s="40">
        <f t="shared" si="116"/>
        <v>3.5999999999999997E-2</v>
      </c>
      <c r="K476" s="98">
        <f t="shared" si="117"/>
        <v>42475</v>
      </c>
      <c r="L476" s="43">
        <f t="shared" si="118"/>
        <v>9</v>
      </c>
      <c r="M476" s="44">
        <f t="shared" si="119"/>
        <v>9</v>
      </c>
      <c r="N476" s="8">
        <f t="shared" si="112"/>
        <v>1.00126391</v>
      </c>
      <c r="O476" s="8">
        <f t="shared" ca="1" si="113"/>
        <v>1.0060013299999999</v>
      </c>
      <c r="P476" s="44">
        <v>0</v>
      </c>
      <c r="Q476" s="42">
        <f t="shared" ca="1" si="120"/>
        <v>9890.3764379099994</v>
      </c>
      <c r="R476" s="42">
        <f t="shared" ca="1" si="123"/>
        <v>448.33950662000001</v>
      </c>
      <c r="S476" s="34">
        <v>0</v>
      </c>
      <c r="T476" s="34"/>
      <c r="U476" s="1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</row>
    <row r="477" spans="1:122" x14ac:dyDescent="0.2">
      <c r="A477" s="38">
        <f t="shared" si="114"/>
        <v>42490</v>
      </c>
      <c r="B477" s="39">
        <f t="shared" ca="1" si="121"/>
        <v>1659023.7311411803</v>
      </c>
      <c r="C477" s="34">
        <f t="shared" si="122"/>
        <v>1648030.7595000002</v>
      </c>
      <c r="D477" s="34">
        <f t="shared" si="124"/>
        <v>112172.05200000001</v>
      </c>
      <c r="E477" s="40">
        <f ca="1">IF(A477&lt;$B$1,VLOOKUP(A477,[1]DI!$A$4:$B$15000,2,FALSE),0)</f>
        <v>0</v>
      </c>
      <c r="F477" s="41">
        <f t="shared" ca="1" si="110"/>
        <v>1</v>
      </c>
      <c r="G477" s="41">
        <f ca="1">(TRUNC(PRODUCT($F$11:$F476),16))</f>
        <v>1.17488627170713</v>
      </c>
      <c r="H477" s="42">
        <f t="shared" ca="1" si="115"/>
        <v>1.16874040553106</v>
      </c>
      <c r="I477" s="42">
        <f t="shared" ca="1" si="111"/>
        <v>1.00525854</v>
      </c>
      <c r="J477" s="40">
        <f t="shared" si="116"/>
        <v>3.5999999999999997E-2</v>
      </c>
      <c r="K477" s="98">
        <f t="shared" si="117"/>
        <v>42475</v>
      </c>
      <c r="L477" s="43">
        <f t="shared" si="118"/>
        <v>9</v>
      </c>
      <c r="M477" s="44">
        <f t="shared" si="119"/>
        <v>10</v>
      </c>
      <c r="N477" s="8">
        <f t="shared" si="112"/>
        <v>1.001404443</v>
      </c>
      <c r="O477" s="8">
        <f t="shared" ca="1" si="113"/>
        <v>1.006670368</v>
      </c>
      <c r="P477" s="44">
        <v>0</v>
      </c>
      <c r="Q477" s="42">
        <f t="shared" ca="1" si="120"/>
        <v>10992.97164118</v>
      </c>
      <c r="R477" s="42">
        <f t="shared" ca="1" si="123"/>
        <v>523.23734148999995</v>
      </c>
      <c r="S477" s="34">
        <v>0</v>
      </c>
      <c r="T477" s="34"/>
      <c r="U477" s="1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</row>
    <row r="478" spans="1:122" x14ac:dyDescent="0.2">
      <c r="A478" s="38">
        <f t="shared" si="114"/>
        <v>42491</v>
      </c>
      <c r="B478" s="39">
        <f t="shared" ca="1" si="121"/>
        <v>1659023.7311411803</v>
      </c>
      <c r="C478" s="34">
        <f t="shared" si="122"/>
        <v>1648030.7595000002</v>
      </c>
      <c r="D478" s="34">
        <f t="shared" si="124"/>
        <v>112172.05200000001</v>
      </c>
      <c r="E478" s="40">
        <f ca="1">IF(A478&lt;$B$1,VLOOKUP(A478,[1]DI!$A$4:$B$15000,2,FALSE),0)</f>
        <v>0</v>
      </c>
      <c r="F478" s="41">
        <f t="shared" ca="1" si="110"/>
        <v>1</v>
      </c>
      <c r="G478" s="41">
        <f ca="1">(TRUNC(PRODUCT($F$11:$F477),16))</f>
        <v>1.17488627170713</v>
      </c>
      <c r="H478" s="42">
        <f t="shared" ca="1" si="115"/>
        <v>1.16874040553106</v>
      </c>
      <c r="I478" s="42">
        <f t="shared" ca="1" si="111"/>
        <v>1.00525854</v>
      </c>
      <c r="J478" s="40">
        <f t="shared" si="116"/>
        <v>3.5999999999999997E-2</v>
      </c>
      <c r="K478" s="98">
        <f t="shared" si="117"/>
        <v>42475</v>
      </c>
      <c r="L478" s="43">
        <f t="shared" si="118"/>
        <v>9</v>
      </c>
      <c r="M478" s="44">
        <f t="shared" si="119"/>
        <v>10</v>
      </c>
      <c r="N478" s="8">
        <f t="shared" si="112"/>
        <v>1.001404443</v>
      </c>
      <c r="O478" s="8">
        <f t="shared" ca="1" si="113"/>
        <v>1.006670368</v>
      </c>
      <c r="P478" s="44">
        <v>0</v>
      </c>
      <c r="Q478" s="42">
        <f t="shared" ca="1" si="120"/>
        <v>10992.97164118</v>
      </c>
      <c r="R478" s="42">
        <f t="shared" ca="1" si="123"/>
        <v>523.23734148999995</v>
      </c>
      <c r="S478" s="34">
        <v>0</v>
      </c>
      <c r="T478" s="34"/>
      <c r="U478" s="1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</row>
    <row r="479" spans="1:122" x14ac:dyDescent="0.2">
      <c r="A479" s="38">
        <f t="shared" si="114"/>
        <v>42492</v>
      </c>
      <c r="B479" s="39">
        <f t="shared" ca="1" si="121"/>
        <v>1659023.7311411803</v>
      </c>
      <c r="C479" s="34">
        <f t="shared" si="122"/>
        <v>1648030.7595000002</v>
      </c>
      <c r="D479" s="34">
        <f t="shared" si="124"/>
        <v>112172.05200000001</v>
      </c>
      <c r="E479" s="40">
        <f ca="1">IF(A479&lt;$B$1,VLOOKUP(A479,[1]DI!$A$4:$B$15000,2,FALSE),0)</f>
        <v>0.14130000000000001</v>
      </c>
      <c r="F479" s="41">
        <f t="shared" ca="1" si="110"/>
        <v>1.0005246136075501</v>
      </c>
      <c r="G479" s="41">
        <f ca="1">(TRUNC(PRODUCT($F$11:$F478),16))</f>
        <v>1.17488627170713</v>
      </c>
      <c r="H479" s="42">
        <f t="shared" ca="1" si="115"/>
        <v>1.16874040553106</v>
      </c>
      <c r="I479" s="42">
        <f t="shared" ca="1" si="111"/>
        <v>1.00525854</v>
      </c>
      <c r="J479" s="40">
        <f t="shared" si="116"/>
        <v>3.5999999999999997E-2</v>
      </c>
      <c r="K479" s="98">
        <f t="shared" si="117"/>
        <v>42475</v>
      </c>
      <c r="L479" s="43">
        <f t="shared" si="118"/>
        <v>10</v>
      </c>
      <c r="M479" s="44">
        <f t="shared" si="119"/>
        <v>10</v>
      </c>
      <c r="N479" s="8">
        <f t="shared" si="112"/>
        <v>1.001404443</v>
      </c>
      <c r="O479" s="8">
        <f t="shared" ca="1" si="113"/>
        <v>1.006670368</v>
      </c>
      <c r="P479" s="44">
        <v>0</v>
      </c>
      <c r="Q479" s="42">
        <f t="shared" ca="1" si="120"/>
        <v>10992.97164118</v>
      </c>
      <c r="R479" s="42">
        <f t="shared" ca="1" si="123"/>
        <v>523.23734148999995</v>
      </c>
      <c r="S479" s="34">
        <v>0</v>
      </c>
      <c r="T479" s="34"/>
      <c r="U479" s="1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</row>
    <row r="480" spans="1:122" x14ac:dyDescent="0.2">
      <c r="A480" s="38">
        <f t="shared" si="114"/>
        <v>42493</v>
      </c>
      <c r="B480" s="39">
        <f t="shared" ca="1" si="121"/>
        <v>1660127.0498299601</v>
      </c>
      <c r="C480" s="34">
        <f t="shared" si="122"/>
        <v>1648030.7595000002</v>
      </c>
      <c r="D480" s="34">
        <f t="shared" si="124"/>
        <v>112172.05200000001</v>
      </c>
      <c r="E480" s="40">
        <f ca="1">IF(A480&lt;$B$1,VLOOKUP(A480,[1]DI!$A$4:$B$15000,2,FALSE),0)</f>
        <v>0.14130000000000001</v>
      </c>
      <c r="F480" s="41">
        <f t="shared" ca="1" si="110"/>
        <v>1.0005246136075501</v>
      </c>
      <c r="G480" s="41">
        <f ca="1">(TRUNC(PRODUCT($F$11:$F479),16))</f>
        <v>1.1755026330325899</v>
      </c>
      <c r="H480" s="42">
        <f t="shared" ca="1" si="115"/>
        <v>1.16874040553106</v>
      </c>
      <c r="I480" s="42">
        <f t="shared" ca="1" si="111"/>
        <v>1.0057859099999999</v>
      </c>
      <c r="J480" s="40">
        <f t="shared" si="116"/>
        <v>3.5999999999999997E-2</v>
      </c>
      <c r="K480" s="98">
        <f t="shared" si="117"/>
        <v>42475</v>
      </c>
      <c r="L480" s="43">
        <f t="shared" si="118"/>
        <v>11</v>
      </c>
      <c r="M480" s="44">
        <f t="shared" si="119"/>
        <v>11</v>
      </c>
      <c r="N480" s="8">
        <f t="shared" si="112"/>
        <v>1.001544996</v>
      </c>
      <c r="O480" s="8">
        <f t="shared" ca="1" si="113"/>
        <v>1.007339845</v>
      </c>
      <c r="P480" s="44">
        <v>0</v>
      </c>
      <c r="Q480" s="42">
        <f t="shared" ca="1" si="120"/>
        <v>12096.29032996</v>
      </c>
      <c r="R480" s="42">
        <f t="shared" ca="1" si="123"/>
        <v>598.18432177</v>
      </c>
      <c r="S480" s="34">
        <v>0</v>
      </c>
      <c r="T480" s="34"/>
      <c r="U480" s="1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</row>
    <row r="481" spans="1:122" x14ac:dyDescent="0.2">
      <c r="A481" s="38">
        <f t="shared" si="114"/>
        <v>42494</v>
      </c>
      <c r="B481" s="39">
        <f t="shared" ca="1" si="121"/>
        <v>1661231.1084845501</v>
      </c>
      <c r="C481" s="34">
        <f t="shared" si="122"/>
        <v>1648030.7595000002</v>
      </c>
      <c r="D481" s="34">
        <f t="shared" si="124"/>
        <v>112172.05200000001</v>
      </c>
      <c r="E481" s="40">
        <f ca="1">IF(A481&lt;$B$1,VLOOKUP(A481,[1]DI!$A$4:$B$15000,2,FALSE),0)</f>
        <v>0.14130000000000001</v>
      </c>
      <c r="F481" s="41">
        <f t="shared" ca="1" si="110"/>
        <v>1.0005246136075501</v>
      </c>
      <c r="G481" s="41">
        <f ca="1">(TRUNC(PRODUCT($F$11:$F480),16))</f>
        <v>1.1761193177095901</v>
      </c>
      <c r="H481" s="42">
        <f t="shared" ca="1" si="115"/>
        <v>1.16874040553106</v>
      </c>
      <c r="I481" s="42">
        <f t="shared" ca="1" si="111"/>
        <v>1.0063135599999999</v>
      </c>
      <c r="J481" s="40">
        <f t="shared" si="116"/>
        <v>3.5999999999999997E-2</v>
      </c>
      <c r="K481" s="98">
        <f t="shared" si="117"/>
        <v>42475</v>
      </c>
      <c r="L481" s="43">
        <f t="shared" si="118"/>
        <v>12</v>
      </c>
      <c r="M481" s="44">
        <f t="shared" si="119"/>
        <v>12</v>
      </c>
      <c r="N481" s="8">
        <f t="shared" si="112"/>
        <v>1.0016855689999999</v>
      </c>
      <c r="O481" s="8">
        <f t="shared" ca="1" si="113"/>
        <v>1.008009771</v>
      </c>
      <c r="P481" s="44">
        <v>0</v>
      </c>
      <c r="Q481" s="42">
        <f t="shared" ca="1" si="120"/>
        <v>13200.348984550001</v>
      </c>
      <c r="R481" s="42">
        <f t="shared" ca="1" si="123"/>
        <v>673.18156695000005</v>
      </c>
      <c r="S481" s="34">
        <v>0</v>
      </c>
      <c r="T481" s="34"/>
      <c r="U481" s="1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</row>
    <row r="482" spans="1:122" x14ac:dyDescent="0.2">
      <c r="A482" s="38">
        <f t="shared" si="114"/>
        <v>42495</v>
      </c>
      <c r="B482" s="39">
        <f t="shared" ca="1" si="121"/>
        <v>1662335.9054569202</v>
      </c>
      <c r="C482" s="34">
        <f t="shared" si="122"/>
        <v>1648030.7595000002</v>
      </c>
      <c r="D482" s="34">
        <f t="shared" si="124"/>
        <v>112172.05200000001</v>
      </c>
      <c r="E482" s="40">
        <f ca="1">IF(A482&lt;$B$1,VLOOKUP(A482,[1]DI!$A$4:$B$15000,2,FALSE),0)</f>
        <v>0.14130000000000001</v>
      </c>
      <c r="F482" s="41">
        <f t="shared" ca="1" si="110"/>
        <v>1.0005246136075501</v>
      </c>
      <c r="G482" s="41">
        <f ca="1">(TRUNC(PRODUCT($F$11:$F481),16))</f>
        <v>1.1767363259077701</v>
      </c>
      <c r="H482" s="42">
        <f t="shared" ca="1" si="115"/>
        <v>1.16874040553106</v>
      </c>
      <c r="I482" s="42">
        <f t="shared" ca="1" si="111"/>
        <v>1.00684149</v>
      </c>
      <c r="J482" s="40">
        <f t="shared" si="116"/>
        <v>3.5999999999999997E-2</v>
      </c>
      <c r="K482" s="98">
        <f t="shared" si="117"/>
        <v>42475</v>
      </c>
      <c r="L482" s="43">
        <f t="shared" si="118"/>
        <v>13</v>
      </c>
      <c r="M482" s="44">
        <f t="shared" si="119"/>
        <v>13</v>
      </c>
      <c r="N482" s="8">
        <f t="shared" si="112"/>
        <v>1.0018261610000001</v>
      </c>
      <c r="O482" s="8">
        <f t="shared" ca="1" si="113"/>
        <v>1.008680145</v>
      </c>
      <c r="P482" s="44">
        <v>0</v>
      </c>
      <c r="Q482" s="42">
        <f t="shared" ca="1" si="120"/>
        <v>14305.14595692</v>
      </c>
      <c r="R482" s="42">
        <f t="shared" ca="1" si="123"/>
        <v>748.22896508999997</v>
      </c>
      <c r="S482" s="34">
        <v>0</v>
      </c>
      <c r="T482" s="34"/>
      <c r="U482" s="1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</row>
    <row r="483" spans="1:122" x14ac:dyDescent="0.2">
      <c r="A483" s="38">
        <f t="shared" si="114"/>
        <v>42496</v>
      </c>
      <c r="B483" s="39">
        <f t="shared" ca="1" si="121"/>
        <v>1663441.4259147902</v>
      </c>
      <c r="C483" s="34">
        <f t="shared" si="122"/>
        <v>1648030.7595000002</v>
      </c>
      <c r="D483" s="34">
        <f t="shared" si="124"/>
        <v>112172.05200000001</v>
      </c>
      <c r="E483" s="40">
        <f ca="1">IF(A483&lt;$B$1,VLOOKUP(A483,[1]DI!$A$4:$B$15000,2,FALSE),0)</f>
        <v>0.14130000000000001</v>
      </c>
      <c r="F483" s="41">
        <f t="shared" ca="1" si="110"/>
        <v>1.0005246136075501</v>
      </c>
      <c r="G483" s="41">
        <f ca="1">(TRUNC(PRODUCT($F$11:$F482),16))</f>
        <v>1.17735365779684</v>
      </c>
      <c r="H483" s="42">
        <f t="shared" ca="1" si="115"/>
        <v>1.16874040553106</v>
      </c>
      <c r="I483" s="42">
        <f t="shared" ca="1" si="111"/>
        <v>1.00736969</v>
      </c>
      <c r="J483" s="40">
        <f t="shared" si="116"/>
        <v>3.5999999999999997E-2</v>
      </c>
      <c r="K483" s="98">
        <f t="shared" si="117"/>
        <v>42475</v>
      </c>
      <c r="L483" s="43">
        <f t="shared" si="118"/>
        <v>14</v>
      </c>
      <c r="M483" s="44">
        <f t="shared" si="119"/>
        <v>14</v>
      </c>
      <c r="N483" s="8">
        <f t="shared" si="112"/>
        <v>1.0019667729999999</v>
      </c>
      <c r="O483" s="8">
        <f t="shared" ca="1" si="113"/>
        <v>1.009350958</v>
      </c>
      <c r="P483" s="44">
        <v>0</v>
      </c>
      <c r="Q483" s="42">
        <f t="shared" ca="1" si="120"/>
        <v>15410.666414789999</v>
      </c>
      <c r="R483" s="42">
        <f t="shared" ca="1" si="123"/>
        <v>823.32550863999995</v>
      </c>
      <c r="S483" s="34">
        <v>0</v>
      </c>
      <c r="T483" s="34"/>
      <c r="U483" s="1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</row>
    <row r="484" spans="1:122" x14ac:dyDescent="0.2">
      <c r="A484" s="38">
        <f t="shared" si="114"/>
        <v>42497</v>
      </c>
      <c r="B484" s="39">
        <f t="shared" ca="1" si="121"/>
        <v>1664547.6863384701</v>
      </c>
      <c r="C484" s="34">
        <f t="shared" si="122"/>
        <v>1648030.7595000002</v>
      </c>
      <c r="D484" s="34">
        <f t="shared" si="124"/>
        <v>112172.05200000001</v>
      </c>
      <c r="E484" s="40">
        <f ca="1">IF(A484&lt;$B$1,VLOOKUP(A484,[1]DI!$A$4:$B$15000,2,FALSE),0)</f>
        <v>0</v>
      </c>
      <c r="F484" s="41">
        <f t="shared" ca="1" si="110"/>
        <v>1</v>
      </c>
      <c r="G484" s="41">
        <f ca="1">(TRUNC(PRODUCT($F$11:$F483),16))</f>
        <v>1.1779713135466201</v>
      </c>
      <c r="H484" s="42">
        <f t="shared" ca="1" si="115"/>
        <v>1.16874040553106</v>
      </c>
      <c r="I484" s="42">
        <f t="shared" ca="1" si="111"/>
        <v>1.00789817</v>
      </c>
      <c r="J484" s="40">
        <f t="shared" si="116"/>
        <v>3.5999999999999997E-2</v>
      </c>
      <c r="K484" s="98">
        <f t="shared" si="117"/>
        <v>42475</v>
      </c>
      <c r="L484" s="43">
        <f t="shared" si="118"/>
        <v>14</v>
      </c>
      <c r="M484" s="44">
        <f t="shared" si="119"/>
        <v>15</v>
      </c>
      <c r="N484" s="8">
        <f t="shared" si="112"/>
        <v>1.0021074050000001</v>
      </c>
      <c r="O484" s="8">
        <f t="shared" ca="1" si="113"/>
        <v>1.01002222</v>
      </c>
      <c r="P484" s="44">
        <v>0</v>
      </c>
      <c r="Q484" s="42">
        <f t="shared" ca="1" si="120"/>
        <v>16516.926838470001</v>
      </c>
      <c r="R484" s="42">
        <f t="shared" ca="1" si="123"/>
        <v>898.47231708000004</v>
      </c>
      <c r="S484" s="34">
        <v>0</v>
      </c>
      <c r="T484" s="34"/>
      <c r="U484" s="1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</row>
    <row r="485" spans="1:122" x14ac:dyDescent="0.2">
      <c r="A485" s="38">
        <f t="shared" si="114"/>
        <v>42498</v>
      </c>
      <c r="B485" s="39">
        <f t="shared" ca="1" si="121"/>
        <v>1664547.6863384701</v>
      </c>
      <c r="C485" s="34">
        <f t="shared" si="122"/>
        <v>1648030.7595000002</v>
      </c>
      <c r="D485" s="34">
        <f t="shared" si="124"/>
        <v>112172.05200000001</v>
      </c>
      <c r="E485" s="40">
        <f ca="1">IF(A485&lt;$B$1,VLOOKUP(A485,[1]DI!$A$4:$B$15000,2,FALSE),0)</f>
        <v>0</v>
      </c>
      <c r="F485" s="41">
        <f t="shared" ca="1" si="110"/>
        <v>1</v>
      </c>
      <c r="G485" s="41">
        <f ca="1">(TRUNC(PRODUCT($F$11:$F484),16))</f>
        <v>1.1779713135466201</v>
      </c>
      <c r="H485" s="42">
        <f t="shared" ca="1" si="115"/>
        <v>1.16874040553106</v>
      </c>
      <c r="I485" s="42">
        <f t="shared" ca="1" si="111"/>
        <v>1.00789817</v>
      </c>
      <c r="J485" s="40">
        <f t="shared" si="116"/>
        <v>3.5999999999999997E-2</v>
      </c>
      <c r="K485" s="98">
        <f t="shared" si="117"/>
        <v>42475</v>
      </c>
      <c r="L485" s="43">
        <f t="shared" si="118"/>
        <v>14</v>
      </c>
      <c r="M485" s="44">
        <f t="shared" si="119"/>
        <v>15</v>
      </c>
      <c r="N485" s="8">
        <f t="shared" si="112"/>
        <v>1.0021074050000001</v>
      </c>
      <c r="O485" s="8">
        <f t="shared" ca="1" si="113"/>
        <v>1.01002222</v>
      </c>
      <c r="P485" s="44">
        <v>0</v>
      </c>
      <c r="Q485" s="42">
        <f t="shared" ca="1" si="120"/>
        <v>16516.926838470001</v>
      </c>
      <c r="R485" s="42">
        <f t="shared" ca="1" si="123"/>
        <v>898.47231708000004</v>
      </c>
      <c r="S485" s="34">
        <v>0</v>
      </c>
      <c r="T485" s="34"/>
      <c r="U485" s="1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</row>
    <row r="486" spans="1:122" x14ac:dyDescent="0.2">
      <c r="A486" s="38">
        <f t="shared" si="114"/>
        <v>42499</v>
      </c>
      <c r="B486" s="39">
        <f t="shared" ca="1" si="121"/>
        <v>1664547.6863384701</v>
      </c>
      <c r="C486" s="34">
        <f t="shared" si="122"/>
        <v>1648030.7595000002</v>
      </c>
      <c r="D486" s="34">
        <f t="shared" si="124"/>
        <v>112172.05200000001</v>
      </c>
      <c r="E486" s="40">
        <f ca="1">IF(A486&lt;$B$1,VLOOKUP(A486,[1]DI!$A$4:$B$15000,2,FALSE),0)</f>
        <v>0.14130000000000001</v>
      </c>
      <c r="F486" s="41">
        <f t="shared" ca="1" si="110"/>
        <v>1.0005246136075501</v>
      </c>
      <c r="G486" s="41">
        <f ca="1">(TRUNC(PRODUCT($F$11:$F485),16))</f>
        <v>1.1779713135466201</v>
      </c>
      <c r="H486" s="42">
        <f t="shared" ca="1" si="115"/>
        <v>1.16874040553106</v>
      </c>
      <c r="I486" s="42">
        <f t="shared" ca="1" si="111"/>
        <v>1.00789817</v>
      </c>
      <c r="J486" s="40">
        <f t="shared" si="116"/>
        <v>3.5999999999999997E-2</v>
      </c>
      <c r="K486" s="98">
        <f t="shared" si="117"/>
        <v>42475</v>
      </c>
      <c r="L486" s="43">
        <f t="shared" si="118"/>
        <v>15</v>
      </c>
      <c r="M486" s="44">
        <f t="shared" si="119"/>
        <v>15</v>
      </c>
      <c r="N486" s="8">
        <f t="shared" si="112"/>
        <v>1.0021074050000001</v>
      </c>
      <c r="O486" s="8">
        <f t="shared" ca="1" si="113"/>
        <v>1.01002222</v>
      </c>
      <c r="P486" s="44">
        <v>0</v>
      </c>
      <c r="Q486" s="42">
        <f t="shared" ca="1" si="120"/>
        <v>16516.926838470001</v>
      </c>
      <c r="R486" s="42">
        <f t="shared" ca="1" si="123"/>
        <v>898.47231708000004</v>
      </c>
      <c r="S486" s="34">
        <v>0</v>
      </c>
      <c r="T486" s="34"/>
      <c r="U486" s="1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</row>
    <row r="487" spans="1:122" x14ac:dyDescent="0.2">
      <c r="A487" s="38">
        <f t="shared" si="114"/>
        <v>42500</v>
      </c>
      <c r="B487" s="39">
        <f t="shared" ca="1" si="121"/>
        <v>1665654.6850799301</v>
      </c>
      <c r="C487" s="34">
        <f t="shared" si="122"/>
        <v>1648030.7595000002</v>
      </c>
      <c r="D487" s="34">
        <f t="shared" si="124"/>
        <v>112172.05200000001</v>
      </c>
      <c r="E487" s="40">
        <f ca="1">IF(A487&lt;$B$1,VLOOKUP(A487,[1]DI!$A$4:$B$15000,2,FALSE),0)</f>
        <v>0.14130000000000001</v>
      </c>
      <c r="F487" s="41">
        <f t="shared" ca="1" si="110"/>
        <v>1.0005246136075501</v>
      </c>
      <c r="G487" s="41">
        <f ca="1">(TRUNC(PRODUCT($F$11:$F486),16))</f>
        <v>1.1785892933270099</v>
      </c>
      <c r="H487" s="42">
        <f t="shared" ca="1" si="115"/>
        <v>1.16874040553106</v>
      </c>
      <c r="I487" s="42">
        <f t="shared" ca="1" si="111"/>
        <v>1.0084269299999999</v>
      </c>
      <c r="J487" s="40">
        <f t="shared" si="116"/>
        <v>3.5999999999999997E-2</v>
      </c>
      <c r="K487" s="98">
        <f t="shared" si="117"/>
        <v>42475</v>
      </c>
      <c r="L487" s="43">
        <f t="shared" si="118"/>
        <v>16</v>
      </c>
      <c r="M487" s="44">
        <f t="shared" si="119"/>
        <v>16</v>
      </c>
      <c r="N487" s="8">
        <f t="shared" si="112"/>
        <v>1.002248056</v>
      </c>
      <c r="O487" s="8">
        <f t="shared" ca="1" si="113"/>
        <v>1.01069393</v>
      </c>
      <c r="P487" s="44">
        <v>0</v>
      </c>
      <c r="Q487" s="42">
        <f t="shared" ca="1" si="120"/>
        <v>17623.925579930001</v>
      </c>
      <c r="R487" s="42">
        <f t="shared" ca="1" si="123"/>
        <v>973.66927848</v>
      </c>
      <c r="S487" s="34">
        <v>0</v>
      </c>
      <c r="T487" s="34"/>
      <c r="U487" s="1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</row>
    <row r="488" spans="1:122" x14ac:dyDescent="0.2">
      <c r="A488" s="38">
        <f t="shared" si="114"/>
        <v>42501</v>
      </c>
      <c r="B488" s="39">
        <f t="shared" ca="1" si="121"/>
        <v>1666762.4089549303</v>
      </c>
      <c r="C488" s="34">
        <f t="shared" si="122"/>
        <v>1648030.7595000002</v>
      </c>
      <c r="D488" s="34">
        <f t="shared" si="124"/>
        <v>112172.05200000001</v>
      </c>
      <c r="E488" s="40">
        <f ca="1">IF(A488&lt;$B$1,VLOOKUP(A488,[1]DI!$A$4:$B$15000,2,FALSE),0)</f>
        <v>0.14130000000000001</v>
      </c>
      <c r="F488" s="41">
        <f t="shared" ca="1" si="110"/>
        <v>1.0005246136075501</v>
      </c>
      <c r="G488" s="41">
        <f ca="1">(TRUNC(PRODUCT($F$11:$F487),16))</f>
        <v>1.1792075973080001</v>
      </c>
      <c r="H488" s="42">
        <f t="shared" ca="1" si="115"/>
        <v>1.16874040553106</v>
      </c>
      <c r="I488" s="42">
        <f t="shared" ca="1" si="111"/>
        <v>1.00895596</v>
      </c>
      <c r="J488" s="40">
        <f t="shared" si="116"/>
        <v>3.5999999999999997E-2</v>
      </c>
      <c r="K488" s="98">
        <f t="shared" si="117"/>
        <v>42475</v>
      </c>
      <c r="L488" s="43">
        <f t="shared" si="118"/>
        <v>17</v>
      </c>
      <c r="M488" s="44">
        <f t="shared" si="119"/>
        <v>17</v>
      </c>
      <c r="N488" s="8">
        <f t="shared" si="112"/>
        <v>1.002388727</v>
      </c>
      <c r="O488" s="8">
        <f t="shared" ca="1" si="113"/>
        <v>1.0113660799999999</v>
      </c>
      <c r="P488" s="44">
        <v>0</v>
      </c>
      <c r="Q488" s="42">
        <f t="shared" ca="1" si="120"/>
        <v>18731.649454930001</v>
      </c>
      <c r="R488" s="42">
        <f t="shared" ca="1" si="123"/>
        <v>1048.9154972399999</v>
      </c>
      <c r="S488" s="34">
        <v>0</v>
      </c>
      <c r="T488" s="34"/>
      <c r="U488" s="1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</row>
    <row r="489" spans="1:122" x14ac:dyDescent="0.2">
      <c r="A489" s="38">
        <f t="shared" si="114"/>
        <v>42502</v>
      </c>
      <c r="B489" s="39">
        <f t="shared" ca="1" si="121"/>
        <v>1667870.8744437702</v>
      </c>
      <c r="C489" s="34">
        <f t="shared" si="122"/>
        <v>1648030.7595000002</v>
      </c>
      <c r="D489" s="34">
        <f t="shared" si="124"/>
        <v>112172.05200000001</v>
      </c>
      <c r="E489" s="40">
        <f ca="1">IF(A489&lt;$B$1,VLOOKUP(A489,[1]DI!$A$4:$B$15000,2,FALSE),0)</f>
        <v>0.14130000000000001</v>
      </c>
      <c r="F489" s="41">
        <f t="shared" ca="1" si="110"/>
        <v>1.0005246136075501</v>
      </c>
      <c r="G489" s="41">
        <f ca="1">(TRUNC(PRODUCT($F$11:$F488),16))</f>
        <v>1.1798262256596701</v>
      </c>
      <c r="H489" s="42">
        <f t="shared" ca="1" si="115"/>
        <v>1.16874040553106</v>
      </c>
      <c r="I489" s="42">
        <f t="shared" ca="1" si="111"/>
        <v>1.0094852700000001</v>
      </c>
      <c r="J489" s="40">
        <f t="shared" si="116"/>
        <v>3.5999999999999997E-2</v>
      </c>
      <c r="K489" s="98">
        <f t="shared" si="117"/>
        <v>42475</v>
      </c>
      <c r="L489" s="43">
        <f t="shared" si="118"/>
        <v>18</v>
      </c>
      <c r="M489" s="44">
        <f t="shared" si="119"/>
        <v>18</v>
      </c>
      <c r="N489" s="8">
        <f t="shared" si="112"/>
        <v>1.0025294179999999</v>
      </c>
      <c r="O489" s="8">
        <f t="shared" ca="1" si="113"/>
        <v>1.0120386800000001</v>
      </c>
      <c r="P489" s="44">
        <v>0</v>
      </c>
      <c r="Q489" s="42">
        <f t="shared" ca="1" si="120"/>
        <v>19840.114943770001</v>
      </c>
      <c r="R489" s="42">
        <f t="shared" ca="1" si="123"/>
        <v>1124.2120928500001</v>
      </c>
      <c r="S489" s="34">
        <v>0</v>
      </c>
      <c r="T489" s="34"/>
      <c r="U489" s="1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</row>
    <row r="490" spans="1:122" x14ac:dyDescent="0.2">
      <c r="A490" s="38">
        <f t="shared" si="114"/>
        <v>42503</v>
      </c>
      <c r="B490" s="39">
        <f t="shared" ca="1" si="121"/>
        <v>1668980.0815464503</v>
      </c>
      <c r="C490" s="34">
        <f t="shared" si="122"/>
        <v>1648030.7595000002</v>
      </c>
      <c r="D490" s="34">
        <f t="shared" si="124"/>
        <v>112172.05200000001</v>
      </c>
      <c r="E490" s="40">
        <f ca="1">IF(A490&lt;$B$1,VLOOKUP(A490,[1]DI!$A$4:$B$15000,2,FALSE),0)</f>
        <v>0.14130000000000001</v>
      </c>
      <c r="F490" s="41">
        <f t="shared" ca="1" si="110"/>
        <v>1.0005246136075501</v>
      </c>
      <c r="G490" s="41">
        <f ca="1">(TRUNC(PRODUCT($F$11:$F489),16))</f>
        <v>1.1804451785522001</v>
      </c>
      <c r="H490" s="42">
        <f t="shared" ca="1" si="115"/>
        <v>1.16874040553106</v>
      </c>
      <c r="I490" s="42">
        <f t="shared" ca="1" si="111"/>
        <v>1.0100148600000001</v>
      </c>
      <c r="J490" s="40">
        <f t="shared" si="116"/>
        <v>3.5999999999999997E-2</v>
      </c>
      <c r="K490" s="98">
        <f t="shared" si="117"/>
        <v>42475</v>
      </c>
      <c r="L490" s="43">
        <f t="shared" si="118"/>
        <v>19</v>
      </c>
      <c r="M490" s="44">
        <f t="shared" si="119"/>
        <v>19</v>
      </c>
      <c r="N490" s="8">
        <f t="shared" si="112"/>
        <v>1.002670129</v>
      </c>
      <c r="O490" s="8">
        <f t="shared" ca="1" si="113"/>
        <v>1.0127117299999999</v>
      </c>
      <c r="P490" s="44">
        <v>0</v>
      </c>
      <c r="Q490" s="42">
        <f t="shared" ca="1" si="120"/>
        <v>20949.322046450001</v>
      </c>
      <c r="R490" s="42">
        <f t="shared" ca="1" si="123"/>
        <v>1199.5590653100001</v>
      </c>
      <c r="S490" s="34">
        <v>0</v>
      </c>
      <c r="T490" s="34"/>
      <c r="U490" s="1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</row>
    <row r="491" spans="1:122" x14ac:dyDescent="0.2">
      <c r="A491" s="38">
        <f t="shared" si="114"/>
        <v>42504</v>
      </c>
      <c r="B491" s="39">
        <f t="shared" ca="1" si="121"/>
        <v>1670090.0286149501</v>
      </c>
      <c r="C491" s="34">
        <f t="shared" si="122"/>
        <v>1648030.7595000002</v>
      </c>
      <c r="D491" s="34">
        <f t="shared" si="124"/>
        <v>112172.05200000001</v>
      </c>
      <c r="E491" s="40">
        <f ca="1">IF(A491&lt;$B$1,VLOOKUP(A491,[1]DI!$A$4:$B$15000,2,FALSE),0)</f>
        <v>0</v>
      </c>
      <c r="F491" s="41">
        <f t="shared" ca="1" si="110"/>
        <v>1</v>
      </c>
      <c r="G491" s="41">
        <f ca="1">(TRUNC(PRODUCT($F$11:$F490),16))</f>
        <v>1.1810644561558299</v>
      </c>
      <c r="H491" s="42">
        <f t="shared" ca="1" si="115"/>
        <v>1.16874040553106</v>
      </c>
      <c r="I491" s="42">
        <f t="shared" ca="1" si="111"/>
        <v>1.0105447299999999</v>
      </c>
      <c r="J491" s="40">
        <f t="shared" si="116"/>
        <v>3.5999999999999997E-2</v>
      </c>
      <c r="K491" s="98">
        <f t="shared" si="117"/>
        <v>42475</v>
      </c>
      <c r="L491" s="43">
        <f t="shared" si="118"/>
        <v>19</v>
      </c>
      <c r="M491" s="44">
        <f t="shared" si="119"/>
        <v>20</v>
      </c>
      <c r="N491" s="8">
        <f t="shared" si="112"/>
        <v>1.002810859</v>
      </c>
      <c r="O491" s="8">
        <f t="shared" ca="1" si="113"/>
        <v>1.0133852290000001</v>
      </c>
      <c r="P491" s="44">
        <v>0</v>
      </c>
      <c r="Q491" s="42">
        <f t="shared" ca="1" si="120"/>
        <v>22059.269114949999</v>
      </c>
      <c r="R491" s="42">
        <f t="shared" ca="1" si="123"/>
        <v>1274.95630267</v>
      </c>
      <c r="S491" s="34">
        <v>0</v>
      </c>
      <c r="T491" s="34"/>
      <c r="U491" s="1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</row>
    <row r="492" spans="1:122" x14ac:dyDescent="0.2">
      <c r="A492" s="38">
        <f t="shared" si="114"/>
        <v>42505</v>
      </c>
      <c r="B492" s="39">
        <f t="shared" ca="1" si="121"/>
        <v>1670090.0286149501</v>
      </c>
      <c r="C492" s="34">
        <f t="shared" si="122"/>
        <v>1648030.7595000002</v>
      </c>
      <c r="D492" s="34">
        <f t="shared" si="124"/>
        <v>112172.05200000001</v>
      </c>
      <c r="E492" s="40">
        <f ca="1">IF(A492&lt;$B$1,VLOOKUP(A492,[1]DI!$A$4:$B$15000,2,FALSE),0)</f>
        <v>0</v>
      </c>
      <c r="F492" s="41">
        <f t="shared" ca="1" si="110"/>
        <v>1</v>
      </c>
      <c r="G492" s="41">
        <f ca="1">(TRUNC(PRODUCT($F$11:$F491),16))</f>
        <v>1.1810644561558299</v>
      </c>
      <c r="H492" s="42">
        <f t="shared" ca="1" si="115"/>
        <v>1.16874040553106</v>
      </c>
      <c r="I492" s="42">
        <f t="shared" ca="1" si="111"/>
        <v>1.0105447299999999</v>
      </c>
      <c r="J492" s="40">
        <f t="shared" si="116"/>
        <v>3.5999999999999997E-2</v>
      </c>
      <c r="K492" s="98">
        <f t="shared" si="117"/>
        <v>42475</v>
      </c>
      <c r="L492" s="43">
        <f t="shared" si="118"/>
        <v>19</v>
      </c>
      <c r="M492" s="44">
        <f t="shared" si="119"/>
        <v>20</v>
      </c>
      <c r="N492" s="8">
        <f t="shared" si="112"/>
        <v>1.002810859</v>
      </c>
      <c r="O492" s="8">
        <f t="shared" ca="1" si="113"/>
        <v>1.0133852290000001</v>
      </c>
      <c r="P492" s="44">
        <v>0</v>
      </c>
      <c r="Q492" s="42">
        <f t="shared" ca="1" si="120"/>
        <v>22059.269114949999</v>
      </c>
      <c r="R492" s="42">
        <f t="shared" ca="1" si="123"/>
        <v>1274.95630267</v>
      </c>
      <c r="S492" s="34">
        <v>0</v>
      </c>
      <c r="T492" s="34"/>
      <c r="U492" s="1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</row>
    <row r="493" spans="1:122" s="37" customFormat="1" x14ac:dyDescent="0.2">
      <c r="A493" s="38">
        <f t="shared" si="114"/>
        <v>42506</v>
      </c>
      <c r="B493" s="39">
        <f t="shared" ca="1" si="121"/>
        <v>1670090.0286149501</v>
      </c>
      <c r="C493" s="34">
        <f t="shared" si="122"/>
        <v>1648030.7595000002</v>
      </c>
      <c r="D493" s="34">
        <f t="shared" si="124"/>
        <v>112172.05200000001</v>
      </c>
      <c r="E493" s="40">
        <f ca="1">IF(A493&lt;$B$1,VLOOKUP(A493,[1]DI!$A$4:$B$15000,2,FALSE),0)</f>
        <v>0.14130000000000001</v>
      </c>
      <c r="F493" s="41">
        <f t="shared" ca="1" si="110"/>
        <v>1.0005246136075501</v>
      </c>
      <c r="G493" s="41">
        <f ca="1">(TRUNC(PRODUCT($F$11:$F492),16))</f>
        <v>1.1810644561558299</v>
      </c>
      <c r="H493" s="42">
        <f t="shared" ca="1" si="115"/>
        <v>1.16874040553106</v>
      </c>
      <c r="I493" s="42">
        <f t="shared" ca="1" si="111"/>
        <v>1.0105447299999999</v>
      </c>
      <c r="J493" s="40">
        <f t="shared" si="116"/>
        <v>3.5999999999999997E-2</v>
      </c>
      <c r="K493" s="98">
        <f t="shared" si="117"/>
        <v>42475</v>
      </c>
      <c r="L493" s="43">
        <f t="shared" si="118"/>
        <v>20</v>
      </c>
      <c r="M493" s="44">
        <f t="shared" si="119"/>
        <v>20</v>
      </c>
      <c r="N493" s="8">
        <f t="shared" si="112"/>
        <v>1.002810859</v>
      </c>
      <c r="O493" s="8">
        <f t="shared" ca="1" si="113"/>
        <v>1.0133852290000001</v>
      </c>
      <c r="P493" s="44">
        <v>16</v>
      </c>
      <c r="Q493" s="42">
        <f t="shared" ca="1" si="120"/>
        <v>22059.269114949999</v>
      </c>
      <c r="R493" s="42">
        <f t="shared" ca="1" si="123"/>
        <v>1274.95630267</v>
      </c>
      <c r="S493" s="34">
        <v>0</v>
      </c>
      <c r="T493" s="34">
        <v>157071.44</v>
      </c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</row>
    <row r="494" spans="1:122" x14ac:dyDescent="0.2">
      <c r="A494" s="38">
        <f t="shared" si="114"/>
        <v>42507</v>
      </c>
      <c r="B494" s="39">
        <f t="shared" ca="1" si="121"/>
        <v>1832990.29721439</v>
      </c>
      <c r="C494" s="34">
        <f>(C493+D493)-S493+(477128.56*S1)</f>
        <v>1831772.0955000001</v>
      </c>
      <c r="D494" s="34">
        <f>157071.44*S$1</f>
        <v>23560.716</v>
      </c>
      <c r="E494" s="40">
        <f ca="1">IF(A494&lt;$B$1,VLOOKUP(A494,[1]DI!$A$4:$B$15000,2,FALSE),0)</f>
        <v>0.14130000000000001</v>
      </c>
      <c r="F494" s="41">
        <f t="shared" ca="1" si="110"/>
        <v>1.0005246136075501</v>
      </c>
      <c r="G494" s="41">
        <f ca="1">(TRUNC(PRODUCT($F$11:$F493),16))</f>
        <v>1.1816840586409301</v>
      </c>
      <c r="H494" s="42">
        <f t="shared" ca="1" si="115"/>
        <v>1.1810644561558299</v>
      </c>
      <c r="I494" s="42">
        <f t="shared" ca="1" si="111"/>
        <v>1.00052461</v>
      </c>
      <c r="J494" s="40">
        <f t="shared" si="116"/>
        <v>3.5999999999999997E-2</v>
      </c>
      <c r="K494" s="98">
        <f t="shared" si="117"/>
        <v>42506</v>
      </c>
      <c r="L494" s="43">
        <f t="shared" si="118"/>
        <v>1</v>
      </c>
      <c r="M494" s="44">
        <f t="shared" si="119"/>
        <v>1</v>
      </c>
      <c r="N494" s="8">
        <f t="shared" si="112"/>
        <v>1.000140356</v>
      </c>
      <c r="O494" s="8">
        <f t="shared" ca="1" si="113"/>
        <v>1.0006650399999999</v>
      </c>
      <c r="P494" s="44">
        <v>0</v>
      </c>
      <c r="Q494" s="42">
        <f t="shared" ca="1" si="120"/>
        <v>1218.20171439</v>
      </c>
      <c r="R494" s="42">
        <f t="shared" ref="R494:R523" ca="1" si="125">TRUNC(((O494/O$494)-1)*D494,8)</f>
        <v>0</v>
      </c>
      <c r="S494" s="34">
        <v>0</v>
      </c>
      <c r="T494" s="34"/>
      <c r="U494" s="1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</row>
    <row r="495" spans="1:122" x14ac:dyDescent="0.2">
      <c r="A495" s="38">
        <f t="shared" si="114"/>
        <v>42508</v>
      </c>
      <c r="B495" s="39">
        <f t="shared" ca="1" si="121"/>
        <v>1834209.31589913</v>
      </c>
      <c r="C495" s="34">
        <f t="shared" ref="C495:C523" si="126">(C494-S494)</f>
        <v>1831772.0955000001</v>
      </c>
      <c r="D495" s="34">
        <f t="shared" ref="D495:D523" si="127">157071.44*S$1</f>
        <v>23560.716</v>
      </c>
      <c r="E495" s="40">
        <f ca="1">IF(A495&lt;$B$1,VLOOKUP(A495,[1]DI!$A$4:$B$15000,2,FALSE),0)</f>
        <v>0.14130000000000001</v>
      </c>
      <c r="F495" s="41">
        <f t="shared" ca="1" si="110"/>
        <v>1.0005246136075501</v>
      </c>
      <c r="G495" s="41">
        <f ca="1">(TRUNC(PRODUCT($F$11:$F494),16))</f>
        <v>1.1823039861779101</v>
      </c>
      <c r="H495" s="42">
        <f t="shared" ca="1" si="115"/>
        <v>1.1810644561558299</v>
      </c>
      <c r="I495" s="42">
        <f t="shared" ca="1" si="111"/>
        <v>1.0010494999999999</v>
      </c>
      <c r="J495" s="40">
        <f t="shared" si="116"/>
        <v>3.5999999999999997E-2</v>
      </c>
      <c r="K495" s="98">
        <f t="shared" si="117"/>
        <v>42506</v>
      </c>
      <c r="L495" s="43">
        <f t="shared" si="118"/>
        <v>2</v>
      </c>
      <c r="M495" s="44">
        <f t="shared" si="119"/>
        <v>2</v>
      </c>
      <c r="N495" s="8">
        <f t="shared" si="112"/>
        <v>1.0002807309999999</v>
      </c>
      <c r="O495" s="8">
        <f t="shared" ca="1" si="113"/>
        <v>1.0013305260000001</v>
      </c>
      <c r="P495" s="44">
        <v>0</v>
      </c>
      <c r="Q495" s="42">
        <f t="shared" ca="1" si="120"/>
        <v>2437.2203991299998</v>
      </c>
      <c r="R495" s="42">
        <f t="shared" ca="1" si="125"/>
        <v>15.66890619</v>
      </c>
      <c r="S495" s="34">
        <v>0</v>
      </c>
      <c r="T495" s="34"/>
      <c r="U495" s="1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</row>
    <row r="496" spans="1:122" x14ac:dyDescent="0.2">
      <c r="A496" s="38">
        <f t="shared" si="114"/>
        <v>42509</v>
      </c>
      <c r="B496" s="39">
        <f t="shared" ca="1" si="121"/>
        <v>1835429.1533860001</v>
      </c>
      <c r="C496" s="34">
        <f t="shared" si="126"/>
        <v>1831772.0955000001</v>
      </c>
      <c r="D496" s="34">
        <f t="shared" si="127"/>
        <v>23560.716</v>
      </c>
      <c r="E496" s="40">
        <f ca="1">IF(A496&lt;$B$1,VLOOKUP(A496,[1]DI!$A$4:$B$15000,2,FALSE),0)</f>
        <v>0.14130000000000001</v>
      </c>
      <c r="F496" s="41">
        <f t="shared" ca="1" si="110"/>
        <v>1.0005246136075501</v>
      </c>
      <c r="G496" s="41">
        <f ca="1">(TRUNC(PRODUCT($F$11:$F495),16))</f>
        <v>1.18292423893732</v>
      </c>
      <c r="H496" s="42">
        <f t="shared" ca="1" si="115"/>
        <v>1.1810644561558299</v>
      </c>
      <c r="I496" s="42">
        <f t="shared" ca="1" si="111"/>
        <v>1.0015746699999999</v>
      </c>
      <c r="J496" s="40">
        <f t="shared" si="116"/>
        <v>3.5999999999999997E-2</v>
      </c>
      <c r="K496" s="98">
        <f t="shared" si="117"/>
        <v>42506</v>
      </c>
      <c r="L496" s="43">
        <f t="shared" si="118"/>
        <v>3</v>
      </c>
      <c r="M496" s="44">
        <f t="shared" si="119"/>
        <v>3</v>
      </c>
      <c r="N496" s="8">
        <f t="shared" si="112"/>
        <v>1.000421126</v>
      </c>
      <c r="O496" s="8">
        <f t="shared" ca="1" si="113"/>
        <v>1.0019964589999999</v>
      </c>
      <c r="P496" s="44">
        <v>0</v>
      </c>
      <c r="Q496" s="42">
        <f t="shared" ca="1" si="120"/>
        <v>3657.0578860000001</v>
      </c>
      <c r="R496" s="42">
        <f t="shared" ca="1" si="125"/>
        <v>31.34833703</v>
      </c>
      <c r="S496" s="34">
        <v>0</v>
      </c>
      <c r="T496" s="34"/>
      <c r="U496" s="1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</row>
    <row r="497" spans="1:122" x14ac:dyDescent="0.2">
      <c r="A497" s="38">
        <f t="shared" si="114"/>
        <v>42510</v>
      </c>
      <c r="B497" s="39">
        <f t="shared" ca="1" si="121"/>
        <v>1836649.7931890599</v>
      </c>
      <c r="C497" s="34">
        <f t="shared" si="126"/>
        <v>1831772.0955000001</v>
      </c>
      <c r="D497" s="34">
        <f t="shared" si="127"/>
        <v>23560.716</v>
      </c>
      <c r="E497" s="40">
        <f ca="1">IF(A497&lt;$B$1,VLOOKUP(A497,[1]DI!$A$4:$B$15000,2,FALSE),0)</f>
        <v>0.14130000000000001</v>
      </c>
      <c r="F497" s="41">
        <f t="shared" ca="1" si="110"/>
        <v>1.0005246136075501</v>
      </c>
      <c r="G497" s="41">
        <f ca="1">(TRUNC(PRODUCT($F$11:$F496),16))</f>
        <v>1.18354481708977</v>
      </c>
      <c r="H497" s="42">
        <f t="shared" ca="1" si="115"/>
        <v>1.1810644561558299</v>
      </c>
      <c r="I497" s="42">
        <f t="shared" ca="1" si="111"/>
        <v>1.00210011</v>
      </c>
      <c r="J497" s="40">
        <f t="shared" si="116"/>
        <v>3.5999999999999997E-2</v>
      </c>
      <c r="K497" s="98">
        <f t="shared" si="117"/>
        <v>42506</v>
      </c>
      <c r="L497" s="43">
        <f t="shared" si="118"/>
        <v>4</v>
      </c>
      <c r="M497" s="44">
        <f t="shared" si="119"/>
        <v>4</v>
      </c>
      <c r="N497" s="8">
        <f t="shared" si="112"/>
        <v>1.0005615409999999</v>
      </c>
      <c r="O497" s="8">
        <f t="shared" ca="1" si="113"/>
        <v>1.00266283</v>
      </c>
      <c r="P497" s="44">
        <v>0</v>
      </c>
      <c r="Q497" s="42">
        <f t="shared" ca="1" si="120"/>
        <v>4877.6976890599999</v>
      </c>
      <c r="R497" s="42">
        <f t="shared" ca="1" si="125"/>
        <v>47.038080610000002</v>
      </c>
      <c r="S497" s="34">
        <v>0</v>
      </c>
      <c r="T497" s="34"/>
      <c r="U497" s="1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</row>
    <row r="498" spans="1:122" x14ac:dyDescent="0.2">
      <c r="A498" s="38">
        <f t="shared" si="114"/>
        <v>42511</v>
      </c>
      <c r="B498" s="39">
        <f t="shared" ca="1" si="121"/>
        <v>1837871.23347651</v>
      </c>
      <c r="C498" s="34">
        <f t="shared" si="126"/>
        <v>1831772.0955000001</v>
      </c>
      <c r="D498" s="34">
        <f t="shared" si="127"/>
        <v>23560.716</v>
      </c>
      <c r="E498" s="40">
        <f ca="1">IF(A498&lt;$B$1,VLOOKUP(A498,[1]DI!$A$4:$B$15000,2,FALSE),0)</f>
        <v>0</v>
      </c>
      <c r="F498" s="41">
        <f t="shared" ca="1" si="110"/>
        <v>1</v>
      </c>
      <c r="G498" s="41">
        <f ca="1">(TRUNC(PRODUCT($F$11:$F497),16))</f>
        <v>1.1841657208059599</v>
      </c>
      <c r="H498" s="42">
        <f t="shared" ca="1" si="115"/>
        <v>1.1810644561558299</v>
      </c>
      <c r="I498" s="42">
        <f t="shared" ca="1" si="111"/>
        <v>1.00262582</v>
      </c>
      <c r="J498" s="40">
        <f t="shared" si="116"/>
        <v>3.5999999999999997E-2</v>
      </c>
      <c r="K498" s="98">
        <f t="shared" si="117"/>
        <v>42506</v>
      </c>
      <c r="L498" s="43">
        <f t="shared" si="118"/>
        <v>4</v>
      </c>
      <c r="M498" s="44">
        <f t="shared" si="119"/>
        <v>5</v>
      </c>
      <c r="N498" s="8">
        <f t="shared" si="112"/>
        <v>1.0007019749999999</v>
      </c>
      <c r="O498" s="8">
        <f t="shared" ca="1" si="113"/>
        <v>1.0033296380000001</v>
      </c>
      <c r="P498" s="44">
        <v>0</v>
      </c>
      <c r="Q498" s="42">
        <f t="shared" ca="1" si="120"/>
        <v>6099.13797651</v>
      </c>
      <c r="R498" s="42">
        <f t="shared" ca="1" si="125"/>
        <v>62.738113370000001</v>
      </c>
      <c r="S498" s="34">
        <v>0</v>
      </c>
      <c r="T498" s="34"/>
      <c r="U498" s="1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</row>
    <row r="499" spans="1:122" x14ac:dyDescent="0.2">
      <c r="A499" s="38">
        <f t="shared" si="114"/>
        <v>42512</v>
      </c>
      <c r="B499" s="39">
        <f t="shared" ca="1" si="121"/>
        <v>1837871.23347651</v>
      </c>
      <c r="C499" s="34">
        <f t="shared" si="126"/>
        <v>1831772.0955000001</v>
      </c>
      <c r="D499" s="34">
        <f t="shared" si="127"/>
        <v>23560.716</v>
      </c>
      <c r="E499" s="40">
        <f ca="1">IF(A499&lt;$B$1,VLOOKUP(A499,[1]DI!$A$4:$B$15000,2,FALSE),0)</f>
        <v>0</v>
      </c>
      <c r="F499" s="41">
        <f t="shared" ca="1" si="110"/>
        <v>1</v>
      </c>
      <c r="G499" s="41">
        <f ca="1">(TRUNC(PRODUCT($F$11:$F498),16))</f>
        <v>1.1841657208059599</v>
      </c>
      <c r="H499" s="42">
        <f t="shared" ca="1" si="115"/>
        <v>1.1810644561558299</v>
      </c>
      <c r="I499" s="42">
        <f t="shared" ca="1" si="111"/>
        <v>1.00262582</v>
      </c>
      <c r="J499" s="40">
        <f t="shared" si="116"/>
        <v>3.5999999999999997E-2</v>
      </c>
      <c r="K499" s="98">
        <f t="shared" si="117"/>
        <v>42506</v>
      </c>
      <c r="L499" s="43">
        <f t="shared" si="118"/>
        <v>4</v>
      </c>
      <c r="M499" s="44">
        <f t="shared" si="119"/>
        <v>5</v>
      </c>
      <c r="N499" s="8">
        <f t="shared" si="112"/>
        <v>1.0007019749999999</v>
      </c>
      <c r="O499" s="8">
        <f t="shared" ca="1" si="113"/>
        <v>1.0033296380000001</v>
      </c>
      <c r="P499" s="44">
        <v>0</v>
      </c>
      <c r="Q499" s="42">
        <f t="shared" ca="1" si="120"/>
        <v>6099.13797651</v>
      </c>
      <c r="R499" s="42">
        <f t="shared" ca="1" si="125"/>
        <v>62.738113370000001</v>
      </c>
      <c r="S499" s="34">
        <v>0</v>
      </c>
      <c r="T499" s="34"/>
      <c r="U499" s="1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</row>
    <row r="500" spans="1:122" x14ac:dyDescent="0.2">
      <c r="A500" s="38">
        <f t="shared" si="114"/>
        <v>42513</v>
      </c>
      <c r="B500" s="39">
        <f t="shared" ca="1" si="121"/>
        <v>1837871.23347651</v>
      </c>
      <c r="C500" s="34">
        <f t="shared" si="126"/>
        <v>1831772.0955000001</v>
      </c>
      <c r="D500" s="34">
        <f t="shared" si="127"/>
        <v>23560.716</v>
      </c>
      <c r="E500" s="40">
        <f ca="1">IF(A500&lt;$B$1,VLOOKUP(A500,[1]DI!$A$4:$B$15000,2,FALSE),0)</f>
        <v>0.14130000000000001</v>
      </c>
      <c r="F500" s="41">
        <f t="shared" ca="1" si="110"/>
        <v>1.0005246136075501</v>
      </c>
      <c r="G500" s="41">
        <f ca="1">(TRUNC(PRODUCT($F$11:$F499),16))</f>
        <v>1.1841657208059599</v>
      </c>
      <c r="H500" s="42">
        <f t="shared" ca="1" si="115"/>
        <v>1.1810644561558299</v>
      </c>
      <c r="I500" s="42">
        <f t="shared" ca="1" si="111"/>
        <v>1.00262582</v>
      </c>
      <c r="J500" s="40">
        <f t="shared" si="116"/>
        <v>3.5999999999999997E-2</v>
      </c>
      <c r="K500" s="98">
        <f t="shared" si="117"/>
        <v>42506</v>
      </c>
      <c r="L500" s="43">
        <f t="shared" si="118"/>
        <v>5</v>
      </c>
      <c r="M500" s="44">
        <f t="shared" si="119"/>
        <v>5</v>
      </c>
      <c r="N500" s="8">
        <f t="shared" si="112"/>
        <v>1.0007019749999999</v>
      </c>
      <c r="O500" s="8">
        <f t="shared" ca="1" si="113"/>
        <v>1.0033296380000001</v>
      </c>
      <c r="P500" s="44">
        <v>0</v>
      </c>
      <c r="Q500" s="42">
        <f t="shared" ca="1" si="120"/>
        <v>6099.13797651</v>
      </c>
      <c r="R500" s="42">
        <f t="shared" ca="1" si="125"/>
        <v>62.738113370000001</v>
      </c>
      <c r="S500" s="34">
        <v>0</v>
      </c>
      <c r="T500" s="34"/>
      <c r="U500" s="1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</row>
    <row r="501" spans="1:122" x14ac:dyDescent="0.2">
      <c r="A501" s="38">
        <f t="shared" si="114"/>
        <v>42514</v>
      </c>
      <c r="B501" s="39">
        <f t="shared" ca="1" si="121"/>
        <v>1839093.49439787</v>
      </c>
      <c r="C501" s="34">
        <f t="shared" si="126"/>
        <v>1831772.0955000001</v>
      </c>
      <c r="D501" s="34">
        <f t="shared" si="127"/>
        <v>23560.716</v>
      </c>
      <c r="E501" s="40">
        <f ca="1">IF(A501&lt;$B$1,VLOOKUP(A501,[1]DI!$A$4:$B$15000,2,FALSE),0)</f>
        <v>0.14130000000000001</v>
      </c>
      <c r="F501" s="41">
        <f t="shared" ca="1" si="110"/>
        <v>1.0005246136075501</v>
      </c>
      <c r="G501" s="41">
        <f ca="1">(TRUNC(PRODUCT($F$11:$F500),16))</f>
        <v>1.1847869502566899</v>
      </c>
      <c r="H501" s="42">
        <f t="shared" ca="1" si="115"/>
        <v>1.1810644561558299</v>
      </c>
      <c r="I501" s="42">
        <f t="shared" ca="1" si="111"/>
        <v>1.0031518100000001</v>
      </c>
      <c r="J501" s="40">
        <f t="shared" si="116"/>
        <v>3.5999999999999997E-2</v>
      </c>
      <c r="K501" s="98">
        <f t="shared" si="117"/>
        <v>42506</v>
      </c>
      <c r="L501" s="43">
        <f t="shared" si="118"/>
        <v>6</v>
      </c>
      <c r="M501" s="44">
        <f t="shared" si="119"/>
        <v>6</v>
      </c>
      <c r="N501" s="8">
        <f t="shared" si="112"/>
        <v>1.000842429</v>
      </c>
      <c r="O501" s="8">
        <f t="shared" ca="1" si="113"/>
        <v>1.0039968939999999</v>
      </c>
      <c r="P501" s="44">
        <v>0</v>
      </c>
      <c r="Q501" s="42">
        <f t="shared" ca="1" si="120"/>
        <v>7321.3988978699999</v>
      </c>
      <c r="R501" s="42">
        <f t="shared" ca="1" si="125"/>
        <v>78.448694320000001</v>
      </c>
      <c r="S501" s="34">
        <v>0</v>
      </c>
      <c r="T501" s="34"/>
      <c r="U501" s="1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</row>
    <row r="502" spans="1:122" x14ac:dyDescent="0.2">
      <c r="A502" s="38">
        <f t="shared" si="114"/>
        <v>42515</v>
      </c>
      <c r="B502" s="39">
        <f t="shared" ca="1" si="121"/>
        <v>1840316.5759531201</v>
      </c>
      <c r="C502" s="34">
        <f t="shared" si="126"/>
        <v>1831772.0955000001</v>
      </c>
      <c r="D502" s="34">
        <f t="shared" si="127"/>
        <v>23560.716</v>
      </c>
      <c r="E502" s="40">
        <f ca="1">IF(A502&lt;$B$1,VLOOKUP(A502,[1]DI!$A$4:$B$15000,2,FALSE),0)</f>
        <v>0.14130000000000001</v>
      </c>
      <c r="F502" s="41">
        <f t="shared" ca="1" si="110"/>
        <v>1.0005246136075501</v>
      </c>
      <c r="G502" s="41">
        <f ca="1">(TRUNC(PRODUCT($F$11:$F501),16))</f>
        <v>1.1854085056128401</v>
      </c>
      <c r="H502" s="42">
        <f t="shared" ca="1" si="115"/>
        <v>1.1810644561558299</v>
      </c>
      <c r="I502" s="42">
        <f t="shared" ca="1" si="111"/>
        <v>1.00367808</v>
      </c>
      <c r="J502" s="40">
        <f t="shared" si="116"/>
        <v>3.5999999999999997E-2</v>
      </c>
      <c r="K502" s="98">
        <f t="shared" si="117"/>
        <v>42506</v>
      </c>
      <c r="L502" s="43">
        <f t="shared" si="118"/>
        <v>7</v>
      </c>
      <c r="M502" s="44">
        <f t="shared" si="119"/>
        <v>7</v>
      </c>
      <c r="N502" s="8">
        <f t="shared" si="112"/>
        <v>1.0009829029999999</v>
      </c>
      <c r="O502" s="8">
        <f t="shared" ca="1" si="113"/>
        <v>1.004664598</v>
      </c>
      <c r="P502" s="44">
        <v>0</v>
      </c>
      <c r="Q502" s="42">
        <f t="shared" ca="1" si="120"/>
        <v>8544.4804531200007</v>
      </c>
      <c r="R502" s="42">
        <f t="shared" ca="1" si="125"/>
        <v>94.169823460000003</v>
      </c>
      <c r="S502" s="34">
        <v>0</v>
      </c>
      <c r="T502" s="34"/>
      <c r="U502" s="1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</row>
    <row r="503" spans="1:122" x14ac:dyDescent="0.2">
      <c r="A503" s="38">
        <f t="shared" si="114"/>
        <v>42516</v>
      </c>
      <c r="B503" s="39">
        <f t="shared" ca="1" si="121"/>
        <v>1841540.45982455</v>
      </c>
      <c r="C503" s="34">
        <f t="shared" si="126"/>
        <v>1831772.0955000001</v>
      </c>
      <c r="D503" s="34">
        <f t="shared" si="127"/>
        <v>23560.716</v>
      </c>
      <c r="E503" s="40">
        <f ca="1">IF(A503&lt;$B$1,VLOOKUP(A503,[1]DI!$A$4:$B$15000,2,FALSE),0)</f>
        <v>0</v>
      </c>
      <c r="F503" s="41">
        <f t="shared" ca="1" si="110"/>
        <v>1</v>
      </c>
      <c r="G503" s="41">
        <f ca="1">(TRUNC(PRODUCT($F$11:$F502),16))</f>
        <v>1.1860303870453901</v>
      </c>
      <c r="H503" s="42">
        <f t="shared" ca="1" si="115"/>
        <v>1.1810644561558299</v>
      </c>
      <c r="I503" s="42">
        <f t="shared" ca="1" si="111"/>
        <v>1.0042046200000001</v>
      </c>
      <c r="J503" s="40">
        <f t="shared" si="116"/>
        <v>3.5999999999999997E-2</v>
      </c>
      <c r="K503" s="98">
        <f t="shared" si="117"/>
        <v>42506</v>
      </c>
      <c r="L503" s="43">
        <f t="shared" si="118"/>
        <v>7</v>
      </c>
      <c r="M503" s="44">
        <f t="shared" si="119"/>
        <v>8</v>
      </c>
      <c r="N503" s="8">
        <f t="shared" si="112"/>
        <v>1.001123397</v>
      </c>
      <c r="O503" s="8">
        <f t="shared" ca="1" si="113"/>
        <v>1.0053327400000001</v>
      </c>
      <c r="P503" s="44">
        <v>0</v>
      </c>
      <c r="Q503" s="42">
        <f t="shared" ca="1" si="120"/>
        <v>9768.3643245500007</v>
      </c>
      <c r="R503" s="42">
        <f t="shared" ca="1" si="125"/>
        <v>109.90126533</v>
      </c>
      <c r="S503" s="34">
        <v>0</v>
      </c>
      <c r="T503" s="34"/>
      <c r="U503" s="1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</row>
    <row r="504" spans="1:122" x14ac:dyDescent="0.2">
      <c r="A504" s="38">
        <f t="shared" si="114"/>
        <v>42517</v>
      </c>
      <c r="B504" s="39">
        <f t="shared" ca="1" si="121"/>
        <v>1841540.45982455</v>
      </c>
      <c r="C504" s="34">
        <f t="shared" si="126"/>
        <v>1831772.0955000001</v>
      </c>
      <c r="D504" s="34">
        <f t="shared" si="127"/>
        <v>23560.716</v>
      </c>
      <c r="E504" s="40">
        <f ca="1">IF(A504&lt;$B$1,VLOOKUP(A504,[1]DI!$A$4:$B$15000,2,FALSE),0)</f>
        <v>0.14130000000000001</v>
      </c>
      <c r="F504" s="41">
        <f t="shared" ca="1" si="110"/>
        <v>1.0005246136075501</v>
      </c>
      <c r="G504" s="41">
        <f ca="1">(TRUNC(PRODUCT($F$11:$F503),16))</f>
        <v>1.1860303870453901</v>
      </c>
      <c r="H504" s="42">
        <f t="shared" ca="1" si="115"/>
        <v>1.1810644561558299</v>
      </c>
      <c r="I504" s="42">
        <f t="shared" ca="1" si="111"/>
        <v>1.0042046200000001</v>
      </c>
      <c r="J504" s="40">
        <f t="shared" si="116"/>
        <v>3.5999999999999997E-2</v>
      </c>
      <c r="K504" s="98">
        <f t="shared" si="117"/>
        <v>42506</v>
      </c>
      <c r="L504" s="43">
        <f t="shared" si="118"/>
        <v>8</v>
      </c>
      <c r="M504" s="44">
        <f t="shared" si="119"/>
        <v>8</v>
      </c>
      <c r="N504" s="8">
        <f t="shared" si="112"/>
        <v>1.001123397</v>
      </c>
      <c r="O504" s="8">
        <f t="shared" ca="1" si="113"/>
        <v>1.0053327400000001</v>
      </c>
      <c r="P504" s="44">
        <v>0</v>
      </c>
      <c r="Q504" s="42">
        <f t="shared" ca="1" si="120"/>
        <v>9768.3643245500007</v>
      </c>
      <c r="R504" s="42">
        <f t="shared" ca="1" si="125"/>
        <v>109.90126533</v>
      </c>
      <c r="S504" s="34">
        <v>0</v>
      </c>
      <c r="T504" s="34"/>
      <c r="U504" s="1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</row>
    <row r="505" spans="1:122" x14ac:dyDescent="0.2">
      <c r="A505" s="38">
        <f t="shared" si="114"/>
        <v>42518</v>
      </c>
      <c r="B505" s="39">
        <f t="shared" ca="1" si="121"/>
        <v>1842765.1643298802</v>
      </c>
      <c r="C505" s="34">
        <f t="shared" si="126"/>
        <v>1831772.0955000001</v>
      </c>
      <c r="D505" s="34">
        <f t="shared" si="127"/>
        <v>23560.716</v>
      </c>
      <c r="E505" s="40">
        <f ca="1">IF(A505&lt;$B$1,VLOOKUP(A505,[1]DI!$A$4:$B$15000,2,FALSE),0)</f>
        <v>0</v>
      </c>
      <c r="F505" s="41">
        <f t="shared" ca="1" si="110"/>
        <v>1</v>
      </c>
      <c r="G505" s="41">
        <f ca="1">(TRUNC(PRODUCT($F$11:$F504),16))</f>
        <v>1.1866525947254101</v>
      </c>
      <c r="H505" s="42">
        <f t="shared" ca="1" si="115"/>
        <v>1.1810644561558299</v>
      </c>
      <c r="I505" s="42">
        <f t="shared" ca="1" si="111"/>
        <v>1.00473144</v>
      </c>
      <c r="J505" s="40">
        <f t="shared" si="116"/>
        <v>3.5999999999999997E-2</v>
      </c>
      <c r="K505" s="98">
        <f t="shared" si="117"/>
        <v>42506</v>
      </c>
      <c r="L505" s="43">
        <f t="shared" si="118"/>
        <v>8</v>
      </c>
      <c r="M505" s="44">
        <f t="shared" si="119"/>
        <v>9</v>
      </c>
      <c r="N505" s="8">
        <f t="shared" si="112"/>
        <v>1.00126391</v>
      </c>
      <c r="O505" s="8">
        <f t="shared" ca="1" si="113"/>
        <v>1.0060013299999999</v>
      </c>
      <c r="P505" s="44">
        <v>0</v>
      </c>
      <c r="Q505" s="42">
        <f t="shared" ca="1" si="120"/>
        <v>10993.06882988</v>
      </c>
      <c r="R505" s="42">
        <f t="shared" ca="1" si="125"/>
        <v>125.64325538999999</v>
      </c>
      <c r="S505" s="34">
        <v>0</v>
      </c>
      <c r="T505" s="34"/>
      <c r="U505" s="1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</row>
    <row r="506" spans="1:122" x14ac:dyDescent="0.2">
      <c r="A506" s="38">
        <f t="shared" si="114"/>
        <v>42519</v>
      </c>
      <c r="B506" s="39">
        <f t="shared" ca="1" si="121"/>
        <v>1842765.1643298802</v>
      </c>
      <c r="C506" s="34">
        <f t="shared" si="126"/>
        <v>1831772.0955000001</v>
      </c>
      <c r="D506" s="34">
        <f t="shared" si="127"/>
        <v>23560.716</v>
      </c>
      <c r="E506" s="40">
        <f ca="1">IF(A506&lt;$B$1,VLOOKUP(A506,[1]DI!$A$4:$B$15000,2,FALSE),0)</f>
        <v>0</v>
      </c>
      <c r="F506" s="41">
        <f t="shared" ca="1" si="110"/>
        <v>1</v>
      </c>
      <c r="G506" s="41">
        <f ca="1">(TRUNC(PRODUCT($F$11:$F505),16))</f>
        <v>1.1866525947254101</v>
      </c>
      <c r="H506" s="42">
        <f t="shared" ca="1" si="115"/>
        <v>1.1810644561558299</v>
      </c>
      <c r="I506" s="42">
        <f t="shared" ca="1" si="111"/>
        <v>1.00473144</v>
      </c>
      <c r="J506" s="40">
        <f t="shared" si="116"/>
        <v>3.5999999999999997E-2</v>
      </c>
      <c r="K506" s="98">
        <f t="shared" si="117"/>
        <v>42506</v>
      </c>
      <c r="L506" s="43">
        <f t="shared" si="118"/>
        <v>8</v>
      </c>
      <c r="M506" s="44">
        <f t="shared" si="119"/>
        <v>9</v>
      </c>
      <c r="N506" s="8">
        <f t="shared" si="112"/>
        <v>1.00126391</v>
      </c>
      <c r="O506" s="8">
        <f t="shared" ca="1" si="113"/>
        <v>1.0060013299999999</v>
      </c>
      <c r="P506" s="44">
        <v>0</v>
      </c>
      <c r="Q506" s="42">
        <f t="shared" ca="1" si="120"/>
        <v>10993.06882988</v>
      </c>
      <c r="R506" s="42">
        <f t="shared" ca="1" si="125"/>
        <v>125.64325538999999</v>
      </c>
      <c r="S506" s="34">
        <v>0</v>
      </c>
      <c r="T506" s="34"/>
      <c r="U506" s="1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</row>
    <row r="507" spans="1:122" x14ac:dyDescent="0.2">
      <c r="A507" s="38">
        <f t="shared" si="114"/>
        <v>42520</v>
      </c>
      <c r="B507" s="39">
        <f t="shared" ca="1" si="121"/>
        <v>1842765.1643298802</v>
      </c>
      <c r="C507" s="34">
        <f t="shared" si="126"/>
        <v>1831772.0955000001</v>
      </c>
      <c r="D507" s="34">
        <f t="shared" si="127"/>
        <v>23560.716</v>
      </c>
      <c r="E507" s="40">
        <f ca="1">IF(A507&lt;$B$1,VLOOKUP(A507,[1]DI!$A$4:$B$15000,2,FALSE),0)</f>
        <v>0.14130000000000001</v>
      </c>
      <c r="F507" s="41">
        <f t="shared" ca="1" si="110"/>
        <v>1.0005246136075501</v>
      </c>
      <c r="G507" s="41">
        <f ca="1">(TRUNC(PRODUCT($F$11:$F506),16))</f>
        <v>1.1866525947254101</v>
      </c>
      <c r="H507" s="42">
        <f t="shared" ca="1" si="115"/>
        <v>1.1810644561558299</v>
      </c>
      <c r="I507" s="42">
        <f t="shared" ca="1" si="111"/>
        <v>1.00473144</v>
      </c>
      <c r="J507" s="40">
        <f t="shared" si="116"/>
        <v>3.5999999999999997E-2</v>
      </c>
      <c r="K507" s="98">
        <f t="shared" si="117"/>
        <v>42506</v>
      </c>
      <c r="L507" s="43">
        <f t="shared" si="118"/>
        <v>9</v>
      </c>
      <c r="M507" s="44">
        <f t="shared" si="119"/>
        <v>9</v>
      </c>
      <c r="N507" s="8">
        <f t="shared" si="112"/>
        <v>1.00126391</v>
      </c>
      <c r="O507" s="8">
        <f t="shared" ca="1" si="113"/>
        <v>1.0060013299999999</v>
      </c>
      <c r="P507" s="44">
        <v>0</v>
      </c>
      <c r="Q507" s="42">
        <f t="shared" ca="1" si="120"/>
        <v>10993.06882988</v>
      </c>
      <c r="R507" s="42">
        <f t="shared" ca="1" si="125"/>
        <v>125.64325538999999</v>
      </c>
      <c r="S507" s="34">
        <v>0</v>
      </c>
      <c r="T507" s="34"/>
      <c r="U507" s="1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</row>
    <row r="508" spans="1:122" x14ac:dyDescent="0.2">
      <c r="A508" s="38">
        <f t="shared" si="114"/>
        <v>42521</v>
      </c>
      <c r="B508" s="39">
        <f t="shared" ca="1" si="121"/>
        <v>1843990.68946911</v>
      </c>
      <c r="C508" s="34">
        <f t="shared" si="126"/>
        <v>1831772.0955000001</v>
      </c>
      <c r="D508" s="34">
        <f t="shared" si="127"/>
        <v>23560.716</v>
      </c>
      <c r="E508" s="40">
        <f ca="1">IF(A508&lt;$B$1,VLOOKUP(A508,[1]DI!$A$4:$B$15000,2,FALSE),0)</f>
        <v>0.14130000000000001</v>
      </c>
      <c r="F508" s="41">
        <f t="shared" ca="1" si="110"/>
        <v>1.0005246136075501</v>
      </c>
      <c r="G508" s="41">
        <f ca="1">(TRUNC(PRODUCT($F$11:$F507),16))</f>
        <v>1.18727512882403</v>
      </c>
      <c r="H508" s="42">
        <f t="shared" ca="1" si="115"/>
        <v>1.1810644561558299</v>
      </c>
      <c r="I508" s="42">
        <f t="shared" ca="1" si="111"/>
        <v>1.00525854</v>
      </c>
      <c r="J508" s="40">
        <f t="shared" si="116"/>
        <v>3.5999999999999997E-2</v>
      </c>
      <c r="K508" s="98">
        <f t="shared" si="117"/>
        <v>42506</v>
      </c>
      <c r="L508" s="43">
        <f t="shared" si="118"/>
        <v>10</v>
      </c>
      <c r="M508" s="44">
        <f t="shared" si="119"/>
        <v>10</v>
      </c>
      <c r="N508" s="8">
        <f t="shared" si="112"/>
        <v>1.001404443</v>
      </c>
      <c r="O508" s="8">
        <f t="shared" ca="1" si="113"/>
        <v>1.006670368</v>
      </c>
      <c r="P508" s="44">
        <v>0</v>
      </c>
      <c r="Q508" s="42">
        <f t="shared" ca="1" si="120"/>
        <v>12218.593969109999</v>
      </c>
      <c r="R508" s="42">
        <f t="shared" ca="1" si="125"/>
        <v>141.39579362999999</v>
      </c>
      <c r="S508" s="34">
        <v>0</v>
      </c>
      <c r="T508" s="34"/>
      <c r="U508" s="1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</row>
    <row r="509" spans="1:122" x14ac:dyDescent="0.2">
      <c r="A509" s="38">
        <f t="shared" si="114"/>
        <v>42522</v>
      </c>
      <c r="B509" s="39">
        <f t="shared" ca="1" si="121"/>
        <v>1845217.01875629</v>
      </c>
      <c r="C509" s="34">
        <f t="shared" si="126"/>
        <v>1831772.0955000001</v>
      </c>
      <c r="D509" s="34">
        <f t="shared" si="127"/>
        <v>23560.716</v>
      </c>
      <c r="E509" s="40">
        <f ca="1">IF(A509&lt;$B$1,VLOOKUP(A509,[1]DI!$A$4:$B$15000,2,FALSE),0)</f>
        <v>0.14130000000000001</v>
      </c>
      <c r="F509" s="41">
        <f t="shared" ca="1" si="110"/>
        <v>1.0005246136075501</v>
      </c>
      <c r="G509" s="41">
        <f ca="1">(TRUNC(PRODUCT($F$11:$F508),16))</f>
        <v>1.1878979895125199</v>
      </c>
      <c r="H509" s="42">
        <f t="shared" ca="1" si="115"/>
        <v>1.1810644561558299</v>
      </c>
      <c r="I509" s="42">
        <f t="shared" ca="1" si="111"/>
        <v>1.0057859099999999</v>
      </c>
      <c r="J509" s="40">
        <f t="shared" si="116"/>
        <v>3.5999999999999997E-2</v>
      </c>
      <c r="K509" s="98">
        <f t="shared" si="117"/>
        <v>42506</v>
      </c>
      <c r="L509" s="43">
        <f t="shared" si="118"/>
        <v>11</v>
      </c>
      <c r="M509" s="44">
        <f t="shared" si="119"/>
        <v>11</v>
      </c>
      <c r="N509" s="8">
        <f t="shared" si="112"/>
        <v>1.001544996</v>
      </c>
      <c r="O509" s="8">
        <f t="shared" ca="1" si="113"/>
        <v>1.007339845</v>
      </c>
      <c r="P509" s="44">
        <v>0</v>
      </c>
      <c r="Q509" s="42">
        <f t="shared" ca="1" si="120"/>
        <v>13444.92325629</v>
      </c>
      <c r="R509" s="42">
        <f t="shared" ca="1" si="125"/>
        <v>157.15866815000001</v>
      </c>
      <c r="S509" s="34">
        <v>0</v>
      </c>
      <c r="T509" s="34"/>
      <c r="U509" s="1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</row>
    <row r="510" spans="1:122" x14ac:dyDescent="0.2">
      <c r="A510" s="38">
        <f t="shared" si="114"/>
        <v>42523</v>
      </c>
      <c r="B510" s="39">
        <f t="shared" ca="1" si="121"/>
        <v>1846444.17050914</v>
      </c>
      <c r="C510" s="34">
        <f t="shared" si="126"/>
        <v>1831772.0955000001</v>
      </c>
      <c r="D510" s="34">
        <f t="shared" si="127"/>
        <v>23560.716</v>
      </c>
      <c r="E510" s="40">
        <f ca="1">IF(A510&lt;$B$1,VLOOKUP(A510,[1]DI!$A$4:$B$15000,2,FALSE),0)</f>
        <v>0.14130000000000001</v>
      </c>
      <c r="F510" s="41">
        <f t="shared" ca="1" si="110"/>
        <v>1.0005246136075501</v>
      </c>
      <c r="G510" s="41">
        <f ca="1">(TRUNC(PRODUCT($F$11:$F509),16))</f>
        <v>1.1885211769621999</v>
      </c>
      <c r="H510" s="42">
        <f t="shared" ca="1" si="115"/>
        <v>1.1810644561558299</v>
      </c>
      <c r="I510" s="42">
        <f t="shared" ca="1" si="111"/>
        <v>1.0063135599999999</v>
      </c>
      <c r="J510" s="40">
        <f t="shared" si="116"/>
        <v>3.5999999999999997E-2</v>
      </c>
      <c r="K510" s="98">
        <f t="shared" si="117"/>
        <v>42506</v>
      </c>
      <c r="L510" s="43">
        <f t="shared" si="118"/>
        <v>12</v>
      </c>
      <c r="M510" s="44">
        <f t="shared" si="119"/>
        <v>12</v>
      </c>
      <c r="N510" s="8">
        <f t="shared" si="112"/>
        <v>1.0016855689999999</v>
      </c>
      <c r="O510" s="8">
        <f t="shared" ca="1" si="113"/>
        <v>1.008009771</v>
      </c>
      <c r="P510" s="44">
        <v>0</v>
      </c>
      <c r="Q510" s="42">
        <f t="shared" ca="1" si="120"/>
        <v>14672.07500914</v>
      </c>
      <c r="R510" s="42">
        <f t="shared" ca="1" si="125"/>
        <v>172.93211441</v>
      </c>
      <c r="S510" s="34">
        <v>0</v>
      </c>
      <c r="T510" s="34"/>
      <c r="U510" s="1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</row>
    <row r="511" spans="1:122" x14ac:dyDescent="0.2">
      <c r="A511" s="38">
        <f t="shared" si="114"/>
        <v>42524</v>
      </c>
      <c r="B511" s="39">
        <f t="shared" ca="1" si="121"/>
        <v>1847672.1428958902</v>
      </c>
      <c r="C511" s="34">
        <f t="shared" si="126"/>
        <v>1831772.0955000001</v>
      </c>
      <c r="D511" s="34">
        <f t="shared" si="127"/>
        <v>23560.716</v>
      </c>
      <c r="E511" s="40">
        <f ca="1">IF(A511&lt;$B$1,VLOOKUP(A511,[1]DI!$A$4:$B$15000,2,FALSE),0)</f>
        <v>0.14130000000000001</v>
      </c>
      <c r="F511" s="41">
        <f t="shared" ca="1" si="110"/>
        <v>1.0005246136075501</v>
      </c>
      <c r="G511" s="41">
        <f ca="1">(TRUNC(PRODUCT($F$11:$F510),16))</f>
        <v>1.1891446913445001</v>
      </c>
      <c r="H511" s="42">
        <f t="shared" ca="1" si="115"/>
        <v>1.1810644561558299</v>
      </c>
      <c r="I511" s="42">
        <f t="shared" ca="1" si="111"/>
        <v>1.00684149</v>
      </c>
      <c r="J511" s="40">
        <f t="shared" si="116"/>
        <v>3.5999999999999997E-2</v>
      </c>
      <c r="K511" s="98">
        <f t="shared" si="117"/>
        <v>42506</v>
      </c>
      <c r="L511" s="43">
        <f t="shared" si="118"/>
        <v>13</v>
      </c>
      <c r="M511" s="44">
        <f t="shared" si="119"/>
        <v>13</v>
      </c>
      <c r="N511" s="8">
        <f t="shared" si="112"/>
        <v>1.0018261610000001</v>
      </c>
      <c r="O511" s="8">
        <f t="shared" ca="1" si="113"/>
        <v>1.008680145</v>
      </c>
      <c r="P511" s="44">
        <v>0</v>
      </c>
      <c r="Q511" s="42">
        <f t="shared" ca="1" si="120"/>
        <v>15900.04739589</v>
      </c>
      <c r="R511" s="42">
        <f t="shared" ca="1" si="125"/>
        <v>188.71610885000001</v>
      </c>
      <c r="S511" s="34">
        <v>0</v>
      </c>
      <c r="T511" s="34"/>
      <c r="U511" s="1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</row>
    <row r="512" spans="1:122" x14ac:dyDescent="0.2">
      <c r="A512" s="38">
        <f t="shared" si="114"/>
        <v>42525</v>
      </c>
      <c r="B512" s="39">
        <f t="shared" ca="1" si="121"/>
        <v>1848900.91943059</v>
      </c>
      <c r="C512" s="34">
        <f t="shared" si="126"/>
        <v>1831772.0955000001</v>
      </c>
      <c r="D512" s="34">
        <f t="shared" si="127"/>
        <v>23560.716</v>
      </c>
      <c r="E512" s="40">
        <f ca="1">IF(A512&lt;$B$1,VLOOKUP(A512,[1]DI!$A$4:$B$15000,2,FALSE),0)</f>
        <v>0</v>
      </c>
      <c r="F512" s="41">
        <f t="shared" ca="1" si="110"/>
        <v>1</v>
      </c>
      <c r="G512" s="41">
        <f ca="1">(TRUNC(PRODUCT($F$11:$F511),16))</f>
        <v>1.18976853283092</v>
      </c>
      <c r="H512" s="42">
        <f t="shared" ca="1" si="115"/>
        <v>1.1810644561558299</v>
      </c>
      <c r="I512" s="42">
        <f t="shared" ca="1" si="111"/>
        <v>1.00736969</v>
      </c>
      <c r="J512" s="40">
        <f t="shared" si="116"/>
        <v>3.5999999999999997E-2</v>
      </c>
      <c r="K512" s="98">
        <f t="shared" si="117"/>
        <v>42506</v>
      </c>
      <c r="L512" s="43">
        <f t="shared" si="118"/>
        <v>13</v>
      </c>
      <c r="M512" s="44">
        <f t="shared" si="119"/>
        <v>14</v>
      </c>
      <c r="N512" s="8">
        <f t="shared" si="112"/>
        <v>1.0019667729999999</v>
      </c>
      <c r="O512" s="8">
        <f t="shared" ca="1" si="113"/>
        <v>1.009350958</v>
      </c>
      <c r="P512" s="44">
        <v>0</v>
      </c>
      <c r="Q512" s="42">
        <f t="shared" ca="1" si="120"/>
        <v>17128.823930589999</v>
      </c>
      <c r="R512" s="42">
        <f t="shared" ca="1" si="125"/>
        <v>204.51043956999999</v>
      </c>
      <c r="S512" s="34">
        <v>0</v>
      </c>
      <c r="T512" s="34"/>
      <c r="U512" s="1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</row>
    <row r="513" spans="1:122" x14ac:dyDescent="0.2">
      <c r="A513" s="38">
        <f t="shared" si="114"/>
        <v>42526</v>
      </c>
      <c r="B513" s="39">
        <f t="shared" ca="1" si="121"/>
        <v>1848900.91943059</v>
      </c>
      <c r="C513" s="34">
        <f t="shared" si="126"/>
        <v>1831772.0955000001</v>
      </c>
      <c r="D513" s="34">
        <f t="shared" si="127"/>
        <v>23560.716</v>
      </c>
      <c r="E513" s="40">
        <f ca="1">IF(A513&lt;$B$1,VLOOKUP(A513,[1]DI!$A$4:$B$15000,2,FALSE),0)</f>
        <v>0</v>
      </c>
      <c r="F513" s="41">
        <f t="shared" ca="1" si="110"/>
        <v>1</v>
      </c>
      <c r="G513" s="41">
        <f ca="1">(TRUNC(PRODUCT($F$11:$F512),16))</f>
        <v>1.18976853283092</v>
      </c>
      <c r="H513" s="42">
        <f t="shared" ca="1" si="115"/>
        <v>1.1810644561558299</v>
      </c>
      <c r="I513" s="42">
        <f t="shared" ca="1" si="111"/>
        <v>1.00736969</v>
      </c>
      <c r="J513" s="40">
        <f t="shared" si="116"/>
        <v>3.5999999999999997E-2</v>
      </c>
      <c r="K513" s="98">
        <f t="shared" si="117"/>
        <v>42506</v>
      </c>
      <c r="L513" s="43">
        <f t="shared" si="118"/>
        <v>13</v>
      </c>
      <c r="M513" s="44">
        <f t="shared" si="119"/>
        <v>14</v>
      </c>
      <c r="N513" s="8">
        <f t="shared" si="112"/>
        <v>1.0019667729999999</v>
      </c>
      <c r="O513" s="8">
        <f t="shared" ca="1" si="113"/>
        <v>1.009350958</v>
      </c>
      <c r="P513" s="44">
        <v>0</v>
      </c>
      <c r="Q513" s="42">
        <f t="shared" ca="1" si="120"/>
        <v>17128.823930589999</v>
      </c>
      <c r="R513" s="42">
        <f t="shared" ca="1" si="125"/>
        <v>204.51043956999999</v>
      </c>
      <c r="S513" s="34">
        <v>0</v>
      </c>
      <c r="T513" s="34"/>
      <c r="U513" s="1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</row>
    <row r="514" spans="1:122" x14ac:dyDescent="0.2">
      <c r="A514" s="38">
        <f t="shared" si="114"/>
        <v>42527</v>
      </c>
      <c r="B514" s="39">
        <f t="shared" ca="1" si="121"/>
        <v>1848900.91943059</v>
      </c>
      <c r="C514" s="34">
        <f t="shared" si="126"/>
        <v>1831772.0955000001</v>
      </c>
      <c r="D514" s="34">
        <f t="shared" si="127"/>
        <v>23560.716</v>
      </c>
      <c r="E514" s="40">
        <f ca="1">IF(A514&lt;$B$1,VLOOKUP(A514,[1]DI!$A$4:$B$15000,2,FALSE),0)</f>
        <v>0.14130000000000001</v>
      </c>
      <c r="F514" s="41">
        <f t="shared" ca="1" si="110"/>
        <v>1.0005246136075501</v>
      </c>
      <c r="G514" s="41">
        <f ca="1">(TRUNC(PRODUCT($F$11:$F513),16))</f>
        <v>1.18976853283092</v>
      </c>
      <c r="H514" s="42">
        <f t="shared" ca="1" si="115"/>
        <v>1.1810644561558299</v>
      </c>
      <c r="I514" s="42">
        <f t="shared" ca="1" si="111"/>
        <v>1.00736969</v>
      </c>
      <c r="J514" s="40">
        <f t="shared" si="116"/>
        <v>3.5999999999999997E-2</v>
      </c>
      <c r="K514" s="98">
        <f t="shared" si="117"/>
        <v>42506</v>
      </c>
      <c r="L514" s="43">
        <f t="shared" si="118"/>
        <v>14</v>
      </c>
      <c r="M514" s="44">
        <f t="shared" si="119"/>
        <v>14</v>
      </c>
      <c r="N514" s="8">
        <f t="shared" si="112"/>
        <v>1.0019667729999999</v>
      </c>
      <c r="O514" s="8">
        <f t="shared" ca="1" si="113"/>
        <v>1.009350958</v>
      </c>
      <c r="P514" s="44">
        <v>0</v>
      </c>
      <c r="Q514" s="42">
        <f t="shared" ca="1" si="120"/>
        <v>17128.823930589999</v>
      </c>
      <c r="R514" s="42">
        <f t="shared" ca="1" si="125"/>
        <v>204.51043956999999</v>
      </c>
      <c r="S514" s="34">
        <v>0</v>
      </c>
      <c r="T514" s="34"/>
      <c r="U514" s="1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</row>
    <row r="515" spans="1:122" x14ac:dyDescent="0.2">
      <c r="A515" s="38">
        <f t="shared" si="114"/>
        <v>42528</v>
      </c>
      <c r="B515" s="39">
        <f t="shared" ca="1" si="121"/>
        <v>1850130.5184309601</v>
      </c>
      <c r="C515" s="34">
        <f t="shared" si="126"/>
        <v>1831772.0955000001</v>
      </c>
      <c r="D515" s="34">
        <f t="shared" si="127"/>
        <v>23560.716</v>
      </c>
      <c r="E515" s="40">
        <f ca="1">IF(A515&lt;$B$1,VLOOKUP(A515,[1]DI!$A$4:$B$15000,2,FALSE),0)</f>
        <v>0.14130000000000001</v>
      </c>
      <c r="F515" s="41">
        <f t="shared" ca="1" si="110"/>
        <v>1.0005246136075501</v>
      </c>
      <c r="G515" s="41">
        <f ca="1">(TRUNC(PRODUCT($F$11:$F514),16))</f>
        <v>1.19039270159308</v>
      </c>
      <c r="H515" s="42">
        <f t="shared" ca="1" si="115"/>
        <v>1.1810644561558299</v>
      </c>
      <c r="I515" s="42">
        <f t="shared" ca="1" si="111"/>
        <v>1.00789817</v>
      </c>
      <c r="J515" s="40">
        <f t="shared" si="116"/>
        <v>3.5999999999999997E-2</v>
      </c>
      <c r="K515" s="98">
        <f t="shared" si="117"/>
        <v>42506</v>
      </c>
      <c r="L515" s="43">
        <f t="shared" si="118"/>
        <v>15</v>
      </c>
      <c r="M515" s="44">
        <f t="shared" si="119"/>
        <v>15</v>
      </c>
      <c r="N515" s="8">
        <f t="shared" si="112"/>
        <v>1.0021074050000001</v>
      </c>
      <c r="O515" s="8">
        <f t="shared" ca="1" si="113"/>
        <v>1.01002222</v>
      </c>
      <c r="P515" s="44">
        <v>0</v>
      </c>
      <c r="Q515" s="42">
        <f t="shared" ca="1" si="120"/>
        <v>18358.422930960001</v>
      </c>
      <c r="R515" s="42">
        <f t="shared" ca="1" si="125"/>
        <v>220.31534202</v>
      </c>
      <c r="S515" s="34">
        <v>0</v>
      </c>
      <c r="T515" s="34"/>
      <c r="U515" s="1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</row>
    <row r="516" spans="1:122" x14ac:dyDescent="0.2">
      <c r="A516" s="38">
        <f t="shared" si="114"/>
        <v>42529</v>
      </c>
      <c r="B516" s="39">
        <f t="shared" ca="1" si="121"/>
        <v>1851360.9380652301</v>
      </c>
      <c r="C516" s="34">
        <f t="shared" si="126"/>
        <v>1831772.0955000001</v>
      </c>
      <c r="D516" s="34">
        <f t="shared" si="127"/>
        <v>23560.716</v>
      </c>
      <c r="E516" s="40">
        <f ca="1">IF(A516&lt;$B$1,VLOOKUP(A516,[1]DI!$A$4:$B$15000,2,FALSE),0)</f>
        <v>0.14130000000000001</v>
      </c>
      <c r="F516" s="41">
        <f t="shared" ca="1" si="110"/>
        <v>1.0005246136075501</v>
      </c>
      <c r="G516" s="41">
        <f ca="1">(TRUNC(PRODUCT($F$11:$F515),16))</f>
        <v>1.19101719780266</v>
      </c>
      <c r="H516" s="42">
        <f t="shared" ca="1" si="115"/>
        <v>1.1810644561558299</v>
      </c>
      <c r="I516" s="42">
        <f t="shared" ca="1" si="111"/>
        <v>1.0084269299999999</v>
      </c>
      <c r="J516" s="40">
        <f t="shared" si="116"/>
        <v>3.5999999999999997E-2</v>
      </c>
      <c r="K516" s="98">
        <f t="shared" si="117"/>
        <v>42506</v>
      </c>
      <c r="L516" s="43">
        <f t="shared" si="118"/>
        <v>16</v>
      </c>
      <c r="M516" s="44">
        <f t="shared" si="119"/>
        <v>16</v>
      </c>
      <c r="N516" s="8">
        <f t="shared" si="112"/>
        <v>1.002248056</v>
      </c>
      <c r="O516" s="8">
        <f t="shared" ca="1" si="113"/>
        <v>1.01069393</v>
      </c>
      <c r="P516" s="44">
        <v>0</v>
      </c>
      <c r="Q516" s="42">
        <f t="shared" ca="1" si="120"/>
        <v>19588.842565229999</v>
      </c>
      <c r="R516" s="42">
        <f t="shared" ca="1" si="125"/>
        <v>236.13079266</v>
      </c>
      <c r="S516" s="34">
        <v>0</v>
      </c>
      <c r="T516" s="34"/>
      <c r="U516" s="1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</row>
    <row r="517" spans="1:122" x14ac:dyDescent="0.2">
      <c r="A517" s="38">
        <f t="shared" si="114"/>
        <v>42530</v>
      </c>
      <c r="B517" s="39">
        <f t="shared" ca="1" si="121"/>
        <v>1852592.16367922</v>
      </c>
      <c r="C517" s="34">
        <f t="shared" si="126"/>
        <v>1831772.0955000001</v>
      </c>
      <c r="D517" s="34">
        <f t="shared" si="127"/>
        <v>23560.716</v>
      </c>
      <c r="E517" s="40">
        <f ca="1">IF(A517&lt;$B$1,VLOOKUP(A517,[1]DI!$A$4:$B$15000,2,FALSE),0)</f>
        <v>0.14130000000000001</v>
      </c>
      <c r="F517" s="41">
        <f t="shared" ca="1" si="110"/>
        <v>1.0005246136075501</v>
      </c>
      <c r="G517" s="41">
        <f ca="1">(TRUNC(PRODUCT($F$11:$F516),16))</f>
        <v>1.19164202163146</v>
      </c>
      <c r="H517" s="42">
        <f t="shared" ca="1" si="115"/>
        <v>1.1810644561558299</v>
      </c>
      <c r="I517" s="42">
        <f t="shared" ca="1" si="111"/>
        <v>1.00895596</v>
      </c>
      <c r="J517" s="40">
        <f t="shared" si="116"/>
        <v>3.5999999999999997E-2</v>
      </c>
      <c r="K517" s="98">
        <f t="shared" si="117"/>
        <v>42506</v>
      </c>
      <c r="L517" s="43">
        <f t="shared" si="118"/>
        <v>17</v>
      </c>
      <c r="M517" s="44">
        <f t="shared" si="119"/>
        <v>17</v>
      </c>
      <c r="N517" s="8">
        <f t="shared" si="112"/>
        <v>1.002388727</v>
      </c>
      <c r="O517" s="8">
        <f t="shared" ca="1" si="113"/>
        <v>1.0113660799999999</v>
      </c>
      <c r="P517" s="44">
        <v>0</v>
      </c>
      <c r="Q517" s="42">
        <f t="shared" ca="1" si="120"/>
        <v>20820.068179220001</v>
      </c>
      <c r="R517" s="42">
        <f t="shared" ca="1" si="125"/>
        <v>251.95660312000001</v>
      </c>
      <c r="S517" s="34">
        <v>0</v>
      </c>
      <c r="T517" s="34"/>
      <c r="U517" s="1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</row>
    <row r="518" spans="1:122" x14ac:dyDescent="0.2">
      <c r="A518" s="38">
        <f t="shared" si="114"/>
        <v>42531</v>
      </c>
      <c r="B518" s="39">
        <f t="shared" ca="1" si="121"/>
        <v>1853824.2135906501</v>
      </c>
      <c r="C518" s="34">
        <f t="shared" si="126"/>
        <v>1831772.0955000001</v>
      </c>
      <c r="D518" s="34">
        <f t="shared" si="127"/>
        <v>23560.716</v>
      </c>
      <c r="E518" s="40">
        <f ca="1">IF(A518&lt;$B$1,VLOOKUP(A518,[1]DI!$A$4:$B$15000,2,FALSE),0)</f>
        <v>0.14130000000000001</v>
      </c>
      <c r="F518" s="41">
        <f t="shared" ca="1" si="110"/>
        <v>1.0005246136075501</v>
      </c>
      <c r="G518" s="41">
        <f ca="1">(TRUNC(PRODUCT($F$11:$F517),16))</f>
        <v>1.1922671732513299</v>
      </c>
      <c r="H518" s="42">
        <f t="shared" ca="1" si="115"/>
        <v>1.1810644561558299</v>
      </c>
      <c r="I518" s="42">
        <f t="shared" ca="1" si="111"/>
        <v>1.0094852700000001</v>
      </c>
      <c r="J518" s="40">
        <f t="shared" si="116"/>
        <v>3.5999999999999997E-2</v>
      </c>
      <c r="K518" s="98">
        <f t="shared" si="117"/>
        <v>42506</v>
      </c>
      <c r="L518" s="43">
        <f t="shared" si="118"/>
        <v>18</v>
      </c>
      <c r="M518" s="44">
        <f t="shared" si="119"/>
        <v>18</v>
      </c>
      <c r="N518" s="8">
        <f t="shared" si="112"/>
        <v>1.0025294179999999</v>
      </c>
      <c r="O518" s="8">
        <f t="shared" ca="1" si="113"/>
        <v>1.0120386800000001</v>
      </c>
      <c r="P518" s="44">
        <v>0</v>
      </c>
      <c r="Q518" s="42">
        <f t="shared" ca="1" si="120"/>
        <v>22052.118090650001</v>
      </c>
      <c r="R518" s="42">
        <f t="shared" ca="1" si="125"/>
        <v>267.79300885999999</v>
      </c>
      <c r="S518" s="34">
        <v>0</v>
      </c>
      <c r="T518" s="34"/>
      <c r="U518" s="1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</row>
    <row r="519" spans="1:122" x14ac:dyDescent="0.2">
      <c r="A519" s="38">
        <f t="shared" si="114"/>
        <v>42532</v>
      </c>
      <c r="B519" s="39">
        <f t="shared" ca="1" si="121"/>
        <v>1855057.08779953</v>
      </c>
      <c r="C519" s="34">
        <f t="shared" si="126"/>
        <v>1831772.0955000001</v>
      </c>
      <c r="D519" s="34">
        <f t="shared" si="127"/>
        <v>23560.716</v>
      </c>
      <c r="E519" s="40">
        <f ca="1">IF(A519&lt;$B$1,VLOOKUP(A519,[1]DI!$A$4:$B$15000,2,FALSE),0)</f>
        <v>0</v>
      </c>
      <c r="F519" s="41">
        <f t="shared" ca="1" si="110"/>
        <v>1</v>
      </c>
      <c r="G519" s="41">
        <f ca="1">(TRUNC(PRODUCT($F$11:$F518),16))</f>
        <v>1.19289265283426</v>
      </c>
      <c r="H519" s="42">
        <f t="shared" ca="1" si="115"/>
        <v>1.1810644561558299</v>
      </c>
      <c r="I519" s="42">
        <f t="shared" ca="1" si="111"/>
        <v>1.0100148600000001</v>
      </c>
      <c r="J519" s="40">
        <f t="shared" si="116"/>
        <v>3.5999999999999997E-2</v>
      </c>
      <c r="K519" s="98">
        <f t="shared" si="117"/>
        <v>42506</v>
      </c>
      <c r="L519" s="43">
        <f t="shared" si="118"/>
        <v>18</v>
      </c>
      <c r="M519" s="44">
        <f t="shared" si="119"/>
        <v>19</v>
      </c>
      <c r="N519" s="8">
        <f t="shared" si="112"/>
        <v>1.002670129</v>
      </c>
      <c r="O519" s="8">
        <f t="shared" ca="1" si="113"/>
        <v>1.0127117299999999</v>
      </c>
      <c r="P519" s="44">
        <v>0</v>
      </c>
      <c r="Q519" s="42">
        <f t="shared" ca="1" si="120"/>
        <v>23284.99229953</v>
      </c>
      <c r="R519" s="42">
        <f t="shared" ca="1" si="125"/>
        <v>283.64000986999997</v>
      </c>
      <c r="S519" s="34">
        <v>0</v>
      </c>
      <c r="T519" s="34"/>
      <c r="U519" s="1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</row>
    <row r="520" spans="1:122" x14ac:dyDescent="0.2">
      <c r="A520" s="38">
        <f t="shared" si="114"/>
        <v>42533</v>
      </c>
      <c r="B520" s="39">
        <f t="shared" ca="1" si="121"/>
        <v>1855057.08779953</v>
      </c>
      <c r="C520" s="34">
        <f t="shared" si="126"/>
        <v>1831772.0955000001</v>
      </c>
      <c r="D520" s="34">
        <f t="shared" si="127"/>
        <v>23560.716</v>
      </c>
      <c r="E520" s="40">
        <f ca="1">IF(A520&lt;$B$1,VLOOKUP(A520,[1]DI!$A$4:$B$15000,2,FALSE),0)</f>
        <v>0</v>
      </c>
      <c r="F520" s="41">
        <f t="shared" ca="1" si="110"/>
        <v>1</v>
      </c>
      <c r="G520" s="41">
        <f ca="1">(TRUNC(PRODUCT($F$11:$F519),16))</f>
        <v>1.19289265283426</v>
      </c>
      <c r="H520" s="42">
        <f t="shared" ca="1" si="115"/>
        <v>1.1810644561558299</v>
      </c>
      <c r="I520" s="42">
        <f t="shared" ca="1" si="111"/>
        <v>1.0100148600000001</v>
      </c>
      <c r="J520" s="40">
        <f t="shared" si="116"/>
        <v>3.5999999999999997E-2</v>
      </c>
      <c r="K520" s="98">
        <f t="shared" si="117"/>
        <v>42506</v>
      </c>
      <c r="L520" s="43">
        <f t="shared" si="118"/>
        <v>18</v>
      </c>
      <c r="M520" s="44">
        <f t="shared" si="119"/>
        <v>19</v>
      </c>
      <c r="N520" s="8">
        <f t="shared" si="112"/>
        <v>1.002670129</v>
      </c>
      <c r="O520" s="8">
        <f t="shared" ca="1" si="113"/>
        <v>1.0127117299999999</v>
      </c>
      <c r="P520" s="44">
        <v>0</v>
      </c>
      <c r="Q520" s="42">
        <f t="shared" ca="1" si="120"/>
        <v>23284.99229953</v>
      </c>
      <c r="R520" s="42">
        <f t="shared" ca="1" si="125"/>
        <v>283.64000986999997</v>
      </c>
      <c r="S520" s="34">
        <v>0</v>
      </c>
      <c r="T520" s="34"/>
      <c r="U520" s="1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</row>
    <row r="521" spans="1:122" x14ac:dyDescent="0.2">
      <c r="A521" s="38">
        <f t="shared" si="114"/>
        <v>42534</v>
      </c>
      <c r="B521" s="39">
        <f t="shared" ca="1" si="121"/>
        <v>1855057.08779953</v>
      </c>
      <c r="C521" s="34">
        <f t="shared" si="126"/>
        <v>1831772.0955000001</v>
      </c>
      <c r="D521" s="34">
        <f t="shared" si="127"/>
        <v>23560.716</v>
      </c>
      <c r="E521" s="40">
        <f ca="1">IF(A521&lt;$B$1,VLOOKUP(A521,[1]DI!$A$4:$B$15000,2,FALSE),0)</f>
        <v>0.14130000000000001</v>
      </c>
      <c r="F521" s="41">
        <f t="shared" ca="1" si="110"/>
        <v>1.0005246136075501</v>
      </c>
      <c r="G521" s="41">
        <f ca="1">(TRUNC(PRODUCT($F$11:$F520),16))</f>
        <v>1.19289265283426</v>
      </c>
      <c r="H521" s="42">
        <f t="shared" ca="1" si="115"/>
        <v>1.1810644561558299</v>
      </c>
      <c r="I521" s="42">
        <f t="shared" ca="1" si="111"/>
        <v>1.0100148600000001</v>
      </c>
      <c r="J521" s="40">
        <f t="shared" si="116"/>
        <v>3.5999999999999997E-2</v>
      </c>
      <c r="K521" s="98">
        <f t="shared" si="117"/>
        <v>42506</v>
      </c>
      <c r="L521" s="43">
        <f t="shared" si="118"/>
        <v>19</v>
      </c>
      <c r="M521" s="44">
        <f t="shared" si="119"/>
        <v>19</v>
      </c>
      <c r="N521" s="8">
        <f t="shared" si="112"/>
        <v>1.002670129</v>
      </c>
      <c r="O521" s="8">
        <f t="shared" ca="1" si="113"/>
        <v>1.0127117299999999</v>
      </c>
      <c r="P521" s="44">
        <v>0</v>
      </c>
      <c r="Q521" s="42">
        <f t="shared" ca="1" si="120"/>
        <v>23284.99229953</v>
      </c>
      <c r="R521" s="42">
        <f t="shared" ca="1" si="125"/>
        <v>283.64000986999997</v>
      </c>
      <c r="S521" s="34">
        <v>0</v>
      </c>
      <c r="T521" s="34"/>
      <c r="U521" s="1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</row>
    <row r="522" spans="1:122" x14ac:dyDescent="0.2">
      <c r="A522" s="38">
        <f t="shared" si="114"/>
        <v>42535</v>
      </c>
      <c r="B522" s="39">
        <f t="shared" ca="1" si="121"/>
        <v>1856290.78447407</v>
      </c>
      <c r="C522" s="34">
        <f t="shared" si="126"/>
        <v>1831772.0955000001</v>
      </c>
      <c r="D522" s="34">
        <f t="shared" si="127"/>
        <v>23560.716</v>
      </c>
      <c r="E522" s="40">
        <f ca="1">IF(A522&lt;$B$1,VLOOKUP(A522,[1]DI!$A$4:$B$15000,2,FALSE),0)</f>
        <v>0.14130000000000001</v>
      </c>
      <c r="F522" s="41">
        <f t="shared" ca="1" si="110"/>
        <v>1.0005246136075501</v>
      </c>
      <c r="G522" s="41">
        <f ca="1">(TRUNC(PRODUCT($F$11:$F521),16))</f>
        <v>1.1935184605522799</v>
      </c>
      <c r="H522" s="42">
        <f t="shared" ca="1" si="115"/>
        <v>1.1810644561558299</v>
      </c>
      <c r="I522" s="42">
        <f t="shared" ca="1" si="111"/>
        <v>1.0105447299999999</v>
      </c>
      <c r="J522" s="40">
        <f t="shared" si="116"/>
        <v>3.5999999999999997E-2</v>
      </c>
      <c r="K522" s="98">
        <f t="shared" si="117"/>
        <v>42506</v>
      </c>
      <c r="L522" s="43">
        <f t="shared" si="118"/>
        <v>20</v>
      </c>
      <c r="M522" s="44">
        <f t="shared" si="119"/>
        <v>20</v>
      </c>
      <c r="N522" s="8">
        <f t="shared" si="112"/>
        <v>1.002810859</v>
      </c>
      <c r="O522" s="8">
        <f t="shared" ca="1" si="113"/>
        <v>1.0133852290000001</v>
      </c>
      <c r="P522" s="44">
        <v>0</v>
      </c>
      <c r="Q522" s="42">
        <f t="shared" ca="1" si="120"/>
        <v>24518.688974069999</v>
      </c>
      <c r="R522" s="42">
        <f t="shared" ca="1" si="125"/>
        <v>299.49758262</v>
      </c>
      <c r="S522" s="34">
        <v>0</v>
      </c>
      <c r="T522" s="34"/>
      <c r="U522" s="1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</row>
    <row r="523" spans="1:122" s="37" customFormat="1" x14ac:dyDescent="0.2">
      <c r="A523" s="38">
        <f t="shared" si="114"/>
        <v>42536</v>
      </c>
      <c r="B523" s="39">
        <f t="shared" ca="1" si="121"/>
        <v>1857525.28712834</v>
      </c>
      <c r="C523" s="34">
        <f t="shared" si="126"/>
        <v>1831772.0955000001</v>
      </c>
      <c r="D523" s="34">
        <f t="shared" si="127"/>
        <v>23560.716</v>
      </c>
      <c r="E523" s="40">
        <f ca="1">IF(A523&lt;$B$1,VLOOKUP(A523,[1]DI!$A$4:$B$15000,2,FALSE),0)</f>
        <v>0.14130000000000001</v>
      </c>
      <c r="F523" s="41">
        <f t="shared" ca="1" si="110"/>
        <v>1.0005246136075501</v>
      </c>
      <c r="G523" s="41">
        <f ca="1">(TRUNC(PRODUCT($F$11:$F522),16))</f>
        <v>1.1941445965775499</v>
      </c>
      <c r="H523" s="42">
        <f t="shared" ca="1" si="115"/>
        <v>1.1810644561558299</v>
      </c>
      <c r="I523" s="42">
        <f t="shared" ca="1" si="111"/>
        <v>1.0110748700000001</v>
      </c>
      <c r="J523" s="40">
        <f t="shared" si="116"/>
        <v>3.5999999999999997E-2</v>
      </c>
      <c r="K523" s="98">
        <f t="shared" si="117"/>
        <v>42506</v>
      </c>
      <c r="L523" s="43">
        <f t="shared" si="118"/>
        <v>21</v>
      </c>
      <c r="M523" s="44">
        <f t="shared" si="119"/>
        <v>21</v>
      </c>
      <c r="N523" s="8">
        <f t="shared" si="112"/>
        <v>1.0029516089999999</v>
      </c>
      <c r="O523" s="8">
        <f t="shared" ca="1" si="113"/>
        <v>1.014059168</v>
      </c>
      <c r="P523" s="44">
        <v>17</v>
      </c>
      <c r="Q523" s="42">
        <f t="shared" ca="1" si="120"/>
        <v>25753.191628339999</v>
      </c>
      <c r="R523" s="42">
        <f t="shared" ca="1" si="125"/>
        <v>315.36551519</v>
      </c>
      <c r="S523" s="34">
        <v>0</v>
      </c>
      <c r="T523" s="34">
        <v>173896.29</v>
      </c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</row>
    <row r="524" spans="1:122" x14ac:dyDescent="0.2">
      <c r="A524" s="38">
        <f t="shared" si="114"/>
        <v>42537</v>
      </c>
      <c r="B524" s="39">
        <f t="shared" ca="1" si="121"/>
        <v>1943564.5006105502</v>
      </c>
      <c r="C524" s="34">
        <f>(C523+D523)-S523+(579600*S1)</f>
        <v>1942272.8115000001</v>
      </c>
      <c r="D524" s="34"/>
      <c r="E524" s="40">
        <f ca="1">IF(A524&lt;$B$1,VLOOKUP(A524,[1]DI!$A$4:$B$15000,2,FALSE),0)</f>
        <v>0.14130000000000001</v>
      </c>
      <c r="F524" s="41">
        <f t="shared" ref="F524:F587" ca="1" si="128">IF(A524&lt;A$9,1,ROUND(((1+E524)^(1/252)),16))</f>
        <v>1.0005246136075501</v>
      </c>
      <c r="G524" s="41">
        <f ca="1">(TRUNC(PRODUCT($F$11:$F523),16))</f>
        <v>1.1947710610822899</v>
      </c>
      <c r="H524" s="42">
        <f t="shared" ca="1" si="115"/>
        <v>1.1941445965775499</v>
      </c>
      <c r="I524" s="42">
        <f t="shared" ref="I524:I587" ca="1" si="129">ROUND(G524/H524,8)</f>
        <v>1.00052461</v>
      </c>
      <c r="J524" s="40">
        <f t="shared" si="116"/>
        <v>3.5999999999999997E-2</v>
      </c>
      <c r="K524" s="98">
        <f t="shared" si="117"/>
        <v>42536</v>
      </c>
      <c r="L524" s="43">
        <f t="shared" si="118"/>
        <v>1</v>
      </c>
      <c r="M524" s="44">
        <f t="shared" si="119"/>
        <v>1</v>
      </c>
      <c r="N524" s="8">
        <f t="shared" ref="N524:N587" si="130">ROUND((J524+1)^(M524/252),9)</f>
        <v>1.000140356</v>
      </c>
      <c r="O524" s="8">
        <f t="shared" ref="O524:O587" ca="1" si="131">ROUND(I524*N524,9)</f>
        <v>1.0006650399999999</v>
      </c>
      <c r="P524" s="44">
        <v>0</v>
      </c>
      <c r="Q524" s="42">
        <f t="shared" ca="1" si="120"/>
        <v>1291.6891105499999</v>
      </c>
      <c r="R524" s="42"/>
      <c r="S524" s="34">
        <v>0</v>
      </c>
      <c r="T524" s="34"/>
      <c r="U524" s="1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</row>
    <row r="525" spans="1:122" x14ac:dyDescent="0.2">
      <c r="A525" s="38">
        <f t="shared" ref="A525:A588" si="132">(A524+1)</f>
        <v>42538</v>
      </c>
      <c r="B525" s="39">
        <f t="shared" ca="1" si="121"/>
        <v>1944857.0559747901</v>
      </c>
      <c r="C525" s="34">
        <f t="shared" ref="C525:C553" si="133">(C524-S524)</f>
        <v>1942272.8115000001</v>
      </c>
      <c r="D525" s="34"/>
      <c r="E525" s="40">
        <f ca="1">IF(A525&lt;$B$1,VLOOKUP(A525,[1]DI!$A$4:$B$15000,2,FALSE),0)</f>
        <v>0.14130000000000001</v>
      </c>
      <c r="F525" s="41">
        <f t="shared" ca="1" si="128"/>
        <v>1.0005246136075501</v>
      </c>
      <c r="G525" s="41">
        <f ca="1">(TRUNC(PRODUCT($F$11:$F524),16))</f>
        <v>1.1953978542388399</v>
      </c>
      <c r="H525" s="42">
        <f t="shared" ref="H525:H588" ca="1" si="134">IF(P524&gt;0,G524,H524)</f>
        <v>1.1941445965775499</v>
      </c>
      <c r="I525" s="42">
        <f t="shared" ca="1" si="129"/>
        <v>1.0010494999999999</v>
      </c>
      <c r="J525" s="40">
        <f t="shared" ref="J525:J588" si="135">J524</f>
        <v>3.5999999999999997E-2</v>
      </c>
      <c r="K525" s="98">
        <f t="shared" si="117"/>
        <v>42536</v>
      </c>
      <c r="L525" s="43">
        <f t="shared" si="118"/>
        <v>2</v>
      </c>
      <c r="M525" s="44">
        <f t="shared" si="119"/>
        <v>2</v>
      </c>
      <c r="N525" s="8">
        <f t="shared" si="130"/>
        <v>1.0002807309999999</v>
      </c>
      <c r="O525" s="8">
        <f t="shared" ca="1" si="131"/>
        <v>1.0013305260000001</v>
      </c>
      <c r="P525" s="44">
        <v>0</v>
      </c>
      <c r="Q525" s="42">
        <f t="shared" ca="1" si="120"/>
        <v>2584.2444747899999</v>
      </c>
      <c r="R525" s="42"/>
      <c r="S525" s="34">
        <v>0</v>
      </c>
      <c r="T525" s="34"/>
      <c r="U525" s="1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</row>
    <row r="526" spans="1:122" x14ac:dyDescent="0.2">
      <c r="A526" s="38">
        <f t="shared" si="132"/>
        <v>42539</v>
      </c>
      <c r="B526" s="39">
        <f t="shared" ca="1" si="121"/>
        <v>1946150.4795349701</v>
      </c>
      <c r="C526" s="34">
        <f t="shared" si="133"/>
        <v>1942272.8115000001</v>
      </c>
      <c r="D526" s="34"/>
      <c r="E526" s="40">
        <f ca="1">IF(A526&lt;$B$1,VLOOKUP(A526,[1]DI!$A$4:$B$15000,2,FALSE),0)</f>
        <v>0</v>
      </c>
      <c r="F526" s="41">
        <f t="shared" ca="1" si="128"/>
        <v>1</v>
      </c>
      <c r="G526" s="41">
        <f ca="1">(TRUNC(PRODUCT($F$11:$F525),16))</f>
        <v>1.19602497621961</v>
      </c>
      <c r="H526" s="42">
        <f t="shared" ca="1" si="134"/>
        <v>1.1941445965775499</v>
      </c>
      <c r="I526" s="42">
        <f t="shared" ca="1" si="129"/>
        <v>1.0015746699999999</v>
      </c>
      <c r="J526" s="40">
        <f t="shared" si="135"/>
        <v>3.5999999999999997E-2</v>
      </c>
      <c r="K526" s="98">
        <f t="shared" ref="K526:K589" si="136">IF(P525&gt;0,A525,K525)</f>
        <v>42536</v>
      </c>
      <c r="L526" s="43">
        <f t="shared" ref="L526:L589" si="137">IF(A526&gt;K526,IF(NETWORKDAYS(K526,A526,$W$12:$W$197)-1=0,1,NETWORKDAYS(K526,A526,$W$12:$W$197)-1),0)</f>
        <v>2</v>
      </c>
      <c r="M526" s="44">
        <f t="shared" ref="M526:M589" si="138">IF(AND(L526=1,L525=1),1,IF(L526&gt;0,IF(L526=L525,L526+1,L526),0))</f>
        <v>3</v>
      </c>
      <c r="N526" s="8">
        <f t="shared" si="130"/>
        <v>1.000421126</v>
      </c>
      <c r="O526" s="8">
        <f t="shared" ca="1" si="131"/>
        <v>1.0019964589999999</v>
      </c>
      <c r="P526" s="44">
        <v>0</v>
      </c>
      <c r="Q526" s="42">
        <f t="shared" ref="Q526:Q589" ca="1" si="139">TRUNC(((O526-1)*C526),8)</f>
        <v>3877.66803497</v>
      </c>
      <c r="R526" s="42"/>
      <c r="S526" s="34">
        <v>0</v>
      </c>
      <c r="T526" s="34"/>
      <c r="U526" s="1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</row>
    <row r="527" spans="1:122" x14ac:dyDescent="0.2">
      <c r="A527" s="38">
        <f t="shared" si="132"/>
        <v>42540</v>
      </c>
      <c r="B527" s="39">
        <f t="shared" ref="B527:B590" ca="1" si="140">IF(A527&lt;=TODAY(),C527+Q527,IF(AND(A527&gt;TODAY(),A527&lt;=$B$1),IF(VLOOKUP(TODAY(),$A$10:$E$2000,5,FALSE)=0,"n.d",C527+Q527),"n.d"))</f>
        <v>1946150.4795349701</v>
      </c>
      <c r="C527" s="34">
        <f t="shared" si="133"/>
        <v>1942272.8115000001</v>
      </c>
      <c r="D527" s="34"/>
      <c r="E527" s="40">
        <f ca="1">IF(A527&lt;$B$1,VLOOKUP(A527,[1]DI!$A$4:$B$15000,2,FALSE),0)</f>
        <v>0</v>
      </c>
      <c r="F527" s="41">
        <f t="shared" ca="1" si="128"/>
        <v>1</v>
      </c>
      <c r="G527" s="41">
        <f ca="1">(TRUNC(PRODUCT($F$11:$F526),16))</f>
        <v>1.19602497621961</v>
      </c>
      <c r="H527" s="42">
        <f t="shared" ca="1" si="134"/>
        <v>1.1941445965775499</v>
      </c>
      <c r="I527" s="42">
        <f t="shared" ca="1" si="129"/>
        <v>1.0015746699999999</v>
      </c>
      <c r="J527" s="40">
        <f t="shared" si="135"/>
        <v>3.5999999999999997E-2</v>
      </c>
      <c r="K527" s="98">
        <f t="shared" si="136"/>
        <v>42536</v>
      </c>
      <c r="L527" s="43">
        <f t="shared" si="137"/>
        <v>2</v>
      </c>
      <c r="M527" s="44">
        <f t="shared" si="138"/>
        <v>3</v>
      </c>
      <c r="N527" s="8">
        <f t="shared" si="130"/>
        <v>1.000421126</v>
      </c>
      <c r="O527" s="8">
        <f t="shared" ca="1" si="131"/>
        <v>1.0019964589999999</v>
      </c>
      <c r="P527" s="44">
        <v>0</v>
      </c>
      <c r="Q527" s="42">
        <f t="shared" ca="1" si="139"/>
        <v>3877.66803497</v>
      </c>
      <c r="R527" s="42"/>
      <c r="S527" s="34">
        <v>0</v>
      </c>
      <c r="T527" s="34"/>
      <c r="U527" s="1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</row>
    <row r="528" spans="1:122" x14ac:dyDescent="0.2">
      <c r="A528" s="38">
        <f t="shared" si="132"/>
        <v>42541</v>
      </c>
      <c r="B528" s="39">
        <f t="shared" ca="1" si="140"/>
        <v>1946150.4795349701</v>
      </c>
      <c r="C528" s="34">
        <f t="shared" si="133"/>
        <v>1942272.8115000001</v>
      </c>
      <c r="D528" s="34"/>
      <c r="E528" s="40">
        <f ca="1">IF(A528&lt;$B$1,VLOOKUP(A528,[1]DI!$A$4:$B$15000,2,FALSE),0)</f>
        <v>0.14130000000000001</v>
      </c>
      <c r="F528" s="41">
        <f t="shared" ca="1" si="128"/>
        <v>1.0005246136075501</v>
      </c>
      <c r="G528" s="41">
        <f ca="1">(TRUNC(PRODUCT($F$11:$F527),16))</f>
        <v>1.19602497621961</v>
      </c>
      <c r="H528" s="42">
        <f t="shared" ca="1" si="134"/>
        <v>1.1941445965775499</v>
      </c>
      <c r="I528" s="42">
        <f t="shared" ca="1" si="129"/>
        <v>1.0015746699999999</v>
      </c>
      <c r="J528" s="40">
        <f t="shared" si="135"/>
        <v>3.5999999999999997E-2</v>
      </c>
      <c r="K528" s="98">
        <f t="shared" si="136"/>
        <v>42536</v>
      </c>
      <c r="L528" s="43">
        <f t="shared" si="137"/>
        <v>3</v>
      </c>
      <c r="M528" s="44">
        <f t="shared" si="138"/>
        <v>3</v>
      </c>
      <c r="N528" s="8">
        <f t="shared" si="130"/>
        <v>1.000421126</v>
      </c>
      <c r="O528" s="8">
        <f t="shared" ca="1" si="131"/>
        <v>1.0019964589999999</v>
      </c>
      <c r="P528" s="44">
        <v>0</v>
      </c>
      <c r="Q528" s="42">
        <f t="shared" ca="1" si="139"/>
        <v>3877.66803497</v>
      </c>
      <c r="R528" s="42"/>
      <c r="S528" s="34">
        <v>0</v>
      </c>
      <c r="T528" s="34"/>
      <c r="U528" s="1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</row>
    <row r="529" spans="1:122" x14ac:dyDescent="0.2">
      <c r="A529" s="38">
        <f t="shared" si="132"/>
        <v>42542</v>
      </c>
      <c r="B529" s="39">
        <f t="shared" ca="1" si="140"/>
        <v>1947444.75381064</v>
      </c>
      <c r="C529" s="34">
        <f t="shared" si="133"/>
        <v>1942272.8115000001</v>
      </c>
      <c r="D529" s="34"/>
      <c r="E529" s="40">
        <f ca="1">IF(A529&lt;$B$1,VLOOKUP(A529,[1]DI!$A$4:$B$15000,2,FALSE),0)</f>
        <v>0.14130000000000001</v>
      </c>
      <c r="F529" s="41">
        <f t="shared" ca="1" si="128"/>
        <v>1.0005246136075501</v>
      </c>
      <c r="G529" s="41">
        <f ca="1">(TRUNC(PRODUCT($F$11:$F528),16))</f>
        <v>1.19665242719711</v>
      </c>
      <c r="H529" s="42">
        <f t="shared" ca="1" si="134"/>
        <v>1.1941445965775499</v>
      </c>
      <c r="I529" s="42">
        <f t="shared" ca="1" si="129"/>
        <v>1.00210011</v>
      </c>
      <c r="J529" s="40">
        <f t="shared" si="135"/>
        <v>3.5999999999999997E-2</v>
      </c>
      <c r="K529" s="98">
        <f t="shared" si="136"/>
        <v>42536</v>
      </c>
      <c r="L529" s="43">
        <f t="shared" si="137"/>
        <v>4</v>
      </c>
      <c r="M529" s="44">
        <f t="shared" si="138"/>
        <v>4</v>
      </c>
      <c r="N529" s="8">
        <f t="shared" si="130"/>
        <v>1.0005615409999999</v>
      </c>
      <c r="O529" s="8">
        <f t="shared" ca="1" si="131"/>
        <v>1.00266283</v>
      </c>
      <c r="P529" s="44">
        <v>0</v>
      </c>
      <c r="Q529" s="42">
        <f t="shared" ca="1" si="139"/>
        <v>5171.94231064</v>
      </c>
      <c r="R529" s="42"/>
      <c r="S529" s="34">
        <v>0</v>
      </c>
      <c r="T529" s="34"/>
      <c r="U529" s="1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</row>
    <row r="530" spans="1:122" x14ac:dyDescent="0.2">
      <c r="A530" s="38">
        <f t="shared" si="132"/>
        <v>42543</v>
      </c>
      <c r="B530" s="39">
        <f t="shared" ca="1" si="140"/>
        <v>1948739.8768595301</v>
      </c>
      <c r="C530" s="34">
        <f t="shared" si="133"/>
        <v>1942272.8115000001</v>
      </c>
      <c r="D530" s="34"/>
      <c r="E530" s="40">
        <f ca="1">IF(A530&lt;$B$1,VLOOKUP(A530,[1]DI!$A$4:$B$15000,2,FALSE),0)</f>
        <v>0.14130000000000001</v>
      </c>
      <c r="F530" s="41">
        <f t="shared" ca="1" si="128"/>
        <v>1.0005246136075501</v>
      </c>
      <c r="G530" s="41">
        <f ca="1">(TRUNC(PRODUCT($F$11:$F529),16))</f>
        <v>1.1972802073439199</v>
      </c>
      <c r="H530" s="42">
        <f t="shared" ca="1" si="134"/>
        <v>1.1941445965775499</v>
      </c>
      <c r="I530" s="42">
        <f t="shared" ca="1" si="129"/>
        <v>1.00262582</v>
      </c>
      <c r="J530" s="40">
        <f t="shared" si="135"/>
        <v>3.5999999999999997E-2</v>
      </c>
      <c r="K530" s="98">
        <f t="shared" si="136"/>
        <v>42536</v>
      </c>
      <c r="L530" s="43">
        <f t="shared" si="137"/>
        <v>5</v>
      </c>
      <c r="M530" s="44">
        <f t="shared" si="138"/>
        <v>5</v>
      </c>
      <c r="N530" s="8">
        <f t="shared" si="130"/>
        <v>1.0007019749999999</v>
      </c>
      <c r="O530" s="8">
        <f t="shared" ca="1" si="131"/>
        <v>1.0033296380000001</v>
      </c>
      <c r="P530" s="44">
        <v>0</v>
      </c>
      <c r="Q530" s="42">
        <f t="shared" ca="1" si="139"/>
        <v>6467.06535953</v>
      </c>
      <c r="R530" s="42"/>
      <c r="S530" s="34">
        <v>0</v>
      </c>
      <c r="T530" s="34"/>
      <c r="U530" s="1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</row>
    <row r="531" spans="1:122" x14ac:dyDescent="0.2">
      <c r="A531" s="38">
        <f t="shared" si="132"/>
        <v>42544</v>
      </c>
      <c r="B531" s="39">
        <f t="shared" ca="1" si="140"/>
        <v>1950035.87004664</v>
      </c>
      <c r="C531" s="34">
        <f t="shared" si="133"/>
        <v>1942272.8115000001</v>
      </c>
      <c r="D531" s="34"/>
      <c r="E531" s="40">
        <f ca="1">IF(A531&lt;$B$1,VLOOKUP(A531,[1]DI!$A$4:$B$15000,2,FALSE),0)</f>
        <v>0.14130000000000001</v>
      </c>
      <c r="F531" s="41">
        <f t="shared" ca="1" si="128"/>
        <v>1.0005246136075501</v>
      </c>
      <c r="G531" s="41">
        <f ca="1">(TRUNC(PRODUCT($F$11:$F530),16))</f>
        <v>1.19790831683275</v>
      </c>
      <c r="H531" s="42">
        <f t="shared" ca="1" si="134"/>
        <v>1.1941445965775499</v>
      </c>
      <c r="I531" s="42">
        <f t="shared" ca="1" si="129"/>
        <v>1.0031518100000001</v>
      </c>
      <c r="J531" s="40">
        <f t="shared" si="135"/>
        <v>3.5999999999999997E-2</v>
      </c>
      <c r="K531" s="98">
        <f t="shared" si="136"/>
        <v>42536</v>
      </c>
      <c r="L531" s="43">
        <f t="shared" si="137"/>
        <v>6</v>
      </c>
      <c r="M531" s="44">
        <f t="shared" si="138"/>
        <v>6</v>
      </c>
      <c r="N531" s="8">
        <f t="shared" si="130"/>
        <v>1.000842429</v>
      </c>
      <c r="O531" s="8">
        <f t="shared" ca="1" si="131"/>
        <v>1.0039968939999999</v>
      </c>
      <c r="P531" s="44">
        <v>0</v>
      </c>
      <c r="Q531" s="42">
        <f t="shared" ca="1" si="139"/>
        <v>7763.0585466399998</v>
      </c>
      <c r="R531" s="42"/>
      <c r="S531" s="34">
        <v>0</v>
      </c>
      <c r="T531" s="34"/>
      <c r="U531" s="1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</row>
    <row r="532" spans="1:122" x14ac:dyDescent="0.2">
      <c r="A532" s="38">
        <f t="shared" si="132"/>
        <v>42545</v>
      </c>
      <c r="B532" s="39">
        <f t="shared" ca="1" si="140"/>
        <v>1951332.73337197</v>
      </c>
      <c r="C532" s="34">
        <f t="shared" si="133"/>
        <v>1942272.8115000001</v>
      </c>
      <c r="D532" s="34"/>
      <c r="E532" s="40">
        <f ca="1">IF(A532&lt;$B$1,VLOOKUP(A532,[1]DI!$A$4:$B$15000,2,FALSE),0)</f>
        <v>0.14130000000000001</v>
      </c>
      <c r="F532" s="41">
        <f t="shared" ca="1" si="128"/>
        <v>1.0005246136075501</v>
      </c>
      <c r="G532" s="41">
        <f ca="1">(TRUNC(PRODUCT($F$11:$F531),16))</f>
        <v>1.19853675583636</v>
      </c>
      <c r="H532" s="42">
        <f t="shared" ca="1" si="134"/>
        <v>1.1941445965775499</v>
      </c>
      <c r="I532" s="42">
        <f t="shared" ca="1" si="129"/>
        <v>1.00367808</v>
      </c>
      <c r="J532" s="40">
        <f t="shared" si="135"/>
        <v>3.5999999999999997E-2</v>
      </c>
      <c r="K532" s="98">
        <f t="shared" si="136"/>
        <v>42536</v>
      </c>
      <c r="L532" s="43">
        <f t="shared" si="137"/>
        <v>7</v>
      </c>
      <c r="M532" s="44">
        <f t="shared" si="138"/>
        <v>7</v>
      </c>
      <c r="N532" s="8">
        <f t="shared" si="130"/>
        <v>1.0009829029999999</v>
      </c>
      <c r="O532" s="8">
        <f t="shared" ca="1" si="131"/>
        <v>1.004664598</v>
      </c>
      <c r="P532" s="44">
        <v>0</v>
      </c>
      <c r="Q532" s="42">
        <f t="shared" ca="1" si="139"/>
        <v>9059.9218719700002</v>
      </c>
      <c r="R532" s="42"/>
      <c r="S532" s="34">
        <v>0</v>
      </c>
      <c r="T532" s="34"/>
      <c r="U532" s="1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</row>
    <row r="533" spans="1:122" x14ac:dyDescent="0.2">
      <c r="A533" s="38">
        <f t="shared" si="132"/>
        <v>42546</v>
      </c>
      <c r="B533" s="39">
        <f t="shared" ca="1" si="140"/>
        <v>1952630.44741279</v>
      </c>
      <c r="C533" s="34">
        <f t="shared" si="133"/>
        <v>1942272.8115000001</v>
      </c>
      <c r="D533" s="34"/>
      <c r="E533" s="40">
        <f ca="1">IF(A533&lt;$B$1,VLOOKUP(A533,[1]DI!$A$4:$B$15000,2,FALSE),0)</f>
        <v>0</v>
      </c>
      <c r="F533" s="41">
        <f t="shared" ca="1" si="128"/>
        <v>1</v>
      </c>
      <c r="G533" s="41">
        <f ca="1">(TRUNC(PRODUCT($F$11:$F532),16))</f>
        <v>1.19916552452762</v>
      </c>
      <c r="H533" s="42">
        <f t="shared" ca="1" si="134"/>
        <v>1.1941445965775499</v>
      </c>
      <c r="I533" s="42">
        <f t="shared" ca="1" si="129"/>
        <v>1.0042046200000001</v>
      </c>
      <c r="J533" s="40">
        <f t="shared" si="135"/>
        <v>3.5999999999999997E-2</v>
      </c>
      <c r="K533" s="98">
        <f t="shared" si="136"/>
        <v>42536</v>
      </c>
      <c r="L533" s="43">
        <f t="shared" si="137"/>
        <v>7</v>
      </c>
      <c r="M533" s="44">
        <f t="shared" si="138"/>
        <v>8</v>
      </c>
      <c r="N533" s="8">
        <f t="shared" si="130"/>
        <v>1.001123397</v>
      </c>
      <c r="O533" s="8">
        <f t="shared" ca="1" si="131"/>
        <v>1.0053327400000001</v>
      </c>
      <c r="P533" s="44">
        <v>0</v>
      </c>
      <c r="Q533" s="42">
        <f t="shared" ca="1" si="139"/>
        <v>10357.63591279</v>
      </c>
      <c r="R533" s="42"/>
      <c r="S533" s="34">
        <v>0</v>
      </c>
      <c r="T533" s="34"/>
      <c r="U533" s="1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</row>
    <row r="534" spans="1:122" x14ac:dyDescent="0.2">
      <c r="A534" s="38">
        <f t="shared" si="132"/>
        <v>42547</v>
      </c>
      <c r="B534" s="39">
        <f t="shared" ca="1" si="140"/>
        <v>1952630.44741279</v>
      </c>
      <c r="C534" s="34">
        <f t="shared" si="133"/>
        <v>1942272.8115000001</v>
      </c>
      <c r="D534" s="34"/>
      <c r="E534" s="40">
        <f ca="1">IF(A534&lt;$B$1,VLOOKUP(A534,[1]DI!$A$4:$B$15000,2,FALSE),0)</f>
        <v>0</v>
      </c>
      <c r="F534" s="41">
        <f t="shared" ca="1" si="128"/>
        <v>1</v>
      </c>
      <c r="G534" s="41">
        <f ca="1">(TRUNC(PRODUCT($F$11:$F533),16))</f>
        <v>1.19916552452762</v>
      </c>
      <c r="H534" s="42">
        <f t="shared" ca="1" si="134"/>
        <v>1.1941445965775499</v>
      </c>
      <c r="I534" s="42">
        <f t="shared" ca="1" si="129"/>
        <v>1.0042046200000001</v>
      </c>
      <c r="J534" s="40">
        <f t="shared" si="135"/>
        <v>3.5999999999999997E-2</v>
      </c>
      <c r="K534" s="98">
        <f t="shared" si="136"/>
        <v>42536</v>
      </c>
      <c r="L534" s="43">
        <f t="shared" si="137"/>
        <v>7</v>
      </c>
      <c r="M534" s="44">
        <f t="shared" si="138"/>
        <v>8</v>
      </c>
      <c r="N534" s="8">
        <f t="shared" si="130"/>
        <v>1.001123397</v>
      </c>
      <c r="O534" s="8">
        <f t="shared" ca="1" si="131"/>
        <v>1.0053327400000001</v>
      </c>
      <c r="P534" s="44">
        <v>0</v>
      </c>
      <c r="Q534" s="42">
        <f t="shared" ca="1" si="139"/>
        <v>10357.63591279</v>
      </c>
      <c r="R534" s="42"/>
      <c r="S534" s="34">
        <v>0</v>
      </c>
      <c r="T534" s="34"/>
      <c r="U534" s="1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</row>
    <row r="535" spans="1:122" x14ac:dyDescent="0.2">
      <c r="A535" s="38">
        <f t="shared" si="132"/>
        <v>42548</v>
      </c>
      <c r="B535" s="39">
        <f t="shared" ca="1" si="140"/>
        <v>1952630.44741279</v>
      </c>
      <c r="C535" s="34">
        <f t="shared" si="133"/>
        <v>1942272.8115000001</v>
      </c>
      <c r="D535" s="34"/>
      <c r="E535" s="40">
        <f ca="1">IF(A535&lt;$B$1,VLOOKUP(A535,[1]DI!$A$4:$B$15000,2,FALSE),0)</f>
        <v>0.14130000000000001</v>
      </c>
      <c r="F535" s="41">
        <f t="shared" ca="1" si="128"/>
        <v>1.0005246136075501</v>
      </c>
      <c r="G535" s="41">
        <f ca="1">(TRUNC(PRODUCT($F$11:$F534),16))</f>
        <v>1.19916552452762</v>
      </c>
      <c r="H535" s="42">
        <f t="shared" ca="1" si="134"/>
        <v>1.1941445965775499</v>
      </c>
      <c r="I535" s="42">
        <f t="shared" ca="1" si="129"/>
        <v>1.0042046200000001</v>
      </c>
      <c r="J535" s="40">
        <f t="shared" si="135"/>
        <v>3.5999999999999997E-2</v>
      </c>
      <c r="K535" s="98">
        <f t="shared" si="136"/>
        <v>42536</v>
      </c>
      <c r="L535" s="43">
        <f t="shared" si="137"/>
        <v>8</v>
      </c>
      <c r="M535" s="44">
        <f t="shared" si="138"/>
        <v>8</v>
      </c>
      <c r="N535" s="8">
        <f t="shared" si="130"/>
        <v>1.001123397</v>
      </c>
      <c r="O535" s="8">
        <f t="shared" ca="1" si="131"/>
        <v>1.0053327400000001</v>
      </c>
      <c r="P535" s="44">
        <v>0</v>
      </c>
      <c r="Q535" s="42">
        <f t="shared" ca="1" si="139"/>
        <v>10357.63591279</v>
      </c>
      <c r="R535" s="42"/>
      <c r="S535" s="34">
        <v>0</v>
      </c>
      <c r="T535" s="34"/>
      <c r="U535" s="1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</row>
    <row r="536" spans="1:122" x14ac:dyDescent="0.2">
      <c r="A536" s="38">
        <f t="shared" si="132"/>
        <v>42549</v>
      </c>
      <c r="B536" s="39">
        <f t="shared" ca="1" si="140"/>
        <v>1953929.0315918301</v>
      </c>
      <c r="C536" s="34">
        <f t="shared" si="133"/>
        <v>1942272.8115000001</v>
      </c>
      <c r="D536" s="34"/>
      <c r="E536" s="40">
        <f ca="1">IF(A536&lt;$B$1,VLOOKUP(A536,[1]DI!$A$4:$B$15000,2,FALSE),0)</f>
        <v>0.14130000000000001</v>
      </c>
      <c r="F536" s="41">
        <f t="shared" ca="1" si="128"/>
        <v>1.0005246136075501</v>
      </c>
      <c r="G536" s="41">
        <f ca="1">(TRUNC(PRODUCT($F$11:$F535),16))</f>
        <v>1.19979462307949</v>
      </c>
      <c r="H536" s="42">
        <f t="shared" ca="1" si="134"/>
        <v>1.1941445965775499</v>
      </c>
      <c r="I536" s="42">
        <f t="shared" ca="1" si="129"/>
        <v>1.00473144</v>
      </c>
      <c r="J536" s="40">
        <f t="shared" si="135"/>
        <v>3.5999999999999997E-2</v>
      </c>
      <c r="K536" s="98">
        <f t="shared" si="136"/>
        <v>42536</v>
      </c>
      <c r="L536" s="43">
        <f t="shared" si="137"/>
        <v>9</v>
      </c>
      <c r="M536" s="44">
        <f t="shared" si="138"/>
        <v>9</v>
      </c>
      <c r="N536" s="8">
        <f t="shared" si="130"/>
        <v>1.00126391</v>
      </c>
      <c r="O536" s="8">
        <f t="shared" ca="1" si="131"/>
        <v>1.0060013299999999</v>
      </c>
      <c r="P536" s="44">
        <v>0</v>
      </c>
      <c r="Q536" s="42">
        <f t="shared" ca="1" si="139"/>
        <v>11656.22009183</v>
      </c>
      <c r="R536" s="42"/>
      <c r="S536" s="34">
        <v>0</v>
      </c>
      <c r="T536" s="34"/>
      <c r="U536" s="1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</row>
    <row r="537" spans="1:122" x14ac:dyDescent="0.2">
      <c r="A537" s="38">
        <f t="shared" si="132"/>
        <v>42550</v>
      </c>
      <c r="B537" s="39">
        <f t="shared" ca="1" si="140"/>
        <v>1955228.4859090901</v>
      </c>
      <c r="C537" s="34">
        <f t="shared" si="133"/>
        <v>1942272.8115000001</v>
      </c>
      <c r="D537" s="34"/>
      <c r="E537" s="40">
        <f ca="1">IF(A537&lt;$B$1,VLOOKUP(A537,[1]DI!$A$4:$B$15000,2,FALSE),0)</f>
        <v>0.14130000000000001</v>
      </c>
      <c r="F537" s="41">
        <f t="shared" ca="1" si="128"/>
        <v>1.0005246136075501</v>
      </c>
      <c r="G537" s="41">
        <f ca="1">(TRUNC(PRODUCT($F$11:$F536),16))</f>
        <v>1.20042405166502</v>
      </c>
      <c r="H537" s="42">
        <f t="shared" ca="1" si="134"/>
        <v>1.1941445965775499</v>
      </c>
      <c r="I537" s="42">
        <f t="shared" ca="1" si="129"/>
        <v>1.00525854</v>
      </c>
      <c r="J537" s="40">
        <f t="shared" si="135"/>
        <v>3.5999999999999997E-2</v>
      </c>
      <c r="K537" s="98">
        <f t="shared" si="136"/>
        <v>42536</v>
      </c>
      <c r="L537" s="43">
        <f t="shared" si="137"/>
        <v>10</v>
      </c>
      <c r="M537" s="44">
        <f t="shared" si="138"/>
        <v>10</v>
      </c>
      <c r="N537" s="8">
        <f t="shared" si="130"/>
        <v>1.001404443</v>
      </c>
      <c r="O537" s="8">
        <f t="shared" ca="1" si="131"/>
        <v>1.006670368</v>
      </c>
      <c r="P537" s="44">
        <v>0</v>
      </c>
      <c r="Q537" s="42">
        <f t="shared" ca="1" si="139"/>
        <v>12955.674409089999</v>
      </c>
      <c r="R537" s="42"/>
      <c r="S537" s="34">
        <v>0</v>
      </c>
      <c r="T537" s="34"/>
      <c r="U537" s="1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</row>
    <row r="538" spans="1:122" x14ac:dyDescent="0.2">
      <c r="A538" s="38">
        <f t="shared" si="132"/>
        <v>42551</v>
      </c>
      <c r="B538" s="39">
        <f t="shared" ca="1" si="140"/>
        <v>1956528.79288412</v>
      </c>
      <c r="C538" s="34">
        <f t="shared" si="133"/>
        <v>1942272.8115000001</v>
      </c>
      <c r="D538" s="34"/>
      <c r="E538" s="40">
        <f ca="1">IF(A538&lt;$B$1,VLOOKUP(A538,[1]DI!$A$4:$B$15000,2,FALSE),0)</f>
        <v>0.14130000000000001</v>
      </c>
      <c r="F538" s="41">
        <f t="shared" ca="1" si="128"/>
        <v>1.0005246136075501</v>
      </c>
      <c r="G538" s="41">
        <f ca="1">(TRUNC(PRODUCT($F$11:$F537),16))</f>
        <v>1.20105381045735</v>
      </c>
      <c r="H538" s="42">
        <f t="shared" ca="1" si="134"/>
        <v>1.1941445965775499</v>
      </c>
      <c r="I538" s="42">
        <f t="shared" ca="1" si="129"/>
        <v>1.0057859099999999</v>
      </c>
      <c r="J538" s="40">
        <f t="shared" si="135"/>
        <v>3.5999999999999997E-2</v>
      </c>
      <c r="K538" s="98">
        <f t="shared" si="136"/>
        <v>42536</v>
      </c>
      <c r="L538" s="43">
        <f t="shared" si="137"/>
        <v>11</v>
      </c>
      <c r="M538" s="44">
        <f t="shared" si="138"/>
        <v>11</v>
      </c>
      <c r="N538" s="8">
        <f t="shared" si="130"/>
        <v>1.001544996</v>
      </c>
      <c r="O538" s="8">
        <f t="shared" ca="1" si="131"/>
        <v>1.007339845</v>
      </c>
      <c r="P538" s="44">
        <v>0</v>
      </c>
      <c r="Q538" s="42">
        <f t="shared" ca="1" si="139"/>
        <v>14255.981384119999</v>
      </c>
      <c r="R538" s="42"/>
      <c r="S538" s="34">
        <v>0</v>
      </c>
      <c r="T538" s="34"/>
      <c r="U538" s="1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</row>
    <row r="539" spans="1:122" x14ac:dyDescent="0.2">
      <c r="A539" s="38">
        <f t="shared" si="132"/>
        <v>42552</v>
      </c>
      <c r="B539" s="39">
        <f t="shared" ca="1" si="140"/>
        <v>1957829.9719396401</v>
      </c>
      <c r="C539" s="34">
        <f t="shared" si="133"/>
        <v>1942272.8115000001</v>
      </c>
      <c r="D539" s="34"/>
      <c r="E539" s="40">
        <f ca="1">IF(A539&lt;$B$1,VLOOKUP(A539,[1]DI!$A$4:$B$15000,2,FALSE),0)</f>
        <v>0.14130000000000001</v>
      </c>
      <c r="F539" s="41">
        <f t="shared" ca="1" si="128"/>
        <v>1.0005246136075501</v>
      </c>
      <c r="G539" s="41">
        <f ca="1">(TRUNC(PRODUCT($F$11:$F538),16))</f>
        <v>1.2016838996297201</v>
      </c>
      <c r="H539" s="42">
        <f t="shared" ca="1" si="134"/>
        <v>1.1941445965775499</v>
      </c>
      <c r="I539" s="42">
        <f t="shared" ca="1" si="129"/>
        <v>1.0063135599999999</v>
      </c>
      <c r="J539" s="40">
        <f t="shared" si="135"/>
        <v>3.5999999999999997E-2</v>
      </c>
      <c r="K539" s="98">
        <f t="shared" si="136"/>
        <v>42536</v>
      </c>
      <c r="L539" s="43">
        <f t="shared" si="137"/>
        <v>12</v>
      </c>
      <c r="M539" s="44">
        <f t="shared" si="138"/>
        <v>12</v>
      </c>
      <c r="N539" s="8">
        <f t="shared" si="130"/>
        <v>1.0016855689999999</v>
      </c>
      <c r="O539" s="8">
        <f t="shared" ca="1" si="131"/>
        <v>1.008009771</v>
      </c>
      <c r="P539" s="44">
        <v>0</v>
      </c>
      <c r="Q539" s="42">
        <f t="shared" ca="1" si="139"/>
        <v>15557.16043964</v>
      </c>
      <c r="R539" s="42"/>
      <c r="S539" s="34">
        <v>0</v>
      </c>
      <c r="T539" s="34"/>
      <c r="U539" s="1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</row>
    <row r="540" spans="1:122" x14ac:dyDescent="0.2">
      <c r="A540" s="38">
        <f t="shared" si="132"/>
        <v>42553</v>
      </c>
      <c r="B540" s="39">
        <f t="shared" ca="1" si="140"/>
        <v>1959132.02113337</v>
      </c>
      <c r="C540" s="34">
        <f t="shared" si="133"/>
        <v>1942272.8115000001</v>
      </c>
      <c r="D540" s="34"/>
      <c r="E540" s="40">
        <f ca="1">IF(A540&lt;$B$1,VLOOKUP(A540,[1]DI!$A$4:$B$15000,2,FALSE),0)</f>
        <v>0</v>
      </c>
      <c r="F540" s="41">
        <f t="shared" ca="1" si="128"/>
        <v>1</v>
      </c>
      <c r="G540" s="41">
        <f ca="1">(TRUNC(PRODUCT($F$11:$F539),16))</f>
        <v>1.20231431935544</v>
      </c>
      <c r="H540" s="42">
        <f t="shared" ca="1" si="134"/>
        <v>1.1941445965775499</v>
      </c>
      <c r="I540" s="42">
        <f t="shared" ca="1" si="129"/>
        <v>1.00684149</v>
      </c>
      <c r="J540" s="40">
        <f t="shared" si="135"/>
        <v>3.5999999999999997E-2</v>
      </c>
      <c r="K540" s="98">
        <f t="shared" si="136"/>
        <v>42536</v>
      </c>
      <c r="L540" s="43">
        <f t="shared" si="137"/>
        <v>12</v>
      </c>
      <c r="M540" s="44">
        <f t="shared" si="138"/>
        <v>13</v>
      </c>
      <c r="N540" s="8">
        <f t="shared" si="130"/>
        <v>1.0018261610000001</v>
      </c>
      <c r="O540" s="8">
        <f t="shared" ca="1" si="131"/>
        <v>1.008680145</v>
      </c>
      <c r="P540" s="44">
        <v>0</v>
      </c>
      <c r="Q540" s="42">
        <f t="shared" ca="1" si="139"/>
        <v>16859.209633369999</v>
      </c>
      <c r="R540" s="42"/>
      <c r="S540" s="34">
        <v>0</v>
      </c>
      <c r="T540" s="34"/>
      <c r="U540" s="1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</row>
    <row r="541" spans="1:122" x14ac:dyDescent="0.2">
      <c r="A541" s="38">
        <f t="shared" si="132"/>
        <v>42554</v>
      </c>
      <c r="B541" s="39">
        <f t="shared" ca="1" si="140"/>
        <v>1959132.02113337</v>
      </c>
      <c r="C541" s="34">
        <f t="shared" si="133"/>
        <v>1942272.8115000001</v>
      </c>
      <c r="D541" s="34"/>
      <c r="E541" s="40">
        <f ca="1">IF(A541&lt;$B$1,VLOOKUP(A541,[1]DI!$A$4:$B$15000,2,FALSE),0)</f>
        <v>0</v>
      </c>
      <c r="F541" s="41">
        <f t="shared" ca="1" si="128"/>
        <v>1</v>
      </c>
      <c r="G541" s="41">
        <f ca="1">(TRUNC(PRODUCT($F$11:$F540),16))</f>
        <v>1.20231431935544</v>
      </c>
      <c r="H541" s="42">
        <f t="shared" ca="1" si="134"/>
        <v>1.1941445965775499</v>
      </c>
      <c r="I541" s="42">
        <f t="shared" ca="1" si="129"/>
        <v>1.00684149</v>
      </c>
      <c r="J541" s="40">
        <f t="shared" si="135"/>
        <v>3.5999999999999997E-2</v>
      </c>
      <c r="K541" s="98">
        <f t="shared" si="136"/>
        <v>42536</v>
      </c>
      <c r="L541" s="43">
        <f t="shared" si="137"/>
        <v>12</v>
      </c>
      <c r="M541" s="44">
        <f t="shared" si="138"/>
        <v>13</v>
      </c>
      <c r="N541" s="8">
        <f t="shared" si="130"/>
        <v>1.0018261610000001</v>
      </c>
      <c r="O541" s="8">
        <f t="shared" ca="1" si="131"/>
        <v>1.008680145</v>
      </c>
      <c r="P541" s="44">
        <v>0</v>
      </c>
      <c r="Q541" s="42">
        <f t="shared" ca="1" si="139"/>
        <v>16859.209633369999</v>
      </c>
      <c r="R541" s="42"/>
      <c r="S541" s="34">
        <v>0</v>
      </c>
      <c r="T541" s="34"/>
      <c r="U541" s="1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</row>
    <row r="542" spans="1:122" x14ac:dyDescent="0.2">
      <c r="A542" s="38">
        <f t="shared" si="132"/>
        <v>42555</v>
      </c>
      <c r="B542" s="39">
        <f t="shared" ca="1" si="140"/>
        <v>1959132.02113337</v>
      </c>
      <c r="C542" s="34">
        <f t="shared" si="133"/>
        <v>1942272.8115000001</v>
      </c>
      <c r="D542" s="34"/>
      <c r="E542" s="40">
        <f ca="1">IF(A542&lt;$B$1,VLOOKUP(A542,[1]DI!$A$4:$B$15000,2,FALSE),0)</f>
        <v>0.14130000000000001</v>
      </c>
      <c r="F542" s="41">
        <f t="shared" ca="1" si="128"/>
        <v>1.0005246136075501</v>
      </c>
      <c r="G542" s="41">
        <f ca="1">(TRUNC(PRODUCT($F$11:$F541),16))</f>
        <v>1.20231431935544</v>
      </c>
      <c r="H542" s="42">
        <f t="shared" ca="1" si="134"/>
        <v>1.1941445965775499</v>
      </c>
      <c r="I542" s="42">
        <f t="shared" ca="1" si="129"/>
        <v>1.00684149</v>
      </c>
      <c r="J542" s="40">
        <f t="shared" si="135"/>
        <v>3.5999999999999997E-2</v>
      </c>
      <c r="K542" s="98">
        <f t="shared" si="136"/>
        <v>42536</v>
      </c>
      <c r="L542" s="43">
        <f t="shared" si="137"/>
        <v>13</v>
      </c>
      <c r="M542" s="44">
        <f t="shared" si="138"/>
        <v>13</v>
      </c>
      <c r="N542" s="8">
        <f t="shared" si="130"/>
        <v>1.0018261610000001</v>
      </c>
      <c r="O542" s="8">
        <f t="shared" ca="1" si="131"/>
        <v>1.008680145</v>
      </c>
      <c r="P542" s="44">
        <v>0</v>
      </c>
      <c r="Q542" s="42">
        <f t="shared" ca="1" si="139"/>
        <v>16859.209633369999</v>
      </c>
      <c r="R542" s="42"/>
      <c r="S542" s="34">
        <v>0</v>
      </c>
      <c r="T542" s="34"/>
      <c r="U542" s="1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</row>
    <row r="543" spans="1:122" x14ac:dyDescent="0.2">
      <c r="A543" s="38">
        <f t="shared" si="132"/>
        <v>42556</v>
      </c>
      <c r="B543" s="39">
        <f t="shared" ca="1" si="140"/>
        <v>1960434.9229848702</v>
      </c>
      <c r="C543" s="34">
        <f t="shared" si="133"/>
        <v>1942272.8115000001</v>
      </c>
      <c r="D543" s="34"/>
      <c r="E543" s="40">
        <f ca="1">IF(A543&lt;$B$1,VLOOKUP(A543,[1]DI!$A$4:$B$15000,2,FALSE),0)</f>
        <v>0.14130000000000001</v>
      </c>
      <c r="F543" s="41">
        <f t="shared" ca="1" si="128"/>
        <v>1.0005246136075501</v>
      </c>
      <c r="G543" s="41">
        <f ca="1">(TRUNC(PRODUCT($F$11:$F542),16))</f>
        <v>1.20294506980793</v>
      </c>
      <c r="H543" s="42">
        <f t="shared" ca="1" si="134"/>
        <v>1.1941445965775499</v>
      </c>
      <c r="I543" s="42">
        <f t="shared" ca="1" si="129"/>
        <v>1.00736969</v>
      </c>
      <c r="J543" s="40">
        <f t="shared" si="135"/>
        <v>3.5999999999999997E-2</v>
      </c>
      <c r="K543" s="98">
        <f t="shared" si="136"/>
        <v>42536</v>
      </c>
      <c r="L543" s="43">
        <f t="shared" si="137"/>
        <v>14</v>
      </c>
      <c r="M543" s="44">
        <f t="shared" si="138"/>
        <v>14</v>
      </c>
      <c r="N543" s="8">
        <f t="shared" si="130"/>
        <v>1.0019667729999999</v>
      </c>
      <c r="O543" s="8">
        <f t="shared" ca="1" si="131"/>
        <v>1.009350958</v>
      </c>
      <c r="P543" s="44">
        <v>0</v>
      </c>
      <c r="Q543" s="42">
        <f t="shared" ca="1" si="139"/>
        <v>18162.111484870002</v>
      </c>
      <c r="R543" s="42"/>
      <c r="S543" s="34">
        <v>0</v>
      </c>
      <c r="T543" s="34"/>
      <c r="U543" s="1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</row>
    <row r="544" spans="1:122" x14ac:dyDescent="0.2">
      <c r="A544" s="38">
        <f t="shared" si="132"/>
        <v>42557</v>
      </c>
      <c r="B544" s="39">
        <f t="shared" ca="1" si="140"/>
        <v>1961738.6969168701</v>
      </c>
      <c r="C544" s="34">
        <f t="shared" si="133"/>
        <v>1942272.8115000001</v>
      </c>
      <c r="D544" s="34"/>
      <c r="E544" s="40">
        <f ca="1">IF(A544&lt;$B$1,VLOOKUP(A544,[1]DI!$A$4:$B$15000,2,FALSE),0)</f>
        <v>0.14130000000000001</v>
      </c>
      <c r="F544" s="41">
        <f t="shared" ca="1" si="128"/>
        <v>1.0005246136075501</v>
      </c>
      <c r="G544" s="41">
        <f ca="1">(TRUNC(PRODUCT($F$11:$F543),16))</f>
        <v>1.20357615116068</v>
      </c>
      <c r="H544" s="42">
        <f t="shared" ca="1" si="134"/>
        <v>1.1941445965775499</v>
      </c>
      <c r="I544" s="42">
        <f t="shared" ca="1" si="129"/>
        <v>1.00789817</v>
      </c>
      <c r="J544" s="40">
        <f t="shared" si="135"/>
        <v>3.5999999999999997E-2</v>
      </c>
      <c r="K544" s="98">
        <f t="shared" si="136"/>
        <v>42536</v>
      </c>
      <c r="L544" s="43">
        <f t="shared" si="137"/>
        <v>15</v>
      </c>
      <c r="M544" s="44">
        <f t="shared" si="138"/>
        <v>15</v>
      </c>
      <c r="N544" s="8">
        <f t="shared" si="130"/>
        <v>1.0021074050000001</v>
      </c>
      <c r="O544" s="8">
        <f t="shared" ca="1" si="131"/>
        <v>1.01002222</v>
      </c>
      <c r="P544" s="44">
        <v>0</v>
      </c>
      <c r="Q544" s="42">
        <f t="shared" ca="1" si="139"/>
        <v>19465.885416870002</v>
      </c>
      <c r="R544" s="42"/>
      <c r="S544" s="34">
        <v>0</v>
      </c>
      <c r="T544" s="34"/>
      <c r="U544" s="1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</row>
    <row r="545" spans="1:122" x14ac:dyDescent="0.2">
      <c r="A545" s="38">
        <f t="shared" si="132"/>
        <v>42558</v>
      </c>
      <c r="B545" s="39">
        <f t="shared" ca="1" si="140"/>
        <v>1963043.34098708</v>
      </c>
      <c r="C545" s="34">
        <f t="shared" si="133"/>
        <v>1942272.8115000001</v>
      </c>
      <c r="D545" s="34"/>
      <c r="E545" s="40">
        <f ca="1">IF(A545&lt;$B$1,VLOOKUP(A545,[1]DI!$A$4:$B$15000,2,FALSE),0)</f>
        <v>0.14130000000000001</v>
      </c>
      <c r="F545" s="41">
        <f t="shared" ca="1" si="128"/>
        <v>1.0005246136075501</v>
      </c>
      <c r="G545" s="41">
        <f ca="1">(TRUNC(PRODUCT($F$11:$F544),16))</f>
        <v>1.2042075635873</v>
      </c>
      <c r="H545" s="42">
        <f t="shared" ca="1" si="134"/>
        <v>1.1941445965775499</v>
      </c>
      <c r="I545" s="42">
        <f t="shared" ca="1" si="129"/>
        <v>1.0084269299999999</v>
      </c>
      <c r="J545" s="40">
        <f t="shared" si="135"/>
        <v>3.5999999999999997E-2</v>
      </c>
      <c r="K545" s="98">
        <f t="shared" si="136"/>
        <v>42536</v>
      </c>
      <c r="L545" s="43">
        <f t="shared" si="137"/>
        <v>16</v>
      </c>
      <c r="M545" s="44">
        <f t="shared" si="138"/>
        <v>16</v>
      </c>
      <c r="N545" s="8">
        <f t="shared" si="130"/>
        <v>1.002248056</v>
      </c>
      <c r="O545" s="8">
        <f t="shared" ca="1" si="131"/>
        <v>1.01069393</v>
      </c>
      <c r="P545" s="44">
        <v>0</v>
      </c>
      <c r="Q545" s="42">
        <f t="shared" ca="1" si="139"/>
        <v>20770.529487079999</v>
      </c>
      <c r="R545" s="42"/>
      <c r="S545" s="34">
        <v>0</v>
      </c>
      <c r="T545" s="34"/>
      <c r="U545" s="1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</row>
    <row r="546" spans="1:122" x14ac:dyDescent="0.2">
      <c r="A546" s="38">
        <f t="shared" si="132"/>
        <v>42559</v>
      </c>
      <c r="B546" s="39">
        <f t="shared" ca="1" si="140"/>
        <v>1964348.83965733</v>
      </c>
      <c r="C546" s="34">
        <f t="shared" si="133"/>
        <v>1942272.8115000001</v>
      </c>
      <c r="D546" s="34"/>
      <c r="E546" s="40">
        <f ca="1">IF(A546&lt;$B$1,VLOOKUP(A546,[1]DI!$A$4:$B$15000,2,FALSE),0)</f>
        <v>0.14130000000000001</v>
      </c>
      <c r="F546" s="41">
        <f t="shared" ca="1" si="128"/>
        <v>1.0005246136075501</v>
      </c>
      <c r="G546" s="41">
        <f ca="1">(TRUNC(PRODUCT($F$11:$F545),16))</f>
        <v>1.20483930726148</v>
      </c>
      <c r="H546" s="42">
        <f t="shared" ca="1" si="134"/>
        <v>1.1941445965775499</v>
      </c>
      <c r="I546" s="42">
        <f t="shared" ca="1" si="129"/>
        <v>1.00895596</v>
      </c>
      <c r="J546" s="40">
        <f t="shared" si="135"/>
        <v>3.5999999999999997E-2</v>
      </c>
      <c r="K546" s="98">
        <f t="shared" si="136"/>
        <v>42536</v>
      </c>
      <c r="L546" s="43">
        <f t="shared" si="137"/>
        <v>17</v>
      </c>
      <c r="M546" s="44">
        <f t="shared" si="138"/>
        <v>17</v>
      </c>
      <c r="N546" s="8">
        <f t="shared" si="130"/>
        <v>1.002388727</v>
      </c>
      <c r="O546" s="8">
        <f t="shared" ca="1" si="131"/>
        <v>1.0113660799999999</v>
      </c>
      <c r="P546" s="44">
        <v>0</v>
      </c>
      <c r="Q546" s="42">
        <f t="shared" ca="1" si="139"/>
        <v>22076.028157330002</v>
      </c>
      <c r="R546" s="42"/>
      <c r="S546" s="34">
        <v>0</v>
      </c>
      <c r="T546" s="34"/>
      <c r="U546" s="1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</row>
    <row r="547" spans="1:122" x14ac:dyDescent="0.2">
      <c r="A547" s="38">
        <f t="shared" si="132"/>
        <v>42560</v>
      </c>
      <c r="B547" s="39">
        <f t="shared" ca="1" si="140"/>
        <v>1965655.2123503401</v>
      </c>
      <c r="C547" s="34">
        <f t="shared" si="133"/>
        <v>1942272.8115000001</v>
      </c>
      <c r="D547" s="34"/>
      <c r="E547" s="40">
        <f ca="1">IF(A547&lt;$B$1,VLOOKUP(A547,[1]DI!$A$4:$B$15000,2,FALSE),0)</f>
        <v>0</v>
      </c>
      <c r="F547" s="41">
        <f t="shared" ca="1" si="128"/>
        <v>1</v>
      </c>
      <c r="G547" s="41">
        <f ca="1">(TRUNC(PRODUCT($F$11:$F546),16))</f>
        <v>1.20547138235698</v>
      </c>
      <c r="H547" s="42">
        <f t="shared" ca="1" si="134"/>
        <v>1.1941445965775499</v>
      </c>
      <c r="I547" s="42">
        <f t="shared" ca="1" si="129"/>
        <v>1.0094852700000001</v>
      </c>
      <c r="J547" s="40">
        <f t="shared" si="135"/>
        <v>3.5999999999999997E-2</v>
      </c>
      <c r="K547" s="98">
        <f t="shared" si="136"/>
        <v>42536</v>
      </c>
      <c r="L547" s="43">
        <f t="shared" si="137"/>
        <v>17</v>
      </c>
      <c r="M547" s="44">
        <f t="shared" si="138"/>
        <v>18</v>
      </c>
      <c r="N547" s="8">
        <f t="shared" si="130"/>
        <v>1.0025294179999999</v>
      </c>
      <c r="O547" s="8">
        <f t="shared" ca="1" si="131"/>
        <v>1.0120386800000001</v>
      </c>
      <c r="P547" s="44">
        <v>0</v>
      </c>
      <c r="Q547" s="42">
        <f t="shared" ca="1" si="139"/>
        <v>23382.40085034</v>
      </c>
      <c r="R547" s="42"/>
      <c r="S547" s="34">
        <v>0</v>
      </c>
      <c r="T547" s="34"/>
      <c r="U547" s="1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</row>
    <row r="548" spans="1:122" x14ac:dyDescent="0.2">
      <c r="A548" s="38">
        <f t="shared" si="132"/>
        <v>42561</v>
      </c>
      <c r="B548" s="39">
        <f t="shared" ca="1" si="140"/>
        <v>1965655.2123503401</v>
      </c>
      <c r="C548" s="34">
        <f t="shared" si="133"/>
        <v>1942272.8115000001</v>
      </c>
      <c r="D548" s="34"/>
      <c r="E548" s="40">
        <f ca="1">IF(A548&lt;$B$1,VLOOKUP(A548,[1]DI!$A$4:$B$15000,2,FALSE),0)</f>
        <v>0</v>
      </c>
      <c r="F548" s="41">
        <f t="shared" ca="1" si="128"/>
        <v>1</v>
      </c>
      <c r="G548" s="41">
        <f ca="1">(TRUNC(PRODUCT($F$11:$F547),16))</f>
        <v>1.20547138235698</v>
      </c>
      <c r="H548" s="42">
        <f t="shared" ca="1" si="134"/>
        <v>1.1941445965775499</v>
      </c>
      <c r="I548" s="42">
        <f t="shared" ca="1" si="129"/>
        <v>1.0094852700000001</v>
      </c>
      <c r="J548" s="40">
        <f t="shared" si="135"/>
        <v>3.5999999999999997E-2</v>
      </c>
      <c r="K548" s="98">
        <f t="shared" si="136"/>
        <v>42536</v>
      </c>
      <c r="L548" s="43">
        <f t="shared" si="137"/>
        <v>17</v>
      </c>
      <c r="M548" s="44">
        <f t="shared" si="138"/>
        <v>18</v>
      </c>
      <c r="N548" s="8">
        <f t="shared" si="130"/>
        <v>1.0025294179999999</v>
      </c>
      <c r="O548" s="8">
        <f t="shared" ca="1" si="131"/>
        <v>1.0120386800000001</v>
      </c>
      <c r="P548" s="44">
        <v>0</v>
      </c>
      <c r="Q548" s="42">
        <f t="shared" ca="1" si="139"/>
        <v>23382.40085034</v>
      </c>
      <c r="R548" s="42"/>
      <c r="S548" s="34">
        <v>0</v>
      </c>
      <c r="T548" s="34"/>
      <c r="U548" s="1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</row>
    <row r="549" spans="1:122" x14ac:dyDescent="0.2">
      <c r="A549" s="38">
        <f t="shared" si="132"/>
        <v>42562</v>
      </c>
      <c r="B549" s="39">
        <f t="shared" ca="1" si="140"/>
        <v>1965655.2123503401</v>
      </c>
      <c r="C549" s="34">
        <f t="shared" si="133"/>
        <v>1942272.8115000001</v>
      </c>
      <c r="D549" s="34"/>
      <c r="E549" s="40">
        <f ca="1">IF(A549&lt;$B$1,VLOOKUP(A549,[1]DI!$A$4:$B$15000,2,FALSE),0)</f>
        <v>0.14130000000000001</v>
      </c>
      <c r="F549" s="41">
        <f t="shared" ca="1" si="128"/>
        <v>1.0005246136075501</v>
      </c>
      <c r="G549" s="41">
        <f ca="1">(TRUNC(PRODUCT($F$11:$F548),16))</f>
        <v>1.20547138235698</v>
      </c>
      <c r="H549" s="42">
        <f t="shared" ca="1" si="134"/>
        <v>1.1941445965775499</v>
      </c>
      <c r="I549" s="42">
        <f t="shared" ca="1" si="129"/>
        <v>1.0094852700000001</v>
      </c>
      <c r="J549" s="40">
        <f t="shared" si="135"/>
        <v>3.5999999999999997E-2</v>
      </c>
      <c r="K549" s="98">
        <f t="shared" si="136"/>
        <v>42536</v>
      </c>
      <c r="L549" s="43">
        <f t="shared" si="137"/>
        <v>18</v>
      </c>
      <c r="M549" s="44">
        <f t="shared" si="138"/>
        <v>18</v>
      </c>
      <c r="N549" s="8">
        <f t="shared" si="130"/>
        <v>1.0025294179999999</v>
      </c>
      <c r="O549" s="8">
        <f t="shared" ca="1" si="131"/>
        <v>1.0120386800000001</v>
      </c>
      <c r="P549" s="44">
        <v>0</v>
      </c>
      <c r="Q549" s="42">
        <f t="shared" ca="1" si="139"/>
        <v>23382.40085034</v>
      </c>
      <c r="R549" s="42"/>
      <c r="S549" s="34">
        <v>0</v>
      </c>
      <c r="T549" s="34"/>
      <c r="U549" s="1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</row>
    <row r="550" spans="1:122" x14ac:dyDescent="0.2">
      <c r="A550" s="38">
        <f t="shared" si="132"/>
        <v>42563</v>
      </c>
      <c r="B550" s="39">
        <f t="shared" ca="1" si="140"/>
        <v>1966962.45906612</v>
      </c>
      <c r="C550" s="34">
        <f t="shared" si="133"/>
        <v>1942272.8115000001</v>
      </c>
      <c r="D550" s="34"/>
      <c r="E550" s="40">
        <f ca="1">IF(A550&lt;$B$1,VLOOKUP(A550,[1]DI!$A$4:$B$15000,2,FALSE),0)</f>
        <v>0.14130000000000001</v>
      </c>
      <c r="F550" s="41">
        <f t="shared" ca="1" si="128"/>
        <v>1.0005246136075501</v>
      </c>
      <c r="G550" s="41">
        <f ca="1">(TRUNC(PRODUCT($F$11:$F549),16))</f>
        <v>1.20610378904767</v>
      </c>
      <c r="H550" s="42">
        <f t="shared" ca="1" si="134"/>
        <v>1.1941445965775499</v>
      </c>
      <c r="I550" s="42">
        <f t="shared" ca="1" si="129"/>
        <v>1.0100148600000001</v>
      </c>
      <c r="J550" s="40">
        <f t="shared" si="135"/>
        <v>3.5999999999999997E-2</v>
      </c>
      <c r="K550" s="98">
        <f t="shared" si="136"/>
        <v>42536</v>
      </c>
      <c r="L550" s="43">
        <f t="shared" si="137"/>
        <v>19</v>
      </c>
      <c r="M550" s="44">
        <f t="shared" si="138"/>
        <v>19</v>
      </c>
      <c r="N550" s="8">
        <f t="shared" si="130"/>
        <v>1.002670129</v>
      </c>
      <c r="O550" s="8">
        <f t="shared" ca="1" si="131"/>
        <v>1.0127117299999999</v>
      </c>
      <c r="P550" s="44">
        <v>0</v>
      </c>
      <c r="Q550" s="42">
        <f t="shared" ca="1" si="139"/>
        <v>24689.647566119998</v>
      </c>
      <c r="R550" s="42"/>
      <c r="S550" s="34">
        <v>0</v>
      </c>
      <c r="T550" s="34"/>
      <c r="U550" s="1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</row>
    <row r="551" spans="1:122" x14ac:dyDescent="0.2">
      <c r="A551" s="38">
        <f t="shared" si="132"/>
        <v>42564</v>
      </c>
      <c r="B551" s="39">
        <f t="shared" ca="1" si="140"/>
        <v>1968270.5778624001</v>
      </c>
      <c r="C551" s="34">
        <f t="shared" si="133"/>
        <v>1942272.8115000001</v>
      </c>
      <c r="D551" s="34"/>
      <c r="E551" s="40">
        <f ca="1">IF(A551&lt;$B$1,VLOOKUP(A551,[1]DI!$A$4:$B$15000,2,FALSE),0)</f>
        <v>0.14130000000000001</v>
      </c>
      <c r="F551" s="41">
        <f t="shared" ca="1" si="128"/>
        <v>1.0005246136075501</v>
      </c>
      <c r="G551" s="41">
        <f ca="1">(TRUNC(PRODUCT($F$11:$F550),16))</f>
        <v>1.2067365275075299</v>
      </c>
      <c r="H551" s="42">
        <f t="shared" ca="1" si="134"/>
        <v>1.1941445965775499</v>
      </c>
      <c r="I551" s="42">
        <f t="shared" ca="1" si="129"/>
        <v>1.0105447299999999</v>
      </c>
      <c r="J551" s="40">
        <f t="shared" si="135"/>
        <v>3.5999999999999997E-2</v>
      </c>
      <c r="K551" s="98">
        <f t="shared" si="136"/>
        <v>42536</v>
      </c>
      <c r="L551" s="43">
        <f t="shared" si="137"/>
        <v>20</v>
      </c>
      <c r="M551" s="44">
        <f t="shared" si="138"/>
        <v>20</v>
      </c>
      <c r="N551" s="8">
        <f t="shared" si="130"/>
        <v>1.002810859</v>
      </c>
      <c r="O551" s="8">
        <f t="shared" ca="1" si="131"/>
        <v>1.0133852290000001</v>
      </c>
      <c r="P551" s="44">
        <v>0</v>
      </c>
      <c r="Q551" s="42">
        <f t="shared" ca="1" si="139"/>
        <v>25997.766362400002</v>
      </c>
      <c r="R551" s="42"/>
      <c r="S551" s="34">
        <v>0</v>
      </c>
      <c r="T551" s="34"/>
      <c r="U551" s="1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</row>
    <row r="552" spans="1:122" x14ac:dyDescent="0.2">
      <c r="A552" s="38">
        <f t="shared" si="132"/>
        <v>42565</v>
      </c>
      <c r="B552" s="39">
        <f t="shared" ca="1" si="140"/>
        <v>1969579.55125871</v>
      </c>
      <c r="C552" s="34">
        <f t="shared" si="133"/>
        <v>1942272.8115000001</v>
      </c>
      <c r="D552" s="34"/>
      <c r="E552" s="40">
        <f ca="1">IF(A552&lt;$B$1,VLOOKUP(A552,[1]DI!$A$4:$B$15000,2,FALSE),0)</f>
        <v>0.14130000000000001</v>
      </c>
      <c r="F552" s="41">
        <f t="shared" ca="1" si="128"/>
        <v>1.0005246136075501</v>
      </c>
      <c r="G552" s="41">
        <f ca="1">(TRUNC(PRODUCT($F$11:$F551),16))</f>
        <v>1.2073695979105801</v>
      </c>
      <c r="H552" s="42">
        <f t="shared" ca="1" si="134"/>
        <v>1.1941445965775499</v>
      </c>
      <c r="I552" s="42">
        <f t="shared" ca="1" si="129"/>
        <v>1.0110748700000001</v>
      </c>
      <c r="J552" s="40">
        <f t="shared" si="135"/>
        <v>3.5999999999999997E-2</v>
      </c>
      <c r="K552" s="98">
        <f t="shared" si="136"/>
        <v>42536</v>
      </c>
      <c r="L552" s="43">
        <f t="shared" si="137"/>
        <v>21</v>
      </c>
      <c r="M552" s="44">
        <f t="shared" si="138"/>
        <v>21</v>
      </c>
      <c r="N552" s="8">
        <f t="shared" si="130"/>
        <v>1.0029516089999999</v>
      </c>
      <c r="O552" s="8">
        <f t="shared" ca="1" si="131"/>
        <v>1.014059168</v>
      </c>
      <c r="P552" s="44">
        <v>0</v>
      </c>
      <c r="Q552" s="42">
        <f t="shared" ca="1" si="139"/>
        <v>27306.739758709999</v>
      </c>
      <c r="R552" s="42"/>
      <c r="S552" s="34">
        <v>0</v>
      </c>
      <c r="T552" s="34"/>
      <c r="U552" s="1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</row>
    <row r="553" spans="1:122" s="37" customFormat="1" x14ac:dyDescent="0.2">
      <c r="A553" s="38">
        <f t="shared" si="132"/>
        <v>42566</v>
      </c>
      <c r="B553" s="39">
        <f t="shared" ca="1" si="140"/>
        <v>1970889.41810051</v>
      </c>
      <c r="C553" s="34">
        <f t="shared" si="133"/>
        <v>1942272.8115000001</v>
      </c>
      <c r="D553" s="34">
        <f>429800*S1</f>
        <v>64470</v>
      </c>
      <c r="E553" s="40">
        <f ca="1">IF(A553&lt;$B$1,VLOOKUP(A553,[1]DI!$A$4:$B$15000,2,FALSE),0)</f>
        <v>0.14130000000000001</v>
      </c>
      <c r="F553" s="41">
        <f t="shared" ca="1" si="128"/>
        <v>1.0005246136075501</v>
      </c>
      <c r="G553" s="41">
        <f ca="1">(TRUNC(PRODUCT($F$11:$F552),16))</f>
        <v>1.2080030004309901</v>
      </c>
      <c r="H553" s="42">
        <f t="shared" ca="1" si="134"/>
        <v>1.1941445965775499</v>
      </c>
      <c r="I553" s="42">
        <f t="shared" ca="1" si="129"/>
        <v>1.0116053</v>
      </c>
      <c r="J553" s="40">
        <f t="shared" si="135"/>
        <v>3.5999999999999997E-2</v>
      </c>
      <c r="K553" s="98">
        <f t="shared" si="136"/>
        <v>42536</v>
      </c>
      <c r="L553" s="43">
        <f t="shared" si="137"/>
        <v>22</v>
      </c>
      <c r="M553" s="44">
        <f t="shared" si="138"/>
        <v>22</v>
      </c>
      <c r="N553" s="8">
        <f t="shared" si="130"/>
        <v>1.0030923789999999</v>
      </c>
      <c r="O553" s="8">
        <f t="shared" ca="1" si="131"/>
        <v>1.0147335669999999</v>
      </c>
      <c r="P553" s="44">
        <v>18</v>
      </c>
      <c r="Q553" s="42">
        <f t="shared" ca="1" si="139"/>
        <v>28616.60660051</v>
      </c>
      <c r="R553" s="42"/>
      <c r="S553" s="34">
        <v>0</v>
      </c>
      <c r="T553" s="34">
        <v>190777.36</v>
      </c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</row>
    <row r="554" spans="1:122" x14ac:dyDescent="0.2">
      <c r="A554" s="38">
        <f t="shared" si="132"/>
        <v>42567</v>
      </c>
      <c r="B554" s="39">
        <f t="shared" ca="1" si="140"/>
        <v>2008077.37573935</v>
      </c>
      <c r="C554" s="34">
        <f>(C553+D553)-S553</f>
        <v>2006742.8115000001</v>
      </c>
      <c r="D554" s="34"/>
      <c r="E554" s="40">
        <f ca="1">IF(A554&lt;$B$1,VLOOKUP(A554,[1]DI!$A$4:$B$15000,2,FALSE),0)</f>
        <v>0</v>
      </c>
      <c r="F554" s="41">
        <f t="shared" ca="1" si="128"/>
        <v>1</v>
      </c>
      <c r="G554" s="41">
        <f ca="1">(TRUNC(PRODUCT($F$11:$F553),16))</f>
        <v>1.2086367352429801</v>
      </c>
      <c r="H554" s="42">
        <f t="shared" ca="1" si="134"/>
        <v>1.2080030004309901</v>
      </c>
      <c r="I554" s="42">
        <f t="shared" ca="1" si="129"/>
        <v>1.00052461</v>
      </c>
      <c r="J554" s="40">
        <f t="shared" si="135"/>
        <v>3.5999999999999997E-2</v>
      </c>
      <c r="K554" s="98">
        <f t="shared" si="136"/>
        <v>42566</v>
      </c>
      <c r="L554" s="43">
        <f t="shared" si="137"/>
        <v>1</v>
      </c>
      <c r="M554" s="44">
        <f t="shared" si="138"/>
        <v>1</v>
      </c>
      <c r="N554" s="8">
        <f t="shared" si="130"/>
        <v>1.000140356</v>
      </c>
      <c r="O554" s="8">
        <f t="shared" ca="1" si="131"/>
        <v>1.0006650399999999</v>
      </c>
      <c r="P554" s="44">
        <v>0</v>
      </c>
      <c r="Q554" s="42">
        <f t="shared" ca="1" si="139"/>
        <v>1334.56423935</v>
      </c>
      <c r="R554" s="42"/>
      <c r="S554" s="34">
        <v>0</v>
      </c>
      <c r="T554" s="34"/>
      <c r="U554" s="1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</row>
    <row r="555" spans="1:122" x14ac:dyDescent="0.2">
      <c r="A555" s="38">
        <f t="shared" si="132"/>
        <v>42568</v>
      </c>
      <c r="B555" s="39">
        <f t="shared" ca="1" si="140"/>
        <v>2008077.37573935</v>
      </c>
      <c r="C555" s="34">
        <f t="shared" ref="C555:C584" si="141">(C554-S554)</f>
        <v>2006742.8115000001</v>
      </c>
      <c r="D555" s="34"/>
      <c r="E555" s="40">
        <f ca="1">IF(A555&lt;$B$1,VLOOKUP(A555,[1]DI!$A$4:$B$15000,2,FALSE),0)</f>
        <v>0</v>
      </c>
      <c r="F555" s="41">
        <f t="shared" ca="1" si="128"/>
        <v>1</v>
      </c>
      <c r="G555" s="41">
        <f ca="1">(TRUNC(PRODUCT($F$11:$F554),16))</f>
        <v>1.2086367352429801</v>
      </c>
      <c r="H555" s="42">
        <f t="shared" ca="1" si="134"/>
        <v>1.2080030004309901</v>
      </c>
      <c r="I555" s="42">
        <f t="shared" ca="1" si="129"/>
        <v>1.00052461</v>
      </c>
      <c r="J555" s="40">
        <f t="shared" si="135"/>
        <v>3.5999999999999997E-2</v>
      </c>
      <c r="K555" s="98">
        <f t="shared" si="136"/>
        <v>42566</v>
      </c>
      <c r="L555" s="43">
        <f t="shared" si="137"/>
        <v>1</v>
      </c>
      <c r="M555" s="44">
        <f t="shared" si="138"/>
        <v>1</v>
      </c>
      <c r="N555" s="8">
        <f t="shared" si="130"/>
        <v>1.000140356</v>
      </c>
      <c r="O555" s="8">
        <f t="shared" ca="1" si="131"/>
        <v>1.0006650399999999</v>
      </c>
      <c r="P555" s="44">
        <v>0</v>
      </c>
      <c r="Q555" s="42">
        <f t="shared" ca="1" si="139"/>
        <v>1334.56423935</v>
      </c>
      <c r="R555" s="42"/>
      <c r="S555" s="34">
        <v>0</v>
      </c>
      <c r="T555" s="34"/>
      <c r="U555" s="1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</row>
    <row r="556" spans="1:122" x14ac:dyDescent="0.2">
      <c r="A556" s="38">
        <f t="shared" si="132"/>
        <v>42569</v>
      </c>
      <c r="B556" s="39">
        <f t="shared" ca="1" si="140"/>
        <v>2008077.37573935</v>
      </c>
      <c r="C556" s="34">
        <f t="shared" si="141"/>
        <v>2006742.8115000001</v>
      </c>
      <c r="D556" s="34"/>
      <c r="E556" s="40">
        <f ca="1">IF(A556&lt;$B$1,VLOOKUP(A556,[1]DI!$A$4:$B$15000,2,FALSE),0)</f>
        <v>0.14130000000000001</v>
      </c>
      <c r="F556" s="41">
        <f t="shared" ca="1" si="128"/>
        <v>1.0005246136075501</v>
      </c>
      <c r="G556" s="41">
        <f ca="1">(TRUNC(PRODUCT($F$11:$F555),16))</f>
        <v>1.2086367352429801</v>
      </c>
      <c r="H556" s="42">
        <f t="shared" ca="1" si="134"/>
        <v>1.2080030004309901</v>
      </c>
      <c r="I556" s="42">
        <f t="shared" ca="1" si="129"/>
        <v>1.00052461</v>
      </c>
      <c r="J556" s="40">
        <f t="shared" si="135"/>
        <v>3.5999999999999997E-2</v>
      </c>
      <c r="K556" s="98">
        <f t="shared" si="136"/>
        <v>42566</v>
      </c>
      <c r="L556" s="43">
        <f t="shared" si="137"/>
        <v>1</v>
      </c>
      <c r="M556" s="44">
        <f t="shared" si="138"/>
        <v>1</v>
      </c>
      <c r="N556" s="8">
        <f t="shared" si="130"/>
        <v>1.000140356</v>
      </c>
      <c r="O556" s="8">
        <f t="shared" ca="1" si="131"/>
        <v>1.0006650399999999</v>
      </c>
      <c r="P556" s="44">
        <v>0</v>
      </c>
      <c r="Q556" s="42">
        <f t="shared" ca="1" si="139"/>
        <v>1334.56423935</v>
      </c>
      <c r="R556" s="42"/>
      <c r="S556" s="34">
        <v>0</v>
      </c>
      <c r="T556" s="34"/>
      <c r="U556" s="1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</row>
    <row r="557" spans="1:122" x14ac:dyDescent="0.2">
      <c r="A557" s="38">
        <f t="shared" si="132"/>
        <v>42570</v>
      </c>
      <c r="B557" s="39">
        <f t="shared" ca="1" si="140"/>
        <v>2009412.8349860101</v>
      </c>
      <c r="C557" s="34">
        <f t="shared" si="141"/>
        <v>2006742.8115000001</v>
      </c>
      <c r="D557" s="34"/>
      <c r="E557" s="40">
        <f ca="1">IF(A557&lt;$B$1,VLOOKUP(A557,[1]DI!$A$4:$B$15000,2,FALSE),0)</f>
        <v>0.14130000000000001</v>
      </c>
      <c r="F557" s="41">
        <f t="shared" ca="1" si="128"/>
        <v>1.0005246136075501</v>
      </c>
      <c r="G557" s="41">
        <f ca="1">(TRUNC(PRODUCT($F$11:$F556),16))</f>
        <v>1.20927080252087</v>
      </c>
      <c r="H557" s="42">
        <f t="shared" ca="1" si="134"/>
        <v>1.2080030004309901</v>
      </c>
      <c r="I557" s="42">
        <f t="shared" ca="1" si="129"/>
        <v>1.0010494999999999</v>
      </c>
      <c r="J557" s="40">
        <f t="shared" si="135"/>
        <v>3.5999999999999997E-2</v>
      </c>
      <c r="K557" s="98">
        <f t="shared" si="136"/>
        <v>42566</v>
      </c>
      <c r="L557" s="43">
        <f t="shared" si="137"/>
        <v>2</v>
      </c>
      <c r="M557" s="44">
        <f t="shared" si="138"/>
        <v>2</v>
      </c>
      <c r="N557" s="8">
        <f t="shared" si="130"/>
        <v>1.0002807309999999</v>
      </c>
      <c r="O557" s="8">
        <f t="shared" ca="1" si="131"/>
        <v>1.0013305260000001</v>
      </c>
      <c r="P557" s="44">
        <v>0</v>
      </c>
      <c r="Q557" s="42">
        <f t="shared" ca="1" si="139"/>
        <v>2670.0234860099999</v>
      </c>
      <c r="R557" s="42"/>
      <c r="S557" s="34">
        <v>0</v>
      </c>
      <c r="T557" s="34"/>
      <c r="U557" s="1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</row>
    <row r="558" spans="1:122" x14ac:dyDescent="0.2">
      <c r="A558" s="38">
        <f t="shared" si="132"/>
        <v>42571</v>
      </c>
      <c r="B558" s="39">
        <f t="shared" ca="1" si="140"/>
        <v>2010749.1912467</v>
      </c>
      <c r="C558" s="34">
        <f t="shared" si="141"/>
        <v>2006742.8115000001</v>
      </c>
      <c r="D558" s="34"/>
      <c r="E558" s="40">
        <f ca="1">IF(A558&lt;$B$1,VLOOKUP(A558,[1]DI!$A$4:$B$15000,2,FALSE),0)</f>
        <v>0.14130000000000001</v>
      </c>
      <c r="F558" s="41">
        <f t="shared" ca="1" si="128"/>
        <v>1.0005246136075501</v>
      </c>
      <c r="G558" s="41">
        <f ca="1">(TRUNC(PRODUCT($F$11:$F557),16))</f>
        <v>1.2099052024390899</v>
      </c>
      <c r="H558" s="42">
        <f t="shared" ca="1" si="134"/>
        <v>1.2080030004309901</v>
      </c>
      <c r="I558" s="42">
        <f t="shared" ca="1" si="129"/>
        <v>1.0015746699999999</v>
      </c>
      <c r="J558" s="40">
        <f t="shared" si="135"/>
        <v>3.5999999999999997E-2</v>
      </c>
      <c r="K558" s="98">
        <f t="shared" si="136"/>
        <v>42566</v>
      </c>
      <c r="L558" s="43">
        <f t="shared" si="137"/>
        <v>3</v>
      </c>
      <c r="M558" s="44">
        <f t="shared" si="138"/>
        <v>3</v>
      </c>
      <c r="N558" s="8">
        <f t="shared" si="130"/>
        <v>1.000421126</v>
      </c>
      <c r="O558" s="8">
        <f t="shared" ca="1" si="131"/>
        <v>1.0019964589999999</v>
      </c>
      <c r="P558" s="44">
        <v>0</v>
      </c>
      <c r="Q558" s="42">
        <f t="shared" ca="1" si="139"/>
        <v>4006.3797466999999</v>
      </c>
      <c r="R558" s="42"/>
      <c r="S558" s="34">
        <v>0</v>
      </c>
      <c r="T558" s="34"/>
      <c r="U558" s="1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</row>
    <row r="559" spans="1:122" x14ac:dyDescent="0.2">
      <c r="A559" s="38">
        <f t="shared" si="132"/>
        <v>42572</v>
      </c>
      <c r="B559" s="39">
        <f t="shared" ca="1" si="140"/>
        <v>2012086.4264607402</v>
      </c>
      <c r="C559" s="34">
        <f t="shared" si="141"/>
        <v>2006742.8115000001</v>
      </c>
      <c r="D559" s="34"/>
      <c r="E559" s="40">
        <f ca="1">IF(A559&lt;$B$1,VLOOKUP(A559,[1]DI!$A$4:$B$15000,2,FALSE),0)</f>
        <v>0.14130000000000001</v>
      </c>
      <c r="F559" s="41">
        <f t="shared" ca="1" si="128"/>
        <v>1.0005246136075501</v>
      </c>
      <c r="G559" s="41">
        <f ca="1">(TRUNC(PRODUCT($F$11:$F558),16))</f>
        <v>1.21053993517213</v>
      </c>
      <c r="H559" s="42">
        <f t="shared" ca="1" si="134"/>
        <v>1.2080030004309901</v>
      </c>
      <c r="I559" s="42">
        <f t="shared" ca="1" si="129"/>
        <v>1.00210011</v>
      </c>
      <c r="J559" s="40">
        <f t="shared" si="135"/>
        <v>3.5999999999999997E-2</v>
      </c>
      <c r="K559" s="98">
        <f t="shared" si="136"/>
        <v>42566</v>
      </c>
      <c r="L559" s="43">
        <f t="shared" si="137"/>
        <v>4</v>
      </c>
      <c r="M559" s="44">
        <f t="shared" si="138"/>
        <v>4</v>
      </c>
      <c r="N559" s="8">
        <f t="shared" si="130"/>
        <v>1.0005615409999999</v>
      </c>
      <c r="O559" s="8">
        <f t="shared" ca="1" si="131"/>
        <v>1.00266283</v>
      </c>
      <c r="P559" s="44">
        <v>0</v>
      </c>
      <c r="Q559" s="42">
        <f t="shared" ca="1" si="139"/>
        <v>5343.6149607400002</v>
      </c>
      <c r="R559" s="42"/>
      <c r="S559" s="34">
        <v>0</v>
      </c>
      <c r="T559" s="34"/>
      <c r="U559" s="6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</row>
    <row r="560" spans="1:122" x14ac:dyDescent="0.2">
      <c r="A560" s="38">
        <f t="shared" si="132"/>
        <v>42573</v>
      </c>
      <c r="B560" s="39">
        <f t="shared" ca="1" si="140"/>
        <v>2013424.53862139</v>
      </c>
      <c r="C560" s="34">
        <f t="shared" si="141"/>
        <v>2006742.8115000001</v>
      </c>
      <c r="D560" s="34"/>
      <c r="E560" s="40">
        <f ca="1">IF(A560&lt;$B$1,VLOOKUP(A560,[1]DI!$A$4:$B$15000,2,FALSE),0)</f>
        <v>0.14130000000000001</v>
      </c>
      <c r="F560" s="41">
        <f t="shared" ca="1" si="128"/>
        <v>1.0005246136075501</v>
      </c>
      <c r="G560" s="41">
        <f ca="1">(TRUNC(PRODUCT($F$11:$F559),16))</f>
        <v>1.2111750008946101</v>
      </c>
      <c r="H560" s="42">
        <f t="shared" ca="1" si="134"/>
        <v>1.2080030004309901</v>
      </c>
      <c r="I560" s="42">
        <f t="shared" ca="1" si="129"/>
        <v>1.00262582</v>
      </c>
      <c r="J560" s="40">
        <f t="shared" si="135"/>
        <v>3.5999999999999997E-2</v>
      </c>
      <c r="K560" s="98">
        <f t="shared" si="136"/>
        <v>42566</v>
      </c>
      <c r="L560" s="43">
        <f t="shared" si="137"/>
        <v>5</v>
      </c>
      <c r="M560" s="44">
        <f t="shared" si="138"/>
        <v>5</v>
      </c>
      <c r="N560" s="8">
        <f t="shared" si="130"/>
        <v>1.0007019749999999</v>
      </c>
      <c r="O560" s="8">
        <f t="shared" ca="1" si="131"/>
        <v>1.0033296380000001</v>
      </c>
      <c r="P560" s="44">
        <v>0</v>
      </c>
      <c r="Q560" s="42">
        <f t="shared" ca="1" si="139"/>
        <v>6681.7271213900003</v>
      </c>
      <c r="R560" s="42"/>
      <c r="S560" s="34">
        <v>0</v>
      </c>
      <c r="T560" s="34"/>
      <c r="U560" s="1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</row>
    <row r="561" spans="1:122" x14ac:dyDescent="0.2">
      <c r="A561" s="38">
        <f t="shared" si="132"/>
        <v>42574</v>
      </c>
      <c r="B561" s="39">
        <f t="shared" ca="1" si="140"/>
        <v>2014763.54980282</v>
      </c>
      <c r="C561" s="34">
        <f t="shared" si="141"/>
        <v>2006742.8115000001</v>
      </c>
      <c r="D561" s="34"/>
      <c r="E561" s="40">
        <f ca="1">IF(A561&lt;$B$1,VLOOKUP(A561,[1]DI!$A$4:$B$15000,2,FALSE),0)</f>
        <v>0</v>
      </c>
      <c r="F561" s="41">
        <f t="shared" ca="1" si="128"/>
        <v>1</v>
      </c>
      <c r="G561" s="41">
        <f ca="1">(TRUNC(PRODUCT($F$11:$F560),16))</f>
        <v>1.2118103997812</v>
      </c>
      <c r="H561" s="42">
        <f t="shared" ca="1" si="134"/>
        <v>1.2080030004309901</v>
      </c>
      <c r="I561" s="42">
        <f t="shared" ca="1" si="129"/>
        <v>1.0031518100000001</v>
      </c>
      <c r="J561" s="40">
        <f t="shared" si="135"/>
        <v>3.5999999999999997E-2</v>
      </c>
      <c r="K561" s="98">
        <f t="shared" si="136"/>
        <v>42566</v>
      </c>
      <c r="L561" s="43">
        <f t="shared" si="137"/>
        <v>5</v>
      </c>
      <c r="M561" s="44">
        <f t="shared" si="138"/>
        <v>6</v>
      </c>
      <c r="N561" s="8">
        <f t="shared" si="130"/>
        <v>1.000842429</v>
      </c>
      <c r="O561" s="8">
        <f t="shared" ca="1" si="131"/>
        <v>1.0039968939999999</v>
      </c>
      <c r="P561" s="44">
        <v>0</v>
      </c>
      <c r="Q561" s="42">
        <f t="shared" ca="1" si="139"/>
        <v>8020.7383028200002</v>
      </c>
      <c r="R561" s="42"/>
      <c r="S561" s="34">
        <v>0</v>
      </c>
      <c r="T561" s="34"/>
      <c r="U561" s="6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</row>
    <row r="562" spans="1:122" x14ac:dyDescent="0.2">
      <c r="A562" s="38">
        <f t="shared" si="132"/>
        <v>42575</v>
      </c>
      <c r="B562" s="39">
        <f t="shared" ca="1" si="140"/>
        <v>2014763.54980282</v>
      </c>
      <c r="C562" s="34">
        <f t="shared" si="141"/>
        <v>2006742.8115000001</v>
      </c>
      <c r="D562" s="34"/>
      <c r="E562" s="40">
        <f ca="1">IF(A562&lt;$B$1,VLOOKUP(A562,[1]DI!$A$4:$B$15000,2,FALSE),0)</f>
        <v>0</v>
      </c>
      <c r="F562" s="41">
        <f t="shared" ca="1" si="128"/>
        <v>1</v>
      </c>
      <c r="G562" s="41">
        <f ca="1">(TRUNC(PRODUCT($F$11:$F561),16))</f>
        <v>1.2118103997812</v>
      </c>
      <c r="H562" s="42">
        <f t="shared" ca="1" si="134"/>
        <v>1.2080030004309901</v>
      </c>
      <c r="I562" s="42">
        <f t="shared" ca="1" si="129"/>
        <v>1.0031518100000001</v>
      </c>
      <c r="J562" s="40">
        <f t="shared" si="135"/>
        <v>3.5999999999999997E-2</v>
      </c>
      <c r="K562" s="98">
        <f t="shared" si="136"/>
        <v>42566</v>
      </c>
      <c r="L562" s="43">
        <f t="shared" si="137"/>
        <v>5</v>
      </c>
      <c r="M562" s="44">
        <f t="shared" si="138"/>
        <v>6</v>
      </c>
      <c r="N562" s="8">
        <f t="shared" si="130"/>
        <v>1.000842429</v>
      </c>
      <c r="O562" s="8">
        <f t="shared" ca="1" si="131"/>
        <v>1.0039968939999999</v>
      </c>
      <c r="P562" s="44">
        <v>0</v>
      </c>
      <c r="Q562" s="42">
        <f t="shared" ca="1" si="139"/>
        <v>8020.7383028200002</v>
      </c>
      <c r="R562" s="42"/>
      <c r="S562" s="34">
        <v>0</v>
      </c>
      <c r="T562" s="34"/>
      <c r="U562" s="6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</row>
    <row r="563" spans="1:122" x14ac:dyDescent="0.2">
      <c r="A563" s="38">
        <f t="shared" si="132"/>
        <v>42576</v>
      </c>
      <c r="B563" s="39">
        <f t="shared" ca="1" si="140"/>
        <v>2014763.54980282</v>
      </c>
      <c r="C563" s="34">
        <f t="shared" si="141"/>
        <v>2006742.8115000001</v>
      </c>
      <c r="D563" s="34"/>
      <c r="E563" s="40">
        <f ca="1">IF(A563&lt;$B$1,VLOOKUP(A563,[1]DI!$A$4:$B$15000,2,FALSE),0)</f>
        <v>0.14130000000000001</v>
      </c>
      <c r="F563" s="41">
        <f t="shared" ca="1" si="128"/>
        <v>1.0005246136075501</v>
      </c>
      <c r="G563" s="41">
        <f ca="1">(TRUNC(PRODUCT($F$11:$F562),16))</f>
        <v>1.2118103997812</v>
      </c>
      <c r="H563" s="42">
        <f t="shared" ca="1" si="134"/>
        <v>1.2080030004309901</v>
      </c>
      <c r="I563" s="42">
        <f t="shared" ca="1" si="129"/>
        <v>1.0031518100000001</v>
      </c>
      <c r="J563" s="40">
        <f t="shared" si="135"/>
        <v>3.5999999999999997E-2</v>
      </c>
      <c r="K563" s="98">
        <f t="shared" si="136"/>
        <v>42566</v>
      </c>
      <c r="L563" s="43">
        <f t="shared" si="137"/>
        <v>6</v>
      </c>
      <c r="M563" s="44">
        <f t="shared" si="138"/>
        <v>6</v>
      </c>
      <c r="N563" s="8">
        <f t="shared" si="130"/>
        <v>1.000842429</v>
      </c>
      <c r="O563" s="8">
        <f t="shared" ca="1" si="131"/>
        <v>1.0039968939999999</v>
      </c>
      <c r="P563" s="44">
        <v>0</v>
      </c>
      <c r="Q563" s="42">
        <f t="shared" ca="1" si="139"/>
        <v>8020.7383028200002</v>
      </c>
      <c r="R563" s="42"/>
      <c r="S563" s="34">
        <v>0</v>
      </c>
      <c r="T563" s="34"/>
      <c r="U563" s="1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</row>
    <row r="564" spans="1:122" x14ac:dyDescent="0.2">
      <c r="A564" s="38">
        <f t="shared" si="132"/>
        <v>42577</v>
      </c>
      <c r="B564" s="39">
        <f t="shared" ca="1" si="140"/>
        <v>2016103.46000503</v>
      </c>
      <c r="C564" s="34">
        <f t="shared" si="141"/>
        <v>2006742.8115000001</v>
      </c>
      <c r="D564" s="34"/>
      <c r="E564" s="40">
        <f ca="1">IF(A564&lt;$B$1,VLOOKUP(A564,[1]DI!$A$4:$B$15000,2,FALSE),0)</f>
        <v>0.14130000000000001</v>
      </c>
      <c r="F564" s="41">
        <f t="shared" ca="1" si="128"/>
        <v>1.0005246136075501</v>
      </c>
      <c r="G564" s="41">
        <f ca="1">(TRUNC(PRODUCT($F$11:$F563),16))</f>
        <v>1.2124461320066999</v>
      </c>
      <c r="H564" s="42">
        <f t="shared" ca="1" si="134"/>
        <v>1.2080030004309901</v>
      </c>
      <c r="I564" s="42">
        <f t="shared" ca="1" si="129"/>
        <v>1.00367808</v>
      </c>
      <c r="J564" s="40">
        <f t="shared" si="135"/>
        <v>3.5999999999999997E-2</v>
      </c>
      <c r="K564" s="98">
        <f t="shared" si="136"/>
        <v>42566</v>
      </c>
      <c r="L564" s="43">
        <f t="shared" si="137"/>
        <v>7</v>
      </c>
      <c r="M564" s="44">
        <f t="shared" si="138"/>
        <v>7</v>
      </c>
      <c r="N564" s="8">
        <f t="shared" si="130"/>
        <v>1.0009829029999999</v>
      </c>
      <c r="O564" s="8">
        <f t="shared" ca="1" si="131"/>
        <v>1.004664598</v>
      </c>
      <c r="P564" s="44">
        <v>0</v>
      </c>
      <c r="Q564" s="42">
        <f t="shared" ca="1" si="139"/>
        <v>9360.6485050299998</v>
      </c>
      <c r="R564" s="42"/>
      <c r="S564" s="34">
        <v>0</v>
      </c>
      <c r="T564" s="34"/>
      <c r="U564" s="1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</row>
    <row r="565" spans="1:122" x14ac:dyDescent="0.2">
      <c r="A565" s="38">
        <f t="shared" si="132"/>
        <v>42578</v>
      </c>
      <c r="B565" s="39">
        <f t="shared" ca="1" si="140"/>
        <v>2017444.2491605901</v>
      </c>
      <c r="C565" s="34">
        <f t="shared" si="141"/>
        <v>2006742.8115000001</v>
      </c>
      <c r="D565" s="34"/>
      <c r="E565" s="40">
        <f ca="1">IF(A565&lt;$B$1,VLOOKUP(A565,[1]DI!$A$4:$B$15000,2,FALSE),0)</f>
        <v>0.14130000000000001</v>
      </c>
      <c r="F565" s="41">
        <f t="shared" ca="1" si="128"/>
        <v>1.0005246136075501</v>
      </c>
      <c r="G565" s="41">
        <f ca="1">(TRUNC(PRODUCT($F$11:$F564),16))</f>
        <v>1.21308219774597</v>
      </c>
      <c r="H565" s="42">
        <f t="shared" ca="1" si="134"/>
        <v>1.2080030004309901</v>
      </c>
      <c r="I565" s="42">
        <f t="shared" ca="1" si="129"/>
        <v>1.0042046200000001</v>
      </c>
      <c r="J565" s="40">
        <f t="shared" si="135"/>
        <v>3.5999999999999997E-2</v>
      </c>
      <c r="K565" s="98">
        <f t="shared" si="136"/>
        <v>42566</v>
      </c>
      <c r="L565" s="43">
        <f t="shared" si="137"/>
        <v>8</v>
      </c>
      <c r="M565" s="44">
        <f t="shared" si="138"/>
        <v>8</v>
      </c>
      <c r="N565" s="8">
        <f t="shared" si="130"/>
        <v>1.001123397</v>
      </c>
      <c r="O565" s="8">
        <f t="shared" ca="1" si="131"/>
        <v>1.0053327400000001</v>
      </c>
      <c r="P565" s="44">
        <v>0</v>
      </c>
      <c r="Q565" s="42">
        <f t="shared" ca="1" si="139"/>
        <v>10701.43766059</v>
      </c>
      <c r="R565" s="42"/>
      <c r="S565" s="34">
        <v>0</v>
      </c>
      <c r="T565" s="34"/>
      <c r="U565" s="1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</row>
    <row r="566" spans="1:122" x14ac:dyDescent="0.2">
      <c r="A566" s="38">
        <f t="shared" si="132"/>
        <v>42579</v>
      </c>
      <c r="B566" s="39">
        <f t="shared" ca="1" si="140"/>
        <v>2018785.9373369301</v>
      </c>
      <c r="C566" s="34">
        <f t="shared" si="141"/>
        <v>2006742.8115000001</v>
      </c>
      <c r="D566" s="34"/>
      <c r="E566" s="40">
        <f ca="1">IF(A566&lt;$B$1,VLOOKUP(A566,[1]DI!$A$4:$B$15000,2,FALSE),0)</f>
        <v>0.14130000000000001</v>
      </c>
      <c r="F566" s="41">
        <f t="shared" ca="1" si="128"/>
        <v>1.0005246136075501</v>
      </c>
      <c r="G566" s="41">
        <f ca="1">(TRUNC(PRODUCT($F$11:$F565),16))</f>
        <v>1.2137185971739799</v>
      </c>
      <c r="H566" s="42">
        <f t="shared" ca="1" si="134"/>
        <v>1.2080030004309901</v>
      </c>
      <c r="I566" s="42">
        <f t="shared" ca="1" si="129"/>
        <v>1.00473144</v>
      </c>
      <c r="J566" s="40">
        <f t="shared" si="135"/>
        <v>3.5999999999999997E-2</v>
      </c>
      <c r="K566" s="98">
        <f t="shared" si="136"/>
        <v>42566</v>
      </c>
      <c r="L566" s="43">
        <f t="shared" si="137"/>
        <v>9</v>
      </c>
      <c r="M566" s="44">
        <f t="shared" si="138"/>
        <v>9</v>
      </c>
      <c r="N566" s="8">
        <f t="shared" si="130"/>
        <v>1.00126391</v>
      </c>
      <c r="O566" s="8">
        <f t="shared" ca="1" si="131"/>
        <v>1.0060013299999999</v>
      </c>
      <c r="P566" s="44">
        <v>0</v>
      </c>
      <c r="Q566" s="42">
        <f t="shared" ca="1" si="139"/>
        <v>12043.125836929999</v>
      </c>
      <c r="R566" s="42"/>
      <c r="S566" s="34">
        <v>0</v>
      </c>
      <c r="T566" s="34"/>
      <c r="U566" s="1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</row>
    <row r="567" spans="1:122" x14ac:dyDescent="0.2">
      <c r="A567" s="38">
        <f t="shared" si="132"/>
        <v>42580</v>
      </c>
      <c r="B567" s="39">
        <f t="shared" ca="1" si="140"/>
        <v>2020128.5245340501</v>
      </c>
      <c r="C567" s="34">
        <f t="shared" si="141"/>
        <v>2006742.8115000001</v>
      </c>
      <c r="D567" s="34"/>
      <c r="E567" s="40">
        <f ca="1">IF(A567&lt;$B$1,VLOOKUP(A567,[1]DI!$A$4:$B$15000,2,FALSE),0)</f>
        <v>0.14130000000000001</v>
      </c>
      <c r="F567" s="41">
        <f t="shared" ca="1" si="128"/>
        <v>1.0005246136075501</v>
      </c>
      <c r="G567" s="41">
        <f ca="1">(TRUNC(PRODUCT($F$11:$F566),16))</f>
        <v>1.2143553304657999</v>
      </c>
      <c r="H567" s="42">
        <f t="shared" ca="1" si="134"/>
        <v>1.2080030004309901</v>
      </c>
      <c r="I567" s="42">
        <f t="shared" ca="1" si="129"/>
        <v>1.00525854</v>
      </c>
      <c r="J567" s="40">
        <f t="shared" si="135"/>
        <v>3.5999999999999997E-2</v>
      </c>
      <c r="K567" s="98">
        <f t="shared" si="136"/>
        <v>42566</v>
      </c>
      <c r="L567" s="43">
        <f t="shared" si="137"/>
        <v>10</v>
      </c>
      <c r="M567" s="44">
        <f t="shared" si="138"/>
        <v>10</v>
      </c>
      <c r="N567" s="8">
        <f t="shared" si="130"/>
        <v>1.001404443</v>
      </c>
      <c r="O567" s="8">
        <f t="shared" ca="1" si="131"/>
        <v>1.006670368</v>
      </c>
      <c r="P567" s="44">
        <v>0</v>
      </c>
      <c r="Q567" s="42">
        <f t="shared" ca="1" si="139"/>
        <v>13385.713034050001</v>
      </c>
      <c r="R567" s="42"/>
      <c r="S567" s="34">
        <v>0</v>
      </c>
      <c r="T567" s="34"/>
      <c r="U567" s="1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</row>
    <row r="568" spans="1:122" x14ac:dyDescent="0.2">
      <c r="A568" s="38">
        <f t="shared" si="132"/>
        <v>42581</v>
      </c>
      <c r="B568" s="39">
        <f t="shared" ca="1" si="140"/>
        <v>2021471.9926912701</v>
      </c>
      <c r="C568" s="34">
        <f t="shared" si="141"/>
        <v>2006742.8115000001</v>
      </c>
      <c r="D568" s="34"/>
      <c r="E568" s="40">
        <f ca="1">IF(A568&lt;$B$1,VLOOKUP(A568,[1]DI!$A$4:$B$15000,2,FALSE),0)</f>
        <v>0</v>
      </c>
      <c r="F568" s="41">
        <f t="shared" ca="1" si="128"/>
        <v>1</v>
      </c>
      <c r="G568" s="41">
        <f ca="1">(TRUNC(PRODUCT($F$11:$F567),16))</f>
        <v>1.21499239779656</v>
      </c>
      <c r="H568" s="42">
        <f t="shared" ca="1" si="134"/>
        <v>1.2080030004309901</v>
      </c>
      <c r="I568" s="42">
        <f t="shared" ca="1" si="129"/>
        <v>1.0057859099999999</v>
      </c>
      <c r="J568" s="40">
        <f t="shared" si="135"/>
        <v>3.5999999999999997E-2</v>
      </c>
      <c r="K568" s="98">
        <f t="shared" si="136"/>
        <v>42566</v>
      </c>
      <c r="L568" s="43">
        <f t="shared" si="137"/>
        <v>10</v>
      </c>
      <c r="M568" s="44">
        <f t="shared" si="138"/>
        <v>11</v>
      </c>
      <c r="N568" s="8">
        <f t="shared" si="130"/>
        <v>1.001544996</v>
      </c>
      <c r="O568" s="8">
        <f t="shared" ca="1" si="131"/>
        <v>1.007339845</v>
      </c>
      <c r="P568" s="44">
        <v>0</v>
      </c>
      <c r="Q568" s="42">
        <f t="shared" ca="1" si="139"/>
        <v>14729.18119127</v>
      </c>
      <c r="R568" s="42"/>
      <c r="S568" s="34">
        <v>0</v>
      </c>
      <c r="T568" s="34"/>
      <c r="U568" s="1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</row>
    <row r="569" spans="1:122" x14ac:dyDescent="0.2">
      <c r="A569" s="38">
        <f t="shared" si="132"/>
        <v>42582</v>
      </c>
      <c r="B569" s="39">
        <f t="shared" ca="1" si="140"/>
        <v>2021471.9926912701</v>
      </c>
      <c r="C569" s="34">
        <f t="shared" si="141"/>
        <v>2006742.8115000001</v>
      </c>
      <c r="D569" s="34"/>
      <c r="E569" s="40">
        <f ca="1">IF(A569&lt;$B$1,VLOOKUP(A569,[1]DI!$A$4:$B$15000,2,FALSE),0)</f>
        <v>0</v>
      </c>
      <c r="F569" s="41">
        <f t="shared" ca="1" si="128"/>
        <v>1</v>
      </c>
      <c r="G569" s="41">
        <f ca="1">(TRUNC(PRODUCT($F$11:$F568),16))</f>
        <v>1.21499239779656</v>
      </c>
      <c r="H569" s="42">
        <f t="shared" ca="1" si="134"/>
        <v>1.2080030004309901</v>
      </c>
      <c r="I569" s="42">
        <f t="shared" ca="1" si="129"/>
        <v>1.0057859099999999</v>
      </c>
      <c r="J569" s="40">
        <f t="shared" si="135"/>
        <v>3.5999999999999997E-2</v>
      </c>
      <c r="K569" s="98">
        <f t="shared" si="136"/>
        <v>42566</v>
      </c>
      <c r="L569" s="43">
        <f t="shared" si="137"/>
        <v>10</v>
      </c>
      <c r="M569" s="44">
        <f t="shared" si="138"/>
        <v>11</v>
      </c>
      <c r="N569" s="8">
        <f t="shared" si="130"/>
        <v>1.001544996</v>
      </c>
      <c r="O569" s="8">
        <f t="shared" ca="1" si="131"/>
        <v>1.007339845</v>
      </c>
      <c r="P569" s="44">
        <v>0</v>
      </c>
      <c r="Q569" s="42">
        <f t="shared" ca="1" si="139"/>
        <v>14729.18119127</v>
      </c>
      <c r="R569" s="42"/>
      <c r="S569" s="34">
        <v>0</v>
      </c>
      <c r="T569" s="34"/>
      <c r="U569" s="1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</row>
    <row r="570" spans="1:122" x14ac:dyDescent="0.2">
      <c r="A570" s="38">
        <f t="shared" si="132"/>
        <v>42583</v>
      </c>
      <c r="B570" s="39">
        <f t="shared" ca="1" si="140"/>
        <v>2021471.9926912701</v>
      </c>
      <c r="C570" s="34">
        <f t="shared" si="141"/>
        <v>2006742.8115000001</v>
      </c>
      <c r="D570" s="34"/>
      <c r="E570" s="40">
        <f ca="1">IF(A570&lt;$B$1,VLOOKUP(A570,[1]DI!$A$4:$B$15000,2,FALSE),0)</f>
        <v>0.14130000000000001</v>
      </c>
      <c r="F570" s="41">
        <f t="shared" ca="1" si="128"/>
        <v>1.0005246136075501</v>
      </c>
      <c r="G570" s="41">
        <f ca="1">(TRUNC(PRODUCT($F$11:$F569),16))</f>
        <v>1.21499239779656</v>
      </c>
      <c r="H570" s="42">
        <f t="shared" ca="1" si="134"/>
        <v>1.2080030004309901</v>
      </c>
      <c r="I570" s="42">
        <f t="shared" ca="1" si="129"/>
        <v>1.0057859099999999</v>
      </c>
      <c r="J570" s="40">
        <f t="shared" si="135"/>
        <v>3.5999999999999997E-2</v>
      </c>
      <c r="K570" s="98">
        <f t="shared" si="136"/>
        <v>42566</v>
      </c>
      <c r="L570" s="43">
        <f t="shared" si="137"/>
        <v>11</v>
      </c>
      <c r="M570" s="44">
        <f t="shared" si="138"/>
        <v>11</v>
      </c>
      <c r="N570" s="8">
        <f t="shared" si="130"/>
        <v>1.001544996</v>
      </c>
      <c r="O570" s="8">
        <f t="shared" ca="1" si="131"/>
        <v>1.007339845</v>
      </c>
      <c r="P570" s="44">
        <v>0</v>
      </c>
      <c r="Q570" s="42">
        <f t="shared" ca="1" si="139"/>
        <v>14729.18119127</v>
      </c>
      <c r="R570" s="42"/>
      <c r="S570" s="34">
        <v>0</v>
      </c>
      <c r="T570" s="34"/>
      <c r="U570" s="1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</row>
    <row r="571" spans="1:122" x14ac:dyDescent="0.2">
      <c r="A571" s="38">
        <f t="shared" si="132"/>
        <v>42584</v>
      </c>
      <c r="B571" s="39">
        <f t="shared" ca="1" si="140"/>
        <v>2022816.36187601</v>
      </c>
      <c r="C571" s="34">
        <f t="shared" si="141"/>
        <v>2006742.8115000001</v>
      </c>
      <c r="D571" s="34"/>
      <c r="E571" s="40">
        <f ca="1">IF(A571&lt;$B$1,VLOOKUP(A571,[1]DI!$A$4:$B$15000,2,FALSE),0)</f>
        <v>0.14130000000000001</v>
      </c>
      <c r="F571" s="41">
        <f t="shared" ca="1" si="128"/>
        <v>1.0005246136075501</v>
      </c>
      <c r="G571" s="41">
        <f ca="1">(TRUNC(PRODUCT($F$11:$F570),16))</f>
        <v>1.2156297993415099</v>
      </c>
      <c r="H571" s="42">
        <f t="shared" ca="1" si="134"/>
        <v>1.2080030004309901</v>
      </c>
      <c r="I571" s="42">
        <f t="shared" ca="1" si="129"/>
        <v>1.0063135599999999</v>
      </c>
      <c r="J571" s="40">
        <f t="shared" si="135"/>
        <v>3.5999999999999997E-2</v>
      </c>
      <c r="K571" s="98">
        <f t="shared" si="136"/>
        <v>42566</v>
      </c>
      <c r="L571" s="43">
        <f t="shared" si="137"/>
        <v>12</v>
      </c>
      <c r="M571" s="44">
        <f t="shared" si="138"/>
        <v>12</v>
      </c>
      <c r="N571" s="8">
        <f t="shared" si="130"/>
        <v>1.0016855689999999</v>
      </c>
      <c r="O571" s="8">
        <f t="shared" ca="1" si="131"/>
        <v>1.008009771</v>
      </c>
      <c r="P571" s="44">
        <v>0</v>
      </c>
      <c r="Q571" s="42">
        <f t="shared" ca="1" si="139"/>
        <v>16073.55037601</v>
      </c>
      <c r="R571" s="42"/>
      <c r="S571" s="34">
        <v>0</v>
      </c>
      <c r="T571" s="34"/>
      <c r="U571" s="1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</row>
    <row r="572" spans="1:122" x14ac:dyDescent="0.2">
      <c r="A572" s="38">
        <f t="shared" si="132"/>
        <v>42585</v>
      </c>
      <c r="B572" s="39">
        <f t="shared" ca="1" si="140"/>
        <v>2024161.6300815202</v>
      </c>
      <c r="C572" s="34">
        <f t="shared" si="141"/>
        <v>2006742.8115000001</v>
      </c>
      <c r="D572" s="34"/>
      <c r="E572" s="40">
        <f ca="1">IF(A572&lt;$B$1,VLOOKUP(A572,[1]DI!$A$4:$B$15000,2,FALSE),0)</f>
        <v>0.14130000000000001</v>
      </c>
      <c r="F572" s="41">
        <f t="shared" ca="1" si="128"/>
        <v>1.0005246136075501</v>
      </c>
      <c r="G572" s="41">
        <f ca="1">(TRUNC(PRODUCT($F$11:$F571),16))</f>
        <v>1.21626753527599</v>
      </c>
      <c r="H572" s="42">
        <f t="shared" ca="1" si="134"/>
        <v>1.2080030004309901</v>
      </c>
      <c r="I572" s="42">
        <f t="shared" ca="1" si="129"/>
        <v>1.00684149</v>
      </c>
      <c r="J572" s="40">
        <f t="shared" si="135"/>
        <v>3.5999999999999997E-2</v>
      </c>
      <c r="K572" s="98">
        <f t="shared" si="136"/>
        <v>42566</v>
      </c>
      <c r="L572" s="43">
        <f t="shared" si="137"/>
        <v>13</v>
      </c>
      <c r="M572" s="44">
        <f t="shared" si="138"/>
        <v>13</v>
      </c>
      <c r="N572" s="8">
        <f t="shared" si="130"/>
        <v>1.0018261610000001</v>
      </c>
      <c r="O572" s="8">
        <f t="shared" ca="1" si="131"/>
        <v>1.008680145</v>
      </c>
      <c r="P572" s="44">
        <v>0</v>
      </c>
      <c r="Q572" s="42">
        <f t="shared" ca="1" si="139"/>
        <v>17418.818581520001</v>
      </c>
      <c r="R572" s="42"/>
      <c r="S572" s="34">
        <v>0</v>
      </c>
      <c r="T572" s="34"/>
      <c r="U572" s="1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</row>
    <row r="573" spans="1:122" x14ac:dyDescent="0.2">
      <c r="A573" s="38">
        <f t="shared" si="132"/>
        <v>42586</v>
      </c>
      <c r="B573" s="39">
        <f t="shared" ca="1" si="140"/>
        <v>2025507.77924713</v>
      </c>
      <c r="C573" s="34">
        <f t="shared" si="141"/>
        <v>2006742.8115000001</v>
      </c>
      <c r="D573" s="34"/>
      <c r="E573" s="40">
        <f ca="1">IF(A573&lt;$B$1,VLOOKUP(A573,[1]DI!$A$4:$B$15000,2,FALSE),0)</f>
        <v>0.14130000000000001</v>
      </c>
      <c r="F573" s="41">
        <f t="shared" ca="1" si="128"/>
        <v>1.0005246136075501</v>
      </c>
      <c r="G573" s="41">
        <f ca="1">(TRUNC(PRODUCT($F$11:$F572),16))</f>
        <v>1.21690560577542</v>
      </c>
      <c r="H573" s="42">
        <f t="shared" ca="1" si="134"/>
        <v>1.2080030004309901</v>
      </c>
      <c r="I573" s="42">
        <f t="shared" ca="1" si="129"/>
        <v>1.00736969</v>
      </c>
      <c r="J573" s="40">
        <f t="shared" si="135"/>
        <v>3.5999999999999997E-2</v>
      </c>
      <c r="K573" s="98">
        <f t="shared" si="136"/>
        <v>42566</v>
      </c>
      <c r="L573" s="43">
        <f t="shared" si="137"/>
        <v>14</v>
      </c>
      <c r="M573" s="44">
        <f t="shared" si="138"/>
        <v>14</v>
      </c>
      <c r="N573" s="8">
        <f t="shared" si="130"/>
        <v>1.0019667729999999</v>
      </c>
      <c r="O573" s="8">
        <f t="shared" ca="1" si="131"/>
        <v>1.009350958</v>
      </c>
      <c r="P573" s="44">
        <v>0</v>
      </c>
      <c r="Q573" s="42">
        <f t="shared" ca="1" si="139"/>
        <v>18764.967747129998</v>
      </c>
      <c r="R573" s="42"/>
      <c r="S573" s="34">
        <v>0</v>
      </c>
      <c r="T573" s="34"/>
      <c r="U573" s="1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</row>
    <row r="574" spans="1:122" x14ac:dyDescent="0.2">
      <c r="A574" s="38">
        <f t="shared" si="132"/>
        <v>42587</v>
      </c>
      <c r="B574" s="39">
        <f t="shared" ca="1" si="140"/>
        <v>2026854.8294402701</v>
      </c>
      <c r="C574" s="34">
        <f t="shared" si="141"/>
        <v>2006742.8115000001</v>
      </c>
      <c r="D574" s="34"/>
      <c r="E574" s="40">
        <f ca="1">IF(A574&lt;$B$1,VLOOKUP(A574,[1]DI!$A$4:$B$15000,2,FALSE),0)</f>
        <v>0.14130000000000001</v>
      </c>
      <c r="F574" s="41">
        <f t="shared" ca="1" si="128"/>
        <v>1.0005246136075501</v>
      </c>
      <c r="G574" s="41">
        <f ca="1">(TRUNC(PRODUCT($F$11:$F573),16))</f>
        <v>1.21754401101531</v>
      </c>
      <c r="H574" s="42">
        <f t="shared" ca="1" si="134"/>
        <v>1.2080030004309901</v>
      </c>
      <c r="I574" s="42">
        <f t="shared" ca="1" si="129"/>
        <v>1.00789817</v>
      </c>
      <c r="J574" s="40">
        <f t="shared" si="135"/>
        <v>3.5999999999999997E-2</v>
      </c>
      <c r="K574" s="98">
        <f t="shared" si="136"/>
        <v>42566</v>
      </c>
      <c r="L574" s="43">
        <f t="shared" si="137"/>
        <v>15</v>
      </c>
      <c r="M574" s="44">
        <f t="shared" si="138"/>
        <v>15</v>
      </c>
      <c r="N574" s="8">
        <f t="shared" si="130"/>
        <v>1.0021074050000001</v>
      </c>
      <c r="O574" s="8">
        <f t="shared" ca="1" si="131"/>
        <v>1.01002222</v>
      </c>
      <c r="P574" s="44">
        <v>0</v>
      </c>
      <c r="Q574" s="42">
        <f t="shared" ca="1" si="139"/>
        <v>20112.017940270001</v>
      </c>
      <c r="R574" s="42"/>
      <c r="S574" s="34">
        <v>0</v>
      </c>
      <c r="T574" s="34"/>
      <c r="U574" s="1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</row>
    <row r="575" spans="1:122" x14ac:dyDescent="0.2">
      <c r="A575" s="38">
        <f t="shared" si="132"/>
        <v>42588</v>
      </c>
      <c r="B575" s="39">
        <f t="shared" ca="1" si="140"/>
        <v>2028202.77865418</v>
      </c>
      <c r="C575" s="34">
        <f t="shared" si="141"/>
        <v>2006742.8115000001</v>
      </c>
      <c r="D575" s="34"/>
      <c r="E575" s="40">
        <f ca="1">IF(A575&lt;$B$1,VLOOKUP(A575,[1]DI!$A$4:$B$15000,2,FALSE),0)</f>
        <v>0</v>
      </c>
      <c r="F575" s="41">
        <f t="shared" ca="1" si="128"/>
        <v>1</v>
      </c>
      <c r="G575" s="41">
        <f ca="1">(TRUNC(PRODUCT($F$11:$F574),16))</f>
        <v>1.2181827511712799</v>
      </c>
      <c r="H575" s="42">
        <f t="shared" ca="1" si="134"/>
        <v>1.2080030004309901</v>
      </c>
      <c r="I575" s="42">
        <f t="shared" ca="1" si="129"/>
        <v>1.0084269299999999</v>
      </c>
      <c r="J575" s="40">
        <f t="shared" si="135"/>
        <v>3.5999999999999997E-2</v>
      </c>
      <c r="K575" s="98">
        <f t="shared" si="136"/>
        <v>42566</v>
      </c>
      <c r="L575" s="43">
        <f t="shared" si="137"/>
        <v>15</v>
      </c>
      <c r="M575" s="44">
        <f t="shared" si="138"/>
        <v>16</v>
      </c>
      <c r="N575" s="8">
        <f t="shared" si="130"/>
        <v>1.002248056</v>
      </c>
      <c r="O575" s="8">
        <f t="shared" ca="1" si="131"/>
        <v>1.01069393</v>
      </c>
      <c r="P575" s="44">
        <v>0</v>
      </c>
      <c r="Q575" s="42">
        <f t="shared" ca="1" si="139"/>
        <v>21459.967154180002</v>
      </c>
      <c r="R575" s="42"/>
      <c r="S575" s="34">
        <v>0</v>
      </c>
      <c r="T575" s="34"/>
      <c r="U575" s="1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</row>
    <row r="576" spans="1:122" x14ac:dyDescent="0.2">
      <c r="A576" s="38">
        <f t="shared" si="132"/>
        <v>42589</v>
      </c>
      <c r="B576" s="39">
        <f t="shared" ca="1" si="140"/>
        <v>2028202.77865418</v>
      </c>
      <c r="C576" s="34">
        <f t="shared" si="141"/>
        <v>2006742.8115000001</v>
      </c>
      <c r="D576" s="34"/>
      <c r="E576" s="40">
        <f ca="1">IF(A576&lt;$B$1,VLOOKUP(A576,[1]DI!$A$4:$B$15000,2,FALSE),0)</f>
        <v>0</v>
      </c>
      <c r="F576" s="41">
        <f t="shared" ca="1" si="128"/>
        <v>1</v>
      </c>
      <c r="G576" s="41">
        <f ca="1">(TRUNC(PRODUCT($F$11:$F575),16))</f>
        <v>1.2181827511712799</v>
      </c>
      <c r="H576" s="42">
        <f t="shared" ca="1" si="134"/>
        <v>1.2080030004309901</v>
      </c>
      <c r="I576" s="42">
        <f t="shared" ca="1" si="129"/>
        <v>1.0084269299999999</v>
      </c>
      <c r="J576" s="40">
        <f t="shared" si="135"/>
        <v>3.5999999999999997E-2</v>
      </c>
      <c r="K576" s="98">
        <f t="shared" si="136"/>
        <v>42566</v>
      </c>
      <c r="L576" s="43">
        <f t="shared" si="137"/>
        <v>15</v>
      </c>
      <c r="M576" s="44">
        <f t="shared" si="138"/>
        <v>16</v>
      </c>
      <c r="N576" s="8">
        <f t="shared" si="130"/>
        <v>1.002248056</v>
      </c>
      <c r="O576" s="8">
        <f t="shared" ca="1" si="131"/>
        <v>1.01069393</v>
      </c>
      <c r="P576" s="44">
        <v>0</v>
      </c>
      <c r="Q576" s="42">
        <f t="shared" ca="1" si="139"/>
        <v>21459.967154180002</v>
      </c>
      <c r="R576" s="42"/>
      <c r="S576" s="34">
        <v>0</v>
      </c>
      <c r="T576" s="34"/>
      <c r="U576" s="1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</row>
    <row r="577" spans="1:122" x14ac:dyDescent="0.2">
      <c r="A577" s="38">
        <f t="shared" si="132"/>
        <v>42590</v>
      </c>
      <c r="B577" s="39">
        <f t="shared" ca="1" si="140"/>
        <v>2028202.77865418</v>
      </c>
      <c r="C577" s="34">
        <f t="shared" si="141"/>
        <v>2006742.8115000001</v>
      </c>
      <c r="D577" s="34"/>
      <c r="E577" s="40">
        <f ca="1">IF(A577&lt;$B$1,VLOOKUP(A577,[1]DI!$A$4:$B$15000,2,FALSE),0)</f>
        <v>0.14130000000000001</v>
      </c>
      <c r="F577" s="41">
        <f t="shared" ca="1" si="128"/>
        <v>1.0005246136075501</v>
      </c>
      <c r="G577" s="41">
        <f ca="1">(TRUNC(PRODUCT($F$11:$F576),16))</f>
        <v>1.2181827511712799</v>
      </c>
      <c r="H577" s="42">
        <f t="shared" ca="1" si="134"/>
        <v>1.2080030004309901</v>
      </c>
      <c r="I577" s="42">
        <f t="shared" ca="1" si="129"/>
        <v>1.0084269299999999</v>
      </c>
      <c r="J577" s="40">
        <f t="shared" si="135"/>
        <v>3.5999999999999997E-2</v>
      </c>
      <c r="K577" s="98">
        <f t="shared" si="136"/>
        <v>42566</v>
      </c>
      <c r="L577" s="43">
        <f t="shared" si="137"/>
        <v>16</v>
      </c>
      <c r="M577" s="44">
        <f t="shared" si="138"/>
        <v>16</v>
      </c>
      <c r="N577" s="8">
        <f t="shared" si="130"/>
        <v>1.002248056</v>
      </c>
      <c r="O577" s="8">
        <f t="shared" ca="1" si="131"/>
        <v>1.01069393</v>
      </c>
      <c r="P577" s="44">
        <v>0</v>
      </c>
      <c r="Q577" s="42">
        <f t="shared" ca="1" si="139"/>
        <v>21459.967154180002</v>
      </c>
      <c r="R577" s="42"/>
      <c r="S577" s="34">
        <v>0</v>
      </c>
      <c r="T577" s="34"/>
      <c r="U577" s="1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</row>
    <row r="578" spans="1:122" x14ac:dyDescent="0.2">
      <c r="A578" s="38">
        <f t="shared" si="132"/>
        <v>42591</v>
      </c>
      <c r="B578" s="39">
        <f t="shared" ca="1" si="140"/>
        <v>2029551.6108349301</v>
      </c>
      <c r="C578" s="34">
        <f t="shared" si="141"/>
        <v>2006742.8115000001</v>
      </c>
      <c r="D578" s="34"/>
      <c r="E578" s="40">
        <f ca="1">IF(A578&lt;$B$1,VLOOKUP(A578,[1]DI!$A$4:$B$15000,2,FALSE),0)</f>
        <v>0.14130000000000001</v>
      </c>
      <c r="F578" s="41">
        <f t="shared" ca="1" si="128"/>
        <v>1.0005246136075501</v>
      </c>
      <c r="G578" s="41">
        <f ca="1">(TRUNC(PRODUCT($F$11:$F577),16))</f>
        <v>1.21882182641903</v>
      </c>
      <c r="H578" s="42">
        <f t="shared" ca="1" si="134"/>
        <v>1.2080030004309901</v>
      </c>
      <c r="I578" s="42">
        <f t="shared" ca="1" si="129"/>
        <v>1.00895596</v>
      </c>
      <c r="J578" s="40">
        <f t="shared" si="135"/>
        <v>3.5999999999999997E-2</v>
      </c>
      <c r="K578" s="98">
        <f t="shared" si="136"/>
        <v>42566</v>
      </c>
      <c r="L578" s="43">
        <f t="shared" si="137"/>
        <v>17</v>
      </c>
      <c r="M578" s="44">
        <f t="shared" si="138"/>
        <v>17</v>
      </c>
      <c r="N578" s="8">
        <f t="shared" si="130"/>
        <v>1.002388727</v>
      </c>
      <c r="O578" s="8">
        <f t="shared" ca="1" si="131"/>
        <v>1.0113660799999999</v>
      </c>
      <c r="P578" s="44">
        <v>0</v>
      </c>
      <c r="Q578" s="42">
        <f t="shared" ca="1" si="139"/>
        <v>22808.799334930001</v>
      </c>
      <c r="R578" s="42"/>
      <c r="S578" s="34">
        <v>0</v>
      </c>
      <c r="T578" s="34"/>
      <c r="U578" s="1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</row>
    <row r="579" spans="1:122" x14ac:dyDescent="0.2">
      <c r="A579" s="38">
        <f t="shared" si="132"/>
        <v>42592</v>
      </c>
      <c r="B579" s="39">
        <f t="shared" ca="1" si="140"/>
        <v>2030901.34604994</v>
      </c>
      <c r="C579" s="34">
        <f t="shared" si="141"/>
        <v>2006742.8115000001</v>
      </c>
      <c r="D579" s="34"/>
      <c r="E579" s="40">
        <f ca="1">IF(A579&lt;$B$1,VLOOKUP(A579,[1]DI!$A$4:$B$15000,2,FALSE),0)</f>
        <v>0.14130000000000001</v>
      </c>
      <c r="F579" s="41">
        <f t="shared" ca="1" si="128"/>
        <v>1.0005246136075501</v>
      </c>
      <c r="G579" s="41">
        <f ca="1">(TRUNC(PRODUCT($F$11:$F578),16))</f>
        <v>1.21946123693435</v>
      </c>
      <c r="H579" s="42">
        <f t="shared" ca="1" si="134"/>
        <v>1.2080030004309901</v>
      </c>
      <c r="I579" s="42">
        <f t="shared" ca="1" si="129"/>
        <v>1.0094852700000001</v>
      </c>
      <c r="J579" s="40">
        <f t="shared" si="135"/>
        <v>3.5999999999999997E-2</v>
      </c>
      <c r="K579" s="98">
        <f t="shared" si="136"/>
        <v>42566</v>
      </c>
      <c r="L579" s="43">
        <f t="shared" si="137"/>
        <v>18</v>
      </c>
      <c r="M579" s="44">
        <f t="shared" si="138"/>
        <v>18</v>
      </c>
      <c r="N579" s="8">
        <f t="shared" si="130"/>
        <v>1.0025294179999999</v>
      </c>
      <c r="O579" s="8">
        <f t="shared" ca="1" si="131"/>
        <v>1.0120386800000001</v>
      </c>
      <c r="P579" s="44">
        <v>0</v>
      </c>
      <c r="Q579" s="42">
        <f t="shared" ca="1" si="139"/>
        <v>24158.534549939999</v>
      </c>
      <c r="R579" s="42"/>
      <c r="S579" s="34">
        <v>0</v>
      </c>
      <c r="T579" s="34"/>
      <c r="U579" s="1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</row>
    <row r="580" spans="1:122" x14ac:dyDescent="0.2">
      <c r="A580" s="38">
        <f t="shared" si="132"/>
        <v>42593</v>
      </c>
      <c r="B580" s="39">
        <f t="shared" ca="1" si="140"/>
        <v>2032251.9842992201</v>
      </c>
      <c r="C580" s="34">
        <f t="shared" si="141"/>
        <v>2006742.8115000001</v>
      </c>
      <c r="D580" s="34"/>
      <c r="E580" s="40">
        <f ca="1">IF(A580&lt;$B$1,VLOOKUP(A580,[1]DI!$A$4:$B$15000,2,FALSE),0)</f>
        <v>0.14130000000000001</v>
      </c>
      <c r="F580" s="41">
        <f t="shared" ca="1" si="128"/>
        <v>1.0005246136075501</v>
      </c>
      <c r="G580" s="41">
        <f ca="1">(TRUNC(PRODUCT($F$11:$F579),16))</f>
        <v>1.22010098289312</v>
      </c>
      <c r="H580" s="42">
        <f t="shared" ca="1" si="134"/>
        <v>1.2080030004309901</v>
      </c>
      <c r="I580" s="42">
        <f t="shared" ca="1" si="129"/>
        <v>1.0100148600000001</v>
      </c>
      <c r="J580" s="40">
        <f t="shared" si="135"/>
        <v>3.5999999999999997E-2</v>
      </c>
      <c r="K580" s="98">
        <f t="shared" si="136"/>
        <v>42566</v>
      </c>
      <c r="L580" s="43">
        <f t="shared" si="137"/>
        <v>19</v>
      </c>
      <c r="M580" s="44">
        <f t="shared" si="138"/>
        <v>19</v>
      </c>
      <c r="N580" s="8">
        <f t="shared" si="130"/>
        <v>1.002670129</v>
      </c>
      <c r="O580" s="8">
        <f t="shared" ca="1" si="131"/>
        <v>1.0127117299999999</v>
      </c>
      <c r="P580" s="44">
        <v>0</v>
      </c>
      <c r="Q580" s="42">
        <f t="shared" ca="1" si="139"/>
        <v>25509.172799219999</v>
      </c>
      <c r="R580" s="42"/>
      <c r="S580" s="34">
        <v>0</v>
      </c>
      <c r="T580" s="34"/>
      <c r="U580" s="1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</row>
    <row r="581" spans="1:122" x14ac:dyDescent="0.2">
      <c r="A581" s="38">
        <f t="shared" si="132"/>
        <v>42594</v>
      </c>
      <c r="B581" s="39">
        <f t="shared" ca="1" si="140"/>
        <v>2033603.52357603</v>
      </c>
      <c r="C581" s="34">
        <f t="shared" si="141"/>
        <v>2006742.8115000001</v>
      </c>
      <c r="D581" s="34"/>
      <c r="E581" s="40">
        <f ca="1">IF(A581&lt;$B$1,VLOOKUP(A581,[1]DI!$A$4:$B$15000,2,FALSE),0)</f>
        <v>0.14130000000000001</v>
      </c>
      <c r="F581" s="41">
        <f t="shared" ca="1" si="128"/>
        <v>1.0005246136075501</v>
      </c>
      <c r="G581" s="41">
        <f ca="1">(TRUNC(PRODUCT($F$11:$F580),16))</f>
        <v>1.2207410644713299</v>
      </c>
      <c r="H581" s="42">
        <f t="shared" ca="1" si="134"/>
        <v>1.2080030004309901</v>
      </c>
      <c r="I581" s="42">
        <f t="shared" ca="1" si="129"/>
        <v>1.0105447299999999</v>
      </c>
      <c r="J581" s="40">
        <f t="shared" si="135"/>
        <v>3.5999999999999997E-2</v>
      </c>
      <c r="K581" s="98">
        <f t="shared" si="136"/>
        <v>42566</v>
      </c>
      <c r="L581" s="43">
        <f t="shared" si="137"/>
        <v>20</v>
      </c>
      <c r="M581" s="44">
        <f t="shared" si="138"/>
        <v>20</v>
      </c>
      <c r="N581" s="8">
        <f t="shared" si="130"/>
        <v>1.002810859</v>
      </c>
      <c r="O581" s="8">
        <f t="shared" ca="1" si="131"/>
        <v>1.0133852290000001</v>
      </c>
      <c r="P581" s="44">
        <v>0</v>
      </c>
      <c r="Q581" s="42">
        <f t="shared" ca="1" si="139"/>
        <v>26860.712076029999</v>
      </c>
      <c r="R581" s="42"/>
      <c r="S581" s="34">
        <v>0</v>
      </c>
      <c r="T581" s="34"/>
      <c r="U581" s="1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</row>
    <row r="582" spans="1:122" x14ac:dyDescent="0.2">
      <c r="A582" s="38">
        <f t="shared" si="132"/>
        <v>42595</v>
      </c>
      <c r="B582" s="39">
        <f t="shared" ca="1" si="140"/>
        <v>2034955.9458196701</v>
      </c>
      <c r="C582" s="34">
        <f t="shared" si="141"/>
        <v>2006742.8115000001</v>
      </c>
      <c r="D582" s="34"/>
      <c r="E582" s="40">
        <f ca="1">IF(A582&lt;$B$1,VLOOKUP(A582,[1]DI!$A$4:$B$15000,2,FALSE),0)</f>
        <v>0</v>
      </c>
      <c r="F582" s="41">
        <f t="shared" ca="1" si="128"/>
        <v>1</v>
      </c>
      <c r="G582" s="41">
        <f ca="1">(TRUNC(PRODUCT($F$11:$F581),16))</f>
        <v>1.2213814818450499</v>
      </c>
      <c r="H582" s="42">
        <f t="shared" ca="1" si="134"/>
        <v>1.2080030004309901</v>
      </c>
      <c r="I582" s="42">
        <f t="shared" ca="1" si="129"/>
        <v>1.0110748700000001</v>
      </c>
      <c r="J582" s="40">
        <f t="shared" si="135"/>
        <v>3.5999999999999997E-2</v>
      </c>
      <c r="K582" s="98">
        <f t="shared" si="136"/>
        <v>42566</v>
      </c>
      <c r="L582" s="43">
        <f t="shared" si="137"/>
        <v>20</v>
      </c>
      <c r="M582" s="44">
        <f t="shared" si="138"/>
        <v>21</v>
      </c>
      <c r="N582" s="8">
        <f t="shared" si="130"/>
        <v>1.0029516089999999</v>
      </c>
      <c r="O582" s="8">
        <f t="shared" ca="1" si="131"/>
        <v>1.014059168</v>
      </c>
      <c r="P582" s="44">
        <v>0</v>
      </c>
      <c r="Q582" s="42">
        <f t="shared" ca="1" si="139"/>
        <v>28213.13431967</v>
      </c>
      <c r="R582" s="42"/>
      <c r="S582" s="34">
        <v>0</v>
      </c>
      <c r="T582" s="34"/>
      <c r="U582" s="1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</row>
    <row r="583" spans="1:122" x14ac:dyDescent="0.2">
      <c r="A583" s="38">
        <f t="shared" si="132"/>
        <v>42596</v>
      </c>
      <c r="B583" s="39">
        <f t="shared" ca="1" si="140"/>
        <v>2034955.9458196701</v>
      </c>
      <c r="C583" s="34">
        <f t="shared" si="141"/>
        <v>2006742.8115000001</v>
      </c>
      <c r="D583" s="34"/>
      <c r="E583" s="40">
        <f ca="1">IF(A583&lt;$B$1,VLOOKUP(A583,[1]DI!$A$4:$B$15000,2,FALSE),0)</f>
        <v>0</v>
      </c>
      <c r="F583" s="41">
        <f t="shared" ca="1" si="128"/>
        <v>1</v>
      </c>
      <c r="G583" s="41">
        <f ca="1">(TRUNC(PRODUCT($F$11:$F582),16))</f>
        <v>1.2213814818450499</v>
      </c>
      <c r="H583" s="42">
        <f t="shared" ca="1" si="134"/>
        <v>1.2080030004309901</v>
      </c>
      <c r="I583" s="42">
        <f t="shared" ca="1" si="129"/>
        <v>1.0110748700000001</v>
      </c>
      <c r="J583" s="40">
        <f t="shared" si="135"/>
        <v>3.5999999999999997E-2</v>
      </c>
      <c r="K583" s="98">
        <f t="shared" si="136"/>
        <v>42566</v>
      </c>
      <c r="L583" s="43">
        <f t="shared" si="137"/>
        <v>20</v>
      </c>
      <c r="M583" s="44">
        <f t="shared" si="138"/>
        <v>21</v>
      </c>
      <c r="N583" s="8">
        <f t="shared" si="130"/>
        <v>1.0029516089999999</v>
      </c>
      <c r="O583" s="8">
        <f t="shared" ca="1" si="131"/>
        <v>1.014059168</v>
      </c>
      <c r="P583" s="44">
        <v>0</v>
      </c>
      <c r="Q583" s="42">
        <f t="shared" ca="1" si="139"/>
        <v>28213.13431967</v>
      </c>
      <c r="R583" s="42"/>
      <c r="S583" s="34">
        <v>0</v>
      </c>
      <c r="T583" s="34"/>
      <c r="U583" s="1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</row>
    <row r="584" spans="1:122" s="37" customFormat="1" x14ac:dyDescent="0.2">
      <c r="A584" s="38">
        <f t="shared" si="132"/>
        <v>42597</v>
      </c>
      <c r="B584" s="39">
        <f t="shared" ca="1" si="140"/>
        <v>2034955.9458196701</v>
      </c>
      <c r="C584" s="34">
        <f t="shared" si="141"/>
        <v>2006742.8115000001</v>
      </c>
      <c r="D584" s="34">
        <f>242210*S1</f>
        <v>36331.5</v>
      </c>
      <c r="E584" s="40">
        <f ca="1">IF(A584&lt;$B$1,VLOOKUP(A584,[1]DI!$A$4:$B$15000,2,FALSE),0)</f>
        <v>0.14130000000000001</v>
      </c>
      <c r="F584" s="41">
        <f t="shared" ca="1" si="128"/>
        <v>1.0005246136075501</v>
      </c>
      <c r="G584" s="41">
        <f ca="1">(TRUNC(PRODUCT($F$11:$F583),16))</f>
        <v>1.2213814818450499</v>
      </c>
      <c r="H584" s="42">
        <f t="shared" ca="1" si="134"/>
        <v>1.2080030004309901</v>
      </c>
      <c r="I584" s="42">
        <f t="shared" ca="1" si="129"/>
        <v>1.0110748700000001</v>
      </c>
      <c r="J584" s="40">
        <f t="shared" si="135"/>
        <v>3.5999999999999997E-2</v>
      </c>
      <c r="K584" s="98">
        <f t="shared" si="136"/>
        <v>42566</v>
      </c>
      <c r="L584" s="43">
        <f t="shared" si="137"/>
        <v>21</v>
      </c>
      <c r="M584" s="44">
        <f t="shared" si="138"/>
        <v>21</v>
      </c>
      <c r="N584" s="8">
        <f t="shared" si="130"/>
        <v>1.0029516089999999</v>
      </c>
      <c r="O584" s="8">
        <f t="shared" ca="1" si="131"/>
        <v>1.014059168</v>
      </c>
      <c r="P584" s="44">
        <v>19</v>
      </c>
      <c r="Q584" s="42">
        <f t="shared" ca="1" si="139"/>
        <v>28213.13431967</v>
      </c>
      <c r="R584" s="42"/>
      <c r="S584" s="34">
        <v>0</v>
      </c>
      <c r="T584" s="34">
        <v>188087.62</v>
      </c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</row>
    <row r="585" spans="1:122" x14ac:dyDescent="0.2">
      <c r="A585" s="38">
        <f t="shared" si="132"/>
        <v>42598</v>
      </c>
      <c r="B585" s="39">
        <f t="shared" ca="1" si="140"/>
        <v>2044433.0376401101</v>
      </c>
      <c r="C585" s="34">
        <f>(C584+D584)-S584</f>
        <v>2043074.3115000001</v>
      </c>
      <c r="D585" s="34"/>
      <c r="E585" s="40">
        <f ca="1">IF(A585&lt;$B$1,VLOOKUP(A585,[1]DI!$A$4:$B$15000,2,FALSE),0)</f>
        <v>0.14130000000000001</v>
      </c>
      <c r="F585" s="41">
        <f t="shared" ca="1" si="128"/>
        <v>1.0005246136075501</v>
      </c>
      <c r="G585" s="41">
        <f ca="1">(TRUNC(PRODUCT($F$11:$F584),16))</f>
        <v>1.22202223519044</v>
      </c>
      <c r="H585" s="42">
        <f t="shared" ca="1" si="134"/>
        <v>1.2213814818450499</v>
      </c>
      <c r="I585" s="42">
        <f t="shared" ca="1" si="129"/>
        <v>1.00052461</v>
      </c>
      <c r="J585" s="40">
        <f t="shared" si="135"/>
        <v>3.5999999999999997E-2</v>
      </c>
      <c r="K585" s="98">
        <f t="shared" si="136"/>
        <v>42597</v>
      </c>
      <c r="L585" s="43">
        <f t="shared" si="137"/>
        <v>1</v>
      </c>
      <c r="M585" s="44">
        <f t="shared" si="138"/>
        <v>1</v>
      </c>
      <c r="N585" s="8">
        <f t="shared" si="130"/>
        <v>1.000140356</v>
      </c>
      <c r="O585" s="8">
        <f t="shared" ca="1" si="131"/>
        <v>1.0006650399999999</v>
      </c>
      <c r="P585" s="44">
        <v>0</v>
      </c>
      <c r="Q585" s="42">
        <f t="shared" ca="1" si="139"/>
        <v>1358.72614011</v>
      </c>
      <c r="R585" s="42"/>
      <c r="S585" s="34">
        <v>0</v>
      </c>
      <c r="T585" s="34"/>
      <c r="U585" s="1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</row>
    <row r="586" spans="1:122" x14ac:dyDescent="0.2">
      <c r="A586" s="38">
        <f t="shared" si="132"/>
        <v>42599</v>
      </c>
      <c r="B586" s="39">
        <f t="shared" ca="1" si="140"/>
        <v>2045792.67499138</v>
      </c>
      <c r="C586" s="34">
        <f t="shared" ref="C586:C615" si="142">(C585-S585)</f>
        <v>2043074.3115000001</v>
      </c>
      <c r="D586" s="34"/>
      <c r="E586" s="40">
        <f ca="1">IF(A586&lt;$B$1,VLOOKUP(A586,[1]DI!$A$4:$B$15000,2,FALSE),0)</f>
        <v>0.14130000000000001</v>
      </c>
      <c r="F586" s="41">
        <f t="shared" ca="1" si="128"/>
        <v>1.0005246136075501</v>
      </c>
      <c r="G586" s="41">
        <f ca="1">(TRUNC(PRODUCT($F$11:$F585),16))</f>
        <v>1.2226633246837499</v>
      </c>
      <c r="H586" s="42">
        <f t="shared" ca="1" si="134"/>
        <v>1.2213814818450499</v>
      </c>
      <c r="I586" s="42">
        <f t="shared" ca="1" si="129"/>
        <v>1.0010494999999999</v>
      </c>
      <c r="J586" s="40">
        <f t="shared" si="135"/>
        <v>3.5999999999999997E-2</v>
      </c>
      <c r="K586" s="98">
        <f t="shared" si="136"/>
        <v>42597</v>
      </c>
      <c r="L586" s="43">
        <f t="shared" si="137"/>
        <v>2</v>
      </c>
      <c r="M586" s="44">
        <f t="shared" si="138"/>
        <v>2</v>
      </c>
      <c r="N586" s="8">
        <f t="shared" si="130"/>
        <v>1.0002807309999999</v>
      </c>
      <c r="O586" s="8">
        <f t="shared" ca="1" si="131"/>
        <v>1.0013305260000001</v>
      </c>
      <c r="P586" s="44">
        <v>0</v>
      </c>
      <c r="Q586" s="42">
        <f t="shared" ca="1" si="139"/>
        <v>2718.3634913800001</v>
      </c>
      <c r="R586" s="42"/>
      <c r="S586" s="34">
        <v>0</v>
      </c>
      <c r="T586" s="34"/>
      <c r="U586" s="1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</row>
    <row r="587" spans="1:122" x14ac:dyDescent="0.2">
      <c r="A587" s="38">
        <f t="shared" si="132"/>
        <v>42600</v>
      </c>
      <c r="B587" s="39">
        <f t="shared" ca="1" si="140"/>
        <v>2047153.2255968601</v>
      </c>
      <c r="C587" s="34">
        <f t="shared" si="142"/>
        <v>2043074.3115000001</v>
      </c>
      <c r="D587" s="34"/>
      <c r="E587" s="40">
        <f ca="1">IF(A587&lt;$B$1,VLOOKUP(A587,[1]DI!$A$4:$B$15000,2,FALSE),0)</f>
        <v>0.14130000000000001</v>
      </c>
      <c r="F587" s="41">
        <f t="shared" ca="1" si="128"/>
        <v>1.0005246136075501</v>
      </c>
      <c r="G587" s="41">
        <f ca="1">(TRUNC(PRODUCT($F$11:$F586),16))</f>
        <v>1.2233047505013299</v>
      </c>
      <c r="H587" s="42">
        <f t="shared" ca="1" si="134"/>
        <v>1.2213814818450499</v>
      </c>
      <c r="I587" s="42">
        <f t="shared" ca="1" si="129"/>
        <v>1.0015746699999999</v>
      </c>
      <c r="J587" s="40">
        <f t="shared" si="135"/>
        <v>3.5999999999999997E-2</v>
      </c>
      <c r="K587" s="98">
        <f t="shared" si="136"/>
        <v>42597</v>
      </c>
      <c r="L587" s="43">
        <f t="shared" si="137"/>
        <v>3</v>
      </c>
      <c r="M587" s="44">
        <f t="shared" si="138"/>
        <v>3</v>
      </c>
      <c r="N587" s="8">
        <f t="shared" si="130"/>
        <v>1.000421126</v>
      </c>
      <c r="O587" s="8">
        <f t="shared" ca="1" si="131"/>
        <v>1.0019964589999999</v>
      </c>
      <c r="P587" s="44">
        <v>0</v>
      </c>
      <c r="Q587" s="42">
        <f t="shared" ca="1" si="139"/>
        <v>4078.91409686</v>
      </c>
      <c r="R587" s="42"/>
      <c r="S587" s="34">
        <v>0</v>
      </c>
      <c r="T587" s="34"/>
      <c r="U587" s="1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</row>
    <row r="588" spans="1:122" x14ac:dyDescent="0.2">
      <c r="A588" s="38">
        <f t="shared" si="132"/>
        <v>42601</v>
      </c>
      <c r="B588" s="39">
        <f t="shared" ca="1" si="140"/>
        <v>2048514.67106889</v>
      </c>
      <c r="C588" s="34">
        <f t="shared" si="142"/>
        <v>2043074.3115000001</v>
      </c>
      <c r="D588" s="34"/>
      <c r="E588" s="40">
        <f ca="1">IF(A588&lt;$B$1,VLOOKUP(A588,[1]DI!$A$4:$B$15000,2,FALSE),0)</f>
        <v>0.14130000000000001</v>
      </c>
      <c r="F588" s="41">
        <f t="shared" ref="F588:F651" ca="1" si="143">IF(A588&lt;A$9,1,ROUND(((1+E588)^(1/252)),16))</f>
        <v>1.0005246136075501</v>
      </c>
      <c r="G588" s="41">
        <f ca="1">(TRUNC(PRODUCT($F$11:$F587),16))</f>
        <v>1.2239465128196201</v>
      </c>
      <c r="H588" s="42">
        <f t="shared" ca="1" si="134"/>
        <v>1.2213814818450499</v>
      </c>
      <c r="I588" s="42">
        <f t="shared" ref="I588:I651" ca="1" si="144">ROUND(G588/H588,8)</f>
        <v>1.00210011</v>
      </c>
      <c r="J588" s="40">
        <f t="shared" si="135"/>
        <v>3.5999999999999997E-2</v>
      </c>
      <c r="K588" s="98">
        <f t="shared" si="136"/>
        <v>42597</v>
      </c>
      <c r="L588" s="43">
        <f t="shared" si="137"/>
        <v>4</v>
      </c>
      <c r="M588" s="44">
        <f t="shared" si="138"/>
        <v>4</v>
      </c>
      <c r="N588" s="8">
        <f t="shared" ref="N588:N651" si="145">ROUND((J588+1)^(M588/252),9)</f>
        <v>1.0005615409999999</v>
      </c>
      <c r="O588" s="8">
        <f t="shared" ref="O588:O651" ca="1" si="146">ROUND(I588*N588,9)</f>
        <v>1.00266283</v>
      </c>
      <c r="P588" s="44">
        <v>0</v>
      </c>
      <c r="Q588" s="42">
        <f t="shared" ca="1" si="139"/>
        <v>5440.3595688900004</v>
      </c>
      <c r="R588" s="42"/>
      <c r="S588" s="34">
        <v>0</v>
      </c>
      <c r="T588" s="34"/>
      <c r="U588" s="1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</row>
    <row r="589" spans="1:122" x14ac:dyDescent="0.2">
      <c r="A589" s="38">
        <f t="shared" ref="A589:A652" si="147">(A588+1)</f>
        <v>42602</v>
      </c>
      <c r="B589" s="39">
        <f t="shared" ca="1" si="140"/>
        <v>2049877.00936439</v>
      </c>
      <c r="C589" s="34">
        <f t="shared" si="142"/>
        <v>2043074.3115000001</v>
      </c>
      <c r="D589" s="34"/>
      <c r="E589" s="40">
        <f ca="1">IF(A589&lt;$B$1,VLOOKUP(A589,[1]DI!$A$4:$B$15000,2,FALSE),0)</f>
        <v>0</v>
      </c>
      <c r="F589" s="41">
        <f t="shared" ca="1" si="143"/>
        <v>1</v>
      </c>
      <c r="G589" s="41">
        <f ca="1">(TRUNC(PRODUCT($F$11:$F588),16))</f>
        <v>1.2245886118151601</v>
      </c>
      <c r="H589" s="42">
        <f t="shared" ref="H589:H652" ca="1" si="148">IF(P588&gt;0,G588,H588)</f>
        <v>1.2213814818450499</v>
      </c>
      <c r="I589" s="42">
        <f t="shared" ca="1" si="144"/>
        <v>1.00262582</v>
      </c>
      <c r="J589" s="40">
        <f t="shared" ref="J589:J652" si="149">J588</f>
        <v>3.5999999999999997E-2</v>
      </c>
      <c r="K589" s="98">
        <f t="shared" si="136"/>
        <v>42597</v>
      </c>
      <c r="L589" s="43">
        <f t="shared" si="137"/>
        <v>4</v>
      </c>
      <c r="M589" s="44">
        <f t="shared" si="138"/>
        <v>5</v>
      </c>
      <c r="N589" s="8">
        <f t="shared" si="145"/>
        <v>1.0007019749999999</v>
      </c>
      <c r="O589" s="8">
        <f t="shared" ca="1" si="146"/>
        <v>1.0033296380000001</v>
      </c>
      <c r="P589" s="44">
        <v>0</v>
      </c>
      <c r="Q589" s="42">
        <f t="shared" ca="1" si="139"/>
        <v>6802.6978643900002</v>
      </c>
      <c r="R589" s="42"/>
      <c r="S589" s="34">
        <v>0</v>
      </c>
      <c r="T589" s="34"/>
      <c r="U589" s="1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</row>
    <row r="590" spans="1:122" x14ac:dyDescent="0.2">
      <c r="A590" s="38">
        <f t="shared" si="147"/>
        <v>42603</v>
      </c>
      <c r="B590" s="39">
        <f t="shared" ca="1" si="140"/>
        <v>2049877.00936439</v>
      </c>
      <c r="C590" s="34">
        <f t="shared" si="142"/>
        <v>2043074.3115000001</v>
      </c>
      <c r="D590" s="34"/>
      <c r="E590" s="40">
        <f ca="1">IF(A590&lt;$B$1,VLOOKUP(A590,[1]DI!$A$4:$B$15000,2,FALSE),0)</f>
        <v>0</v>
      </c>
      <c r="F590" s="41">
        <f t="shared" ca="1" si="143"/>
        <v>1</v>
      </c>
      <c r="G590" s="41">
        <f ca="1">(TRUNC(PRODUCT($F$11:$F589),16))</f>
        <v>1.2245886118151601</v>
      </c>
      <c r="H590" s="42">
        <f t="shared" ca="1" si="148"/>
        <v>1.2213814818450499</v>
      </c>
      <c r="I590" s="42">
        <f t="shared" ca="1" si="144"/>
        <v>1.00262582</v>
      </c>
      <c r="J590" s="40">
        <f t="shared" si="149"/>
        <v>3.5999999999999997E-2</v>
      </c>
      <c r="K590" s="98">
        <f t="shared" ref="K590:K653" si="150">IF(P589&gt;0,A589,K589)</f>
        <v>42597</v>
      </c>
      <c r="L590" s="43">
        <f t="shared" ref="L590:L653" si="151">IF(A590&gt;K590,IF(NETWORKDAYS(K590,A590,$W$12:$W$197)-1=0,1,NETWORKDAYS(K590,A590,$W$12:$W$197)-1),0)</f>
        <v>4</v>
      </c>
      <c r="M590" s="44">
        <f t="shared" ref="M590:M653" si="152">IF(AND(L590=1,L589=1),1,IF(L590&gt;0,IF(L590=L589,L590+1,L590),0))</f>
        <v>5</v>
      </c>
      <c r="N590" s="8">
        <f t="shared" si="145"/>
        <v>1.0007019749999999</v>
      </c>
      <c r="O590" s="8">
        <f t="shared" ca="1" si="146"/>
        <v>1.0033296380000001</v>
      </c>
      <c r="P590" s="44">
        <v>0</v>
      </c>
      <c r="Q590" s="42">
        <f t="shared" ref="Q590:Q653" ca="1" si="153">TRUNC(((O590-1)*C590),8)</f>
        <v>6802.6978643900002</v>
      </c>
      <c r="R590" s="42"/>
      <c r="S590" s="34">
        <v>0</v>
      </c>
      <c r="T590" s="34"/>
      <c r="U590" s="1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</row>
    <row r="591" spans="1:122" x14ac:dyDescent="0.2">
      <c r="A591" s="38">
        <f t="shared" si="147"/>
        <v>42604</v>
      </c>
      <c r="B591" s="39">
        <f t="shared" ref="B591:B654" ca="1" si="154">IF(A591&lt;=TODAY(),C591+Q591,IF(AND(A591&gt;TODAY(),A591&lt;=$B$1),IF(VLOOKUP(TODAY(),$A$10:$E$2000,5,FALSE)=0,"n.d",C591+Q591),"n.d"))</f>
        <v>2049877.00936439</v>
      </c>
      <c r="C591" s="34">
        <f t="shared" si="142"/>
        <v>2043074.3115000001</v>
      </c>
      <c r="D591" s="34"/>
      <c r="E591" s="40">
        <f ca="1">IF(A591&lt;$B$1,VLOOKUP(A591,[1]DI!$A$4:$B$15000,2,FALSE),0)</f>
        <v>0.14130000000000001</v>
      </c>
      <c r="F591" s="41">
        <f t="shared" ca="1" si="143"/>
        <v>1.0005246136075501</v>
      </c>
      <c r="G591" s="41">
        <f ca="1">(TRUNC(PRODUCT($F$11:$F590),16))</f>
        <v>1.2245886118151601</v>
      </c>
      <c r="H591" s="42">
        <f t="shared" ca="1" si="148"/>
        <v>1.2213814818450499</v>
      </c>
      <c r="I591" s="42">
        <f t="shared" ca="1" si="144"/>
        <v>1.00262582</v>
      </c>
      <c r="J591" s="40">
        <f t="shared" si="149"/>
        <v>3.5999999999999997E-2</v>
      </c>
      <c r="K591" s="98">
        <f t="shared" si="150"/>
        <v>42597</v>
      </c>
      <c r="L591" s="43">
        <f t="shared" si="151"/>
        <v>5</v>
      </c>
      <c r="M591" s="44">
        <f t="shared" si="152"/>
        <v>5</v>
      </c>
      <c r="N591" s="8">
        <f t="shared" si="145"/>
        <v>1.0007019749999999</v>
      </c>
      <c r="O591" s="8">
        <f t="shared" ca="1" si="146"/>
        <v>1.0033296380000001</v>
      </c>
      <c r="P591" s="44">
        <v>0</v>
      </c>
      <c r="Q591" s="42">
        <f t="shared" ca="1" si="153"/>
        <v>6802.6978643900002</v>
      </c>
      <c r="R591" s="42"/>
      <c r="S591" s="34">
        <v>0</v>
      </c>
      <c r="T591" s="34"/>
      <c r="U591" s="1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</row>
    <row r="592" spans="1:122" x14ac:dyDescent="0.2">
      <c r="A592" s="38">
        <f t="shared" si="147"/>
        <v>42605</v>
      </c>
      <c r="B592" s="39">
        <f t="shared" ca="1" si="154"/>
        <v>2051240.2629571802</v>
      </c>
      <c r="C592" s="34">
        <f t="shared" si="142"/>
        <v>2043074.3115000001</v>
      </c>
      <c r="D592" s="34"/>
      <c r="E592" s="40">
        <f ca="1">IF(A592&lt;$B$1,VLOOKUP(A592,[1]DI!$A$4:$B$15000,2,FALSE),0)</f>
        <v>0.14130000000000001</v>
      </c>
      <c r="F592" s="41">
        <f t="shared" ca="1" si="143"/>
        <v>1.0005246136075501</v>
      </c>
      <c r="G592" s="41">
        <f ca="1">(TRUNC(PRODUCT($F$11:$F591),16))</f>
        <v>1.22523104766457</v>
      </c>
      <c r="H592" s="42">
        <f t="shared" ca="1" si="148"/>
        <v>1.2213814818450499</v>
      </c>
      <c r="I592" s="42">
        <f t="shared" ca="1" si="144"/>
        <v>1.0031518100000001</v>
      </c>
      <c r="J592" s="40">
        <f t="shared" si="149"/>
        <v>3.5999999999999997E-2</v>
      </c>
      <c r="K592" s="98">
        <f t="shared" si="150"/>
        <v>42597</v>
      </c>
      <c r="L592" s="43">
        <f t="shared" si="151"/>
        <v>6</v>
      </c>
      <c r="M592" s="44">
        <f t="shared" si="152"/>
        <v>6</v>
      </c>
      <c r="N592" s="8">
        <f t="shared" si="145"/>
        <v>1.000842429</v>
      </c>
      <c r="O592" s="8">
        <f t="shared" ca="1" si="146"/>
        <v>1.0039968939999999</v>
      </c>
      <c r="P592" s="44">
        <v>0</v>
      </c>
      <c r="Q592" s="42">
        <f t="shared" ca="1" si="153"/>
        <v>8165.95145718</v>
      </c>
      <c r="R592" s="42"/>
      <c r="S592" s="34">
        <v>0</v>
      </c>
      <c r="T592" s="34"/>
      <c r="U592" s="1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</row>
    <row r="593" spans="1:122" x14ac:dyDescent="0.2">
      <c r="A593" s="38">
        <f t="shared" si="147"/>
        <v>42606</v>
      </c>
      <c r="B593" s="39">
        <f t="shared" ca="1" si="154"/>
        <v>2052604.4318472701</v>
      </c>
      <c r="C593" s="34">
        <f t="shared" si="142"/>
        <v>2043074.3115000001</v>
      </c>
      <c r="D593" s="34"/>
      <c r="E593" s="40">
        <f ca="1">IF(A593&lt;$B$1,VLOOKUP(A593,[1]DI!$A$4:$B$15000,2,FALSE),0)</f>
        <v>0.14130000000000001</v>
      </c>
      <c r="F593" s="41">
        <f t="shared" ca="1" si="143"/>
        <v>1.0005246136075501</v>
      </c>
      <c r="G593" s="41">
        <f ca="1">(TRUNC(PRODUCT($F$11:$F592),16))</f>
        <v>1.2258738205445701</v>
      </c>
      <c r="H593" s="42">
        <f t="shared" ca="1" si="148"/>
        <v>1.2213814818450499</v>
      </c>
      <c r="I593" s="42">
        <f t="shared" ca="1" si="144"/>
        <v>1.00367808</v>
      </c>
      <c r="J593" s="40">
        <f t="shared" si="149"/>
        <v>3.5999999999999997E-2</v>
      </c>
      <c r="K593" s="98">
        <f t="shared" si="150"/>
        <v>42597</v>
      </c>
      <c r="L593" s="43">
        <f t="shared" si="151"/>
        <v>7</v>
      </c>
      <c r="M593" s="44">
        <f t="shared" si="152"/>
        <v>7</v>
      </c>
      <c r="N593" s="8">
        <f t="shared" si="145"/>
        <v>1.0009829029999999</v>
      </c>
      <c r="O593" s="8">
        <f t="shared" ca="1" si="146"/>
        <v>1.004664598</v>
      </c>
      <c r="P593" s="44">
        <v>0</v>
      </c>
      <c r="Q593" s="42">
        <f t="shared" ca="1" si="153"/>
        <v>9530.1203472699999</v>
      </c>
      <c r="R593" s="42"/>
      <c r="S593" s="34">
        <v>0</v>
      </c>
      <c r="T593" s="34"/>
      <c r="U593" s="1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</row>
    <row r="594" spans="1:122" x14ac:dyDescent="0.2">
      <c r="A594" s="38">
        <f t="shared" si="147"/>
        <v>42607</v>
      </c>
      <c r="B594" s="39">
        <f t="shared" ca="1" si="154"/>
        <v>2053969.4956039002</v>
      </c>
      <c r="C594" s="34">
        <f t="shared" si="142"/>
        <v>2043074.3115000001</v>
      </c>
      <c r="D594" s="34"/>
      <c r="E594" s="40">
        <f ca="1">IF(A594&lt;$B$1,VLOOKUP(A594,[1]DI!$A$4:$B$15000,2,FALSE),0)</f>
        <v>0.14130000000000001</v>
      </c>
      <c r="F594" s="41">
        <f t="shared" ca="1" si="143"/>
        <v>1.0005246136075501</v>
      </c>
      <c r="G594" s="41">
        <f ca="1">(TRUNC(PRODUCT($F$11:$F593),16))</f>
        <v>1.2265169306319601</v>
      </c>
      <c r="H594" s="42">
        <f t="shared" ca="1" si="148"/>
        <v>1.2213814818450499</v>
      </c>
      <c r="I594" s="42">
        <f t="shared" ca="1" si="144"/>
        <v>1.0042046200000001</v>
      </c>
      <c r="J594" s="40">
        <f t="shared" si="149"/>
        <v>3.5999999999999997E-2</v>
      </c>
      <c r="K594" s="98">
        <f t="shared" si="150"/>
        <v>42597</v>
      </c>
      <c r="L594" s="43">
        <f t="shared" si="151"/>
        <v>8</v>
      </c>
      <c r="M594" s="44">
        <f t="shared" si="152"/>
        <v>8</v>
      </c>
      <c r="N594" s="8">
        <f t="shared" si="145"/>
        <v>1.001123397</v>
      </c>
      <c r="O594" s="8">
        <f t="shared" ca="1" si="146"/>
        <v>1.0053327400000001</v>
      </c>
      <c r="P594" s="44">
        <v>0</v>
      </c>
      <c r="Q594" s="42">
        <f t="shared" ca="1" si="153"/>
        <v>10895.184103899999</v>
      </c>
      <c r="R594" s="42"/>
      <c r="S594" s="34">
        <v>0</v>
      </c>
      <c r="T594" s="34"/>
      <c r="U594" s="1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</row>
    <row r="595" spans="1:122" x14ac:dyDescent="0.2">
      <c r="A595" s="38">
        <f t="shared" si="147"/>
        <v>42608</v>
      </c>
      <c r="B595" s="39">
        <f t="shared" ca="1" si="154"/>
        <v>2055335.4746578301</v>
      </c>
      <c r="C595" s="34">
        <f t="shared" si="142"/>
        <v>2043074.3115000001</v>
      </c>
      <c r="D595" s="34"/>
      <c r="E595" s="40">
        <f ca="1">IF(A595&lt;$B$1,VLOOKUP(A595,[1]DI!$A$4:$B$15000,2,FALSE),0)</f>
        <v>0.14130000000000001</v>
      </c>
      <c r="F595" s="41">
        <f t="shared" ca="1" si="143"/>
        <v>1.0005246136075501</v>
      </c>
      <c r="G595" s="41">
        <f ca="1">(TRUNC(PRODUCT($F$11:$F594),16))</f>
        <v>1.22716037810366</v>
      </c>
      <c r="H595" s="42">
        <f t="shared" ca="1" si="148"/>
        <v>1.2213814818450499</v>
      </c>
      <c r="I595" s="42">
        <f t="shared" ca="1" si="144"/>
        <v>1.00473144</v>
      </c>
      <c r="J595" s="40">
        <f t="shared" si="149"/>
        <v>3.5999999999999997E-2</v>
      </c>
      <c r="K595" s="98">
        <f t="shared" si="150"/>
        <v>42597</v>
      </c>
      <c r="L595" s="43">
        <f t="shared" si="151"/>
        <v>9</v>
      </c>
      <c r="M595" s="44">
        <f t="shared" si="152"/>
        <v>9</v>
      </c>
      <c r="N595" s="8">
        <f t="shared" si="145"/>
        <v>1.00126391</v>
      </c>
      <c r="O595" s="8">
        <f t="shared" ca="1" si="146"/>
        <v>1.0060013299999999</v>
      </c>
      <c r="P595" s="44">
        <v>0</v>
      </c>
      <c r="Q595" s="42">
        <f t="shared" ca="1" si="153"/>
        <v>12261.16315783</v>
      </c>
      <c r="R595" s="42"/>
      <c r="S595" s="34">
        <v>0</v>
      </c>
      <c r="T595" s="34"/>
      <c r="U595" s="1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</row>
    <row r="596" spans="1:122" x14ac:dyDescent="0.2">
      <c r="A596" s="38">
        <f t="shared" si="147"/>
        <v>42609</v>
      </c>
      <c r="B596" s="39">
        <f t="shared" ca="1" si="154"/>
        <v>2056702.3690090501</v>
      </c>
      <c r="C596" s="34">
        <f t="shared" si="142"/>
        <v>2043074.3115000001</v>
      </c>
      <c r="D596" s="34"/>
      <c r="E596" s="40">
        <f ca="1">IF(A596&lt;$B$1,VLOOKUP(A596,[1]DI!$A$4:$B$15000,2,FALSE),0)</f>
        <v>0</v>
      </c>
      <c r="F596" s="41">
        <f t="shared" ca="1" si="143"/>
        <v>1</v>
      </c>
      <c r="G596" s="41">
        <f ca="1">(TRUNC(PRODUCT($F$11:$F595),16))</f>
        <v>1.2278041631366601</v>
      </c>
      <c r="H596" s="42">
        <f t="shared" ca="1" si="148"/>
        <v>1.2213814818450499</v>
      </c>
      <c r="I596" s="42">
        <f t="shared" ca="1" si="144"/>
        <v>1.00525854</v>
      </c>
      <c r="J596" s="40">
        <f t="shared" si="149"/>
        <v>3.5999999999999997E-2</v>
      </c>
      <c r="K596" s="98">
        <f t="shared" si="150"/>
        <v>42597</v>
      </c>
      <c r="L596" s="43">
        <f t="shared" si="151"/>
        <v>9</v>
      </c>
      <c r="M596" s="44">
        <f t="shared" si="152"/>
        <v>10</v>
      </c>
      <c r="N596" s="8">
        <f t="shared" si="145"/>
        <v>1.001404443</v>
      </c>
      <c r="O596" s="8">
        <f t="shared" ca="1" si="146"/>
        <v>1.006670368</v>
      </c>
      <c r="P596" s="44">
        <v>0</v>
      </c>
      <c r="Q596" s="42">
        <f t="shared" ca="1" si="153"/>
        <v>13628.057509050001</v>
      </c>
      <c r="R596" s="42"/>
      <c r="S596" s="34">
        <v>0</v>
      </c>
      <c r="T596" s="34"/>
      <c r="U596" s="1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</row>
    <row r="597" spans="1:122" x14ac:dyDescent="0.2">
      <c r="A597" s="38">
        <f t="shared" si="147"/>
        <v>42610</v>
      </c>
      <c r="B597" s="39">
        <f t="shared" ca="1" si="154"/>
        <v>2056702.3690090501</v>
      </c>
      <c r="C597" s="34">
        <f t="shared" si="142"/>
        <v>2043074.3115000001</v>
      </c>
      <c r="D597" s="34"/>
      <c r="E597" s="40">
        <f ca="1">IF(A597&lt;$B$1,VLOOKUP(A597,[1]DI!$A$4:$B$15000,2,FALSE),0)</f>
        <v>0</v>
      </c>
      <c r="F597" s="41">
        <f t="shared" ca="1" si="143"/>
        <v>1</v>
      </c>
      <c r="G597" s="41">
        <f ca="1">(TRUNC(PRODUCT($F$11:$F596),16))</f>
        <v>1.2278041631366601</v>
      </c>
      <c r="H597" s="42">
        <f t="shared" ca="1" si="148"/>
        <v>1.2213814818450499</v>
      </c>
      <c r="I597" s="42">
        <f t="shared" ca="1" si="144"/>
        <v>1.00525854</v>
      </c>
      <c r="J597" s="40">
        <f t="shared" si="149"/>
        <v>3.5999999999999997E-2</v>
      </c>
      <c r="K597" s="98">
        <f t="shared" si="150"/>
        <v>42597</v>
      </c>
      <c r="L597" s="43">
        <f t="shared" si="151"/>
        <v>9</v>
      </c>
      <c r="M597" s="44">
        <f t="shared" si="152"/>
        <v>10</v>
      </c>
      <c r="N597" s="8">
        <f t="shared" si="145"/>
        <v>1.001404443</v>
      </c>
      <c r="O597" s="8">
        <f t="shared" ca="1" si="146"/>
        <v>1.006670368</v>
      </c>
      <c r="P597" s="44">
        <v>0</v>
      </c>
      <c r="Q597" s="42">
        <f t="shared" ca="1" si="153"/>
        <v>13628.057509050001</v>
      </c>
      <c r="R597" s="42"/>
      <c r="S597" s="34">
        <v>0</v>
      </c>
      <c r="T597" s="34"/>
      <c r="U597" s="1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</row>
    <row r="598" spans="1:122" x14ac:dyDescent="0.2">
      <c r="A598" s="38">
        <f t="shared" si="147"/>
        <v>42611</v>
      </c>
      <c r="B598" s="39">
        <f t="shared" ca="1" si="154"/>
        <v>2056702.3690090501</v>
      </c>
      <c r="C598" s="34">
        <f t="shared" si="142"/>
        <v>2043074.3115000001</v>
      </c>
      <c r="D598" s="34"/>
      <c r="E598" s="40">
        <f ca="1">IF(A598&lt;$B$1,VLOOKUP(A598,[1]DI!$A$4:$B$15000,2,FALSE),0)</f>
        <v>0.14130000000000001</v>
      </c>
      <c r="F598" s="41">
        <f t="shared" ca="1" si="143"/>
        <v>1.0005246136075501</v>
      </c>
      <c r="G598" s="41">
        <f ca="1">(TRUNC(PRODUCT($F$11:$F597),16))</f>
        <v>1.2278041631366601</v>
      </c>
      <c r="H598" s="42">
        <f t="shared" ca="1" si="148"/>
        <v>1.2213814818450499</v>
      </c>
      <c r="I598" s="42">
        <f t="shared" ca="1" si="144"/>
        <v>1.00525854</v>
      </c>
      <c r="J598" s="40">
        <f t="shared" si="149"/>
        <v>3.5999999999999997E-2</v>
      </c>
      <c r="K598" s="98">
        <f t="shared" si="150"/>
        <v>42597</v>
      </c>
      <c r="L598" s="43">
        <f t="shared" si="151"/>
        <v>10</v>
      </c>
      <c r="M598" s="44">
        <f t="shared" si="152"/>
        <v>10</v>
      </c>
      <c r="N598" s="8">
        <f t="shared" si="145"/>
        <v>1.001404443</v>
      </c>
      <c r="O598" s="8">
        <f t="shared" ca="1" si="146"/>
        <v>1.006670368</v>
      </c>
      <c r="P598" s="44">
        <v>0</v>
      </c>
      <c r="Q598" s="42">
        <f t="shared" ca="1" si="153"/>
        <v>13628.057509050001</v>
      </c>
      <c r="R598" s="42"/>
      <c r="S598" s="34">
        <v>0</v>
      </c>
      <c r="T598" s="34"/>
      <c r="U598" s="1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</row>
    <row r="599" spans="1:122" x14ac:dyDescent="0.2">
      <c r="A599" s="38">
        <f t="shared" si="147"/>
        <v>42612</v>
      </c>
      <c r="B599" s="39">
        <f t="shared" ca="1" si="154"/>
        <v>2058070.16026989</v>
      </c>
      <c r="C599" s="34">
        <f t="shared" si="142"/>
        <v>2043074.3115000001</v>
      </c>
      <c r="D599" s="34"/>
      <c r="E599" s="40">
        <f ca="1">IF(A599&lt;$B$1,VLOOKUP(A599,[1]DI!$A$4:$B$15000,2,FALSE),0)</f>
        <v>0.14130000000000001</v>
      </c>
      <c r="F599" s="41">
        <f t="shared" ca="1" si="143"/>
        <v>1.0005246136075501</v>
      </c>
      <c r="G599" s="41">
        <f ca="1">(TRUNC(PRODUCT($F$11:$F598),16))</f>
        <v>1.2284482859080501</v>
      </c>
      <c r="H599" s="42">
        <f t="shared" ca="1" si="148"/>
        <v>1.2213814818450499</v>
      </c>
      <c r="I599" s="42">
        <f t="shared" ca="1" si="144"/>
        <v>1.0057859099999999</v>
      </c>
      <c r="J599" s="40">
        <f t="shared" si="149"/>
        <v>3.5999999999999997E-2</v>
      </c>
      <c r="K599" s="98">
        <f t="shared" si="150"/>
        <v>42597</v>
      </c>
      <c r="L599" s="43">
        <f t="shared" si="151"/>
        <v>11</v>
      </c>
      <c r="M599" s="44">
        <f t="shared" si="152"/>
        <v>11</v>
      </c>
      <c r="N599" s="8">
        <f t="shared" si="145"/>
        <v>1.001544996</v>
      </c>
      <c r="O599" s="8">
        <f t="shared" ca="1" si="146"/>
        <v>1.007339845</v>
      </c>
      <c r="P599" s="44">
        <v>0</v>
      </c>
      <c r="Q599" s="42">
        <f t="shared" ca="1" si="153"/>
        <v>14995.848769890001</v>
      </c>
      <c r="R599" s="42"/>
      <c r="S599" s="34">
        <v>0</v>
      </c>
      <c r="T599" s="34"/>
      <c r="U599" s="1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</row>
    <row r="600" spans="1:122" x14ac:dyDescent="0.2">
      <c r="A600" s="38">
        <f t="shared" si="147"/>
        <v>42613</v>
      </c>
      <c r="B600" s="39">
        <f t="shared" ca="1" si="154"/>
        <v>2059438.86887109</v>
      </c>
      <c r="C600" s="34">
        <f t="shared" si="142"/>
        <v>2043074.3115000001</v>
      </c>
      <c r="D600" s="34"/>
      <c r="E600" s="40">
        <f ca="1">IF(A600&lt;$B$1,VLOOKUP(A600,[1]DI!$A$4:$B$15000,2,FALSE),0)</f>
        <v>0.14130000000000001</v>
      </c>
      <c r="F600" s="41">
        <f t="shared" ca="1" si="143"/>
        <v>1.0005246136075501</v>
      </c>
      <c r="G600" s="41">
        <f ca="1">(TRUNC(PRODUCT($F$11:$F599),16))</f>
        <v>1.2290927465950101</v>
      </c>
      <c r="H600" s="42">
        <f t="shared" ca="1" si="148"/>
        <v>1.2213814818450499</v>
      </c>
      <c r="I600" s="42">
        <f t="shared" ca="1" si="144"/>
        <v>1.0063135599999999</v>
      </c>
      <c r="J600" s="40">
        <f t="shared" si="149"/>
        <v>3.5999999999999997E-2</v>
      </c>
      <c r="K600" s="98">
        <f t="shared" si="150"/>
        <v>42597</v>
      </c>
      <c r="L600" s="43">
        <f t="shared" si="151"/>
        <v>12</v>
      </c>
      <c r="M600" s="44">
        <f t="shared" si="152"/>
        <v>12</v>
      </c>
      <c r="N600" s="8">
        <f t="shared" si="145"/>
        <v>1.0016855689999999</v>
      </c>
      <c r="O600" s="8">
        <f t="shared" ca="1" si="146"/>
        <v>1.008009771</v>
      </c>
      <c r="P600" s="44">
        <v>0</v>
      </c>
      <c r="Q600" s="42">
        <f t="shared" ca="1" si="153"/>
        <v>16364.557371090001</v>
      </c>
      <c r="R600" s="42"/>
      <c r="S600" s="34">
        <v>0</v>
      </c>
      <c r="T600" s="34"/>
      <c r="U600" s="1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</row>
    <row r="601" spans="1:122" x14ac:dyDescent="0.2">
      <c r="A601" s="38">
        <f t="shared" si="147"/>
        <v>42614</v>
      </c>
      <c r="B601" s="39">
        <f t="shared" ca="1" si="154"/>
        <v>2060808.4927695901</v>
      </c>
      <c r="C601" s="34">
        <f t="shared" si="142"/>
        <v>2043074.3115000001</v>
      </c>
      <c r="D601" s="34"/>
      <c r="E601" s="40">
        <f ca="1">IF(A601&lt;$B$1,VLOOKUP(A601,[1]DI!$A$4:$B$15000,2,FALSE),0)</f>
        <v>0.14130000000000001</v>
      </c>
      <c r="F601" s="41">
        <f t="shared" ca="1" si="143"/>
        <v>1.0005246136075501</v>
      </c>
      <c r="G601" s="41">
        <f ca="1">(TRUNC(PRODUCT($F$11:$F600),16))</f>
        <v>1.2297375453748201</v>
      </c>
      <c r="H601" s="42">
        <f t="shared" ca="1" si="148"/>
        <v>1.2213814818450499</v>
      </c>
      <c r="I601" s="42">
        <f t="shared" ca="1" si="144"/>
        <v>1.00684149</v>
      </c>
      <c r="J601" s="40">
        <f t="shared" si="149"/>
        <v>3.5999999999999997E-2</v>
      </c>
      <c r="K601" s="98">
        <f t="shared" si="150"/>
        <v>42597</v>
      </c>
      <c r="L601" s="43">
        <f t="shared" si="151"/>
        <v>13</v>
      </c>
      <c r="M601" s="44">
        <f t="shared" si="152"/>
        <v>13</v>
      </c>
      <c r="N601" s="8">
        <f t="shared" si="145"/>
        <v>1.0018261610000001</v>
      </c>
      <c r="O601" s="8">
        <f t="shared" ca="1" si="146"/>
        <v>1.008680145</v>
      </c>
      <c r="P601" s="44">
        <v>0</v>
      </c>
      <c r="Q601" s="42">
        <f t="shared" ca="1" si="153"/>
        <v>17734.181269590001</v>
      </c>
      <c r="R601" s="42"/>
      <c r="S601" s="34">
        <v>0</v>
      </c>
      <c r="T601" s="34"/>
      <c r="U601" s="1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</row>
    <row r="602" spans="1:122" x14ac:dyDescent="0.2">
      <c r="A602" s="38">
        <f t="shared" si="147"/>
        <v>42615</v>
      </c>
      <c r="B602" s="39">
        <f t="shared" ca="1" si="154"/>
        <v>2062179.0135777101</v>
      </c>
      <c r="C602" s="34">
        <f t="shared" si="142"/>
        <v>2043074.3115000001</v>
      </c>
      <c r="D602" s="34">
        <f>130374.92*S$1</f>
        <v>19556.237999999998</v>
      </c>
      <c r="E602" s="40">
        <f ca="1">IF(A602&lt;$B$1,VLOOKUP(A602,[1]DI!$A$4:$B$15000,2,FALSE),0)</f>
        <v>0.14130000000000001</v>
      </c>
      <c r="F602" s="41">
        <f t="shared" ca="1" si="143"/>
        <v>1.0005246136075501</v>
      </c>
      <c r="G602" s="41">
        <f ca="1">(TRUNC(PRODUCT($F$11:$F601),16))</f>
        <v>1.2303826824248301</v>
      </c>
      <c r="H602" s="42">
        <f t="shared" ca="1" si="148"/>
        <v>1.2213814818450499</v>
      </c>
      <c r="I602" s="42">
        <f t="shared" ca="1" si="144"/>
        <v>1.00736969</v>
      </c>
      <c r="J602" s="40">
        <f t="shared" si="149"/>
        <v>3.5999999999999997E-2</v>
      </c>
      <c r="K602" s="98">
        <f t="shared" si="150"/>
        <v>42597</v>
      </c>
      <c r="L602" s="43">
        <f t="shared" si="151"/>
        <v>14</v>
      </c>
      <c r="M602" s="44">
        <f t="shared" si="152"/>
        <v>14</v>
      </c>
      <c r="N602" s="8">
        <f t="shared" si="145"/>
        <v>1.0019667729999999</v>
      </c>
      <c r="O602" s="8">
        <f t="shared" ca="1" si="146"/>
        <v>1.009350958</v>
      </c>
      <c r="P602" s="44">
        <v>0</v>
      </c>
      <c r="Q602" s="42">
        <f t="shared" ca="1" si="153"/>
        <v>19104.702077710001</v>
      </c>
      <c r="R602" s="42"/>
      <c r="S602" s="34">
        <v>0</v>
      </c>
      <c r="T602" s="34"/>
      <c r="U602" s="1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</row>
    <row r="603" spans="1:122" x14ac:dyDescent="0.2">
      <c r="A603" s="38">
        <f t="shared" si="147"/>
        <v>42616</v>
      </c>
      <c r="B603" s="39">
        <f t="shared" ca="1" si="154"/>
        <v>2063550.4517262001</v>
      </c>
      <c r="C603" s="34">
        <f t="shared" si="142"/>
        <v>2043074.3115000001</v>
      </c>
      <c r="D603" s="34">
        <f t="shared" ref="D603:D615" si="155">130374.92*S$1</f>
        <v>19556.237999999998</v>
      </c>
      <c r="E603" s="40">
        <f ca="1">IF(A603&lt;$B$1,VLOOKUP(A603,[1]DI!$A$4:$B$15000,2,FALSE),0)</f>
        <v>0</v>
      </c>
      <c r="F603" s="41">
        <f t="shared" ca="1" si="143"/>
        <v>1</v>
      </c>
      <c r="G603" s="41">
        <f ca="1">(TRUNC(PRODUCT($F$11:$F602),16))</f>
        <v>1.23102815792253</v>
      </c>
      <c r="H603" s="42">
        <f t="shared" ca="1" si="148"/>
        <v>1.2213814818450499</v>
      </c>
      <c r="I603" s="42">
        <f t="shared" ca="1" si="144"/>
        <v>1.00789817</v>
      </c>
      <c r="J603" s="40">
        <f t="shared" si="149"/>
        <v>3.5999999999999997E-2</v>
      </c>
      <c r="K603" s="98">
        <f t="shared" si="150"/>
        <v>42597</v>
      </c>
      <c r="L603" s="43">
        <f t="shared" si="151"/>
        <v>14</v>
      </c>
      <c r="M603" s="44">
        <f t="shared" si="152"/>
        <v>15</v>
      </c>
      <c r="N603" s="8">
        <f t="shared" si="145"/>
        <v>1.0021074050000001</v>
      </c>
      <c r="O603" s="8">
        <f t="shared" ca="1" si="146"/>
        <v>1.01002222</v>
      </c>
      <c r="P603" s="44">
        <v>0</v>
      </c>
      <c r="Q603" s="42">
        <f t="shared" ca="1" si="153"/>
        <v>20476.140226200001</v>
      </c>
      <c r="R603" s="42"/>
      <c r="S603" s="34">
        <v>0</v>
      </c>
      <c r="T603" s="34"/>
      <c r="U603" s="1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</row>
    <row r="604" spans="1:122" x14ac:dyDescent="0.2">
      <c r="A604" s="38">
        <f t="shared" si="147"/>
        <v>42617</v>
      </c>
      <c r="B604" s="39">
        <f t="shared" ca="1" si="154"/>
        <v>2063550.4517262001</v>
      </c>
      <c r="C604" s="34">
        <f t="shared" si="142"/>
        <v>2043074.3115000001</v>
      </c>
      <c r="D604" s="34">
        <f t="shared" si="155"/>
        <v>19556.237999999998</v>
      </c>
      <c r="E604" s="40">
        <f ca="1">IF(A604&lt;$B$1,VLOOKUP(A604,[1]DI!$A$4:$B$15000,2,FALSE),0)</f>
        <v>0</v>
      </c>
      <c r="F604" s="41">
        <f t="shared" ca="1" si="143"/>
        <v>1</v>
      </c>
      <c r="G604" s="41">
        <f ca="1">(TRUNC(PRODUCT($F$11:$F603),16))</f>
        <v>1.23102815792253</v>
      </c>
      <c r="H604" s="42">
        <f t="shared" ca="1" si="148"/>
        <v>1.2213814818450499</v>
      </c>
      <c r="I604" s="42">
        <f t="shared" ca="1" si="144"/>
        <v>1.00789817</v>
      </c>
      <c r="J604" s="40">
        <f t="shared" si="149"/>
        <v>3.5999999999999997E-2</v>
      </c>
      <c r="K604" s="98">
        <f t="shared" si="150"/>
        <v>42597</v>
      </c>
      <c r="L604" s="43">
        <f t="shared" si="151"/>
        <v>14</v>
      </c>
      <c r="M604" s="44">
        <f t="shared" si="152"/>
        <v>15</v>
      </c>
      <c r="N604" s="8">
        <f t="shared" si="145"/>
        <v>1.0021074050000001</v>
      </c>
      <c r="O604" s="8">
        <f t="shared" ca="1" si="146"/>
        <v>1.01002222</v>
      </c>
      <c r="P604" s="44">
        <v>0</v>
      </c>
      <c r="Q604" s="42">
        <f t="shared" ca="1" si="153"/>
        <v>20476.140226200001</v>
      </c>
      <c r="R604" s="42"/>
      <c r="S604" s="34">
        <v>0</v>
      </c>
      <c r="T604" s="34"/>
      <c r="U604" s="1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</row>
    <row r="605" spans="1:122" x14ac:dyDescent="0.2">
      <c r="A605" s="38">
        <f t="shared" si="147"/>
        <v>42618</v>
      </c>
      <c r="B605" s="39">
        <f t="shared" ca="1" si="154"/>
        <v>2063550.4517262001</v>
      </c>
      <c r="C605" s="34">
        <f t="shared" si="142"/>
        <v>2043074.3115000001</v>
      </c>
      <c r="D605" s="34">
        <f t="shared" si="155"/>
        <v>19556.237999999998</v>
      </c>
      <c r="E605" s="40">
        <f ca="1">IF(A605&lt;$B$1,VLOOKUP(A605,[1]DI!$A$4:$B$15000,2,FALSE),0)</f>
        <v>0.14130000000000001</v>
      </c>
      <c r="F605" s="41">
        <f t="shared" ca="1" si="143"/>
        <v>1.0005246136075501</v>
      </c>
      <c r="G605" s="41">
        <f ca="1">(TRUNC(PRODUCT($F$11:$F604),16))</f>
        <v>1.23102815792253</v>
      </c>
      <c r="H605" s="42">
        <f t="shared" ca="1" si="148"/>
        <v>1.2213814818450499</v>
      </c>
      <c r="I605" s="42">
        <f t="shared" ca="1" si="144"/>
        <v>1.00789817</v>
      </c>
      <c r="J605" s="40">
        <f t="shared" si="149"/>
        <v>3.5999999999999997E-2</v>
      </c>
      <c r="K605" s="98">
        <f t="shared" si="150"/>
        <v>42597</v>
      </c>
      <c r="L605" s="43">
        <f t="shared" si="151"/>
        <v>15</v>
      </c>
      <c r="M605" s="44">
        <f t="shared" si="152"/>
        <v>15</v>
      </c>
      <c r="N605" s="8">
        <f t="shared" si="145"/>
        <v>1.0021074050000001</v>
      </c>
      <c r="O605" s="8">
        <f t="shared" ca="1" si="146"/>
        <v>1.01002222</v>
      </c>
      <c r="P605" s="44">
        <v>0</v>
      </c>
      <c r="Q605" s="42">
        <f t="shared" ca="1" si="153"/>
        <v>20476.140226200001</v>
      </c>
      <c r="R605" s="42"/>
      <c r="S605" s="34">
        <v>0</v>
      </c>
      <c r="T605" s="34"/>
      <c r="U605" s="1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</row>
    <row r="606" spans="1:122" x14ac:dyDescent="0.2">
      <c r="A606" s="38">
        <f t="shared" si="147"/>
        <v>42619</v>
      </c>
      <c r="B606" s="39">
        <f t="shared" ca="1" si="154"/>
        <v>2064922.80517197</v>
      </c>
      <c r="C606" s="34">
        <f t="shared" si="142"/>
        <v>2043074.3115000001</v>
      </c>
      <c r="D606" s="34">
        <f t="shared" si="155"/>
        <v>19556.237999999998</v>
      </c>
      <c r="E606" s="40">
        <f ca="1">IF(A606&lt;$B$1,VLOOKUP(A606,[1]DI!$A$4:$B$15000,2,FALSE),0)</f>
        <v>0.14130000000000001</v>
      </c>
      <c r="F606" s="41">
        <f t="shared" ca="1" si="143"/>
        <v>1.0005246136075501</v>
      </c>
      <c r="G606" s="41">
        <f ca="1">(TRUNC(PRODUCT($F$11:$F605),16))</f>
        <v>1.2316739720454499</v>
      </c>
      <c r="H606" s="42">
        <f t="shared" ca="1" si="148"/>
        <v>1.2213814818450499</v>
      </c>
      <c r="I606" s="42">
        <f t="shared" ca="1" si="144"/>
        <v>1.0084269299999999</v>
      </c>
      <c r="J606" s="40">
        <f t="shared" si="149"/>
        <v>3.5999999999999997E-2</v>
      </c>
      <c r="K606" s="98">
        <f t="shared" si="150"/>
        <v>42597</v>
      </c>
      <c r="L606" s="43">
        <f t="shared" si="151"/>
        <v>16</v>
      </c>
      <c r="M606" s="44">
        <f t="shared" si="152"/>
        <v>16</v>
      </c>
      <c r="N606" s="8">
        <f t="shared" si="145"/>
        <v>1.002248056</v>
      </c>
      <c r="O606" s="8">
        <f t="shared" ca="1" si="146"/>
        <v>1.01069393</v>
      </c>
      <c r="P606" s="44">
        <v>0</v>
      </c>
      <c r="Q606" s="42">
        <f t="shared" ca="1" si="153"/>
        <v>21848.493671970002</v>
      </c>
      <c r="R606" s="42"/>
      <c r="S606" s="34">
        <v>0</v>
      </c>
      <c r="T606" s="34"/>
      <c r="U606" s="1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</row>
    <row r="607" spans="1:122" x14ac:dyDescent="0.2">
      <c r="A607" s="38">
        <f t="shared" si="147"/>
        <v>42620</v>
      </c>
      <c r="B607" s="39">
        <f t="shared" ca="1" si="154"/>
        <v>2066296.05757045</v>
      </c>
      <c r="C607" s="34">
        <f t="shared" si="142"/>
        <v>2043074.3115000001</v>
      </c>
      <c r="D607" s="34">
        <f t="shared" si="155"/>
        <v>19556.237999999998</v>
      </c>
      <c r="E607" s="40">
        <f ca="1">IF(A607&lt;$B$1,VLOOKUP(A607,[1]DI!$A$4:$B$15000,2,FALSE),0)</f>
        <v>0</v>
      </c>
      <c r="F607" s="41">
        <f t="shared" ca="1" si="143"/>
        <v>1</v>
      </c>
      <c r="G607" s="41">
        <f ca="1">(TRUNC(PRODUCT($F$11:$F606),16))</f>
        <v>1.2323201249712501</v>
      </c>
      <c r="H607" s="42">
        <f t="shared" ca="1" si="148"/>
        <v>1.2213814818450499</v>
      </c>
      <c r="I607" s="42">
        <f t="shared" ca="1" si="144"/>
        <v>1.00895596</v>
      </c>
      <c r="J607" s="40">
        <f t="shared" si="149"/>
        <v>3.5999999999999997E-2</v>
      </c>
      <c r="K607" s="98">
        <f t="shared" si="150"/>
        <v>42597</v>
      </c>
      <c r="L607" s="43">
        <f t="shared" si="151"/>
        <v>16</v>
      </c>
      <c r="M607" s="44">
        <f t="shared" si="152"/>
        <v>17</v>
      </c>
      <c r="N607" s="8">
        <f t="shared" si="145"/>
        <v>1.002388727</v>
      </c>
      <c r="O607" s="8">
        <f t="shared" ca="1" si="146"/>
        <v>1.0113660799999999</v>
      </c>
      <c r="P607" s="44">
        <v>0</v>
      </c>
      <c r="Q607" s="42">
        <f t="shared" ca="1" si="153"/>
        <v>23221.746070450001</v>
      </c>
      <c r="R607" s="42"/>
      <c r="S607" s="34">
        <v>0</v>
      </c>
      <c r="T607" s="34"/>
      <c r="U607" s="1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</row>
    <row r="608" spans="1:122" x14ac:dyDescent="0.2">
      <c r="A608" s="38">
        <f t="shared" si="147"/>
        <v>42621</v>
      </c>
      <c r="B608" s="39">
        <f t="shared" ca="1" si="154"/>
        <v>2066296.05757045</v>
      </c>
      <c r="C608" s="34">
        <f t="shared" si="142"/>
        <v>2043074.3115000001</v>
      </c>
      <c r="D608" s="34">
        <f t="shared" si="155"/>
        <v>19556.237999999998</v>
      </c>
      <c r="E608" s="40">
        <f ca="1">IF(A608&lt;$B$1,VLOOKUP(A608,[1]DI!$A$4:$B$15000,2,FALSE),0)</f>
        <v>0.14130000000000001</v>
      </c>
      <c r="F608" s="41">
        <f t="shared" ca="1" si="143"/>
        <v>1.0005246136075501</v>
      </c>
      <c r="G608" s="41">
        <f ca="1">(TRUNC(PRODUCT($F$11:$F607),16))</f>
        <v>1.2323201249712501</v>
      </c>
      <c r="H608" s="42">
        <f t="shared" ca="1" si="148"/>
        <v>1.2213814818450499</v>
      </c>
      <c r="I608" s="42">
        <f t="shared" ca="1" si="144"/>
        <v>1.00895596</v>
      </c>
      <c r="J608" s="40">
        <f t="shared" si="149"/>
        <v>3.5999999999999997E-2</v>
      </c>
      <c r="K608" s="98">
        <f t="shared" si="150"/>
        <v>42597</v>
      </c>
      <c r="L608" s="43">
        <f t="shared" si="151"/>
        <v>17</v>
      </c>
      <c r="M608" s="44">
        <f t="shared" si="152"/>
        <v>17</v>
      </c>
      <c r="N608" s="8">
        <f t="shared" si="145"/>
        <v>1.002388727</v>
      </c>
      <c r="O608" s="8">
        <f t="shared" ca="1" si="146"/>
        <v>1.0113660799999999</v>
      </c>
      <c r="P608" s="44">
        <v>0</v>
      </c>
      <c r="Q608" s="42">
        <f t="shared" ca="1" si="153"/>
        <v>23221.746070450001</v>
      </c>
      <c r="R608" s="42"/>
      <c r="S608" s="34">
        <v>0</v>
      </c>
      <c r="T608" s="34"/>
      <c r="U608" s="1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</row>
    <row r="609" spans="1:122" x14ac:dyDescent="0.2">
      <c r="A609" s="38">
        <f t="shared" si="147"/>
        <v>42622</v>
      </c>
      <c r="B609" s="39">
        <f t="shared" ca="1" si="154"/>
        <v>2067670.2293523601</v>
      </c>
      <c r="C609" s="34">
        <f t="shared" si="142"/>
        <v>2043074.3115000001</v>
      </c>
      <c r="D609" s="34">
        <f t="shared" si="155"/>
        <v>19556.237999999998</v>
      </c>
      <c r="E609" s="40">
        <f ca="1">IF(A609&lt;$B$1,VLOOKUP(A609,[1]DI!$A$4:$B$15000,2,FALSE),0)</f>
        <v>0.14130000000000001</v>
      </c>
      <c r="F609" s="41">
        <f t="shared" ca="1" si="143"/>
        <v>1.0005246136075501</v>
      </c>
      <c r="G609" s="41">
        <f ca="1">(TRUNC(PRODUCT($F$11:$F608),16))</f>
        <v>1.2329666168776701</v>
      </c>
      <c r="H609" s="42">
        <f t="shared" ca="1" si="148"/>
        <v>1.2213814818450499</v>
      </c>
      <c r="I609" s="42">
        <f t="shared" ca="1" si="144"/>
        <v>1.0094852700000001</v>
      </c>
      <c r="J609" s="40">
        <f t="shared" si="149"/>
        <v>3.5999999999999997E-2</v>
      </c>
      <c r="K609" s="98">
        <f t="shared" si="150"/>
        <v>42597</v>
      </c>
      <c r="L609" s="43">
        <f t="shared" si="151"/>
        <v>18</v>
      </c>
      <c r="M609" s="44">
        <f t="shared" si="152"/>
        <v>18</v>
      </c>
      <c r="N609" s="8">
        <f t="shared" si="145"/>
        <v>1.0025294179999999</v>
      </c>
      <c r="O609" s="8">
        <f t="shared" ca="1" si="146"/>
        <v>1.0120386800000001</v>
      </c>
      <c r="P609" s="44">
        <v>0</v>
      </c>
      <c r="Q609" s="42">
        <f t="shared" ca="1" si="153"/>
        <v>24595.917852359999</v>
      </c>
      <c r="R609" s="42"/>
      <c r="S609" s="34">
        <v>0</v>
      </c>
      <c r="T609" s="34"/>
      <c r="U609" s="1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</row>
    <row r="610" spans="1:122" x14ac:dyDescent="0.2">
      <c r="A610" s="38">
        <f t="shared" si="147"/>
        <v>42623</v>
      </c>
      <c r="B610" s="39">
        <f t="shared" ca="1" si="154"/>
        <v>2069045.32051772</v>
      </c>
      <c r="C610" s="34">
        <f t="shared" si="142"/>
        <v>2043074.3115000001</v>
      </c>
      <c r="D610" s="34">
        <f t="shared" si="155"/>
        <v>19556.237999999998</v>
      </c>
      <c r="E610" s="40">
        <f ca="1">IF(A610&lt;$B$1,VLOOKUP(A610,[1]DI!$A$4:$B$15000,2,FALSE),0)</f>
        <v>0</v>
      </c>
      <c r="F610" s="41">
        <f t="shared" ca="1" si="143"/>
        <v>1</v>
      </c>
      <c r="G610" s="41">
        <f ca="1">(TRUNC(PRODUCT($F$11:$F609),16))</f>
        <v>1.23361344794254</v>
      </c>
      <c r="H610" s="42">
        <f t="shared" ca="1" si="148"/>
        <v>1.2213814818450499</v>
      </c>
      <c r="I610" s="42">
        <f t="shared" ca="1" si="144"/>
        <v>1.0100148600000001</v>
      </c>
      <c r="J610" s="40">
        <f t="shared" si="149"/>
        <v>3.5999999999999997E-2</v>
      </c>
      <c r="K610" s="98">
        <f t="shared" si="150"/>
        <v>42597</v>
      </c>
      <c r="L610" s="43">
        <f t="shared" si="151"/>
        <v>18</v>
      </c>
      <c r="M610" s="44">
        <f t="shared" si="152"/>
        <v>19</v>
      </c>
      <c r="N610" s="8">
        <f t="shared" si="145"/>
        <v>1.002670129</v>
      </c>
      <c r="O610" s="8">
        <f t="shared" ca="1" si="146"/>
        <v>1.0127117299999999</v>
      </c>
      <c r="P610" s="44">
        <v>0</v>
      </c>
      <c r="Q610" s="42">
        <f t="shared" ca="1" si="153"/>
        <v>25971.00901772</v>
      </c>
      <c r="R610" s="42"/>
      <c r="S610" s="34">
        <v>0</v>
      </c>
      <c r="T610" s="34"/>
      <c r="U610" s="1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</row>
    <row r="611" spans="1:122" x14ac:dyDescent="0.2">
      <c r="A611" s="38">
        <f t="shared" si="147"/>
        <v>42624</v>
      </c>
      <c r="B611" s="39">
        <f t="shared" ca="1" si="154"/>
        <v>2069045.32051772</v>
      </c>
      <c r="C611" s="34">
        <f t="shared" si="142"/>
        <v>2043074.3115000001</v>
      </c>
      <c r="D611" s="34">
        <f t="shared" si="155"/>
        <v>19556.237999999998</v>
      </c>
      <c r="E611" s="40">
        <f ca="1">IF(A611&lt;$B$1,VLOOKUP(A611,[1]DI!$A$4:$B$15000,2,FALSE),0)</f>
        <v>0</v>
      </c>
      <c r="F611" s="41">
        <f t="shared" ca="1" si="143"/>
        <v>1</v>
      </c>
      <c r="G611" s="41">
        <f ca="1">(TRUNC(PRODUCT($F$11:$F610),16))</f>
        <v>1.23361344794254</v>
      </c>
      <c r="H611" s="42">
        <f t="shared" ca="1" si="148"/>
        <v>1.2213814818450499</v>
      </c>
      <c r="I611" s="42">
        <f t="shared" ca="1" si="144"/>
        <v>1.0100148600000001</v>
      </c>
      <c r="J611" s="40">
        <f t="shared" si="149"/>
        <v>3.5999999999999997E-2</v>
      </c>
      <c r="K611" s="98">
        <f t="shared" si="150"/>
        <v>42597</v>
      </c>
      <c r="L611" s="43">
        <f t="shared" si="151"/>
        <v>18</v>
      </c>
      <c r="M611" s="44">
        <f t="shared" si="152"/>
        <v>19</v>
      </c>
      <c r="N611" s="8">
        <f t="shared" si="145"/>
        <v>1.002670129</v>
      </c>
      <c r="O611" s="8">
        <f t="shared" ca="1" si="146"/>
        <v>1.0127117299999999</v>
      </c>
      <c r="P611" s="44">
        <v>0</v>
      </c>
      <c r="Q611" s="42">
        <f t="shared" ca="1" si="153"/>
        <v>25971.00901772</v>
      </c>
      <c r="R611" s="42"/>
      <c r="S611" s="34">
        <v>0</v>
      </c>
      <c r="T611" s="34"/>
      <c r="U611" s="1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</row>
    <row r="612" spans="1:122" x14ac:dyDescent="0.2">
      <c r="A612" s="38">
        <f t="shared" si="147"/>
        <v>42625</v>
      </c>
      <c r="B612" s="39">
        <f t="shared" ca="1" si="154"/>
        <v>2069045.32051772</v>
      </c>
      <c r="C612" s="34">
        <f t="shared" si="142"/>
        <v>2043074.3115000001</v>
      </c>
      <c r="D612" s="34">
        <f t="shared" si="155"/>
        <v>19556.237999999998</v>
      </c>
      <c r="E612" s="40">
        <f ca="1">IF(A612&lt;$B$1,VLOOKUP(A612,[1]DI!$A$4:$B$15000,2,FALSE),0)</f>
        <v>0.14130000000000001</v>
      </c>
      <c r="F612" s="41">
        <f t="shared" ca="1" si="143"/>
        <v>1.0005246136075501</v>
      </c>
      <c r="G612" s="41">
        <f ca="1">(TRUNC(PRODUCT($F$11:$F611),16))</f>
        <v>1.23361344794254</v>
      </c>
      <c r="H612" s="42">
        <f t="shared" ca="1" si="148"/>
        <v>1.2213814818450499</v>
      </c>
      <c r="I612" s="42">
        <f t="shared" ca="1" si="144"/>
        <v>1.0100148600000001</v>
      </c>
      <c r="J612" s="40">
        <f t="shared" si="149"/>
        <v>3.5999999999999997E-2</v>
      </c>
      <c r="K612" s="98">
        <f t="shared" si="150"/>
        <v>42597</v>
      </c>
      <c r="L612" s="43">
        <f t="shared" si="151"/>
        <v>19</v>
      </c>
      <c r="M612" s="44">
        <f t="shared" si="152"/>
        <v>19</v>
      </c>
      <c r="N612" s="8">
        <f t="shared" si="145"/>
        <v>1.002670129</v>
      </c>
      <c r="O612" s="8">
        <f t="shared" ca="1" si="146"/>
        <v>1.0127117299999999</v>
      </c>
      <c r="P612" s="44">
        <v>0</v>
      </c>
      <c r="Q612" s="42">
        <f t="shared" ca="1" si="153"/>
        <v>25971.00901772</v>
      </c>
      <c r="R612" s="42"/>
      <c r="S612" s="34">
        <v>0</v>
      </c>
      <c r="T612" s="34"/>
      <c r="U612" s="1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</row>
    <row r="613" spans="1:122" x14ac:dyDescent="0.2">
      <c r="A613" s="38">
        <f t="shared" si="147"/>
        <v>42626</v>
      </c>
      <c r="B613" s="39">
        <f t="shared" ca="1" si="154"/>
        <v>2070421.3290234401</v>
      </c>
      <c r="C613" s="34">
        <f t="shared" si="142"/>
        <v>2043074.3115000001</v>
      </c>
      <c r="D613" s="34">
        <f t="shared" si="155"/>
        <v>19556.237999999998</v>
      </c>
      <c r="E613" s="40">
        <f ca="1">IF(A613&lt;$B$1,VLOOKUP(A613,[1]DI!$A$4:$B$15000,2,FALSE),0)</f>
        <v>0.14130000000000001</v>
      </c>
      <c r="F613" s="41">
        <f t="shared" ca="1" si="143"/>
        <v>1.0005246136075501</v>
      </c>
      <c r="G613" s="41">
        <f ca="1">(TRUNC(PRODUCT($F$11:$F612),16))</f>
        <v>1.2342606183437901</v>
      </c>
      <c r="H613" s="42">
        <f t="shared" ca="1" si="148"/>
        <v>1.2213814818450499</v>
      </c>
      <c r="I613" s="42">
        <f t="shared" ca="1" si="144"/>
        <v>1.0105447299999999</v>
      </c>
      <c r="J613" s="40">
        <f t="shared" si="149"/>
        <v>3.5999999999999997E-2</v>
      </c>
      <c r="K613" s="98">
        <f t="shared" si="150"/>
        <v>42597</v>
      </c>
      <c r="L613" s="43">
        <f t="shared" si="151"/>
        <v>20</v>
      </c>
      <c r="M613" s="44">
        <f t="shared" si="152"/>
        <v>20</v>
      </c>
      <c r="N613" s="8">
        <f t="shared" si="145"/>
        <v>1.002810859</v>
      </c>
      <c r="O613" s="8">
        <f t="shared" ca="1" si="146"/>
        <v>1.0133852290000001</v>
      </c>
      <c r="P613" s="44">
        <v>0</v>
      </c>
      <c r="Q613" s="42">
        <f t="shared" ca="1" si="153"/>
        <v>27347.017523440001</v>
      </c>
      <c r="R613" s="42"/>
      <c r="S613" s="34">
        <v>0</v>
      </c>
      <c r="T613" s="34"/>
      <c r="U613" s="1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</row>
    <row r="614" spans="1:122" x14ac:dyDescent="0.2">
      <c r="A614" s="38">
        <f t="shared" si="147"/>
        <v>42627</v>
      </c>
      <c r="B614" s="39">
        <f t="shared" ca="1" si="154"/>
        <v>2071798.23648186</v>
      </c>
      <c r="C614" s="34">
        <f t="shared" si="142"/>
        <v>2043074.3115000001</v>
      </c>
      <c r="D614" s="34">
        <f t="shared" si="155"/>
        <v>19556.237999999998</v>
      </c>
      <c r="E614" s="40">
        <f ca="1">IF(A614&lt;$B$1,VLOOKUP(A614,[1]DI!$A$4:$B$15000,2,FALSE),0)</f>
        <v>0.14130000000000001</v>
      </c>
      <c r="F614" s="41">
        <f t="shared" ca="1" si="143"/>
        <v>1.0005246136075501</v>
      </c>
      <c r="G614" s="41">
        <f ca="1">(TRUNC(PRODUCT($F$11:$F613),16))</f>
        <v>1.2349081282594301</v>
      </c>
      <c r="H614" s="42">
        <f t="shared" ca="1" si="148"/>
        <v>1.2213814818450499</v>
      </c>
      <c r="I614" s="42">
        <f t="shared" ca="1" si="144"/>
        <v>1.0110748700000001</v>
      </c>
      <c r="J614" s="40">
        <f t="shared" si="149"/>
        <v>3.5999999999999997E-2</v>
      </c>
      <c r="K614" s="98">
        <f t="shared" si="150"/>
        <v>42597</v>
      </c>
      <c r="L614" s="43">
        <f t="shared" si="151"/>
        <v>21</v>
      </c>
      <c r="M614" s="44">
        <f t="shared" si="152"/>
        <v>21</v>
      </c>
      <c r="N614" s="8">
        <f t="shared" si="145"/>
        <v>1.0029516089999999</v>
      </c>
      <c r="O614" s="8">
        <f t="shared" ca="1" si="146"/>
        <v>1.014059168</v>
      </c>
      <c r="P614" s="44">
        <v>0</v>
      </c>
      <c r="Q614" s="42">
        <f t="shared" ca="1" si="153"/>
        <v>28723.92498186</v>
      </c>
      <c r="R614" s="42"/>
      <c r="S614" s="34">
        <v>0</v>
      </c>
      <c r="T614" s="34"/>
      <c r="U614" s="1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</row>
    <row r="615" spans="1:122" s="37" customFormat="1" x14ac:dyDescent="0.2">
      <c r="A615" s="38">
        <f t="shared" si="147"/>
        <v>42628</v>
      </c>
      <c r="B615" s="39">
        <f t="shared" ca="1" si="154"/>
        <v>2073176.0837544601</v>
      </c>
      <c r="C615" s="34">
        <f t="shared" si="142"/>
        <v>2043074.3115000001</v>
      </c>
      <c r="D615" s="34">
        <f t="shared" si="155"/>
        <v>19556.237999999998</v>
      </c>
      <c r="E615" s="40">
        <f ca="1">IF(A615&lt;$B$1,VLOOKUP(A615,[1]DI!$A$4:$B$15000,2,FALSE),0)</f>
        <v>0.14130000000000001</v>
      </c>
      <c r="F615" s="41">
        <f t="shared" ca="1" si="143"/>
        <v>1.0005246136075501</v>
      </c>
      <c r="G615" s="41">
        <f ca="1">(TRUNC(PRODUCT($F$11:$F614),16))</f>
        <v>1.23555597786759</v>
      </c>
      <c r="H615" s="42">
        <f t="shared" ca="1" si="148"/>
        <v>1.2213814818450499</v>
      </c>
      <c r="I615" s="42">
        <f t="shared" ca="1" si="144"/>
        <v>1.0116053</v>
      </c>
      <c r="J615" s="40">
        <f t="shared" si="149"/>
        <v>3.5999999999999997E-2</v>
      </c>
      <c r="K615" s="98">
        <f t="shared" si="150"/>
        <v>42597</v>
      </c>
      <c r="L615" s="43">
        <f t="shared" si="151"/>
        <v>22</v>
      </c>
      <c r="M615" s="44">
        <f t="shared" si="152"/>
        <v>22</v>
      </c>
      <c r="N615" s="8">
        <f t="shared" si="145"/>
        <v>1.0030923789999999</v>
      </c>
      <c r="O615" s="8">
        <f t="shared" ca="1" si="146"/>
        <v>1.0147335669999999</v>
      </c>
      <c r="P615" s="44">
        <v>20</v>
      </c>
      <c r="Q615" s="42">
        <f t="shared" ca="1" si="153"/>
        <v>30101.77225446</v>
      </c>
      <c r="R615" s="42"/>
      <c r="S615" s="34">
        <v>0</v>
      </c>
      <c r="T615" s="34">
        <f>200678.46*S1</f>
        <v>30101.768999999997</v>
      </c>
      <c r="U615" s="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</row>
    <row r="616" spans="1:122" x14ac:dyDescent="0.2">
      <c r="A616" s="38">
        <f t="shared" si="147"/>
        <v>42629</v>
      </c>
      <c r="B616" s="39">
        <f t="shared" ca="1" si="154"/>
        <v>2099516.9988314197</v>
      </c>
      <c r="C616" s="34">
        <f>(C615+D615)-S615+(236607.43*S1)</f>
        <v>2098121.6639999999</v>
      </c>
      <c r="D616" s="34"/>
      <c r="E616" s="40">
        <f ca="1">IF(A616&lt;$B$1,VLOOKUP(A616,[1]DI!$A$4:$B$15000,2,FALSE),0)</f>
        <v>0.14130000000000001</v>
      </c>
      <c r="F616" s="41">
        <f t="shared" ca="1" si="143"/>
        <v>1.0005246136075501</v>
      </c>
      <c r="G616" s="41">
        <f ca="1">(TRUNC(PRODUCT($F$11:$F615),16))</f>
        <v>1.2362041673464701</v>
      </c>
      <c r="H616" s="42">
        <f t="shared" ca="1" si="148"/>
        <v>1.23555597786759</v>
      </c>
      <c r="I616" s="42">
        <f t="shared" ca="1" si="144"/>
        <v>1.00052461</v>
      </c>
      <c r="J616" s="40">
        <f t="shared" si="149"/>
        <v>3.5999999999999997E-2</v>
      </c>
      <c r="K616" s="98">
        <f t="shared" si="150"/>
        <v>42628</v>
      </c>
      <c r="L616" s="43">
        <f t="shared" si="151"/>
        <v>1</v>
      </c>
      <c r="M616" s="44">
        <f t="shared" si="152"/>
        <v>1</v>
      </c>
      <c r="N616" s="8">
        <f t="shared" si="145"/>
        <v>1.000140356</v>
      </c>
      <c r="O616" s="8">
        <f t="shared" ca="1" si="146"/>
        <v>1.0006650399999999</v>
      </c>
      <c r="P616" s="44">
        <v>0</v>
      </c>
      <c r="Q616" s="42">
        <f t="shared" ca="1" si="153"/>
        <v>1395.33483142</v>
      </c>
      <c r="R616" s="42"/>
      <c r="S616" s="34">
        <v>0</v>
      </c>
      <c r="T616" s="34"/>
      <c r="U616" s="1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</row>
    <row r="617" spans="1:122" x14ac:dyDescent="0.2">
      <c r="A617" s="38">
        <f t="shared" si="147"/>
        <v>42630</v>
      </c>
      <c r="B617" s="39">
        <f t="shared" ca="1" si="154"/>
        <v>2100618.4350745198</v>
      </c>
      <c r="C617" s="34">
        <f t="shared" ref="C617:C647" si="156">(C616-S616)</f>
        <v>2098121.6639999999</v>
      </c>
      <c r="D617" s="34"/>
      <c r="E617" s="40">
        <f ca="1">IF(A617&lt;$B$1,VLOOKUP(A617,[1]DI!$A$4:$B$15000,2,FALSE),0)</f>
        <v>0</v>
      </c>
      <c r="F617" s="41">
        <f t="shared" ca="1" si="143"/>
        <v>1</v>
      </c>
      <c r="G617" s="41">
        <f ca="1">(TRUNC(PRODUCT($F$11:$F616),16))</f>
        <v>1.2368526968743701</v>
      </c>
      <c r="H617" s="42">
        <f t="shared" ca="1" si="148"/>
        <v>1.23555597786759</v>
      </c>
      <c r="I617" s="42">
        <f t="shared" ca="1" si="144"/>
        <v>1.0010494999999999</v>
      </c>
      <c r="J617" s="40">
        <f t="shared" si="149"/>
        <v>3.5999999999999997E-2</v>
      </c>
      <c r="K617" s="98">
        <f t="shared" si="150"/>
        <v>42628</v>
      </c>
      <c r="L617" s="43">
        <f t="shared" si="151"/>
        <v>1</v>
      </c>
      <c r="M617" s="44">
        <f t="shared" si="152"/>
        <v>1</v>
      </c>
      <c r="N617" s="8">
        <f t="shared" si="145"/>
        <v>1.000140356</v>
      </c>
      <c r="O617" s="8">
        <f t="shared" ca="1" si="146"/>
        <v>1.0011900030000001</v>
      </c>
      <c r="P617" s="44">
        <v>0</v>
      </c>
      <c r="Q617" s="42">
        <f t="shared" ca="1" si="153"/>
        <v>2496.7710745200002</v>
      </c>
      <c r="R617" s="42"/>
      <c r="S617" s="34">
        <v>0</v>
      </c>
      <c r="T617" s="34"/>
      <c r="U617" s="1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</row>
    <row r="618" spans="1:122" x14ac:dyDescent="0.2">
      <c r="A618" s="38">
        <f t="shared" si="147"/>
        <v>42631</v>
      </c>
      <c r="B618" s="39">
        <f t="shared" ca="1" si="154"/>
        <v>2100618.4350745198</v>
      </c>
      <c r="C618" s="34">
        <f t="shared" si="156"/>
        <v>2098121.6639999999</v>
      </c>
      <c r="D618" s="34"/>
      <c r="E618" s="40">
        <f ca="1">IF(A618&lt;$B$1,VLOOKUP(A618,[1]DI!$A$4:$B$15000,2,FALSE),0)</f>
        <v>0</v>
      </c>
      <c r="F618" s="41">
        <f t="shared" ca="1" si="143"/>
        <v>1</v>
      </c>
      <c r="G618" s="41">
        <f ca="1">(TRUNC(PRODUCT($F$11:$F617),16))</f>
        <v>1.2368526968743701</v>
      </c>
      <c r="H618" s="42">
        <f t="shared" ca="1" si="148"/>
        <v>1.23555597786759</v>
      </c>
      <c r="I618" s="42">
        <f t="shared" ca="1" si="144"/>
        <v>1.0010494999999999</v>
      </c>
      <c r="J618" s="40">
        <f t="shared" si="149"/>
        <v>3.5999999999999997E-2</v>
      </c>
      <c r="K618" s="98">
        <f t="shared" si="150"/>
        <v>42628</v>
      </c>
      <c r="L618" s="43">
        <f t="shared" si="151"/>
        <v>1</v>
      </c>
      <c r="M618" s="44">
        <f t="shared" si="152"/>
        <v>1</v>
      </c>
      <c r="N618" s="8">
        <f t="shared" si="145"/>
        <v>1.000140356</v>
      </c>
      <c r="O618" s="8">
        <f t="shared" ca="1" si="146"/>
        <v>1.0011900030000001</v>
      </c>
      <c r="P618" s="44">
        <v>0</v>
      </c>
      <c r="Q618" s="42">
        <f t="shared" ca="1" si="153"/>
        <v>2496.7710745200002</v>
      </c>
      <c r="R618" s="42"/>
      <c r="S618" s="34">
        <v>0</v>
      </c>
      <c r="T618" s="34"/>
      <c r="U618" s="1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</row>
    <row r="619" spans="1:122" x14ac:dyDescent="0.2">
      <c r="A619" s="38">
        <f t="shared" si="147"/>
        <v>42632</v>
      </c>
      <c r="B619" s="39">
        <f t="shared" ca="1" si="154"/>
        <v>2100913.26942511</v>
      </c>
      <c r="C619" s="34">
        <f t="shared" si="156"/>
        <v>2098121.6639999999</v>
      </c>
      <c r="D619" s="34"/>
      <c r="E619" s="40">
        <f ca="1">IF(A619&lt;$B$1,VLOOKUP(A619,[1]DI!$A$4:$B$15000,2,FALSE),0)</f>
        <v>0.14130000000000001</v>
      </c>
      <c r="F619" s="41">
        <f t="shared" ca="1" si="143"/>
        <v>1.0005246136075501</v>
      </c>
      <c r="G619" s="41">
        <f ca="1">(TRUNC(PRODUCT($F$11:$F618),16))</f>
        <v>1.2368526968743701</v>
      </c>
      <c r="H619" s="42">
        <f t="shared" ca="1" si="148"/>
        <v>1.23555597786759</v>
      </c>
      <c r="I619" s="42">
        <f t="shared" ca="1" si="144"/>
        <v>1.0010494999999999</v>
      </c>
      <c r="J619" s="40">
        <f t="shared" si="149"/>
        <v>3.5999999999999997E-2</v>
      </c>
      <c r="K619" s="98">
        <f t="shared" si="150"/>
        <v>42628</v>
      </c>
      <c r="L619" s="43">
        <f t="shared" si="151"/>
        <v>2</v>
      </c>
      <c r="M619" s="44">
        <f t="shared" si="152"/>
        <v>2</v>
      </c>
      <c r="N619" s="8">
        <f t="shared" si="145"/>
        <v>1.0002807309999999</v>
      </c>
      <c r="O619" s="8">
        <f t="shared" ca="1" si="146"/>
        <v>1.0013305260000001</v>
      </c>
      <c r="P619" s="44">
        <v>0</v>
      </c>
      <c r="Q619" s="42">
        <f t="shared" ca="1" si="153"/>
        <v>2791.6054251099999</v>
      </c>
      <c r="R619" s="42"/>
      <c r="S619" s="34">
        <v>0</v>
      </c>
      <c r="T619" s="34"/>
      <c r="U619" s="1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</row>
    <row r="620" spans="1:122" x14ac:dyDescent="0.2">
      <c r="A620" s="38">
        <f t="shared" si="147"/>
        <v>42633</v>
      </c>
      <c r="B620" s="39">
        <f t="shared" ca="1" si="154"/>
        <v>2102310.4778791796</v>
      </c>
      <c r="C620" s="34">
        <f t="shared" si="156"/>
        <v>2098121.6639999999</v>
      </c>
      <c r="D620" s="34"/>
      <c r="E620" s="40">
        <f ca="1">IF(A620&lt;$B$1,VLOOKUP(A620,[1]DI!$A$4:$B$15000,2,FALSE),0)</f>
        <v>0.14130000000000001</v>
      </c>
      <c r="F620" s="41">
        <f t="shared" ca="1" si="143"/>
        <v>1.0005246136075501</v>
      </c>
      <c r="G620" s="41">
        <f ca="1">(TRUNC(PRODUCT($F$11:$F619),16))</f>
        <v>1.23750156662969</v>
      </c>
      <c r="H620" s="42">
        <f t="shared" ca="1" si="148"/>
        <v>1.23555597786759</v>
      </c>
      <c r="I620" s="42">
        <f t="shared" ca="1" si="144"/>
        <v>1.0015746699999999</v>
      </c>
      <c r="J620" s="40">
        <f t="shared" si="149"/>
        <v>3.5999999999999997E-2</v>
      </c>
      <c r="K620" s="98">
        <f t="shared" si="150"/>
        <v>42628</v>
      </c>
      <c r="L620" s="43">
        <f t="shared" si="151"/>
        <v>3</v>
      </c>
      <c r="M620" s="44">
        <f t="shared" si="152"/>
        <v>3</v>
      </c>
      <c r="N620" s="8">
        <f t="shared" si="145"/>
        <v>1.000421126</v>
      </c>
      <c r="O620" s="8">
        <f t="shared" ca="1" si="146"/>
        <v>1.0019964589999999</v>
      </c>
      <c r="P620" s="44">
        <v>0</v>
      </c>
      <c r="Q620" s="42">
        <f t="shared" ca="1" si="153"/>
        <v>4188.8138791800002</v>
      </c>
      <c r="R620" s="42"/>
      <c r="S620" s="34">
        <v>0</v>
      </c>
      <c r="T620" s="34"/>
      <c r="U620" s="1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</row>
    <row r="621" spans="1:122" x14ac:dyDescent="0.2">
      <c r="A621" s="38">
        <f t="shared" si="147"/>
        <v>42634</v>
      </c>
      <c r="B621" s="39">
        <f t="shared" ca="1" si="154"/>
        <v>2103708.6053105397</v>
      </c>
      <c r="C621" s="34">
        <f t="shared" si="156"/>
        <v>2098121.6639999999</v>
      </c>
      <c r="D621" s="34"/>
      <c r="E621" s="40">
        <f ca="1">IF(A621&lt;$B$1,VLOOKUP(A621,[1]DI!$A$4:$B$15000,2,FALSE),0)</f>
        <v>0.14130000000000001</v>
      </c>
      <c r="F621" s="41">
        <f t="shared" ca="1" si="143"/>
        <v>1.0005246136075501</v>
      </c>
      <c r="G621" s="41">
        <f ca="1">(TRUNC(PRODUCT($F$11:$F620),16))</f>
        <v>1.2381507767909099</v>
      </c>
      <c r="H621" s="42">
        <f t="shared" ca="1" si="148"/>
        <v>1.23555597786759</v>
      </c>
      <c r="I621" s="42">
        <f t="shared" ca="1" si="144"/>
        <v>1.00210011</v>
      </c>
      <c r="J621" s="40">
        <f t="shared" si="149"/>
        <v>3.5999999999999997E-2</v>
      </c>
      <c r="K621" s="98">
        <f t="shared" si="150"/>
        <v>42628</v>
      </c>
      <c r="L621" s="43">
        <f t="shared" si="151"/>
        <v>4</v>
      </c>
      <c r="M621" s="44">
        <f t="shared" si="152"/>
        <v>4</v>
      </c>
      <c r="N621" s="8">
        <f t="shared" si="145"/>
        <v>1.0005615409999999</v>
      </c>
      <c r="O621" s="8">
        <f t="shared" ca="1" si="146"/>
        <v>1.00266283</v>
      </c>
      <c r="P621" s="44">
        <v>0</v>
      </c>
      <c r="Q621" s="42">
        <f t="shared" ca="1" si="153"/>
        <v>5586.9413105399999</v>
      </c>
      <c r="R621" s="42"/>
      <c r="S621" s="34">
        <v>0</v>
      </c>
      <c r="T621" s="34"/>
      <c r="U621" s="1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</row>
    <row r="622" spans="1:122" x14ac:dyDescent="0.2">
      <c r="A622" s="38">
        <f t="shared" si="147"/>
        <v>42635</v>
      </c>
      <c r="B622" s="39">
        <f t="shared" ca="1" si="154"/>
        <v>2105107.6496210699</v>
      </c>
      <c r="C622" s="34">
        <f t="shared" si="156"/>
        <v>2098121.6639999999</v>
      </c>
      <c r="D622" s="34"/>
      <c r="E622" s="40">
        <f ca="1">IF(A622&lt;$B$1,VLOOKUP(A622,[1]DI!$A$4:$B$15000,2,FALSE),0)</f>
        <v>0.14130000000000001</v>
      </c>
      <c r="F622" s="41">
        <f t="shared" ca="1" si="143"/>
        <v>1.0005246136075501</v>
      </c>
      <c r="G622" s="41">
        <f ca="1">(TRUNC(PRODUCT($F$11:$F621),16))</f>
        <v>1.23880032753661</v>
      </c>
      <c r="H622" s="42">
        <f t="shared" ca="1" si="148"/>
        <v>1.23555597786759</v>
      </c>
      <c r="I622" s="42">
        <f t="shared" ca="1" si="144"/>
        <v>1.00262582</v>
      </c>
      <c r="J622" s="40">
        <f t="shared" si="149"/>
        <v>3.5999999999999997E-2</v>
      </c>
      <c r="K622" s="98">
        <f t="shared" si="150"/>
        <v>42628</v>
      </c>
      <c r="L622" s="43">
        <f t="shared" si="151"/>
        <v>5</v>
      </c>
      <c r="M622" s="44">
        <f t="shared" si="152"/>
        <v>5</v>
      </c>
      <c r="N622" s="8">
        <f t="shared" si="145"/>
        <v>1.0007019749999999</v>
      </c>
      <c r="O622" s="8">
        <f t="shared" ca="1" si="146"/>
        <v>1.0033296380000001</v>
      </c>
      <c r="P622" s="44">
        <v>0</v>
      </c>
      <c r="Q622" s="42">
        <f t="shared" ca="1" si="153"/>
        <v>6985.98562107</v>
      </c>
      <c r="R622" s="42"/>
      <c r="S622" s="34">
        <v>0</v>
      </c>
      <c r="T622" s="34"/>
      <c r="U622" s="1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</row>
    <row r="623" spans="1:122" x14ac:dyDescent="0.2">
      <c r="A623" s="38">
        <f t="shared" si="147"/>
        <v>42636</v>
      </c>
      <c r="B623" s="39">
        <f t="shared" ca="1" si="154"/>
        <v>2106507.6338901101</v>
      </c>
      <c r="C623" s="34">
        <f t="shared" si="156"/>
        <v>2098121.6639999999</v>
      </c>
      <c r="D623" s="34"/>
      <c r="E623" s="40">
        <f ca="1">IF(A623&lt;$B$1,VLOOKUP(A623,[1]DI!$A$4:$B$15000,2,FALSE),0)</f>
        <v>0.14130000000000001</v>
      </c>
      <c r="F623" s="41">
        <f t="shared" ca="1" si="143"/>
        <v>1.0005246136075501</v>
      </c>
      <c r="G623" s="41">
        <f ca="1">(TRUNC(PRODUCT($F$11:$F622),16))</f>
        <v>1.2394502190454699</v>
      </c>
      <c r="H623" s="42">
        <f t="shared" ca="1" si="148"/>
        <v>1.23555597786759</v>
      </c>
      <c r="I623" s="42">
        <f t="shared" ca="1" si="144"/>
        <v>1.0031518100000001</v>
      </c>
      <c r="J623" s="40">
        <f t="shared" si="149"/>
        <v>3.5999999999999997E-2</v>
      </c>
      <c r="K623" s="98">
        <f t="shared" si="150"/>
        <v>42628</v>
      </c>
      <c r="L623" s="43">
        <f t="shared" si="151"/>
        <v>6</v>
      </c>
      <c r="M623" s="44">
        <f t="shared" si="152"/>
        <v>6</v>
      </c>
      <c r="N623" s="8">
        <f t="shared" si="145"/>
        <v>1.000842429</v>
      </c>
      <c r="O623" s="8">
        <f t="shared" ca="1" si="146"/>
        <v>1.0039968939999999</v>
      </c>
      <c r="P623" s="44">
        <v>0</v>
      </c>
      <c r="Q623" s="42">
        <f t="shared" ca="1" si="153"/>
        <v>8385.9698901100001</v>
      </c>
      <c r="R623" s="42"/>
      <c r="S623" s="34">
        <v>0</v>
      </c>
      <c r="T623" s="34"/>
      <c r="U623" s="1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</row>
    <row r="624" spans="1:122" x14ac:dyDescent="0.2">
      <c r="A624" s="38">
        <f t="shared" si="147"/>
        <v>42637</v>
      </c>
      <c r="B624" s="39">
        <f t="shared" ca="1" si="154"/>
        <v>2107908.55811765</v>
      </c>
      <c r="C624" s="34">
        <f t="shared" si="156"/>
        <v>2098121.6639999999</v>
      </c>
      <c r="D624" s="34"/>
      <c r="E624" s="40">
        <f ca="1">IF(A624&lt;$B$1,VLOOKUP(A624,[1]DI!$A$4:$B$15000,2,FALSE),0)</f>
        <v>0</v>
      </c>
      <c r="F624" s="41">
        <f t="shared" ca="1" si="143"/>
        <v>1</v>
      </c>
      <c r="G624" s="41">
        <f ca="1">(TRUNC(PRODUCT($F$11:$F623),16))</f>
        <v>1.2401004514962599</v>
      </c>
      <c r="H624" s="42">
        <f t="shared" ca="1" si="148"/>
        <v>1.23555597786759</v>
      </c>
      <c r="I624" s="42">
        <f t="shared" ca="1" si="144"/>
        <v>1.00367808</v>
      </c>
      <c r="J624" s="40">
        <f t="shared" si="149"/>
        <v>3.5999999999999997E-2</v>
      </c>
      <c r="K624" s="98">
        <f t="shared" si="150"/>
        <v>42628</v>
      </c>
      <c r="L624" s="43">
        <f t="shared" si="151"/>
        <v>6</v>
      </c>
      <c r="M624" s="44">
        <f t="shared" si="152"/>
        <v>7</v>
      </c>
      <c r="N624" s="8">
        <f t="shared" si="145"/>
        <v>1.0009829029999999</v>
      </c>
      <c r="O624" s="8">
        <f t="shared" ca="1" si="146"/>
        <v>1.004664598</v>
      </c>
      <c r="P624" s="44">
        <v>0</v>
      </c>
      <c r="Q624" s="42">
        <f t="shared" ca="1" si="153"/>
        <v>9786.8941176499993</v>
      </c>
      <c r="R624" s="42"/>
      <c r="S624" s="34">
        <v>0</v>
      </c>
      <c r="T624" s="34"/>
      <c r="U624" s="1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</row>
    <row r="625" spans="1:122" x14ac:dyDescent="0.2">
      <c r="A625" s="38">
        <f t="shared" si="147"/>
        <v>42638</v>
      </c>
      <c r="B625" s="39">
        <f t="shared" ca="1" si="154"/>
        <v>2107908.55811765</v>
      </c>
      <c r="C625" s="34">
        <f t="shared" si="156"/>
        <v>2098121.6639999999</v>
      </c>
      <c r="D625" s="34"/>
      <c r="E625" s="40">
        <f ca="1">IF(A625&lt;$B$1,VLOOKUP(A625,[1]DI!$A$4:$B$15000,2,FALSE),0)</f>
        <v>0</v>
      </c>
      <c r="F625" s="41">
        <f t="shared" ca="1" si="143"/>
        <v>1</v>
      </c>
      <c r="G625" s="41">
        <f ca="1">(TRUNC(PRODUCT($F$11:$F624),16))</f>
        <v>1.2401004514962599</v>
      </c>
      <c r="H625" s="42">
        <f t="shared" ca="1" si="148"/>
        <v>1.23555597786759</v>
      </c>
      <c r="I625" s="42">
        <f t="shared" ca="1" si="144"/>
        <v>1.00367808</v>
      </c>
      <c r="J625" s="40">
        <f t="shared" si="149"/>
        <v>3.5999999999999997E-2</v>
      </c>
      <c r="K625" s="98">
        <f t="shared" si="150"/>
        <v>42628</v>
      </c>
      <c r="L625" s="43">
        <f t="shared" si="151"/>
        <v>6</v>
      </c>
      <c r="M625" s="44">
        <f t="shared" si="152"/>
        <v>7</v>
      </c>
      <c r="N625" s="8">
        <f t="shared" si="145"/>
        <v>1.0009829029999999</v>
      </c>
      <c r="O625" s="8">
        <f t="shared" ca="1" si="146"/>
        <v>1.004664598</v>
      </c>
      <c r="P625" s="44">
        <v>0</v>
      </c>
      <c r="Q625" s="42">
        <f t="shared" ca="1" si="153"/>
        <v>9786.8941176499993</v>
      </c>
      <c r="R625" s="42"/>
      <c r="S625" s="34">
        <v>0</v>
      </c>
      <c r="T625" s="34"/>
      <c r="U625" s="1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</row>
    <row r="626" spans="1:122" x14ac:dyDescent="0.2">
      <c r="A626" s="38">
        <f t="shared" si="147"/>
        <v>42639</v>
      </c>
      <c r="B626" s="39">
        <f t="shared" ca="1" si="154"/>
        <v>2107908.55811765</v>
      </c>
      <c r="C626" s="34">
        <f t="shared" si="156"/>
        <v>2098121.6639999999</v>
      </c>
      <c r="D626" s="34"/>
      <c r="E626" s="40">
        <f ca="1">IF(A626&lt;$B$1,VLOOKUP(A626,[1]DI!$A$4:$B$15000,2,FALSE),0)</f>
        <v>0.14130000000000001</v>
      </c>
      <c r="F626" s="41">
        <f t="shared" ca="1" si="143"/>
        <v>1.0005246136075501</v>
      </c>
      <c r="G626" s="41">
        <f ca="1">(TRUNC(PRODUCT($F$11:$F625),16))</f>
        <v>1.2401004514962599</v>
      </c>
      <c r="H626" s="42">
        <f t="shared" ca="1" si="148"/>
        <v>1.23555597786759</v>
      </c>
      <c r="I626" s="42">
        <f t="shared" ca="1" si="144"/>
        <v>1.00367808</v>
      </c>
      <c r="J626" s="40">
        <f t="shared" si="149"/>
        <v>3.5999999999999997E-2</v>
      </c>
      <c r="K626" s="98">
        <f t="shared" si="150"/>
        <v>42628</v>
      </c>
      <c r="L626" s="43">
        <f t="shared" si="151"/>
        <v>7</v>
      </c>
      <c r="M626" s="44">
        <f t="shared" si="152"/>
        <v>7</v>
      </c>
      <c r="N626" s="8">
        <f t="shared" si="145"/>
        <v>1.0009829029999999</v>
      </c>
      <c r="O626" s="8">
        <f t="shared" ca="1" si="146"/>
        <v>1.004664598</v>
      </c>
      <c r="P626" s="44">
        <v>0</v>
      </c>
      <c r="Q626" s="42">
        <f t="shared" ca="1" si="153"/>
        <v>9786.8941176499993</v>
      </c>
      <c r="R626" s="42"/>
      <c r="S626" s="34">
        <v>0</v>
      </c>
      <c r="T626" s="34"/>
      <c r="U626" s="1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</row>
    <row r="627" spans="1:122" x14ac:dyDescent="0.2">
      <c r="A627" s="38">
        <f t="shared" si="147"/>
        <v>42640</v>
      </c>
      <c r="B627" s="39">
        <f t="shared" ca="1" si="154"/>
        <v>2109310.40132247</v>
      </c>
      <c r="C627" s="34">
        <f t="shared" si="156"/>
        <v>2098121.6639999999</v>
      </c>
      <c r="D627" s="34"/>
      <c r="E627" s="40">
        <f ca="1">IF(A627&lt;$B$1,VLOOKUP(A627,[1]DI!$A$4:$B$15000,2,FALSE),0)</f>
        <v>0.14130000000000001</v>
      </c>
      <c r="F627" s="41">
        <f t="shared" ca="1" si="143"/>
        <v>1.0005246136075501</v>
      </c>
      <c r="G627" s="41">
        <f ca="1">(TRUNC(PRODUCT($F$11:$F626),16))</f>
        <v>1.24075102506785</v>
      </c>
      <c r="H627" s="42">
        <f t="shared" ca="1" si="148"/>
        <v>1.23555597786759</v>
      </c>
      <c r="I627" s="42">
        <f t="shared" ca="1" si="144"/>
        <v>1.0042046200000001</v>
      </c>
      <c r="J627" s="40">
        <f t="shared" si="149"/>
        <v>3.5999999999999997E-2</v>
      </c>
      <c r="K627" s="98">
        <f t="shared" si="150"/>
        <v>42628</v>
      </c>
      <c r="L627" s="43">
        <f t="shared" si="151"/>
        <v>8</v>
      </c>
      <c r="M627" s="44">
        <f t="shared" si="152"/>
        <v>8</v>
      </c>
      <c r="N627" s="8">
        <f t="shared" si="145"/>
        <v>1.001123397</v>
      </c>
      <c r="O627" s="8">
        <f t="shared" ca="1" si="146"/>
        <v>1.0053327400000001</v>
      </c>
      <c r="P627" s="44">
        <v>0</v>
      </c>
      <c r="Q627" s="42">
        <f t="shared" ca="1" si="153"/>
        <v>11188.73732247</v>
      </c>
      <c r="R627" s="42"/>
      <c r="S627" s="34">
        <v>0</v>
      </c>
      <c r="T627" s="34"/>
      <c r="U627" s="1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</row>
    <row r="628" spans="1:122" x14ac:dyDescent="0.2">
      <c r="A628" s="38">
        <f t="shared" si="147"/>
        <v>42641</v>
      </c>
      <c r="B628" s="39">
        <f t="shared" ca="1" si="154"/>
        <v>2110713.1844858099</v>
      </c>
      <c r="C628" s="34">
        <f t="shared" si="156"/>
        <v>2098121.6639999999</v>
      </c>
      <c r="D628" s="34"/>
      <c r="E628" s="40">
        <f ca="1">IF(A628&lt;$B$1,VLOOKUP(A628,[1]DI!$A$4:$B$15000,2,FALSE),0)</f>
        <v>0.14130000000000001</v>
      </c>
      <c r="F628" s="41">
        <f t="shared" ca="1" si="143"/>
        <v>1.0005246136075501</v>
      </c>
      <c r="G628" s="41">
        <f ca="1">(TRUNC(PRODUCT($F$11:$F627),16))</f>
        <v>1.24140193993918</v>
      </c>
      <c r="H628" s="42">
        <f t="shared" ca="1" si="148"/>
        <v>1.23555597786759</v>
      </c>
      <c r="I628" s="42">
        <f t="shared" ca="1" si="144"/>
        <v>1.00473144</v>
      </c>
      <c r="J628" s="40">
        <f t="shared" si="149"/>
        <v>3.5999999999999997E-2</v>
      </c>
      <c r="K628" s="98">
        <f t="shared" si="150"/>
        <v>42628</v>
      </c>
      <c r="L628" s="43">
        <f t="shared" si="151"/>
        <v>9</v>
      </c>
      <c r="M628" s="44">
        <f t="shared" si="152"/>
        <v>9</v>
      </c>
      <c r="N628" s="8">
        <f t="shared" si="145"/>
        <v>1.00126391</v>
      </c>
      <c r="O628" s="8">
        <f t="shared" ca="1" si="146"/>
        <v>1.0060013299999999</v>
      </c>
      <c r="P628" s="44">
        <v>0</v>
      </c>
      <c r="Q628" s="42">
        <f t="shared" ca="1" si="153"/>
        <v>12591.520485810001</v>
      </c>
      <c r="R628" s="42"/>
      <c r="S628" s="34">
        <v>0</v>
      </c>
      <c r="T628" s="34"/>
      <c r="U628" s="1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</row>
    <row r="629" spans="1:122" x14ac:dyDescent="0.2">
      <c r="A629" s="38">
        <f t="shared" si="147"/>
        <v>42642</v>
      </c>
      <c r="B629" s="39">
        <f t="shared" ca="1" si="154"/>
        <v>2112116.9076076499</v>
      </c>
      <c r="C629" s="34">
        <f t="shared" si="156"/>
        <v>2098121.6639999999</v>
      </c>
      <c r="D629" s="34"/>
      <c r="E629" s="40">
        <f ca="1">IF(A629&lt;$B$1,VLOOKUP(A629,[1]DI!$A$4:$B$15000,2,FALSE),0)</f>
        <v>0.14130000000000001</v>
      </c>
      <c r="F629" s="41">
        <f t="shared" ca="1" si="143"/>
        <v>1.0005246136075501</v>
      </c>
      <c r="G629" s="41">
        <f ca="1">(TRUNC(PRODUCT($F$11:$F628),16))</f>
        <v>1.24205319628931</v>
      </c>
      <c r="H629" s="42">
        <f t="shared" ca="1" si="148"/>
        <v>1.23555597786759</v>
      </c>
      <c r="I629" s="42">
        <f t="shared" ca="1" si="144"/>
        <v>1.00525854</v>
      </c>
      <c r="J629" s="40">
        <f t="shared" si="149"/>
        <v>3.5999999999999997E-2</v>
      </c>
      <c r="K629" s="98">
        <f t="shared" si="150"/>
        <v>42628</v>
      </c>
      <c r="L629" s="43">
        <f t="shared" si="151"/>
        <v>10</v>
      </c>
      <c r="M629" s="44">
        <f t="shared" si="152"/>
        <v>10</v>
      </c>
      <c r="N629" s="8">
        <f t="shared" si="145"/>
        <v>1.001404443</v>
      </c>
      <c r="O629" s="8">
        <f t="shared" ca="1" si="146"/>
        <v>1.006670368</v>
      </c>
      <c r="P629" s="44">
        <v>0</v>
      </c>
      <c r="Q629" s="42">
        <f t="shared" ca="1" si="153"/>
        <v>13995.24360765</v>
      </c>
      <c r="R629" s="42"/>
      <c r="S629" s="34">
        <v>0</v>
      </c>
      <c r="T629" s="34"/>
      <c r="U629" s="1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</row>
    <row r="630" spans="1:122" x14ac:dyDescent="0.2">
      <c r="A630" s="38">
        <f t="shared" si="147"/>
        <v>42643</v>
      </c>
      <c r="B630" s="39">
        <f t="shared" ca="1" si="154"/>
        <v>2113521.5518048997</v>
      </c>
      <c r="C630" s="34">
        <f t="shared" si="156"/>
        <v>2098121.6639999999</v>
      </c>
      <c r="D630" s="34"/>
      <c r="E630" s="40">
        <f ca="1">IF(A630&lt;$B$1,VLOOKUP(A630,[1]DI!$A$4:$B$15000,2,FALSE),0)</f>
        <v>0.14130000000000001</v>
      </c>
      <c r="F630" s="41">
        <f t="shared" ca="1" si="143"/>
        <v>1.0005246136075501</v>
      </c>
      <c r="G630" s="41">
        <f ca="1">(TRUNC(PRODUCT($F$11:$F629),16))</f>
        <v>1.2427047942973899</v>
      </c>
      <c r="H630" s="42">
        <f t="shared" ca="1" si="148"/>
        <v>1.23555597786759</v>
      </c>
      <c r="I630" s="42">
        <f t="shared" ca="1" si="144"/>
        <v>1.0057859099999999</v>
      </c>
      <c r="J630" s="40">
        <f t="shared" si="149"/>
        <v>3.5999999999999997E-2</v>
      </c>
      <c r="K630" s="98">
        <f t="shared" si="150"/>
        <v>42628</v>
      </c>
      <c r="L630" s="43">
        <f t="shared" si="151"/>
        <v>11</v>
      </c>
      <c r="M630" s="44">
        <f t="shared" si="152"/>
        <v>11</v>
      </c>
      <c r="N630" s="8">
        <f t="shared" si="145"/>
        <v>1.001544996</v>
      </c>
      <c r="O630" s="8">
        <f t="shared" ca="1" si="146"/>
        <v>1.007339845</v>
      </c>
      <c r="P630" s="44">
        <v>0</v>
      </c>
      <c r="Q630" s="42">
        <f t="shared" ca="1" si="153"/>
        <v>15399.8878049</v>
      </c>
      <c r="R630" s="42"/>
      <c r="S630" s="34">
        <v>0</v>
      </c>
      <c r="T630" s="34"/>
      <c r="U630" s="1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</row>
    <row r="631" spans="1:122" x14ac:dyDescent="0.2">
      <c r="A631" s="38">
        <f t="shared" si="147"/>
        <v>42644</v>
      </c>
      <c r="B631" s="39">
        <f t="shared" ca="1" si="154"/>
        <v>2114927.13805877</v>
      </c>
      <c r="C631" s="34">
        <f t="shared" si="156"/>
        <v>2098121.6639999999</v>
      </c>
      <c r="D631" s="34"/>
      <c r="E631" s="40">
        <f ca="1">IF(A631&lt;$B$1,VLOOKUP(A631,[1]DI!$A$4:$B$15000,2,FALSE),0)</f>
        <v>0</v>
      </c>
      <c r="F631" s="41">
        <f t="shared" ca="1" si="143"/>
        <v>1</v>
      </c>
      <c r="G631" s="41">
        <f ca="1">(TRUNC(PRODUCT($F$11:$F630),16))</f>
        <v>1.2433567341426399</v>
      </c>
      <c r="H631" s="42">
        <f t="shared" ca="1" si="148"/>
        <v>1.23555597786759</v>
      </c>
      <c r="I631" s="42">
        <f t="shared" ca="1" si="144"/>
        <v>1.0063135599999999</v>
      </c>
      <c r="J631" s="40">
        <f t="shared" si="149"/>
        <v>3.5999999999999997E-2</v>
      </c>
      <c r="K631" s="98">
        <f t="shared" si="150"/>
        <v>42628</v>
      </c>
      <c r="L631" s="43">
        <f t="shared" si="151"/>
        <v>11</v>
      </c>
      <c r="M631" s="44">
        <f t="shared" si="152"/>
        <v>12</v>
      </c>
      <c r="N631" s="8">
        <f t="shared" si="145"/>
        <v>1.0016855689999999</v>
      </c>
      <c r="O631" s="8">
        <f t="shared" ca="1" si="146"/>
        <v>1.008009771</v>
      </c>
      <c r="P631" s="44">
        <v>0</v>
      </c>
      <c r="Q631" s="42">
        <f t="shared" ca="1" si="153"/>
        <v>16805.47405877</v>
      </c>
      <c r="R631" s="42"/>
      <c r="S631" s="34">
        <v>0</v>
      </c>
      <c r="T631" s="34"/>
      <c r="U631" s="1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</row>
    <row r="632" spans="1:122" x14ac:dyDescent="0.2">
      <c r="A632" s="38">
        <f t="shared" si="147"/>
        <v>42645</v>
      </c>
      <c r="B632" s="39">
        <f t="shared" ca="1" si="154"/>
        <v>2114927.13805877</v>
      </c>
      <c r="C632" s="34">
        <f t="shared" si="156"/>
        <v>2098121.6639999999</v>
      </c>
      <c r="D632" s="34"/>
      <c r="E632" s="40">
        <f ca="1">IF(A632&lt;$B$1,VLOOKUP(A632,[1]DI!$A$4:$B$15000,2,FALSE),0)</f>
        <v>0</v>
      </c>
      <c r="F632" s="41">
        <f t="shared" ca="1" si="143"/>
        <v>1</v>
      </c>
      <c r="G632" s="41">
        <f ca="1">(TRUNC(PRODUCT($F$11:$F631),16))</f>
        <v>1.2433567341426399</v>
      </c>
      <c r="H632" s="42">
        <f t="shared" ca="1" si="148"/>
        <v>1.23555597786759</v>
      </c>
      <c r="I632" s="42">
        <f t="shared" ca="1" si="144"/>
        <v>1.0063135599999999</v>
      </c>
      <c r="J632" s="40">
        <f t="shared" si="149"/>
        <v>3.5999999999999997E-2</v>
      </c>
      <c r="K632" s="98">
        <f t="shared" si="150"/>
        <v>42628</v>
      </c>
      <c r="L632" s="43">
        <f t="shared" si="151"/>
        <v>11</v>
      </c>
      <c r="M632" s="44">
        <f t="shared" si="152"/>
        <v>12</v>
      </c>
      <c r="N632" s="8">
        <f t="shared" si="145"/>
        <v>1.0016855689999999</v>
      </c>
      <c r="O632" s="8">
        <f t="shared" ca="1" si="146"/>
        <v>1.008009771</v>
      </c>
      <c r="P632" s="44">
        <v>0</v>
      </c>
      <c r="Q632" s="42">
        <f t="shared" ca="1" si="153"/>
        <v>16805.47405877</v>
      </c>
      <c r="R632" s="42"/>
      <c r="S632" s="34">
        <v>0</v>
      </c>
      <c r="T632" s="34"/>
      <c r="U632" s="1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</row>
    <row r="633" spans="1:122" x14ac:dyDescent="0.2">
      <c r="A633" s="38">
        <f t="shared" si="147"/>
        <v>42646</v>
      </c>
      <c r="B633" s="39">
        <f t="shared" ca="1" si="154"/>
        <v>2114927.13805877</v>
      </c>
      <c r="C633" s="34">
        <f t="shared" si="156"/>
        <v>2098121.6639999999</v>
      </c>
      <c r="D633" s="34"/>
      <c r="E633" s="40">
        <f ca="1">IF(A633&lt;$B$1,VLOOKUP(A633,[1]DI!$A$4:$B$15000,2,FALSE),0)</f>
        <v>0.14130000000000001</v>
      </c>
      <c r="F633" s="41">
        <f t="shared" ca="1" si="143"/>
        <v>1.0005246136075501</v>
      </c>
      <c r="G633" s="41">
        <f ca="1">(TRUNC(PRODUCT($F$11:$F632),16))</f>
        <v>1.2433567341426399</v>
      </c>
      <c r="H633" s="42">
        <f t="shared" ca="1" si="148"/>
        <v>1.23555597786759</v>
      </c>
      <c r="I633" s="42">
        <f t="shared" ca="1" si="144"/>
        <v>1.0063135599999999</v>
      </c>
      <c r="J633" s="40">
        <f t="shared" si="149"/>
        <v>3.5999999999999997E-2</v>
      </c>
      <c r="K633" s="98">
        <f t="shared" si="150"/>
        <v>42628</v>
      </c>
      <c r="L633" s="43">
        <f t="shared" si="151"/>
        <v>12</v>
      </c>
      <c r="M633" s="44">
        <f t="shared" si="152"/>
        <v>12</v>
      </c>
      <c r="N633" s="8">
        <f t="shared" si="145"/>
        <v>1.0016855689999999</v>
      </c>
      <c r="O633" s="8">
        <f t="shared" ca="1" si="146"/>
        <v>1.008009771</v>
      </c>
      <c r="P633" s="44">
        <v>0</v>
      </c>
      <c r="Q633" s="42">
        <f t="shared" ca="1" si="153"/>
        <v>16805.47405877</v>
      </c>
      <c r="R633" s="42"/>
      <c r="S633" s="34">
        <v>0</v>
      </c>
      <c r="T633" s="34"/>
      <c r="U633" s="1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</row>
    <row r="634" spans="1:122" x14ac:dyDescent="0.2">
      <c r="A634" s="38">
        <f t="shared" si="147"/>
        <v>42647</v>
      </c>
      <c r="B634" s="39">
        <f t="shared" ca="1" si="154"/>
        <v>2116333.66427116</v>
      </c>
      <c r="C634" s="34">
        <f t="shared" si="156"/>
        <v>2098121.6639999999</v>
      </c>
      <c r="D634" s="34"/>
      <c r="E634" s="40">
        <f ca="1">IF(A634&lt;$B$1,VLOOKUP(A634,[1]DI!$A$4:$B$15000,2,FALSE),0)</f>
        <v>0.14130000000000001</v>
      </c>
      <c r="F634" s="41">
        <f t="shared" ca="1" si="143"/>
        <v>1.0005246136075501</v>
      </c>
      <c r="G634" s="41">
        <f ca="1">(TRUNC(PRODUCT($F$11:$F633),16))</f>
        <v>1.2440090160044099</v>
      </c>
      <c r="H634" s="42">
        <f t="shared" ca="1" si="148"/>
        <v>1.23555597786759</v>
      </c>
      <c r="I634" s="42">
        <f t="shared" ca="1" si="144"/>
        <v>1.00684149</v>
      </c>
      <c r="J634" s="40">
        <f t="shared" si="149"/>
        <v>3.5999999999999997E-2</v>
      </c>
      <c r="K634" s="98">
        <f t="shared" si="150"/>
        <v>42628</v>
      </c>
      <c r="L634" s="43">
        <f t="shared" si="151"/>
        <v>13</v>
      </c>
      <c r="M634" s="44">
        <f t="shared" si="152"/>
        <v>13</v>
      </c>
      <c r="N634" s="8">
        <f t="shared" si="145"/>
        <v>1.0018261610000001</v>
      </c>
      <c r="O634" s="8">
        <f t="shared" ca="1" si="146"/>
        <v>1.008680145</v>
      </c>
      <c r="P634" s="44">
        <v>0</v>
      </c>
      <c r="Q634" s="42">
        <f t="shared" ca="1" si="153"/>
        <v>18212.000271159999</v>
      </c>
      <c r="R634" s="42"/>
      <c r="S634" s="34">
        <v>0</v>
      </c>
      <c r="T634" s="34"/>
      <c r="U634" s="1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</row>
    <row r="635" spans="1:122" x14ac:dyDescent="0.2">
      <c r="A635" s="38">
        <f t="shared" si="147"/>
        <v>42648</v>
      </c>
      <c r="B635" s="39">
        <f t="shared" ca="1" si="154"/>
        <v>2117741.11155895</v>
      </c>
      <c r="C635" s="34">
        <f t="shared" si="156"/>
        <v>2098121.6639999999</v>
      </c>
      <c r="D635" s="34"/>
      <c r="E635" s="40">
        <f ca="1">IF(A635&lt;$B$1,VLOOKUP(A635,[1]DI!$A$4:$B$15000,2,FALSE),0)</f>
        <v>0.14130000000000001</v>
      </c>
      <c r="F635" s="41">
        <f t="shared" ca="1" si="143"/>
        <v>1.0005246136075501</v>
      </c>
      <c r="G635" s="41">
        <f ca="1">(TRUNC(PRODUCT($F$11:$F634),16))</f>
        <v>1.24466164006212</v>
      </c>
      <c r="H635" s="42">
        <f t="shared" ca="1" si="148"/>
        <v>1.23555597786759</v>
      </c>
      <c r="I635" s="42">
        <f t="shared" ca="1" si="144"/>
        <v>1.00736969</v>
      </c>
      <c r="J635" s="40">
        <f t="shared" si="149"/>
        <v>3.5999999999999997E-2</v>
      </c>
      <c r="K635" s="98">
        <f t="shared" si="150"/>
        <v>42628</v>
      </c>
      <c r="L635" s="43">
        <f t="shared" si="151"/>
        <v>14</v>
      </c>
      <c r="M635" s="44">
        <f t="shared" si="152"/>
        <v>14</v>
      </c>
      <c r="N635" s="8">
        <f t="shared" si="145"/>
        <v>1.0019667729999999</v>
      </c>
      <c r="O635" s="8">
        <f t="shared" ca="1" si="146"/>
        <v>1.009350958</v>
      </c>
      <c r="P635" s="44">
        <v>0</v>
      </c>
      <c r="Q635" s="42">
        <f t="shared" ca="1" si="153"/>
        <v>19619.44755895</v>
      </c>
      <c r="R635" s="42"/>
      <c r="S635" s="34">
        <v>0</v>
      </c>
      <c r="T635" s="34"/>
      <c r="U635" s="1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</row>
    <row r="636" spans="1:122" x14ac:dyDescent="0.2">
      <c r="A636" s="38">
        <f t="shared" si="147"/>
        <v>42649</v>
      </c>
      <c r="B636" s="39">
        <f t="shared" ca="1" si="154"/>
        <v>2119149.5009033699</v>
      </c>
      <c r="C636" s="34">
        <f t="shared" si="156"/>
        <v>2098121.6639999999</v>
      </c>
      <c r="D636" s="34"/>
      <c r="E636" s="40">
        <f ca="1">IF(A636&lt;$B$1,VLOOKUP(A636,[1]DI!$A$4:$B$15000,2,FALSE),0)</f>
        <v>0.14130000000000001</v>
      </c>
      <c r="F636" s="41">
        <f t="shared" ca="1" si="143"/>
        <v>1.0005246136075501</v>
      </c>
      <c r="G636" s="41">
        <f ca="1">(TRUNC(PRODUCT($F$11:$F635),16))</f>
        <v>1.2453146064953</v>
      </c>
      <c r="H636" s="42">
        <f t="shared" ca="1" si="148"/>
        <v>1.23555597786759</v>
      </c>
      <c r="I636" s="42">
        <f t="shared" ca="1" si="144"/>
        <v>1.00789817</v>
      </c>
      <c r="J636" s="40">
        <f t="shared" si="149"/>
        <v>3.5999999999999997E-2</v>
      </c>
      <c r="K636" s="98">
        <f t="shared" si="150"/>
        <v>42628</v>
      </c>
      <c r="L636" s="43">
        <f t="shared" si="151"/>
        <v>15</v>
      </c>
      <c r="M636" s="44">
        <f t="shared" si="152"/>
        <v>15</v>
      </c>
      <c r="N636" s="8">
        <f t="shared" si="145"/>
        <v>1.0021074050000001</v>
      </c>
      <c r="O636" s="8">
        <f t="shared" ca="1" si="146"/>
        <v>1.01002222</v>
      </c>
      <c r="P636" s="44">
        <v>0</v>
      </c>
      <c r="Q636" s="42">
        <f t="shared" ca="1" si="153"/>
        <v>21027.83690337</v>
      </c>
      <c r="R636" s="42"/>
      <c r="S636" s="34">
        <v>0</v>
      </c>
      <c r="T636" s="34"/>
      <c r="U636" s="1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</row>
    <row r="637" spans="1:122" x14ac:dyDescent="0.2">
      <c r="A637" s="38">
        <f t="shared" si="147"/>
        <v>42650</v>
      </c>
      <c r="B637" s="39">
        <f t="shared" ca="1" si="154"/>
        <v>2120558.8302062899</v>
      </c>
      <c r="C637" s="34">
        <f t="shared" si="156"/>
        <v>2098121.6639999999</v>
      </c>
      <c r="D637" s="34"/>
      <c r="E637" s="40">
        <f ca="1">IF(A637&lt;$B$1,VLOOKUP(A637,[1]DI!$A$4:$B$15000,2,FALSE),0)</f>
        <v>0.14130000000000001</v>
      </c>
      <c r="F637" s="41">
        <f t="shared" ca="1" si="143"/>
        <v>1.0005246136075501</v>
      </c>
      <c r="G637" s="41">
        <f ca="1">(TRUNC(PRODUCT($F$11:$F636),16))</f>
        <v>1.2459679154835399</v>
      </c>
      <c r="H637" s="42">
        <f t="shared" ca="1" si="148"/>
        <v>1.23555597786759</v>
      </c>
      <c r="I637" s="42">
        <f t="shared" ca="1" si="144"/>
        <v>1.0084269299999999</v>
      </c>
      <c r="J637" s="40">
        <f t="shared" si="149"/>
        <v>3.5999999999999997E-2</v>
      </c>
      <c r="K637" s="98">
        <f t="shared" si="150"/>
        <v>42628</v>
      </c>
      <c r="L637" s="43">
        <f t="shared" si="151"/>
        <v>16</v>
      </c>
      <c r="M637" s="44">
        <f t="shared" si="152"/>
        <v>16</v>
      </c>
      <c r="N637" s="8">
        <f t="shared" si="145"/>
        <v>1.002248056</v>
      </c>
      <c r="O637" s="8">
        <f t="shared" ca="1" si="146"/>
        <v>1.01069393</v>
      </c>
      <c r="P637" s="44">
        <v>0</v>
      </c>
      <c r="Q637" s="42">
        <f t="shared" ca="1" si="153"/>
        <v>22437.16620629</v>
      </c>
      <c r="R637" s="42"/>
      <c r="S637" s="34">
        <v>0</v>
      </c>
      <c r="T637" s="34"/>
      <c r="U637" s="1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</row>
    <row r="638" spans="1:122" x14ac:dyDescent="0.2">
      <c r="A638" s="38">
        <f t="shared" si="147"/>
        <v>42651</v>
      </c>
      <c r="B638" s="39">
        <f t="shared" ca="1" si="154"/>
        <v>2121969.0826827497</v>
      </c>
      <c r="C638" s="34">
        <f t="shared" si="156"/>
        <v>2098121.6639999999</v>
      </c>
      <c r="D638" s="34"/>
      <c r="E638" s="40">
        <f ca="1">IF(A638&lt;$B$1,VLOOKUP(A638,[1]DI!$A$4:$B$15000,2,FALSE),0)</f>
        <v>0</v>
      </c>
      <c r="F638" s="41">
        <f t="shared" ca="1" si="143"/>
        <v>1</v>
      </c>
      <c r="G638" s="41">
        <f ca="1">(TRUNC(PRODUCT($F$11:$F637),16))</f>
        <v>1.2466215672065799</v>
      </c>
      <c r="H638" s="42">
        <f t="shared" ca="1" si="148"/>
        <v>1.23555597786759</v>
      </c>
      <c r="I638" s="42">
        <f t="shared" ca="1" si="144"/>
        <v>1.00895596</v>
      </c>
      <c r="J638" s="40">
        <f t="shared" si="149"/>
        <v>3.5999999999999997E-2</v>
      </c>
      <c r="K638" s="98">
        <f t="shared" si="150"/>
        <v>42628</v>
      </c>
      <c r="L638" s="43">
        <f t="shared" si="151"/>
        <v>16</v>
      </c>
      <c r="M638" s="44">
        <f t="shared" si="152"/>
        <v>17</v>
      </c>
      <c r="N638" s="8">
        <f t="shared" si="145"/>
        <v>1.002388727</v>
      </c>
      <c r="O638" s="8">
        <f t="shared" ca="1" si="146"/>
        <v>1.0113660799999999</v>
      </c>
      <c r="P638" s="44">
        <v>0</v>
      </c>
      <c r="Q638" s="42">
        <f t="shared" ca="1" si="153"/>
        <v>23847.418682750002</v>
      </c>
      <c r="R638" s="42"/>
      <c r="S638" s="34">
        <v>0</v>
      </c>
      <c r="T638" s="34"/>
      <c r="U638" s="1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</row>
    <row r="639" spans="1:122" x14ac:dyDescent="0.2">
      <c r="A639" s="38">
        <f t="shared" si="147"/>
        <v>42652</v>
      </c>
      <c r="B639" s="39">
        <f t="shared" ca="1" si="154"/>
        <v>2121969.0826827497</v>
      </c>
      <c r="C639" s="34">
        <f t="shared" si="156"/>
        <v>2098121.6639999999</v>
      </c>
      <c r="D639" s="34"/>
      <c r="E639" s="40">
        <f ca="1">IF(A639&lt;$B$1,VLOOKUP(A639,[1]DI!$A$4:$B$15000,2,FALSE),0)</f>
        <v>0</v>
      </c>
      <c r="F639" s="41">
        <f t="shared" ca="1" si="143"/>
        <v>1</v>
      </c>
      <c r="G639" s="41">
        <f ca="1">(TRUNC(PRODUCT($F$11:$F638),16))</f>
        <v>1.2466215672065799</v>
      </c>
      <c r="H639" s="42">
        <f t="shared" ca="1" si="148"/>
        <v>1.23555597786759</v>
      </c>
      <c r="I639" s="42">
        <f t="shared" ca="1" si="144"/>
        <v>1.00895596</v>
      </c>
      <c r="J639" s="40">
        <f t="shared" si="149"/>
        <v>3.5999999999999997E-2</v>
      </c>
      <c r="K639" s="98">
        <f t="shared" si="150"/>
        <v>42628</v>
      </c>
      <c r="L639" s="43">
        <f t="shared" si="151"/>
        <v>16</v>
      </c>
      <c r="M639" s="44">
        <f t="shared" si="152"/>
        <v>17</v>
      </c>
      <c r="N639" s="8">
        <f t="shared" si="145"/>
        <v>1.002388727</v>
      </c>
      <c r="O639" s="8">
        <f t="shared" ca="1" si="146"/>
        <v>1.0113660799999999</v>
      </c>
      <c r="P639" s="44">
        <v>0</v>
      </c>
      <c r="Q639" s="42">
        <f t="shared" ca="1" si="153"/>
        <v>23847.418682750002</v>
      </c>
      <c r="R639" s="42"/>
      <c r="S639" s="34">
        <v>0</v>
      </c>
      <c r="T639" s="34"/>
      <c r="U639" s="1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</row>
    <row r="640" spans="1:122" x14ac:dyDescent="0.2">
      <c r="A640" s="38">
        <f t="shared" si="147"/>
        <v>42653</v>
      </c>
      <c r="B640" s="39">
        <f t="shared" ca="1" si="154"/>
        <v>2121969.0826827497</v>
      </c>
      <c r="C640" s="34">
        <f t="shared" si="156"/>
        <v>2098121.6639999999</v>
      </c>
      <c r="D640" s="34"/>
      <c r="E640" s="40">
        <f ca="1">IF(A640&lt;$B$1,VLOOKUP(A640,[1]DI!$A$4:$B$15000,2,FALSE),0)</f>
        <v>0.14130000000000001</v>
      </c>
      <c r="F640" s="41">
        <f t="shared" ca="1" si="143"/>
        <v>1.0005246136075501</v>
      </c>
      <c r="G640" s="41">
        <f ca="1">(TRUNC(PRODUCT($F$11:$F639),16))</f>
        <v>1.2466215672065799</v>
      </c>
      <c r="H640" s="42">
        <f t="shared" ca="1" si="148"/>
        <v>1.23555597786759</v>
      </c>
      <c r="I640" s="42">
        <f t="shared" ca="1" si="144"/>
        <v>1.00895596</v>
      </c>
      <c r="J640" s="40">
        <f t="shared" si="149"/>
        <v>3.5999999999999997E-2</v>
      </c>
      <c r="K640" s="98">
        <f t="shared" si="150"/>
        <v>42628</v>
      </c>
      <c r="L640" s="43">
        <f t="shared" si="151"/>
        <v>17</v>
      </c>
      <c r="M640" s="44">
        <f t="shared" si="152"/>
        <v>17</v>
      </c>
      <c r="N640" s="8">
        <f t="shared" si="145"/>
        <v>1.002388727</v>
      </c>
      <c r="O640" s="8">
        <f t="shared" ca="1" si="146"/>
        <v>1.0113660799999999</v>
      </c>
      <c r="P640" s="44">
        <v>0</v>
      </c>
      <c r="Q640" s="42">
        <f t="shared" ca="1" si="153"/>
        <v>23847.418682750002</v>
      </c>
      <c r="R640" s="42"/>
      <c r="S640" s="34">
        <v>0</v>
      </c>
      <c r="T640" s="34"/>
      <c r="U640" s="1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</row>
    <row r="641" spans="1:122" x14ac:dyDescent="0.2">
      <c r="A641" s="38">
        <f t="shared" si="147"/>
        <v>42654</v>
      </c>
      <c r="B641" s="39">
        <f t="shared" ca="1" si="154"/>
        <v>2123380.2793139596</v>
      </c>
      <c r="C641" s="34">
        <f t="shared" si="156"/>
        <v>2098121.6639999999</v>
      </c>
      <c r="D641" s="34"/>
      <c r="E641" s="40">
        <f ca="1">IF(A641&lt;$B$1,VLOOKUP(A641,[1]DI!$A$4:$B$15000,2,FALSE),0)</f>
        <v>0.14130000000000001</v>
      </c>
      <c r="F641" s="41">
        <f t="shared" ca="1" si="143"/>
        <v>1.0005246136075501</v>
      </c>
      <c r="G641" s="41">
        <f ca="1">(TRUNC(PRODUCT($F$11:$F640),16))</f>
        <v>1.2472755618442</v>
      </c>
      <c r="H641" s="42">
        <f t="shared" ca="1" si="148"/>
        <v>1.23555597786759</v>
      </c>
      <c r="I641" s="42">
        <f t="shared" ca="1" si="144"/>
        <v>1.0094852700000001</v>
      </c>
      <c r="J641" s="40">
        <f t="shared" si="149"/>
        <v>3.5999999999999997E-2</v>
      </c>
      <c r="K641" s="98">
        <f t="shared" si="150"/>
        <v>42628</v>
      </c>
      <c r="L641" s="43">
        <f t="shared" si="151"/>
        <v>18</v>
      </c>
      <c r="M641" s="44">
        <f t="shared" si="152"/>
        <v>18</v>
      </c>
      <c r="N641" s="8">
        <f t="shared" si="145"/>
        <v>1.0025294179999999</v>
      </c>
      <c r="O641" s="8">
        <f t="shared" ca="1" si="146"/>
        <v>1.0120386800000001</v>
      </c>
      <c r="P641" s="44">
        <v>0</v>
      </c>
      <c r="Q641" s="42">
        <f t="shared" ca="1" si="153"/>
        <v>25258.615313959999</v>
      </c>
      <c r="R641" s="42"/>
      <c r="S641" s="34">
        <v>0</v>
      </c>
      <c r="T641" s="34"/>
      <c r="U641" s="1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</row>
    <row r="642" spans="1:122" x14ac:dyDescent="0.2">
      <c r="A642" s="38">
        <f t="shared" si="147"/>
        <v>42655</v>
      </c>
      <c r="B642" s="39">
        <f t="shared" ca="1" si="154"/>
        <v>2124792.4200999099</v>
      </c>
      <c r="C642" s="34">
        <f t="shared" si="156"/>
        <v>2098121.6639999999</v>
      </c>
      <c r="D642" s="34"/>
      <c r="E642" s="40">
        <f ca="1">IF(A642&lt;$B$1,VLOOKUP(A642,[1]DI!$A$4:$B$15000,2,FALSE),0)</f>
        <v>0</v>
      </c>
      <c r="F642" s="41">
        <f t="shared" ca="1" si="143"/>
        <v>1</v>
      </c>
      <c r="G642" s="41">
        <f ca="1">(TRUNC(PRODUCT($F$11:$F641),16))</f>
        <v>1.24792989957631</v>
      </c>
      <c r="H642" s="42">
        <f t="shared" ca="1" si="148"/>
        <v>1.23555597786759</v>
      </c>
      <c r="I642" s="42">
        <f t="shared" ca="1" si="144"/>
        <v>1.0100148600000001</v>
      </c>
      <c r="J642" s="40">
        <f t="shared" si="149"/>
        <v>3.5999999999999997E-2</v>
      </c>
      <c r="K642" s="98">
        <f t="shared" si="150"/>
        <v>42628</v>
      </c>
      <c r="L642" s="43">
        <f t="shared" si="151"/>
        <v>18</v>
      </c>
      <c r="M642" s="44">
        <f t="shared" si="152"/>
        <v>19</v>
      </c>
      <c r="N642" s="8">
        <f t="shared" si="145"/>
        <v>1.002670129</v>
      </c>
      <c r="O642" s="8">
        <f t="shared" ca="1" si="146"/>
        <v>1.0127117299999999</v>
      </c>
      <c r="P642" s="44">
        <v>0</v>
      </c>
      <c r="Q642" s="42">
        <f t="shared" ca="1" si="153"/>
        <v>26670.756099909999</v>
      </c>
      <c r="R642" s="42"/>
      <c r="S642" s="34">
        <v>0</v>
      </c>
      <c r="T642" s="34"/>
      <c r="U642" s="1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</row>
    <row r="643" spans="1:122" x14ac:dyDescent="0.2">
      <c r="A643" s="38">
        <f t="shared" si="147"/>
        <v>42656</v>
      </c>
      <c r="B643" s="39">
        <f t="shared" ca="1" si="154"/>
        <v>2124792.4200999099</v>
      </c>
      <c r="C643" s="34">
        <f t="shared" si="156"/>
        <v>2098121.6639999999</v>
      </c>
      <c r="D643" s="34"/>
      <c r="E643" s="40">
        <f ca="1">IF(A643&lt;$B$1,VLOOKUP(A643,[1]DI!$A$4:$B$15000,2,FALSE),0)</f>
        <v>0.14130000000000001</v>
      </c>
      <c r="F643" s="41">
        <f t="shared" ca="1" si="143"/>
        <v>1.0005246136075501</v>
      </c>
      <c r="G643" s="41">
        <f ca="1">(TRUNC(PRODUCT($F$11:$F642),16))</f>
        <v>1.24792989957631</v>
      </c>
      <c r="H643" s="42">
        <f t="shared" ca="1" si="148"/>
        <v>1.23555597786759</v>
      </c>
      <c r="I643" s="42">
        <f t="shared" ca="1" si="144"/>
        <v>1.0100148600000001</v>
      </c>
      <c r="J643" s="40">
        <f t="shared" si="149"/>
        <v>3.5999999999999997E-2</v>
      </c>
      <c r="K643" s="98">
        <f t="shared" si="150"/>
        <v>42628</v>
      </c>
      <c r="L643" s="43">
        <f t="shared" si="151"/>
        <v>19</v>
      </c>
      <c r="M643" s="44">
        <f t="shared" si="152"/>
        <v>19</v>
      </c>
      <c r="N643" s="8">
        <f t="shared" si="145"/>
        <v>1.002670129</v>
      </c>
      <c r="O643" s="8">
        <f t="shared" ca="1" si="146"/>
        <v>1.0127117299999999</v>
      </c>
      <c r="P643" s="44">
        <v>0</v>
      </c>
      <c r="Q643" s="42">
        <f t="shared" ca="1" si="153"/>
        <v>26670.756099909999</v>
      </c>
      <c r="R643" s="42"/>
      <c r="S643" s="34">
        <v>0</v>
      </c>
      <c r="T643" s="34"/>
      <c r="U643" s="1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</row>
    <row r="644" spans="1:122" x14ac:dyDescent="0.2">
      <c r="A644" s="38">
        <f t="shared" si="147"/>
        <v>42657</v>
      </c>
      <c r="B644" s="39">
        <f t="shared" ca="1" si="154"/>
        <v>2126205.5029424997</v>
      </c>
      <c r="C644" s="34">
        <f t="shared" si="156"/>
        <v>2098121.6639999999</v>
      </c>
      <c r="D644" s="34"/>
      <c r="E644" s="40">
        <f ca="1">IF(A644&lt;$B$1,VLOOKUP(A644,[1]DI!$A$4:$B$15000,2,FALSE),0)</f>
        <v>0.14130000000000001</v>
      </c>
      <c r="F644" s="41">
        <f t="shared" ca="1" si="143"/>
        <v>1.0005246136075501</v>
      </c>
      <c r="G644" s="41">
        <f ca="1">(TRUNC(PRODUCT($F$11:$F643),16))</f>
        <v>1.2485845805828899</v>
      </c>
      <c r="H644" s="42">
        <f t="shared" ca="1" si="148"/>
        <v>1.23555597786759</v>
      </c>
      <c r="I644" s="42">
        <f t="shared" ca="1" si="144"/>
        <v>1.0105447299999999</v>
      </c>
      <c r="J644" s="40">
        <f t="shared" si="149"/>
        <v>3.5999999999999997E-2</v>
      </c>
      <c r="K644" s="98">
        <f t="shared" si="150"/>
        <v>42628</v>
      </c>
      <c r="L644" s="43">
        <f t="shared" si="151"/>
        <v>20</v>
      </c>
      <c r="M644" s="44">
        <f t="shared" si="152"/>
        <v>20</v>
      </c>
      <c r="N644" s="8">
        <f t="shared" si="145"/>
        <v>1.002810859</v>
      </c>
      <c r="O644" s="8">
        <f t="shared" ca="1" si="146"/>
        <v>1.0133852290000001</v>
      </c>
      <c r="P644" s="44">
        <v>0</v>
      </c>
      <c r="Q644" s="42">
        <f t="shared" ca="1" si="153"/>
        <v>28083.838942499999</v>
      </c>
      <c r="R644" s="42"/>
      <c r="S644" s="34">
        <v>0</v>
      </c>
      <c r="T644" s="34"/>
      <c r="U644" s="1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</row>
    <row r="645" spans="1:122" x14ac:dyDescent="0.2">
      <c r="A645" s="38">
        <f t="shared" si="147"/>
        <v>42658</v>
      </c>
      <c r="B645" s="39">
        <f t="shared" ca="1" si="154"/>
        <v>2127619.5089586098</v>
      </c>
      <c r="C645" s="34">
        <f t="shared" si="156"/>
        <v>2098121.6639999999</v>
      </c>
      <c r="D645" s="34"/>
      <c r="E645" s="40">
        <f ca="1">IF(A645&lt;$B$1,VLOOKUP(A645,[1]DI!$A$4:$B$15000,2,FALSE),0)</f>
        <v>0</v>
      </c>
      <c r="F645" s="41">
        <f t="shared" ca="1" si="143"/>
        <v>1</v>
      </c>
      <c r="G645" s="41">
        <f ca="1">(TRUNC(PRODUCT($F$11:$F644),16))</f>
        <v>1.24923960504404</v>
      </c>
      <c r="H645" s="42">
        <f t="shared" ca="1" si="148"/>
        <v>1.23555597786759</v>
      </c>
      <c r="I645" s="42">
        <f t="shared" ca="1" si="144"/>
        <v>1.0110748700000001</v>
      </c>
      <c r="J645" s="40">
        <f t="shared" si="149"/>
        <v>3.5999999999999997E-2</v>
      </c>
      <c r="K645" s="98">
        <f t="shared" si="150"/>
        <v>42628</v>
      </c>
      <c r="L645" s="43">
        <f t="shared" si="151"/>
        <v>20</v>
      </c>
      <c r="M645" s="44">
        <f t="shared" si="152"/>
        <v>21</v>
      </c>
      <c r="N645" s="8">
        <f t="shared" si="145"/>
        <v>1.0029516089999999</v>
      </c>
      <c r="O645" s="8">
        <f t="shared" ca="1" si="146"/>
        <v>1.014059168</v>
      </c>
      <c r="P645" s="44">
        <v>0</v>
      </c>
      <c r="Q645" s="42">
        <f t="shared" ca="1" si="153"/>
        <v>29497.84495861</v>
      </c>
      <c r="R645" s="42"/>
      <c r="S645" s="34">
        <v>0</v>
      </c>
      <c r="T645" s="34"/>
      <c r="U645" s="1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</row>
    <row r="646" spans="1:122" x14ac:dyDescent="0.2">
      <c r="A646" s="38">
        <f t="shared" si="147"/>
        <v>42659</v>
      </c>
      <c r="B646" s="39">
        <f t="shared" ca="1" si="154"/>
        <v>2127619.5089586098</v>
      </c>
      <c r="C646" s="34">
        <f t="shared" si="156"/>
        <v>2098121.6639999999</v>
      </c>
      <c r="D646" s="34"/>
      <c r="E646" s="40">
        <f ca="1">IF(A646&lt;$B$1,VLOOKUP(A646,[1]DI!$A$4:$B$15000,2,FALSE),0)</f>
        <v>0</v>
      </c>
      <c r="F646" s="41">
        <f t="shared" ca="1" si="143"/>
        <v>1</v>
      </c>
      <c r="G646" s="41">
        <f ca="1">(TRUNC(PRODUCT($F$11:$F645),16))</f>
        <v>1.24923960504404</v>
      </c>
      <c r="H646" s="42">
        <f t="shared" ca="1" si="148"/>
        <v>1.23555597786759</v>
      </c>
      <c r="I646" s="42">
        <f t="shared" ca="1" si="144"/>
        <v>1.0110748700000001</v>
      </c>
      <c r="J646" s="40">
        <f t="shared" si="149"/>
        <v>3.5999999999999997E-2</v>
      </c>
      <c r="K646" s="98">
        <f t="shared" si="150"/>
        <v>42628</v>
      </c>
      <c r="L646" s="43">
        <f t="shared" si="151"/>
        <v>20</v>
      </c>
      <c r="M646" s="44">
        <f t="shared" si="152"/>
        <v>21</v>
      </c>
      <c r="N646" s="8">
        <f t="shared" si="145"/>
        <v>1.0029516089999999</v>
      </c>
      <c r="O646" s="8">
        <f t="shared" ca="1" si="146"/>
        <v>1.014059168</v>
      </c>
      <c r="P646" s="44">
        <v>0</v>
      </c>
      <c r="Q646" s="42">
        <f t="shared" ca="1" si="153"/>
        <v>29497.84495861</v>
      </c>
      <c r="R646" s="42"/>
      <c r="S646" s="34">
        <v>0</v>
      </c>
      <c r="T646" s="34"/>
      <c r="U646" s="1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</row>
    <row r="647" spans="1:122" s="46" customFormat="1" x14ac:dyDescent="0.2">
      <c r="A647" s="38">
        <f t="shared" si="147"/>
        <v>42660</v>
      </c>
      <c r="B647" s="39">
        <f t="shared" ca="1" si="154"/>
        <v>2127619.5089586098</v>
      </c>
      <c r="C647" s="34">
        <f t="shared" si="156"/>
        <v>2098121.6639999999</v>
      </c>
      <c r="D647" s="34">
        <f>15504.59*S1</f>
        <v>2325.6884999999997</v>
      </c>
      <c r="E647" s="40">
        <f ca="1">IF(A647&lt;$B$1,VLOOKUP(A647,[1]DI!$A$4:$B$15000,2,FALSE),0)</f>
        <v>0.14130000000000001</v>
      </c>
      <c r="F647" s="41">
        <f t="shared" ca="1" si="143"/>
        <v>1.0005246136075501</v>
      </c>
      <c r="G647" s="41">
        <f ca="1">(TRUNC(PRODUCT($F$11:$F646),16))</f>
        <v>1.24923960504404</v>
      </c>
      <c r="H647" s="42">
        <f t="shared" ca="1" si="148"/>
        <v>1.23555597786759</v>
      </c>
      <c r="I647" s="42">
        <f t="shared" ca="1" si="144"/>
        <v>1.0110748700000001</v>
      </c>
      <c r="J647" s="40">
        <f t="shared" si="149"/>
        <v>3.5999999999999997E-2</v>
      </c>
      <c r="K647" s="98">
        <f t="shared" si="150"/>
        <v>42628</v>
      </c>
      <c r="L647" s="43">
        <f t="shared" si="151"/>
        <v>21</v>
      </c>
      <c r="M647" s="44">
        <f t="shared" si="152"/>
        <v>21</v>
      </c>
      <c r="N647" s="8">
        <f t="shared" si="145"/>
        <v>1.0029516089999999</v>
      </c>
      <c r="O647" s="8">
        <f t="shared" ca="1" si="146"/>
        <v>1.014059168</v>
      </c>
      <c r="P647" s="44">
        <v>0</v>
      </c>
      <c r="Q647" s="42">
        <f t="shared" ca="1" si="153"/>
        <v>29497.84495861</v>
      </c>
      <c r="R647" s="42"/>
      <c r="S647" s="34">
        <v>0</v>
      </c>
      <c r="T647" s="34"/>
      <c r="U647" s="34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</row>
    <row r="648" spans="1:122" x14ac:dyDescent="0.2">
      <c r="A648" s="38">
        <f t="shared" si="147"/>
        <v>42661</v>
      </c>
      <c r="B648" s="39">
        <f t="shared" ca="1" si="154"/>
        <v>2131394.4342980301</v>
      </c>
      <c r="C648" s="34">
        <f>(C647+D647)-S647</f>
        <v>2100447.3525</v>
      </c>
      <c r="D648" s="34"/>
      <c r="E648" s="40">
        <f ca="1">IF(A648&lt;$B$1,VLOOKUP(A648,[1]DI!$A$4:$B$15000,2,FALSE),0)</f>
        <v>0.14130000000000001</v>
      </c>
      <c r="F648" s="41">
        <f t="shared" ca="1" si="143"/>
        <v>1.0005246136075501</v>
      </c>
      <c r="G648" s="41">
        <f ca="1">(TRUNC(PRODUCT($F$11:$F647),16))</f>
        <v>1.24989497313994</v>
      </c>
      <c r="H648" s="42">
        <f t="shared" ca="1" si="148"/>
        <v>1.23555597786759</v>
      </c>
      <c r="I648" s="42">
        <f t="shared" ca="1" si="144"/>
        <v>1.0116053</v>
      </c>
      <c r="J648" s="40">
        <f t="shared" si="149"/>
        <v>3.5999999999999997E-2</v>
      </c>
      <c r="K648" s="98">
        <f t="shared" si="150"/>
        <v>42628</v>
      </c>
      <c r="L648" s="43">
        <f t="shared" si="151"/>
        <v>22</v>
      </c>
      <c r="M648" s="44">
        <f t="shared" si="152"/>
        <v>22</v>
      </c>
      <c r="N648" s="8">
        <f t="shared" si="145"/>
        <v>1.0030923789999999</v>
      </c>
      <c r="O648" s="8">
        <f t="shared" ca="1" si="146"/>
        <v>1.0147335669999999</v>
      </c>
      <c r="P648" s="44">
        <v>0</v>
      </c>
      <c r="Q648" s="42">
        <f t="shared" ca="1" si="153"/>
        <v>30947.081798030002</v>
      </c>
      <c r="R648" s="42"/>
      <c r="S648" s="34">
        <v>0</v>
      </c>
      <c r="T648" s="34"/>
      <c r="U648" s="1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</row>
    <row r="649" spans="1:122" x14ac:dyDescent="0.2">
      <c r="A649" s="38">
        <f t="shared" si="147"/>
        <v>42662</v>
      </c>
      <c r="B649" s="39">
        <f t="shared" ca="1" si="154"/>
        <v>2132811.9001893899</v>
      </c>
      <c r="C649" s="34">
        <f>(C648-S648)</f>
        <v>2100447.3525</v>
      </c>
      <c r="D649" s="34"/>
      <c r="E649" s="40">
        <f ca="1">IF(A649&lt;$B$1,VLOOKUP(A649,[1]DI!$A$4:$B$15000,2,FALSE),0)</f>
        <v>0.14130000000000001</v>
      </c>
      <c r="F649" s="41">
        <f t="shared" ca="1" si="143"/>
        <v>1.0005246136075501</v>
      </c>
      <c r="G649" s="41">
        <f ca="1">(TRUNC(PRODUCT($F$11:$F648),16))</f>
        <v>1.2505506850508601</v>
      </c>
      <c r="H649" s="42">
        <f t="shared" ca="1" si="148"/>
        <v>1.23555597786759</v>
      </c>
      <c r="I649" s="42">
        <f t="shared" ca="1" si="144"/>
        <v>1.0121359999999999</v>
      </c>
      <c r="J649" s="40">
        <f t="shared" si="149"/>
        <v>3.5999999999999997E-2</v>
      </c>
      <c r="K649" s="98">
        <f t="shared" si="150"/>
        <v>42628</v>
      </c>
      <c r="L649" s="43">
        <f t="shared" si="151"/>
        <v>23</v>
      </c>
      <c r="M649" s="44">
        <f t="shared" si="152"/>
        <v>23</v>
      </c>
      <c r="N649" s="8">
        <f t="shared" si="145"/>
        <v>1.003233169</v>
      </c>
      <c r="O649" s="8">
        <f t="shared" ca="1" si="146"/>
        <v>1.015408407</v>
      </c>
      <c r="P649" s="44">
        <v>0</v>
      </c>
      <c r="Q649" s="42">
        <f t="shared" ca="1" si="153"/>
        <v>32364.547689390001</v>
      </c>
      <c r="R649" s="42"/>
      <c r="S649" s="34">
        <v>0</v>
      </c>
      <c r="T649" s="34"/>
      <c r="U649" s="1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</row>
    <row r="650" spans="1:122" x14ac:dyDescent="0.2">
      <c r="A650" s="38">
        <f t="shared" si="147"/>
        <v>42663</v>
      </c>
      <c r="B650" s="39">
        <f t="shared" ca="1" si="154"/>
        <v>2134230.3112820601</v>
      </c>
      <c r="C650" s="34">
        <f>(C649-S649)</f>
        <v>2100447.3525</v>
      </c>
      <c r="D650" s="34"/>
      <c r="E650" s="40">
        <f ca="1">IF(A650&lt;$B$1,VLOOKUP(A650,[1]DI!$A$4:$B$15000,2,FALSE),0)</f>
        <v>0.13880000000000001</v>
      </c>
      <c r="F650" s="41">
        <f t="shared" ca="1" si="143"/>
        <v>1.0005159071471199</v>
      </c>
      <c r="G650" s="41">
        <f ca="1">(TRUNC(PRODUCT($F$11:$F649),16))</f>
        <v>1.2512067409571701</v>
      </c>
      <c r="H650" s="42">
        <f t="shared" ca="1" si="148"/>
        <v>1.23555597786759</v>
      </c>
      <c r="I650" s="42">
        <f t="shared" ca="1" si="144"/>
        <v>1.0126669800000001</v>
      </c>
      <c r="J650" s="40">
        <f t="shared" si="149"/>
        <v>3.5999999999999997E-2</v>
      </c>
      <c r="K650" s="98">
        <f t="shared" si="150"/>
        <v>42628</v>
      </c>
      <c r="L650" s="43">
        <f t="shared" si="151"/>
        <v>24</v>
      </c>
      <c r="M650" s="44">
        <f t="shared" si="152"/>
        <v>24</v>
      </c>
      <c r="N650" s="8">
        <f t="shared" si="145"/>
        <v>1.003373979</v>
      </c>
      <c r="O650" s="8">
        <f t="shared" ca="1" si="146"/>
        <v>1.016083697</v>
      </c>
      <c r="P650" s="44">
        <v>0</v>
      </c>
      <c r="Q650" s="42">
        <f t="shared" ca="1" si="153"/>
        <v>33782.958782059999</v>
      </c>
      <c r="R650" s="42"/>
      <c r="S650" s="34">
        <v>0</v>
      </c>
      <c r="T650" s="34"/>
      <c r="U650" s="1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</row>
    <row r="651" spans="1:122" x14ac:dyDescent="0.2">
      <c r="A651" s="38">
        <f t="shared" si="147"/>
        <v>42664</v>
      </c>
      <c r="B651" s="39">
        <f t="shared" ca="1" si="154"/>
        <v>2135631.0765165202</v>
      </c>
      <c r="C651" s="34">
        <f>(C650-S650)</f>
        <v>2100447.3525</v>
      </c>
      <c r="D651" s="34"/>
      <c r="E651" s="40">
        <f ca="1">IF(A651&lt;$B$1,VLOOKUP(A651,[1]DI!$A$4:$B$15000,2,FALSE),0)</f>
        <v>0.13880000000000001</v>
      </c>
      <c r="F651" s="41">
        <f t="shared" ca="1" si="143"/>
        <v>1.0005159071471199</v>
      </c>
      <c r="G651" s="41">
        <f ca="1">(TRUNC(PRODUCT($F$11:$F650),16))</f>
        <v>1.2518522474573499</v>
      </c>
      <c r="H651" s="42">
        <f t="shared" ca="1" si="148"/>
        <v>1.23555597786759</v>
      </c>
      <c r="I651" s="42">
        <f t="shared" ca="1" si="144"/>
        <v>1.01318942</v>
      </c>
      <c r="J651" s="40">
        <f t="shared" si="149"/>
        <v>3.5999999999999997E-2</v>
      </c>
      <c r="K651" s="98">
        <f t="shared" si="150"/>
        <v>42628</v>
      </c>
      <c r="L651" s="43">
        <f t="shared" si="151"/>
        <v>25</v>
      </c>
      <c r="M651" s="44">
        <f t="shared" si="152"/>
        <v>25</v>
      </c>
      <c r="N651" s="8">
        <f t="shared" si="145"/>
        <v>1.003514808</v>
      </c>
      <c r="O651" s="8">
        <f t="shared" ca="1" si="146"/>
        <v>1.0167505859999999</v>
      </c>
      <c r="P651" s="44">
        <v>0</v>
      </c>
      <c r="Q651" s="42">
        <f t="shared" ca="1" si="153"/>
        <v>35183.724016519998</v>
      </c>
      <c r="R651" s="42"/>
      <c r="S651" s="34">
        <v>0</v>
      </c>
      <c r="T651" s="34"/>
      <c r="U651" s="1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</row>
    <row r="652" spans="1:122" x14ac:dyDescent="0.2">
      <c r="A652" s="38">
        <f t="shared" si="147"/>
        <v>42665</v>
      </c>
      <c r="B652" s="39">
        <f t="shared" ca="1" si="154"/>
        <v>2137032.7638473702</v>
      </c>
      <c r="C652" s="34">
        <f>(C651-S651)</f>
        <v>2100447.3525</v>
      </c>
      <c r="D652" s="34"/>
      <c r="E652" s="40">
        <f ca="1">IF(A652&lt;$B$1,VLOOKUP(A652,[1]DI!$A$4:$B$15000,2,FALSE),0)</f>
        <v>0</v>
      </c>
      <c r="F652" s="41">
        <f t="shared" ref="F652:F715" ca="1" si="157">IF(A652&lt;A$9,1,ROUND(((1+E652)^(1/252)),16))</f>
        <v>1</v>
      </c>
      <c r="G652" s="41">
        <f ca="1">(TRUNC(PRODUCT($F$11:$F651),16))</f>
        <v>1.2524980869789499</v>
      </c>
      <c r="H652" s="42">
        <f t="shared" ca="1" si="148"/>
        <v>1.23555597786759</v>
      </c>
      <c r="I652" s="42">
        <f t="shared" ref="I652:I715" ca="1" si="158">ROUND(G652/H652,8)</f>
        <v>1.01371213</v>
      </c>
      <c r="J652" s="40">
        <f t="shared" si="149"/>
        <v>3.5999999999999997E-2</v>
      </c>
      <c r="K652" s="98">
        <f t="shared" si="150"/>
        <v>42628</v>
      </c>
      <c r="L652" s="43">
        <f t="shared" si="151"/>
        <v>25</v>
      </c>
      <c r="M652" s="44">
        <f t="shared" si="152"/>
        <v>26</v>
      </c>
      <c r="N652" s="8">
        <f t="shared" ref="N652:N715" si="159">ROUND((J652+1)^(M652/252),9)</f>
        <v>1.0036556569999999</v>
      </c>
      <c r="O652" s="8">
        <f t="shared" ref="O652:O715" ca="1" si="160">ROUND(I652*N652,9)</f>
        <v>1.0174179139999999</v>
      </c>
      <c r="P652" s="44">
        <v>0</v>
      </c>
      <c r="Q652" s="42">
        <f t="shared" ca="1" si="153"/>
        <v>36585.411347369998</v>
      </c>
      <c r="R652" s="42"/>
      <c r="S652" s="34">
        <v>0</v>
      </c>
      <c r="T652" s="34"/>
      <c r="U652" s="1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</row>
    <row r="653" spans="1:122" x14ac:dyDescent="0.2">
      <c r="A653" s="38">
        <f t="shared" ref="A653:A716" si="161">(A652+1)</f>
        <v>42666</v>
      </c>
      <c r="B653" s="39">
        <f t="shared" ca="1" si="154"/>
        <v>2137032.7638473702</v>
      </c>
      <c r="C653" s="34">
        <f>(C652-S652)</f>
        <v>2100447.3525</v>
      </c>
      <c r="D653" s="34"/>
      <c r="E653" s="40">
        <f ca="1">IF(A653&lt;$B$1,VLOOKUP(A653,[1]DI!$A$4:$B$15000,2,FALSE),0)</f>
        <v>0</v>
      </c>
      <c r="F653" s="41">
        <f t="shared" ca="1" si="157"/>
        <v>1</v>
      </c>
      <c r="G653" s="41">
        <f ca="1">(TRUNC(PRODUCT($F$11:$F652),16))</f>
        <v>1.2524980869789499</v>
      </c>
      <c r="H653" s="42">
        <f t="shared" ref="H653:H716" ca="1" si="162">IF(P652&gt;0,G652,H652)</f>
        <v>1.23555597786759</v>
      </c>
      <c r="I653" s="42">
        <f t="shared" ca="1" si="158"/>
        <v>1.01371213</v>
      </c>
      <c r="J653" s="40">
        <f t="shared" ref="J653:J716" si="163">J652</f>
        <v>3.5999999999999997E-2</v>
      </c>
      <c r="K653" s="98">
        <f t="shared" si="150"/>
        <v>42628</v>
      </c>
      <c r="L653" s="43">
        <f t="shared" si="151"/>
        <v>25</v>
      </c>
      <c r="M653" s="44">
        <f t="shared" si="152"/>
        <v>26</v>
      </c>
      <c r="N653" s="8">
        <f t="shared" si="159"/>
        <v>1.0036556569999999</v>
      </c>
      <c r="O653" s="8">
        <f t="shared" ca="1" si="160"/>
        <v>1.0174179139999999</v>
      </c>
      <c r="P653" s="44">
        <v>0</v>
      </c>
      <c r="Q653" s="42">
        <f t="shared" ca="1" si="153"/>
        <v>36585.411347369998</v>
      </c>
      <c r="R653" s="42"/>
      <c r="S653" s="34">
        <v>0</v>
      </c>
      <c r="T653" s="34"/>
      <c r="U653" s="1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</row>
    <row r="654" spans="1:122" x14ac:dyDescent="0.2">
      <c r="A654" s="38">
        <f t="shared" si="161"/>
        <v>42667</v>
      </c>
      <c r="B654" s="39">
        <f t="shared" ca="1" si="154"/>
        <v>2137032.7638473702</v>
      </c>
      <c r="C654" s="34">
        <f t="shared" ref="C654:C717" si="164">(C653-S653)</f>
        <v>2100447.3525</v>
      </c>
      <c r="D654" s="34"/>
      <c r="E654" s="40">
        <f ca="1">IF(A654&lt;$B$1,VLOOKUP(A654,[1]DI!$A$4:$B$15000,2,FALSE),0)</f>
        <v>0.13880000000000001</v>
      </c>
      <c r="F654" s="41">
        <f t="shared" ca="1" si="157"/>
        <v>1.0005159071471199</v>
      </c>
      <c r="G654" s="41">
        <f ca="1">(TRUNC(PRODUCT($F$11:$F653),16))</f>
        <v>1.2524980869789499</v>
      </c>
      <c r="H654" s="42">
        <f t="shared" ca="1" si="162"/>
        <v>1.23555597786759</v>
      </c>
      <c r="I654" s="42">
        <f t="shared" ca="1" si="158"/>
        <v>1.01371213</v>
      </c>
      <c r="J654" s="40">
        <f t="shared" si="163"/>
        <v>3.5999999999999997E-2</v>
      </c>
      <c r="K654" s="98">
        <f t="shared" ref="K654:K717" si="165">IF(P653&gt;0,A653,K653)</f>
        <v>42628</v>
      </c>
      <c r="L654" s="43">
        <f t="shared" ref="L654:L717" si="166">IF(A654&gt;K654,IF(NETWORKDAYS(K654,A654,$W$12:$W$197)-1=0,1,NETWORKDAYS(K654,A654,$W$12:$W$197)-1),0)</f>
        <v>26</v>
      </c>
      <c r="M654" s="44">
        <f t="shared" ref="M654:M717" si="167">IF(AND(L654=1,L653=1),1,IF(L654&gt;0,IF(L654=L653,L654+1,L654),0))</f>
        <v>26</v>
      </c>
      <c r="N654" s="8">
        <f t="shared" si="159"/>
        <v>1.0036556569999999</v>
      </c>
      <c r="O654" s="8">
        <f t="shared" ca="1" si="160"/>
        <v>1.0174179139999999</v>
      </c>
      <c r="P654" s="44">
        <v>0</v>
      </c>
      <c r="Q654" s="42">
        <f t="shared" ref="Q654:Q717" ca="1" si="168">TRUNC(((O654-1)*C654),8)</f>
        <v>36585.411347369998</v>
      </c>
      <c r="R654" s="42"/>
      <c r="S654" s="34">
        <v>0</v>
      </c>
      <c r="T654" s="34"/>
      <c r="U654" s="1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</row>
    <row r="655" spans="1:122" x14ac:dyDescent="0.2">
      <c r="A655" s="38">
        <f t="shared" si="161"/>
        <v>42668</v>
      </c>
      <c r="B655" s="39">
        <f t="shared" ref="B655:B718" ca="1" si="169">IF(A655&lt;=TODAY(),C655+Q655,IF(AND(A655&gt;TODAY(),A655&lt;=$B$1),IF(VLOOKUP(TODAY(),$A$10:$E$2000,5,FALSE)=0,"n.d",C655+Q655),"n.d"))</f>
        <v>2138435.39007818</v>
      </c>
      <c r="C655" s="34">
        <f t="shared" si="164"/>
        <v>2100447.3525</v>
      </c>
      <c r="D655" s="34"/>
      <c r="E655" s="40">
        <f ca="1">IF(A655&lt;$B$1,VLOOKUP(A655,[1]DI!$A$4:$B$15000,2,FALSE),0)</f>
        <v>0.13880000000000001</v>
      </c>
      <c r="F655" s="41">
        <f t="shared" ca="1" si="157"/>
        <v>1.0005159071471199</v>
      </c>
      <c r="G655" s="41">
        <f ca="1">(TRUNC(PRODUCT($F$11:$F654),16))</f>
        <v>1.2531442596937801</v>
      </c>
      <c r="H655" s="42">
        <f t="shared" ca="1" si="162"/>
        <v>1.23555597786759</v>
      </c>
      <c r="I655" s="42">
        <f t="shared" ca="1" si="158"/>
        <v>1.0142351199999999</v>
      </c>
      <c r="J655" s="40">
        <f t="shared" si="163"/>
        <v>3.5999999999999997E-2</v>
      </c>
      <c r="K655" s="98">
        <f t="shared" si="165"/>
        <v>42628</v>
      </c>
      <c r="L655" s="43">
        <f t="shared" si="166"/>
        <v>27</v>
      </c>
      <c r="M655" s="44">
        <f t="shared" si="167"/>
        <v>27</v>
      </c>
      <c r="N655" s="8">
        <f t="shared" si="159"/>
        <v>1.0037965250000001</v>
      </c>
      <c r="O655" s="8">
        <f t="shared" ca="1" si="160"/>
        <v>1.0180856890000001</v>
      </c>
      <c r="P655" s="44">
        <v>0</v>
      </c>
      <c r="Q655" s="42">
        <f t="shared" ca="1" si="168"/>
        <v>37988.037578180003</v>
      </c>
      <c r="R655" s="42"/>
      <c r="S655" s="34">
        <v>0</v>
      </c>
      <c r="T655" s="34"/>
      <c r="U655" s="1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</row>
    <row r="656" spans="1:122" x14ac:dyDescent="0.2">
      <c r="A656" s="38">
        <f t="shared" si="161"/>
        <v>42669</v>
      </c>
      <c r="B656" s="39">
        <f t="shared" ca="1" si="169"/>
        <v>2139838.91950136</v>
      </c>
      <c r="C656" s="34">
        <f t="shared" si="164"/>
        <v>2100447.3525</v>
      </c>
      <c r="D656" s="34"/>
      <c r="E656" s="40">
        <f ca="1">IF(A656&lt;$B$1,VLOOKUP(A656,[1]DI!$A$4:$B$15000,2,FALSE),0)</f>
        <v>0.13880000000000001</v>
      </c>
      <c r="F656" s="41">
        <f t="shared" ca="1" si="157"/>
        <v>1.0005159071471199</v>
      </c>
      <c r="G656" s="41">
        <f ca="1">(TRUNC(PRODUCT($F$11:$F655),16))</f>
        <v>1.2537907657737299</v>
      </c>
      <c r="H656" s="42">
        <f t="shared" ca="1" si="162"/>
        <v>1.23555597786759</v>
      </c>
      <c r="I656" s="42">
        <f t="shared" ca="1" si="158"/>
        <v>1.01475837</v>
      </c>
      <c r="J656" s="40">
        <f t="shared" si="163"/>
        <v>3.5999999999999997E-2</v>
      </c>
      <c r="K656" s="98">
        <f t="shared" si="165"/>
        <v>42628</v>
      </c>
      <c r="L656" s="43">
        <f t="shared" si="166"/>
        <v>28</v>
      </c>
      <c r="M656" s="44">
        <f t="shared" si="167"/>
        <v>28</v>
      </c>
      <c r="N656" s="8">
        <f t="shared" si="159"/>
        <v>1.0039374139999999</v>
      </c>
      <c r="O656" s="8">
        <f t="shared" ca="1" si="160"/>
        <v>1.018753894</v>
      </c>
      <c r="P656" s="44">
        <v>0</v>
      </c>
      <c r="Q656" s="42">
        <f t="shared" ca="1" si="168"/>
        <v>39391.567001360003</v>
      </c>
      <c r="R656" s="42"/>
      <c r="S656" s="34">
        <v>0</v>
      </c>
      <c r="T656" s="34"/>
      <c r="U656" s="1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</row>
    <row r="657" spans="1:122" x14ac:dyDescent="0.2">
      <c r="A657" s="38">
        <f t="shared" si="161"/>
        <v>42670</v>
      </c>
      <c r="B657" s="39">
        <f t="shared" ca="1" si="169"/>
        <v>2141243.3668200299</v>
      </c>
      <c r="C657" s="34">
        <f t="shared" si="164"/>
        <v>2100447.3525</v>
      </c>
      <c r="D657" s="34"/>
      <c r="E657" s="40">
        <f ca="1">IF(A657&lt;$B$1,VLOOKUP(A657,[1]DI!$A$4:$B$15000,2,FALSE),0)</f>
        <v>0.13880000000000001</v>
      </c>
      <c r="F657" s="41">
        <f t="shared" ca="1" si="157"/>
        <v>1.0005159071471199</v>
      </c>
      <c r="G657" s="41">
        <f ca="1">(TRUNC(PRODUCT($F$11:$F656),16))</f>
        <v>1.25443760539078</v>
      </c>
      <c r="H657" s="42">
        <f t="shared" ca="1" si="162"/>
        <v>1.23555597786759</v>
      </c>
      <c r="I657" s="42">
        <f t="shared" ca="1" si="158"/>
        <v>1.01528189</v>
      </c>
      <c r="J657" s="40">
        <f t="shared" si="163"/>
        <v>3.5999999999999997E-2</v>
      </c>
      <c r="K657" s="98">
        <f t="shared" si="165"/>
        <v>42628</v>
      </c>
      <c r="L657" s="43">
        <f t="shared" si="166"/>
        <v>29</v>
      </c>
      <c r="M657" s="44">
        <f t="shared" si="167"/>
        <v>29</v>
      </c>
      <c r="N657" s="8">
        <f t="shared" si="159"/>
        <v>1.004078322</v>
      </c>
      <c r="O657" s="8">
        <f t="shared" ca="1" si="160"/>
        <v>1.019422536</v>
      </c>
      <c r="P657" s="44">
        <v>0</v>
      </c>
      <c r="Q657" s="42">
        <f t="shared" ca="1" si="168"/>
        <v>40796.014320030001</v>
      </c>
      <c r="R657" s="42"/>
      <c r="S657" s="34">
        <v>0</v>
      </c>
      <c r="T657" s="34"/>
      <c r="U657" s="1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</row>
    <row r="658" spans="1:122" x14ac:dyDescent="0.2">
      <c r="A658" s="38">
        <f t="shared" si="161"/>
        <v>42671</v>
      </c>
      <c r="B658" s="39">
        <f t="shared" ca="1" si="169"/>
        <v>2142648.7383355401</v>
      </c>
      <c r="C658" s="34">
        <f t="shared" si="164"/>
        <v>2100447.3525</v>
      </c>
      <c r="D658" s="34"/>
      <c r="E658" s="40">
        <f ca="1">IF(A658&lt;$B$1,VLOOKUP(A658,[1]DI!$A$4:$B$15000,2,FALSE),0)</f>
        <v>0.13880000000000001</v>
      </c>
      <c r="F658" s="41">
        <f t="shared" ca="1" si="157"/>
        <v>1.0005159071471199</v>
      </c>
      <c r="G658" s="41">
        <f ca="1">(TRUNC(PRODUCT($F$11:$F657),16))</f>
        <v>1.2550847787170201</v>
      </c>
      <c r="H658" s="42">
        <f t="shared" ca="1" si="162"/>
        <v>1.23555597786759</v>
      </c>
      <c r="I658" s="42">
        <f t="shared" ca="1" si="158"/>
        <v>1.0158056799999999</v>
      </c>
      <c r="J658" s="40">
        <f t="shared" si="163"/>
        <v>3.5999999999999997E-2</v>
      </c>
      <c r="K658" s="98">
        <f t="shared" si="165"/>
        <v>42628</v>
      </c>
      <c r="L658" s="43">
        <f t="shared" si="166"/>
        <v>30</v>
      </c>
      <c r="M658" s="44">
        <f t="shared" si="167"/>
        <v>30</v>
      </c>
      <c r="N658" s="8">
        <f t="shared" si="159"/>
        <v>1.00421925</v>
      </c>
      <c r="O658" s="8">
        <f t="shared" ca="1" si="160"/>
        <v>1.0200916179999999</v>
      </c>
      <c r="P658" s="44">
        <v>0</v>
      </c>
      <c r="Q658" s="42">
        <f t="shared" ca="1" si="168"/>
        <v>42201.385835540001</v>
      </c>
      <c r="R658" s="42"/>
      <c r="S658" s="34">
        <v>0</v>
      </c>
      <c r="T658" s="34"/>
      <c r="U658" s="1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</row>
    <row r="659" spans="1:122" x14ac:dyDescent="0.2">
      <c r="A659" s="38">
        <f t="shared" si="161"/>
        <v>42672</v>
      </c>
      <c r="B659" s="39">
        <f t="shared" ca="1" si="169"/>
        <v>2144055.0319474302</v>
      </c>
      <c r="C659" s="34">
        <f t="shared" si="164"/>
        <v>2100447.3525</v>
      </c>
      <c r="D659" s="34"/>
      <c r="E659" s="40">
        <f ca="1">IF(A659&lt;$B$1,VLOOKUP(A659,[1]DI!$A$4:$B$15000,2,FALSE),0)</f>
        <v>0</v>
      </c>
      <c r="F659" s="41">
        <f t="shared" ca="1" si="157"/>
        <v>1</v>
      </c>
      <c r="G659" s="41">
        <f ca="1">(TRUNC(PRODUCT($F$11:$F658),16))</f>
        <v>1.2557322859246001</v>
      </c>
      <c r="H659" s="42">
        <f t="shared" ca="1" si="162"/>
        <v>1.23555597786759</v>
      </c>
      <c r="I659" s="42">
        <f t="shared" ca="1" si="158"/>
        <v>1.01632974</v>
      </c>
      <c r="J659" s="40">
        <f t="shared" si="163"/>
        <v>3.5999999999999997E-2</v>
      </c>
      <c r="K659" s="98">
        <f t="shared" si="165"/>
        <v>42628</v>
      </c>
      <c r="L659" s="43">
        <f t="shared" si="166"/>
        <v>30</v>
      </c>
      <c r="M659" s="44">
        <f t="shared" si="167"/>
        <v>31</v>
      </c>
      <c r="N659" s="8">
        <f t="shared" si="159"/>
        <v>1.0043601980000001</v>
      </c>
      <c r="O659" s="8">
        <f t="shared" ca="1" si="160"/>
        <v>1.020761139</v>
      </c>
      <c r="P659" s="44">
        <v>0</v>
      </c>
      <c r="Q659" s="42">
        <f t="shared" ca="1" si="168"/>
        <v>43607.679447429997</v>
      </c>
      <c r="R659" s="42"/>
      <c r="S659" s="34">
        <v>0</v>
      </c>
      <c r="T659" s="34"/>
      <c r="U659" s="1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</row>
    <row r="660" spans="1:122" x14ac:dyDescent="0.2">
      <c r="A660" s="38">
        <f t="shared" si="161"/>
        <v>42673</v>
      </c>
      <c r="B660" s="39">
        <f t="shared" ca="1" si="169"/>
        <v>2144055.0319474302</v>
      </c>
      <c r="C660" s="34">
        <f t="shared" si="164"/>
        <v>2100447.3525</v>
      </c>
      <c r="D660" s="34"/>
      <c r="E660" s="40">
        <f ca="1">IF(A660&lt;$B$1,VLOOKUP(A660,[1]DI!$A$4:$B$15000,2,FALSE),0)</f>
        <v>0</v>
      </c>
      <c r="F660" s="41">
        <f t="shared" ca="1" si="157"/>
        <v>1</v>
      </c>
      <c r="G660" s="41">
        <f ca="1">(TRUNC(PRODUCT($F$11:$F659),16))</f>
        <v>1.2557322859246001</v>
      </c>
      <c r="H660" s="42">
        <f t="shared" ca="1" si="162"/>
        <v>1.23555597786759</v>
      </c>
      <c r="I660" s="42">
        <f t="shared" ca="1" si="158"/>
        <v>1.01632974</v>
      </c>
      <c r="J660" s="40">
        <f t="shared" si="163"/>
        <v>3.5999999999999997E-2</v>
      </c>
      <c r="K660" s="98">
        <f t="shared" si="165"/>
        <v>42628</v>
      </c>
      <c r="L660" s="43">
        <f t="shared" si="166"/>
        <v>30</v>
      </c>
      <c r="M660" s="44">
        <f t="shared" si="167"/>
        <v>31</v>
      </c>
      <c r="N660" s="8">
        <f t="shared" si="159"/>
        <v>1.0043601980000001</v>
      </c>
      <c r="O660" s="8">
        <f t="shared" ca="1" si="160"/>
        <v>1.020761139</v>
      </c>
      <c r="P660" s="44">
        <v>0</v>
      </c>
      <c r="Q660" s="42">
        <f t="shared" ca="1" si="168"/>
        <v>43607.679447429997</v>
      </c>
      <c r="R660" s="42"/>
      <c r="S660" s="34">
        <v>0</v>
      </c>
      <c r="T660" s="34"/>
      <c r="U660" s="1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</row>
    <row r="661" spans="1:122" x14ac:dyDescent="0.2">
      <c r="A661" s="38">
        <f t="shared" si="161"/>
        <v>42674</v>
      </c>
      <c r="B661" s="39">
        <f t="shared" ca="1" si="169"/>
        <v>2144055.0319474302</v>
      </c>
      <c r="C661" s="34">
        <f t="shared" si="164"/>
        <v>2100447.3525</v>
      </c>
      <c r="D661" s="34"/>
      <c r="E661" s="40">
        <f ca="1">IF(A661&lt;$B$1,VLOOKUP(A661,[1]DI!$A$4:$B$15000,2,FALSE),0)</f>
        <v>0.13880000000000001</v>
      </c>
      <c r="F661" s="41">
        <f t="shared" ca="1" si="157"/>
        <v>1.0005159071471199</v>
      </c>
      <c r="G661" s="41">
        <f ca="1">(TRUNC(PRODUCT($F$11:$F660),16))</f>
        <v>1.2557322859246001</v>
      </c>
      <c r="H661" s="42">
        <f t="shared" ca="1" si="162"/>
        <v>1.23555597786759</v>
      </c>
      <c r="I661" s="42">
        <f t="shared" ca="1" si="158"/>
        <v>1.01632974</v>
      </c>
      <c r="J661" s="40">
        <f t="shared" si="163"/>
        <v>3.5999999999999997E-2</v>
      </c>
      <c r="K661" s="98">
        <f t="shared" si="165"/>
        <v>42628</v>
      </c>
      <c r="L661" s="43">
        <f t="shared" si="166"/>
        <v>31</v>
      </c>
      <c r="M661" s="44">
        <f t="shared" si="167"/>
        <v>31</v>
      </c>
      <c r="N661" s="8">
        <f t="shared" si="159"/>
        <v>1.0043601980000001</v>
      </c>
      <c r="O661" s="8">
        <f t="shared" ca="1" si="160"/>
        <v>1.020761139</v>
      </c>
      <c r="P661" s="44">
        <v>0</v>
      </c>
      <c r="Q661" s="42">
        <f t="shared" ca="1" si="168"/>
        <v>43607.679447429997</v>
      </c>
      <c r="R661" s="42"/>
      <c r="S661" s="34">
        <v>0</v>
      </c>
      <c r="T661" s="34"/>
      <c r="U661" s="1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</row>
    <row r="662" spans="1:122" x14ac:dyDescent="0.2">
      <c r="A662" s="38">
        <f t="shared" si="161"/>
        <v>42675</v>
      </c>
      <c r="B662" s="39">
        <f t="shared" ca="1" si="169"/>
        <v>2145462.2476557102</v>
      </c>
      <c r="C662" s="34">
        <f t="shared" si="164"/>
        <v>2100447.3525</v>
      </c>
      <c r="D662" s="34"/>
      <c r="E662" s="40">
        <f ca="1">IF(A662&lt;$B$1,VLOOKUP(A662,[1]DI!$A$4:$B$15000,2,FALSE),0)</f>
        <v>0.13880000000000001</v>
      </c>
      <c r="F662" s="41">
        <f t="shared" ca="1" si="157"/>
        <v>1.0005159071471199</v>
      </c>
      <c r="G662" s="41">
        <f ca="1">(TRUNC(PRODUCT($F$11:$F661),16))</f>
        <v>1.25638012718578</v>
      </c>
      <c r="H662" s="42">
        <f t="shared" ca="1" si="162"/>
        <v>1.23555597786759</v>
      </c>
      <c r="I662" s="42">
        <f t="shared" ca="1" si="158"/>
        <v>1.0168540699999999</v>
      </c>
      <c r="J662" s="40">
        <f t="shared" si="163"/>
        <v>3.5999999999999997E-2</v>
      </c>
      <c r="K662" s="98">
        <f t="shared" si="165"/>
        <v>42628</v>
      </c>
      <c r="L662" s="43">
        <f t="shared" si="166"/>
        <v>32</v>
      </c>
      <c r="M662" s="44">
        <f t="shared" si="167"/>
        <v>32</v>
      </c>
      <c r="N662" s="8">
        <f t="shared" si="159"/>
        <v>1.0045011660000001</v>
      </c>
      <c r="O662" s="8">
        <f t="shared" ca="1" si="160"/>
        <v>1.021431099</v>
      </c>
      <c r="P662" s="44">
        <v>0</v>
      </c>
      <c r="Q662" s="42">
        <f t="shared" ca="1" si="168"/>
        <v>45014.895155710001</v>
      </c>
      <c r="R662" s="42"/>
      <c r="S662" s="34">
        <v>0</v>
      </c>
      <c r="T662" s="34"/>
      <c r="U662" s="1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</row>
    <row r="663" spans="1:122" x14ac:dyDescent="0.2">
      <c r="A663" s="38">
        <f t="shared" si="161"/>
        <v>42676</v>
      </c>
      <c r="B663" s="39">
        <f t="shared" ca="1" si="169"/>
        <v>2146870.38335993</v>
      </c>
      <c r="C663" s="34">
        <f t="shared" si="164"/>
        <v>2100447.3525</v>
      </c>
      <c r="D663" s="34"/>
      <c r="E663" s="40">
        <f ca="1">IF(A663&lt;$B$1,VLOOKUP(A663,[1]DI!$A$4:$B$15000,2,FALSE),0)</f>
        <v>0</v>
      </c>
      <c r="F663" s="41">
        <f t="shared" ca="1" si="157"/>
        <v>1</v>
      </c>
      <c r="G663" s="41">
        <f ca="1">(TRUNC(PRODUCT($F$11:$F662),16))</f>
        <v>1.2570283026728899</v>
      </c>
      <c r="H663" s="42">
        <f t="shared" ca="1" si="162"/>
        <v>1.23555597786759</v>
      </c>
      <c r="I663" s="42">
        <f t="shared" ca="1" si="158"/>
        <v>1.01737867</v>
      </c>
      <c r="J663" s="40">
        <f t="shared" si="163"/>
        <v>3.5999999999999997E-2</v>
      </c>
      <c r="K663" s="98">
        <f t="shared" si="165"/>
        <v>42628</v>
      </c>
      <c r="L663" s="43">
        <f t="shared" si="166"/>
        <v>32</v>
      </c>
      <c r="M663" s="44">
        <f t="shared" si="167"/>
        <v>33</v>
      </c>
      <c r="N663" s="8">
        <f t="shared" si="159"/>
        <v>1.004642153</v>
      </c>
      <c r="O663" s="8">
        <f t="shared" ca="1" si="160"/>
        <v>1.022101497</v>
      </c>
      <c r="P663" s="44">
        <v>0</v>
      </c>
      <c r="Q663" s="42">
        <f t="shared" ca="1" si="168"/>
        <v>46423.030859929997</v>
      </c>
      <c r="R663" s="42"/>
      <c r="S663" s="34">
        <v>0</v>
      </c>
      <c r="T663" s="34"/>
      <c r="U663" s="1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</row>
    <row r="664" spans="1:122" x14ac:dyDescent="0.2">
      <c r="A664" s="38">
        <f t="shared" si="161"/>
        <v>42677</v>
      </c>
      <c r="B664" s="39">
        <f t="shared" ca="1" si="169"/>
        <v>2146870.38335993</v>
      </c>
      <c r="C664" s="34">
        <f t="shared" si="164"/>
        <v>2100447.3525</v>
      </c>
      <c r="D664" s="34"/>
      <c r="E664" s="40">
        <f ca="1">IF(A664&lt;$B$1,VLOOKUP(A664,[1]DI!$A$4:$B$15000,2,FALSE),0)</f>
        <v>0.13880000000000001</v>
      </c>
      <c r="F664" s="41">
        <f t="shared" ca="1" si="157"/>
        <v>1.0005159071471199</v>
      </c>
      <c r="G664" s="41">
        <f ca="1">(TRUNC(PRODUCT($F$11:$F663),16))</f>
        <v>1.2570283026728899</v>
      </c>
      <c r="H664" s="42">
        <f t="shared" ca="1" si="162"/>
        <v>1.23555597786759</v>
      </c>
      <c r="I664" s="42">
        <f t="shared" ca="1" si="158"/>
        <v>1.01737867</v>
      </c>
      <c r="J664" s="40">
        <f t="shared" si="163"/>
        <v>3.5999999999999997E-2</v>
      </c>
      <c r="K664" s="98">
        <f t="shared" si="165"/>
        <v>42628</v>
      </c>
      <c r="L664" s="43">
        <f t="shared" si="166"/>
        <v>33</v>
      </c>
      <c r="M664" s="44">
        <f t="shared" si="167"/>
        <v>33</v>
      </c>
      <c r="N664" s="8">
        <f t="shared" si="159"/>
        <v>1.004642153</v>
      </c>
      <c r="O664" s="8">
        <f t="shared" ca="1" si="160"/>
        <v>1.022101497</v>
      </c>
      <c r="P664" s="44">
        <v>0</v>
      </c>
      <c r="Q664" s="42">
        <f t="shared" ca="1" si="168"/>
        <v>46423.030859929997</v>
      </c>
      <c r="R664" s="42"/>
      <c r="S664" s="34">
        <v>0</v>
      </c>
      <c r="T664" s="34"/>
      <c r="U664" s="1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</row>
    <row r="665" spans="1:122" x14ac:dyDescent="0.2">
      <c r="A665" s="38">
        <f t="shared" si="161"/>
        <v>42678</v>
      </c>
      <c r="B665" s="39">
        <f t="shared" ca="1" si="169"/>
        <v>2148279.4663659101</v>
      </c>
      <c r="C665" s="34">
        <f t="shared" si="164"/>
        <v>2100447.3525</v>
      </c>
      <c r="D665" s="34"/>
      <c r="E665" s="40">
        <f ca="1">IF(A665&lt;$B$1,VLOOKUP(A665,[1]DI!$A$4:$B$15000,2,FALSE),0)</f>
        <v>0.13880000000000001</v>
      </c>
      <c r="F665" s="41">
        <f t="shared" ca="1" si="157"/>
        <v>1.0005159071471199</v>
      </c>
      <c r="G665" s="41">
        <f ca="1">(TRUNC(PRODUCT($F$11:$F664),16))</f>
        <v>1.2576768125583799</v>
      </c>
      <c r="H665" s="42">
        <f t="shared" ca="1" si="162"/>
        <v>1.23555597786759</v>
      </c>
      <c r="I665" s="42">
        <f t="shared" ca="1" si="158"/>
        <v>1.01790355</v>
      </c>
      <c r="J665" s="40">
        <f t="shared" si="163"/>
        <v>3.5999999999999997E-2</v>
      </c>
      <c r="K665" s="98">
        <f t="shared" si="165"/>
        <v>42628</v>
      </c>
      <c r="L665" s="43">
        <f t="shared" si="166"/>
        <v>34</v>
      </c>
      <c r="M665" s="44">
        <f t="shared" si="167"/>
        <v>34</v>
      </c>
      <c r="N665" s="8">
        <f t="shared" si="159"/>
        <v>1.0047831599999999</v>
      </c>
      <c r="O665" s="8">
        <f t="shared" ca="1" si="160"/>
        <v>1.022772346</v>
      </c>
      <c r="P665" s="44">
        <v>0</v>
      </c>
      <c r="Q665" s="42">
        <f t="shared" ca="1" si="168"/>
        <v>47832.113865910003</v>
      </c>
      <c r="R665" s="42"/>
      <c r="S665" s="34">
        <v>0</v>
      </c>
      <c r="T665" s="34"/>
      <c r="U665" s="1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</row>
    <row r="666" spans="1:122" x14ac:dyDescent="0.2">
      <c r="A666" s="38">
        <f t="shared" si="161"/>
        <v>42679</v>
      </c>
      <c r="B666" s="39">
        <f t="shared" ca="1" si="169"/>
        <v>2149689.4483633502</v>
      </c>
      <c r="C666" s="34">
        <f t="shared" si="164"/>
        <v>2100447.3525</v>
      </c>
      <c r="D666" s="34"/>
      <c r="E666" s="40">
        <f ca="1">IF(A666&lt;$B$1,VLOOKUP(A666,[1]DI!$A$4:$B$15000,2,FALSE),0)</f>
        <v>0</v>
      </c>
      <c r="F666" s="41">
        <f t="shared" ca="1" si="157"/>
        <v>1</v>
      </c>
      <c r="G666" s="41">
        <f ca="1">(TRUNC(PRODUCT($F$11:$F665),16))</f>
        <v>1.2583256570147401</v>
      </c>
      <c r="H666" s="42">
        <f t="shared" ca="1" si="162"/>
        <v>1.23555597786759</v>
      </c>
      <c r="I666" s="42">
        <f t="shared" ca="1" si="158"/>
        <v>1.0184286899999999</v>
      </c>
      <c r="J666" s="40">
        <f t="shared" si="163"/>
        <v>3.5999999999999997E-2</v>
      </c>
      <c r="K666" s="98">
        <f t="shared" si="165"/>
        <v>42628</v>
      </c>
      <c r="L666" s="43">
        <f t="shared" si="166"/>
        <v>34</v>
      </c>
      <c r="M666" s="44">
        <f t="shared" si="167"/>
        <v>35</v>
      </c>
      <c r="N666" s="8">
        <f t="shared" si="159"/>
        <v>1.0049241870000001</v>
      </c>
      <c r="O666" s="8">
        <f t="shared" ca="1" si="160"/>
        <v>1.0234436229999999</v>
      </c>
      <c r="P666" s="44">
        <v>0</v>
      </c>
      <c r="Q666" s="42">
        <f t="shared" ca="1" si="168"/>
        <v>49242.095863349998</v>
      </c>
      <c r="R666" s="42"/>
      <c r="S666" s="34">
        <v>0</v>
      </c>
      <c r="T666" s="34"/>
      <c r="U666" s="1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</row>
    <row r="667" spans="1:122" x14ac:dyDescent="0.2">
      <c r="A667" s="38">
        <f t="shared" si="161"/>
        <v>42680</v>
      </c>
      <c r="B667" s="39">
        <f t="shared" ca="1" si="169"/>
        <v>2149689.4483633502</v>
      </c>
      <c r="C667" s="34">
        <f t="shared" si="164"/>
        <v>2100447.3525</v>
      </c>
      <c r="D667" s="34"/>
      <c r="E667" s="40">
        <f ca="1">IF(A667&lt;$B$1,VLOOKUP(A667,[1]DI!$A$4:$B$15000,2,FALSE),0)</f>
        <v>0</v>
      </c>
      <c r="F667" s="41">
        <f t="shared" ca="1" si="157"/>
        <v>1</v>
      </c>
      <c r="G667" s="41">
        <f ca="1">(TRUNC(PRODUCT($F$11:$F666),16))</f>
        <v>1.2583256570147401</v>
      </c>
      <c r="H667" s="42">
        <f t="shared" ca="1" si="162"/>
        <v>1.23555597786759</v>
      </c>
      <c r="I667" s="42">
        <f t="shared" ca="1" si="158"/>
        <v>1.0184286899999999</v>
      </c>
      <c r="J667" s="40">
        <f t="shared" si="163"/>
        <v>3.5999999999999997E-2</v>
      </c>
      <c r="K667" s="98">
        <f t="shared" si="165"/>
        <v>42628</v>
      </c>
      <c r="L667" s="43">
        <f t="shared" si="166"/>
        <v>34</v>
      </c>
      <c r="M667" s="44">
        <f t="shared" si="167"/>
        <v>35</v>
      </c>
      <c r="N667" s="8">
        <f t="shared" si="159"/>
        <v>1.0049241870000001</v>
      </c>
      <c r="O667" s="8">
        <f t="shared" ca="1" si="160"/>
        <v>1.0234436229999999</v>
      </c>
      <c r="P667" s="44">
        <v>0</v>
      </c>
      <c r="Q667" s="42">
        <f t="shared" ca="1" si="168"/>
        <v>49242.095863349998</v>
      </c>
      <c r="R667" s="42"/>
      <c r="S667" s="34">
        <v>0</v>
      </c>
      <c r="T667" s="34"/>
      <c r="U667" s="1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</row>
    <row r="668" spans="1:122" x14ac:dyDescent="0.2">
      <c r="A668" s="38">
        <f t="shared" si="161"/>
        <v>42681</v>
      </c>
      <c r="B668" s="39">
        <f t="shared" ca="1" si="169"/>
        <v>2149689.4483633502</v>
      </c>
      <c r="C668" s="34">
        <f t="shared" si="164"/>
        <v>2100447.3525</v>
      </c>
      <c r="D668" s="34"/>
      <c r="E668" s="40">
        <f ca="1">IF(A668&lt;$B$1,VLOOKUP(A668,[1]DI!$A$4:$B$15000,2,FALSE),0)</f>
        <v>0.13880000000000001</v>
      </c>
      <c r="F668" s="41">
        <f t="shared" ca="1" si="157"/>
        <v>1.0005159071471199</v>
      </c>
      <c r="G668" s="41">
        <f ca="1">(TRUNC(PRODUCT($F$11:$F667),16))</f>
        <v>1.2583256570147401</v>
      </c>
      <c r="H668" s="42">
        <f t="shared" ca="1" si="162"/>
        <v>1.23555597786759</v>
      </c>
      <c r="I668" s="42">
        <f t="shared" ca="1" si="158"/>
        <v>1.0184286899999999</v>
      </c>
      <c r="J668" s="40">
        <f t="shared" si="163"/>
        <v>3.5999999999999997E-2</v>
      </c>
      <c r="K668" s="98">
        <f t="shared" si="165"/>
        <v>42628</v>
      </c>
      <c r="L668" s="43">
        <f t="shared" si="166"/>
        <v>35</v>
      </c>
      <c r="M668" s="44">
        <f t="shared" si="167"/>
        <v>35</v>
      </c>
      <c r="N668" s="8">
        <f t="shared" si="159"/>
        <v>1.0049241870000001</v>
      </c>
      <c r="O668" s="8">
        <f t="shared" ca="1" si="160"/>
        <v>1.0234436229999999</v>
      </c>
      <c r="P668" s="44">
        <v>0</v>
      </c>
      <c r="Q668" s="42">
        <f t="shared" ca="1" si="168"/>
        <v>49242.095863349998</v>
      </c>
      <c r="R668" s="42"/>
      <c r="S668" s="34">
        <v>0</v>
      </c>
      <c r="T668" s="34"/>
      <c r="U668" s="1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</row>
    <row r="669" spans="1:122" x14ac:dyDescent="0.2">
      <c r="A669" s="38">
        <f t="shared" si="161"/>
        <v>42682</v>
      </c>
      <c r="B669" s="39">
        <f t="shared" ca="1" si="169"/>
        <v>2151100.3776625502</v>
      </c>
      <c r="C669" s="34">
        <f t="shared" si="164"/>
        <v>2100447.3525</v>
      </c>
      <c r="D669" s="34"/>
      <c r="E669" s="40">
        <f ca="1">IF(A669&lt;$B$1,VLOOKUP(A669,[1]DI!$A$4:$B$15000,2,FALSE),0)</f>
        <v>0.13880000000000001</v>
      </c>
      <c r="F669" s="41">
        <f t="shared" ca="1" si="157"/>
        <v>1.0005159071471199</v>
      </c>
      <c r="G669" s="41">
        <f ca="1">(TRUNC(PRODUCT($F$11:$F668),16))</f>
        <v>1.2589748362146</v>
      </c>
      <c r="H669" s="42">
        <f t="shared" ca="1" si="162"/>
        <v>1.23555597786759</v>
      </c>
      <c r="I669" s="42">
        <f t="shared" ca="1" si="158"/>
        <v>1.0189541099999999</v>
      </c>
      <c r="J669" s="40">
        <f t="shared" si="163"/>
        <v>3.5999999999999997E-2</v>
      </c>
      <c r="K669" s="98">
        <f t="shared" si="165"/>
        <v>42628</v>
      </c>
      <c r="L669" s="43">
        <f t="shared" si="166"/>
        <v>36</v>
      </c>
      <c r="M669" s="44">
        <f t="shared" si="167"/>
        <v>36</v>
      </c>
      <c r="N669" s="8">
        <f t="shared" si="159"/>
        <v>1.0050652339999999</v>
      </c>
      <c r="O669" s="8">
        <f t="shared" ca="1" si="160"/>
        <v>1.0241153510000001</v>
      </c>
      <c r="P669" s="44">
        <v>0</v>
      </c>
      <c r="Q669" s="42">
        <f t="shared" ca="1" si="168"/>
        <v>50653.025162550002</v>
      </c>
      <c r="R669" s="42"/>
      <c r="S669" s="34">
        <v>0</v>
      </c>
      <c r="T669" s="34"/>
      <c r="U669" s="1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</row>
    <row r="670" spans="1:122" x14ac:dyDescent="0.2">
      <c r="A670" s="38">
        <f t="shared" si="161"/>
        <v>42683</v>
      </c>
      <c r="B670" s="39">
        <f t="shared" ca="1" si="169"/>
        <v>2152512.2101541199</v>
      </c>
      <c r="C670" s="34">
        <f t="shared" si="164"/>
        <v>2100447.3525</v>
      </c>
      <c r="D670" s="34"/>
      <c r="E670" s="40">
        <f ca="1">IF(A670&lt;$B$1,VLOOKUP(A670,[1]DI!$A$4:$B$15000,2,FALSE),0)</f>
        <v>0.13880000000000001</v>
      </c>
      <c r="F670" s="41">
        <f t="shared" ca="1" si="157"/>
        <v>1.0005159071471199</v>
      </c>
      <c r="G670" s="41">
        <f ca="1">(TRUNC(PRODUCT($F$11:$F669),16))</f>
        <v>1.2596243503306499</v>
      </c>
      <c r="H670" s="42">
        <f t="shared" ca="1" si="162"/>
        <v>1.23555597786759</v>
      </c>
      <c r="I670" s="42">
        <f t="shared" ca="1" si="158"/>
        <v>1.0194797900000001</v>
      </c>
      <c r="J670" s="40">
        <f t="shared" si="163"/>
        <v>3.5999999999999997E-2</v>
      </c>
      <c r="K670" s="98">
        <f t="shared" si="165"/>
        <v>42628</v>
      </c>
      <c r="L670" s="43">
        <f t="shared" si="166"/>
        <v>37</v>
      </c>
      <c r="M670" s="44">
        <f t="shared" si="167"/>
        <v>37</v>
      </c>
      <c r="N670" s="8">
        <f t="shared" si="159"/>
        <v>1.0052063010000001</v>
      </c>
      <c r="O670" s="8">
        <f t="shared" ca="1" si="160"/>
        <v>1.024787509</v>
      </c>
      <c r="P670" s="44">
        <v>0</v>
      </c>
      <c r="Q670" s="42">
        <f t="shared" ca="1" si="168"/>
        <v>52064.857654120002</v>
      </c>
      <c r="R670" s="42"/>
      <c r="S670" s="34">
        <v>0</v>
      </c>
      <c r="T670" s="34"/>
      <c r="U670" s="1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</row>
    <row r="671" spans="1:122" x14ac:dyDescent="0.2">
      <c r="A671" s="38">
        <f t="shared" si="161"/>
        <v>42684</v>
      </c>
      <c r="B671" s="39">
        <f t="shared" ca="1" si="169"/>
        <v>2153924.9836460901</v>
      </c>
      <c r="C671" s="34">
        <f t="shared" si="164"/>
        <v>2100447.3525</v>
      </c>
      <c r="D671" s="34"/>
      <c r="E671" s="40">
        <f ca="1">IF(A671&lt;$B$1,VLOOKUP(A671,[1]DI!$A$4:$B$15000,2,FALSE),0)</f>
        <v>0.13880000000000001</v>
      </c>
      <c r="F671" s="41">
        <f t="shared" ca="1" si="157"/>
        <v>1.0005159071471199</v>
      </c>
      <c r="G671" s="41">
        <f ca="1">(TRUNC(PRODUCT($F$11:$F670),16))</f>
        <v>1.2602741995356701</v>
      </c>
      <c r="H671" s="42">
        <f t="shared" ca="1" si="162"/>
        <v>1.23555597786759</v>
      </c>
      <c r="I671" s="42">
        <f t="shared" ca="1" si="158"/>
        <v>1.0200057499999999</v>
      </c>
      <c r="J671" s="40">
        <f t="shared" si="163"/>
        <v>3.5999999999999997E-2</v>
      </c>
      <c r="K671" s="98">
        <f t="shared" si="165"/>
        <v>42628</v>
      </c>
      <c r="L671" s="43">
        <f t="shared" si="166"/>
        <v>38</v>
      </c>
      <c r="M671" s="44">
        <f t="shared" si="167"/>
        <v>38</v>
      </c>
      <c r="N671" s="8">
        <f t="shared" si="159"/>
        <v>1.005347387</v>
      </c>
      <c r="O671" s="8">
        <f t="shared" ca="1" si="160"/>
        <v>1.025460115</v>
      </c>
      <c r="P671" s="44">
        <v>0</v>
      </c>
      <c r="Q671" s="42">
        <f t="shared" ca="1" si="168"/>
        <v>53477.631146090003</v>
      </c>
      <c r="R671" s="42"/>
      <c r="S671" s="34">
        <v>0</v>
      </c>
      <c r="T671" s="34"/>
      <c r="U671" s="1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</row>
    <row r="672" spans="1:122" x14ac:dyDescent="0.2">
      <c r="A672" s="38">
        <f t="shared" si="161"/>
        <v>42685</v>
      </c>
      <c r="B672" s="39">
        <f t="shared" ca="1" si="169"/>
        <v>2155338.6855358002</v>
      </c>
      <c r="C672" s="34">
        <f t="shared" si="164"/>
        <v>2100447.3525</v>
      </c>
      <c r="D672" s="34"/>
      <c r="E672" s="40">
        <f ca="1">IF(A672&lt;$B$1,VLOOKUP(A672,[1]DI!$A$4:$B$15000,2,FALSE),0)</f>
        <v>0.13880000000000001</v>
      </c>
      <c r="F672" s="41">
        <f t="shared" ca="1" si="157"/>
        <v>1.0005159071471199</v>
      </c>
      <c r="G672" s="41">
        <f ca="1">(TRUNC(PRODUCT($F$11:$F671),16))</f>
        <v>1.2609243840025399</v>
      </c>
      <c r="H672" s="42">
        <f t="shared" ca="1" si="162"/>
        <v>1.23555597786759</v>
      </c>
      <c r="I672" s="42">
        <f t="shared" ca="1" si="158"/>
        <v>1.0205319799999999</v>
      </c>
      <c r="J672" s="40">
        <f t="shared" si="163"/>
        <v>3.5999999999999997E-2</v>
      </c>
      <c r="K672" s="98">
        <f t="shared" si="165"/>
        <v>42628</v>
      </c>
      <c r="L672" s="43">
        <f t="shared" si="166"/>
        <v>39</v>
      </c>
      <c r="M672" s="44">
        <f t="shared" si="167"/>
        <v>39</v>
      </c>
      <c r="N672" s="8">
        <f t="shared" si="159"/>
        <v>1.0054884930000001</v>
      </c>
      <c r="O672" s="8">
        <f t="shared" ca="1" si="160"/>
        <v>1.0261331629999999</v>
      </c>
      <c r="P672" s="44">
        <v>0</v>
      </c>
      <c r="Q672" s="42">
        <f t="shared" ca="1" si="168"/>
        <v>54891.333035800002</v>
      </c>
      <c r="R672" s="42"/>
      <c r="S672" s="34">
        <v>0</v>
      </c>
      <c r="T672" s="34"/>
      <c r="U672" s="1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</row>
    <row r="673" spans="1:122" x14ac:dyDescent="0.2">
      <c r="A673" s="38">
        <f t="shared" si="161"/>
        <v>42686</v>
      </c>
      <c r="B673" s="39">
        <f t="shared" ca="1" si="169"/>
        <v>2156753.3095218902</v>
      </c>
      <c r="C673" s="34">
        <f t="shared" si="164"/>
        <v>2100447.3525</v>
      </c>
      <c r="D673" s="34"/>
      <c r="E673" s="40">
        <f ca="1">IF(A673&lt;$B$1,VLOOKUP(A673,[1]DI!$A$4:$B$15000,2,FALSE),0)</f>
        <v>0</v>
      </c>
      <c r="F673" s="41">
        <f t="shared" ca="1" si="157"/>
        <v>1</v>
      </c>
      <c r="G673" s="41">
        <f ca="1">(TRUNC(PRODUCT($F$11:$F672),16))</f>
        <v>1.2615749039042199</v>
      </c>
      <c r="H673" s="42">
        <f t="shared" ca="1" si="162"/>
        <v>1.23555597786759</v>
      </c>
      <c r="I673" s="42">
        <f t="shared" ca="1" si="158"/>
        <v>1.02105848</v>
      </c>
      <c r="J673" s="40">
        <f t="shared" si="163"/>
        <v>3.5999999999999997E-2</v>
      </c>
      <c r="K673" s="98">
        <f t="shared" si="165"/>
        <v>42628</v>
      </c>
      <c r="L673" s="43">
        <f t="shared" si="166"/>
        <v>39</v>
      </c>
      <c r="M673" s="44">
        <f t="shared" si="167"/>
        <v>40</v>
      </c>
      <c r="N673" s="8">
        <f t="shared" si="159"/>
        <v>1.005629619</v>
      </c>
      <c r="O673" s="8">
        <f t="shared" ca="1" si="160"/>
        <v>1.0268066499999999</v>
      </c>
      <c r="P673" s="44">
        <v>0</v>
      </c>
      <c r="Q673" s="42">
        <f t="shared" ca="1" si="168"/>
        <v>56305.957021889997</v>
      </c>
      <c r="R673" s="42"/>
      <c r="S673" s="34">
        <v>0</v>
      </c>
      <c r="T673" s="34"/>
      <c r="U673" s="1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</row>
    <row r="674" spans="1:122" x14ac:dyDescent="0.2">
      <c r="A674" s="38">
        <f t="shared" si="161"/>
        <v>42687</v>
      </c>
      <c r="B674" s="39">
        <f t="shared" ca="1" si="169"/>
        <v>2156753.3095218902</v>
      </c>
      <c r="C674" s="34">
        <f t="shared" si="164"/>
        <v>2100447.3525</v>
      </c>
      <c r="D674" s="34"/>
      <c r="E674" s="40">
        <f ca="1">IF(A674&lt;$B$1,VLOOKUP(A674,[1]DI!$A$4:$B$15000,2,FALSE),0)</f>
        <v>0</v>
      </c>
      <c r="F674" s="41">
        <f t="shared" ca="1" si="157"/>
        <v>1</v>
      </c>
      <c r="G674" s="41">
        <f ca="1">(TRUNC(PRODUCT($F$11:$F673),16))</f>
        <v>1.2615749039042199</v>
      </c>
      <c r="H674" s="42">
        <f t="shared" ca="1" si="162"/>
        <v>1.23555597786759</v>
      </c>
      <c r="I674" s="42">
        <f t="shared" ca="1" si="158"/>
        <v>1.02105848</v>
      </c>
      <c r="J674" s="40">
        <f t="shared" si="163"/>
        <v>3.5999999999999997E-2</v>
      </c>
      <c r="K674" s="98">
        <f t="shared" si="165"/>
        <v>42628</v>
      </c>
      <c r="L674" s="43">
        <f t="shared" si="166"/>
        <v>39</v>
      </c>
      <c r="M674" s="44">
        <f t="shared" si="167"/>
        <v>40</v>
      </c>
      <c r="N674" s="8">
        <f t="shared" si="159"/>
        <v>1.005629619</v>
      </c>
      <c r="O674" s="8">
        <f t="shared" ca="1" si="160"/>
        <v>1.0268066499999999</v>
      </c>
      <c r="P674" s="44">
        <v>0</v>
      </c>
      <c r="Q674" s="42">
        <f t="shared" ca="1" si="168"/>
        <v>56305.957021889997</v>
      </c>
      <c r="R674" s="42"/>
      <c r="S674" s="34">
        <v>0</v>
      </c>
      <c r="T674" s="34"/>
      <c r="U674" s="1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</row>
    <row r="675" spans="1:122" x14ac:dyDescent="0.2">
      <c r="A675" s="38">
        <f t="shared" si="161"/>
        <v>42688</v>
      </c>
      <c r="B675" s="39">
        <f t="shared" ca="1" si="169"/>
        <v>2156753.3095218902</v>
      </c>
      <c r="C675" s="34">
        <f t="shared" si="164"/>
        <v>2100447.3525</v>
      </c>
      <c r="D675" s="34"/>
      <c r="E675" s="40">
        <f ca="1">IF(A675&lt;$B$1,VLOOKUP(A675,[1]DI!$A$4:$B$15000,2,FALSE),0)</f>
        <v>0.13880000000000001</v>
      </c>
      <c r="F675" s="41">
        <f t="shared" ca="1" si="157"/>
        <v>1.0005159071471199</v>
      </c>
      <c r="G675" s="41">
        <f ca="1">(TRUNC(PRODUCT($F$11:$F674),16))</f>
        <v>1.2615749039042199</v>
      </c>
      <c r="H675" s="42">
        <f t="shared" ca="1" si="162"/>
        <v>1.23555597786759</v>
      </c>
      <c r="I675" s="42">
        <f t="shared" ca="1" si="158"/>
        <v>1.02105848</v>
      </c>
      <c r="J675" s="40">
        <f t="shared" si="163"/>
        <v>3.5999999999999997E-2</v>
      </c>
      <c r="K675" s="98">
        <f t="shared" si="165"/>
        <v>42628</v>
      </c>
      <c r="L675" s="43">
        <f t="shared" si="166"/>
        <v>40</v>
      </c>
      <c r="M675" s="44">
        <f t="shared" si="167"/>
        <v>40</v>
      </c>
      <c r="N675" s="8">
        <f t="shared" si="159"/>
        <v>1.005629619</v>
      </c>
      <c r="O675" s="8">
        <f t="shared" ca="1" si="160"/>
        <v>1.0268066499999999</v>
      </c>
      <c r="P675" s="44">
        <v>0</v>
      </c>
      <c r="Q675" s="42">
        <f t="shared" ca="1" si="168"/>
        <v>56305.957021889997</v>
      </c>
      <c r="R675" s="42"/>
      <c r="S675" s="34">
        <v>0</v>
      </c>
      <c r="T675" s="34"/>
      <c r="U675" s="1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</row>
    <row r="676" spans="1:122" x14ac:dyDescent="0.2">
      <c r="A676" s="38">
        <f t="shared" si="161"/>
        <v>42689</v>
      </c>
      <c r="B676" s="39">
        <f t="shared" ca="1" si="169"/>
        <v>2158168.8598052599</v>
      </c>
      <c r="C676" s="34">
        <f t="shared" si="164"/>
        <v>2100447.3525</v>
      </c>
      <c r="D676" s="34"/>
      <c r="E676" s="40">
        <f ca="1">IF(A676&lt;$B$1,VLOOKUP(A676,[1]DI!$A$4:$B$15000,2,FALSE),0)</f>
        <v>0</v>
      </c>
      <c r="F676" s="41">
        <f t="shared" ca="1" si="157"/>
        <v>1</v>
      </c>
      <c r="G676" s="41">
        <f ca="1">(TRUNC(PRODUCT($F$11:$F675),16))</f>
        <v>1.26222575941378</v>
      </c>
      <c r="H676" s="42">
        <f t="shared" ca="1" si="162"/>
        <v>1.23555597786759</v>
      </c>
      <c r="I676" s="42">
        <f t="shared" ca="1" si="158"/>
        <v>1.02158525</v>
      </c>
      <c r="J676" s="40">
        <f t="shared" si="163"/>
        <v>3.5999999999999997E-2</v>
      </c>
      <c r="K676" s="98">
        <f t="shared" si="165"/>
        <v>42628</v>
      </c>
      <c r="L676" s="43">
        <f t="shared" si="166"/>
        <v>40</v>
      </c>
      <c r="M676" s="44">
        <f t="shared" si="167"/>
        <v>41</v>
      </c>
      <c r="N676" s="8">
        <f t="shared" si="159"/>
        <v>1.0057707650000001</v>
      </c>
      <c r="O676" s="8">
        <f t="shared" ca="1" si="160"/>
        <v>1.027480578</v>
      </c>
      <c r="P676" s="44">
        <v>0</v>
      </c>
      <c r="Q676" s="42">
        <f t="shared" ca="1" si="168"/>
        <v>57721.507305259998</v>
      </c>
      <c r="R676" s="42"/>
      <c r="S676" s="34">
        <v>0</v>
      </c>
      <c r="T676" s="34"/>
      <c r="U676" s="1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</row>
    <row r="677" spans="1:122" s="46" customFormat="1" x14ac:dyDescent="0.2">
      <c r="A677" s="38">
        <f t="shared" si="161"/>
        <v>42690</v>
      </c>
      <c r="B677" s="39">
        <f t="shared" ca="1" si="169"/>
        <v>2158168.8598052599</v>
      </c>
      <c r="C677" s="34">
        <f t="shared" si="164"/>
        <v>2100447.3525</v>
      </c>
      <c r="D677" s="34"/>
      <c r="E677" s="40">
        <f ca="1">IF(A677&lt;$B$1,VLOOKUP(A677,[1]DI!$A$4:$B$15000,2,FALSE),0)</f>
        <v>0.13880000000000001</v>
      </c>
      <c r="F677" s="41">
        <f t="shared" ca="1" si="157"/>
        <v>1.0005159071471199</v>
      </c>
      <c r="G677" s="41">
        <f ca="1">(TRUNC(PRODUCT($F$11:$F676),16))</f>
        <v>1.26222575941378</v>
      </c>
      <c r="H677" s="42">
        <f t="shared" ca="1" si="162"/>
        <v>1.23555597786759</v>
      </c>
      <c r="I677" s="42">
        <f t="shared" ca="1" si="158"/>
        <v>1.02158525</v>
      </c>
      <c r="J677" s="40">
        <f t="shared" si="163"/>
        <v>3.5999999999999997E-2</v>
      </c>
      <c r="K677" s="98">
        <f t="shared" si="165"/>
        <v>42628</v>
      </c>
      <c r="L677" s="43">
        <f t="shared" si="166"/>
        <v>41</v>
      </c>
      <c r="M677" s="44">
        <f t="shared" si="167"/>
        <v>41</v>
      </c>
      <c r="N677" s="8">
        <f t="shared" si="159"/>
        <v>1.0057707650000001</v>
      </c>
      <c r="O677" s="8">
        <f t="shared" ca="1" si="160"/>
        <v>1.027480578</v>
      </c>
      <c r="P677" s="44">
        <v>0</v>
      </c>
      <c r="Q677" s="42">
        <f t="shared" ca="1" si="168"/>
        <v>57721.507305259998</v>
      </c>
      <c r="R677" s="42"/>
      <c r="S677" s="34">
        <v>0</v>
      </c>
      <c r="T677" s="34"/>
      <c r="U677" s="34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</row>
    <row r="678" spans="1:122" x14ac:dyDescent="0.2">
      <c r="A678" s="38">
        <f t="shared" si="161"/>
        <v>42691</v>
      </c>
      <c r="B678" s="39">
        <f t="shared" ca="1" si="169"/>
        <v>2159585.3363859202</v>
      </c>
      <c r="C678" s="34">
        <f t="shared" si="164"/>
        <v>2100447.3525</v>
      </c>
      <c r="D678" s="34"/>
      <c r="E678" s="40">
        <f ca="1">IF(A678&lt;$B$1,VLOOKUP(A678,[1]DI!$A$4:$B$15000,2,FALSE),0)</f>
        <v>0.13880000000000001</v>
      </c>
      <c r="F678" s="41">
        <f t="shared" ca="1" si="157"/>
        <v>1.0005159071471199</v>
      </c>
      <c r="G678" s="41">
        <f ca="1">(TRUNC(PRODUCT($F$11:$F677),16))</f>
        <v>1.26287695070434</v>
      </c>
      <c r="H678" s="42">
        <f t="shared" ca="1" si="162"/>
        <v>1.23555597786759</v>
      </c>
      <c r="I678" s="42">
        <f t="shared" ca="1" si="158"/>
        <v>1.0221122899999999</v>
      </c>
      <c r="J678" s="40">
        <f t="shared" si="163"/>
        <v>3.5999999999999997E-2</v>
      </c>
      <c r="K678" s="98">
        <f t="shared" si="165"/>
        <v>42628</v>
      </c>
      <c r="L678" s="43">
        <f t="shared" si="166"/>
        <v>42</v>
      </c>
      <c r="M678" s="44">
        <f t="shared" si="167"/>
        <v>42</v>
      </c>
      <c r="N678" s="8">
        <f t="shared" si="159"/>
        <v>1.005911931</v>
      </c>
      <c r="O678" s="8">
        <f t="shared" ca="1" si="160"/>
        <v>1.028154947</v>
      </c>
      <c r="P678" s="44">
        <v>0</v>
      </c>
      <c r="Q678" s="42">
        <f t="shared" ca="1" si="168"/>
        <v>59137.983885920003</v>
      </c>
      <c r="R678" s="42"/>
      <c r="S678" s="34">
        <v>0</v>
      </c>
      <c r="T678" s="34"/>
      <c r="U678" s="1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</row>
    <row r="679" spans="1:122" x14ac:dyDescent="0.2">
      <c r="A679" s="38">
        <f t="shared" si="161"/>
        <v>42692</v>
      </c>
      <c r="B679" s="39">
        <f t="shared" ca="1" si="169"/>
        <v>2161002.7581678899</v>
      </c>
      <c r="C679" s="34">
        <f t="shared" si="164"/>
        <v>2100447.3525</v>
      </c>
      <c r="D679" s="34"/>
      <c r="E679" s="40">
        <f ca="1">IF(A679&lt;$B$1,VLOOKUP(A679,[1]DI!$A$4:$B$15000,2,FALSE),0)</f>
        <v>0.13880000000000001</v>
      </c>
      <c r="F679" s="41">
        <f t="shared" ca="1" si="157"/>
        <v>1.0005159071471199</v>
      </c>
      <c r="G679" s="41">
        <f ca="1">(TRUNC(PRODUCT($F$11:$F678),16))</f>
        <v>1.26352847794914</v>
      </c>
      <c r="H679" s="42">
        <f t="shared" ca="1" si="162"/>
        <v>1.23555597786759</v>
      </c>
      <c r="I679" s="42">
        <f t="shared" ca="1" si="158"/>
        <v>1.0226396099999999</v>
      </c>
      <c r="J679" s="40">
        <f t="shared" si="163"/>
        <v>3.5999999999999997E-2</v>
      </c>
      <c r="K679" s="98">
        <f t="shared" si="165"/>
        <v>42628</v>
      </c>
      <c r="L679" s="43">
        <f t="shared" si="166"/>
        <v>43</v>
      </c>
      <c r="M679" s="44">
        <f t="shared" si="167"/>
        <v>43</v>
      </c>
      <c r="N679" s="8">
        <f t="shared" si="159"/>
        <v>1.0060531159999999</v>
      </c>
      <c r="O679" s="8">
        <f t="shared" ca="1" si="160"/>
        <v>1.0288297660000001</v>
      </c>
      <c r="P679" s="44">
        <v>0</v>
      </c>
      <c r="Q679" s="42">
        <f t="shared" ca="1" si="168"/>
        <v>60555.405667890001</v>
      </c>
      <c r="R679" s="42"/>
      <c r="S679" s="34">
        <v>0</v>
      </c>
      <c r="T679" s="34"/>
      <c r="U679" s="1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</row>
    <row r="680" spans="1:122" x14ac:dyDescent="0.2">
      <c r="A680" s="38">
        <f t="shared" si="161"/>
        <v>42693</v>
      </c>
      <c r="B680" s="39">
        <f t="shared" ca="1" si="169"/>
        <v>2162421.0873431102</v>
      </c>
      <c r="C680" s="34">
        <f t="shared" si="164"/>
        <v>2100447.3525</v>
      </c>
      <c r="D680" s="34"/>
      <c r="E680" s="40">
        <f ca="1">IF(A680&lt;$B$1,VLOOKUP(A680,[1]DI!$A$4:$B$15000,2,FALSE),0)</f>
        <v>0</v>
      </c>
      <c r="F680" s="41">
        <f t="shared" ca="1" si="157"/>
        <v>1</v>
      </c>
      <c r="G680" s="41">
        <f ca="1">(TRUNC(PRODUCT($F$11:$F679),16))</f>
        <v>1.2641803413215</v>
      </c>
      <c r="H680" s="42">
        <f t="shared" ca="1" si="162"/>
        <v>1.23555597786759</v>
      </c>
      <c r="I680" s="42">
        <f t="shared" ca="1" si="158"/>
        <v>1.0231671899999999</v>
      </c>
      <c r="J680" s="40">
        <f t="shared" si="163"/>
        <v>3.5999999999999997E-2</v>
      </c>
      <c r="K680" s="98">
        <f t="shared" si="165"/>
        <v>42628</v>
      </c>
      <c r="L680" s="43">
        <f t="shared" si="166"/>
        <v>43</v>
      </c>
      <c r="M680" s="44">
        <f t="shared" si="167"/>
        <v>44</v>
      </c>
      <c r="N680" s="8">
        <f t="shared" si="159"/>
        <v>1.006194322</v>
      </c>
      <c r="O680" s="8">
        <f t="shared" ca="1" si="160"/>
        <v>1.029505017</v>
      </c>
      <c r="P680" s="44">
        <v>0</v>
      </c>
      <c r="Q680" s="42">
        <f t="shared" ca="1" si="168"/>
        <v>61973.734843110004</v>
      </c>
      <c r="R680" s="42"/>
      <c r="S680" s="34">
        <v>0</v>
      </c>
      <c r="T680" s="34"/>
      <c r="U680" s="1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</row>
    <row r="681" spans="1:122" x14ac:dyDescent="0.2">
      <c r="A681" s="38">
        <f t="shared" si="161"/>
        <v>42694</v>
      </c>
      <c r="B681" s="39">
        <f t="shared" ca="1" si="169"/>
        <v>2162421.0873431102</v>
      </c>
      <c r="C681" s="34">
        <f t="shared" si="164"/>
        <v>2100447.3525</v>
      </c>
      <c r="D681" s="34"/>
      <c r="E681" s="40">
        <f ca="1">IF(A681&lt;$B$1,VLOOKUP(A681,[1]DI!$A$4:$B$15000,2,FALSE),0)</f>
        <v>0</v>
      </c>
      <c r="F681" s="41">
        <f t="shared" ca="1" si="157"/>
        <v>1</v>
      </c>
      <c r="G681" s="41">
        <f ca="1">(TRUNC(PRODUCT($F$11:$F680),16))</f>
        <v>1.2641803413215</v>
      </c>
      <c r="H681" s="42">
        <f t="shared" ca="1" si="162"/>
        <v>1.23555597786759</v>
      </c>
      <c r="I681" s="42">
        <f t="shared" ca="1" si="158"/>
        <v>1.0231671899999999</v>
      </c>
      <c r="J681" s="40">
        <f t="shared" si="163"/>
        <v>3.5999999999999997E-2</v>
      </c>
      <c r="K681" s="98">
        <f t="shared" si="165"/>
        <v>42628</v>
      </c>
      <c r="L681" s="43">
        <f t="shared" si="166"/>
        <v>43</v>
      </c>
      <c r="M681" s="44">
        <f t="shared" si="167"/>
        <v>44</v>
      </c>
      <c r="N681" s="8">
        <f t="shared" si="159"/>
        <v>1.006194322</v>
      </c>
      <c r="O681" s="8">
        <f t="shared" ca="1" si="160"/>
        <v>1.029505017</v>
      </c>
      <c r="P681" s="44">
        <v>0</v>
      </c>
      <c r="Q681" s="42">
        <f t="shared" ca="1" si="168"/>
        <v>61973.734843110004</v>
      </c>
      <c r="R681" s="42"/>
      <c r="S681" s="34">
        <v>0</v>
      </c>
      <c r="T681" s="34"/>
      <c r="U681" s="1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</row>
    <row r="682" spans="1:122" x14ac:dyDescent="0.2">
      <c r="A682" s="38">
        <f t="shared" si="161"/>
        <v>42695</v>
      </c>
      <c r="B682" s="39">
        <f t="shared" ca="1" si="169"/>
        <v>2162421.0873431102</v>
      </c>
      <c r="C682" s="34">
        <f t="shared" si="164"/>
        <v>2100447.3525</v>
      </c>
      <c r="D682" s="34"/>
      <c r="E682" s="40">
        <f ca="1">IF(A682&lt;$B$1,VLOOKUP(A682,[1]DI!$A$4:$B$15000,2,FALSE),0)</f>
        <v>0.13880000000000001</v>
      </c>
      <c r="F682" s="41">
        <f t="shared" ca="1" si="157"/>
        <v>1.0005159071471199</v>
      </c>
      <c r="G682" s="41">
        <f ca="1">(TRUNC(PRODUCT($F$11:$F681),16))</f>
        <v>1.2641803413215</v>
      </c>
      <c r="H682" s="42">
        <f t="shared" ca="1" si="162"/>
        <v>1.23555597786759</v>
      </c>
      <c r="I682" s="42">
        <f t="shared" ca="1" si="158"/>
        <v>1.0231671899999999</v>
      </c>
      <c r="J682" s="40">
        <f t="shared" si="163"/>
        <v>3.5999999999999997E-2</v>
      </c>
      <c r="K682" s="98">
        <f t="shared" si="165"/>
        <v>42628</v>
      </c>
      <c r="L682" s="43">
        <f t="shared" si="166"/>
        <v>44</v>
      </c>
      <c r="M682" s="44">
        <f t="shared" si="167"/>
        <v>44</v>
      </c>
      <c r="N682" s="8">
        <f t="shared" si="159"/>
        <v>1.006194322</v>
      </c>
      <c r="O682" s="8">
        <f t="shared" ca="1" si="160"/>
        <v>1.029505017</v>
      </c>
      <c r="P682" s="44">
        <v>0</v>
      </c>
      <c r="Q682" s="42">
        <f t="shared" ca="1" si="168"/>
        <v>61973.734843110004</v>
      </c>
      <c r="R682" s="42"/>
      <c r="S682" s="34">
        <v>0</v>
      </c>
      <c r="T682" s="34"/>
      <c r="U682" s="1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</row>
    <row r="683" spans="1:122" x14ac:dyDescent="0.2">
      <c r="A683" s="38">
        <f t="shared" si="161"/>
        <v>42696</v>
      </c>
      <c r="B683" s="39">
        <f t="shared" ca="1" si="169"/>
        <v>2163840.36171964</v>
      </c>
      <c r="C683" s="34">
        <f t="shared" si="164"/>
        <v>2100447.3525</v>
      </c>
      <c r="D683" s="34"/>
      <c r="E683" s="40">
        <f ca="1">IF(A683&lt;$B$1,VLOOKUP(A683,[1]DI!$A$4:$B$15000,2,FALSE),0)</f>
        <v>0.13880000000000001</v>
      </c>
      <c r="F683" s="41">
        <f t="shared" ca="1" si="157"/>
        <v>1.0005159071471199</v>
      </c>
      <c r="G683" s="41">
        <f ca="1">(TRUNC(PRODUCT($F$11:$F682),16))</f>
        <v>1.26483254099484</v>
      </c>
      <c r="H683" s="42">
        <f t="shared" ca="1" si="162"/>
        <v>1.23555597786759</v>
      </c>
      <c r="I683" s="42">
        <f t="shared" ca="1" si="158"/>
        <v>1.0236950499999999</v>
      </c>
      <c r="J683" s="40">
        <f t="shared" si="163"/>
        <v>3.5999999999999997E-2</v>
      </c>
      <c r="K683" s="98">
        <f t="shared" si="165"/>
        <v>42628</v>
      </c>
      <c r="L683" s="43">
        <f t="shared" si="166"/>
        <v>45</v>
      </c>
      <c r="M683" s="44">
        <f t="shared" si="167"/>
        <v>45</v>
      </c>
      <c r="N683" s="8">
        <f t="shared" si="159"/>
        <v>1.0063355469999999</v>
      </c>
      <c r="O683" s="8">
        <f t="shared" ca="1" si="160"/>
        <v>1.030180718</v>
      </c>
      <c r="P683" s="44">
        <v>0</v>
      </c>
      <c r="Q683" s="42">
        <f t="shared" ca="1" si="168"/>
        <v>63393.00921964</v>
      </c>
      <c r="R683" s="42"/>
      <c r="S683" s="34">
        <v>0</v>
      </c>
      <c r="T683" s="34"/>
      <c r="U683" s="1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</row>
    <row r="684" spans="1:122" x14ac:dyDescent="0.2">
      <c r="A684" s="38">
        <f t="shared" si="161"/>
        <v>42697</v>
      </c>
      <c r="B684" s="39">
        <f t="shared" ca="1" si="169"/>
        <v>2165260.56029301</v>
      </c>
      <c r="C684" s="34">
        <f t="shared" si="164"/>
        <v>2100447.3525</v>
      </c>
      <c r="D684" s="34"/>
      <c r="E684" s="40">
        <f ca="1">IF(A684&lt;$B$1,VLOOKUP(A684,[1]DI!$A$4:$B$15000,2,FALSE),0)</f>
        <v>0.13880000000000001</v>
      </c>
      <c r="F684" s="41">
        <f t="shared" ca="1" si="157"/>
        <v>1.0005159071471199</v>
      </c>
      <c r="G684" s="41">
        <f ca="1">(TRUNC(PRODUCT($F$11:$F683),16))</f>
        <v>1.26548507714265</v>
      </c>
      <c r="H684" s="42">
        <f t="shared" ca="1" si="162"/>
        <v>1.23555597786759</v>
      </c>
      <c r="I684" s="42">
        <f t="shared" ca="1" si="158"/>
        <v>1.0242231799999999</v>
      </c>
      <c r="J684" s="40">
        <f t="shared" si="163"/>
        <v>3.5999999999999997E-2</v>
      </c>
      <c r="K684" s="98">
        <f t="shared" si="165"/>
        <v>42628</v>
      </c>
      <c r="L684" s="43">
        <f t="shared" si="166"/>
        <v>46</v>
      </c>
      <c r="M684" s="44">
        <f t="shared" si="167"/>
        <v>46</v>
      </c>
      <c r="N684" s="8">
        <f t="shared" si="159"/>
        <v>1.0064767910000001</v>
      </c>
      <c r="O684" s="8">
        <f t="shared" ca="1" si="160"/>
        <v>1.030856859</v>
      </c>
      <c r="P684" s="44">
        <v>0</v>
      </c>
      <c r="Q684" s="42">
        <f t="shared" ca="1" si="168"/>
        <v>64813.207793009999</v>
      </c>
      <c r="R684" s="42"/>
      <c r="S684" s="34">
        <v>0</v>
      </c>
      <c r="T684" s="34"/>
      <c r="U684" s="1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</row>
    <row r="685" spans="1:122" x14ac:dyDescent="0.2">
      <c r="A685" s="38">
        <f t="shared" si="161"/>
        <v>42698</v>
      </c>
      <c r="B685" s="39">
        <f t="shared" ca="1" si="169"/>
        <v>2166681.71036903</v>
      </c>
      <c r="C685" s="34">
        <f t="shared" si="164"/>
        <v>2100447.3525</v>
      </c>
      <c r="D685" s="34"/>
      <c r="E685" s="40">
        <f ca="1">IF(A685&lt;$B$1,VLOOKUP(A685,[1]DI!$A$4:$B$15000,2,FALSE),0)</f>
        <v>0.13880000000000001</v>
      </c>
      <c r="F685" s="41">
        <f t="shared" ca="1" si="157"/>
        <v>1.0005159071471199</v>
      </c>
      <c r="G685" s="41">
        <f ca="1">(TRUNC(PRODUCT($F$11:$F684),16))</f>
        <v>1.2661379499385199</v>
      </c>
      <c r="H685" s="42">
        <f t="shared" ca="1" si="162"/>
        <v>1.23555597786759</v>
      </c>
      <c r="I685" s="42">
        <f t="shared" ca="1" si="158"/>
        <v>1.0247515899999999</v>
      </c>
      <c r="J685" s="40">
        <f t="shared" si="163"/>
        <v>3.5999999999999997E-2</v>
      </c>
      <c r="K685" s="98">
        <f t="shared" si="165"/>
        <v>42628</v>
      </c>
      <c r="L685" s="43">
        <f t="shared" si="166"/>
        <v>47</v>
      </c>
      <c r="M685" s="44">
        <f t="shared" si="167"/>
        <v>47</v>
      </c>
      <c r="N685" s="8">
        <f t="shared" si="159"/>
        <v>1.006618056</v>
      </c>
      <c r="O685" s="8">
        <f t="shared" ca="1" si="160"/>
        <v>1.031533453</v>
      </c>
      <c r="P685" s="44">
        <v>0</v>
      </c>
      <c r="Q685" s="42">
        <f t="shared" ca="1" si="168"/>
        <v>66234.357869030006</v>
      </c>
      <c r="R685" s="42"/>
      <c r="S685" s="34">
        <v>0</v>
      </c>
      <c r="T685" s="34"/>
      <c r="U685" s="1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</row>
    <row r="686" spans="1:122" x14ac:dyDescent="0.2">
      <c r="A686" s="38">
        <f t="shared" si="161"/>
        <v>42699</v>
      </c>
      <c r="B686" s="39">
        <f t="shared" ca="1" si="169"/>
        <v>2168103.7678383002</v>
      </c>
      <c r="C686" s="34">
        <f t="shared" si="164"/>
        <v>2100447.3525</v>
      </c>
      <c r="D686" s="34"/>
      <c r="E686" s="40">
        <f ca="1">IF(A686&lt;$B$1,VLOOKUP(A686,[1]DI!$A$4:$B$15000,2,FALSE),0)</f>
        <v>0.13880000000000001</v>
      </c>
      <c r="F686" s="41">
        <f t="shared" ca="1" si="157"/>
        <v>1.0005159071471199</v>
      </c>
      <c r="G686" s="41">
        <f ca="1">(TRUNC(PRODUCT($F$11:$F685),16))</f>
        <v>1.2667911595561301</v>
      </c>
      <c r="H686" s="42">
        <f t="shared" ca="1" si="162"/>
        <v>1.23555597786759</v>
      </c>
      <c r="I686" s="42">
        <f t="shared" ca="1" si="158"/>
        <v>1.0252802599999999</v>
      </c>
      <c r="J686" s="40">
        <f t="shared" si="163"/>
        <v>3.5999999999999997E-2</v>
      </c>
      <c r="K686" s="98">
        <f t="shared" si="165"/>
        <v>42628</v>
      </c>
      <c r="L686" s="43">
        <f t="shared" si="166"/>
        <v>48</v>
      </c>
      <c r="M686" s="44">
        <f t="shared" si="167"/>
        <v>48</v>
      </c>
      <c r="N686" s="8">
        <f t="shared" si="159"/>
        <v>1.006759341</v>
      </c>
      <c r="O686" s="8">
        <f t="shared" ca="1" si="160"/>
        <v>1.032210479</v>
      </c>
      <c r="P686" s="44">
        <v>0</v>
      </c>
      <c r="Q686" s="42">
        <f t="shared" ca="1" si="168"/>
        <v>67656.415338299994</v>
      </c>
      <c r="R686" s="42"/>
      <c r="S686" s="34">
        <v>0</v>
      </c>
      <c r="T686" s="34"/>
      <c r="U686" s="1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</row>
    <row r="687" spans="1:122" x14ac:dyDescent="0.2">
      <c r="A687" s="38">
        <f t="shared" si="161"/>
        <v>42700</v>
      </c>
      <c r="B687" s="39">
        <f t="shared" ca="1" si="169"/>
        <v>2169526.7705088803</v>
      </c>
      <c r="C687" s="34">
        <f t="shared" si="164"/>
        <v>2100447.3525</v>
      </c>
      <c r="D687" s="34"/>
      <c r="E687" s="40">
        <f ca="1">IF(A687&lt;$B$1,VLOOKUP(A687,[1]DI!$A$4:$B$15000,2,FALSE),0)</f>
        <v>0</v>
      </c>
      <c r="F687" s="41">
        <f t="shared" ca="1" si="157"/>
        <v>1</v>
      </c>
      <c r="G687" s="41">
        <f ca="1">(TRUNC(PRODUCT($F$11:$F686),16))</f>
        <v>1.26744470616925</v>
      </c>
      <c r="H687" s="42">
        <f t="shared" ca="1" si="162"/>
        <v>1.23555597786759</v>
      </c>
      <c r="I687" s="42">
        <f t="shared" ca="1" si="158"/>
        <v>1.02580921</v>
      </c>
      <c r="J687" s="40">
        <f t="shared" si="163"/>
        <v>3.5999999999999997E-2</v>
      </c>
      <c r="K687" s="98">
        <f t="shared" si="165"/>
        <v>42628</v>
      </c>
      <c r="L687" s="43">
        <f t="shared" si="166"/>
        <v>48</v>
      </c>
      <c r="M687" s="44">
        <f t="shared" si="167"/>
        <v>49</v>
      </c>
      <c r="N687" s="8">
        <f t="shared" si="159"/>
        <v>1.006900645</v>
      </c>
      <c r="O687" s="8">
        <f t="shared" ca="1" si="160"/>
        <v>1.0328879550000001</v>
      </c>
      <c r="P687" s="44">
        <v>0</v>
      </c>
      <c r="Q687" s="42">
        <f t="shared" ca="1" si="168"/>
        <v>69079.418008880006</v>
      </c>
      <c r="R687" s="42"/>
      <c r="S687" s="34">
        <v>0</v>
      </c>
      <c r="T687" s="34"/>
      <c r="U687" s="1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</row>
    <row r="688" spans="1:122" x14ac:dyDescent="0.2">
      <c r="A688" s="38">
        <f t="shared" si="161"/>
        <v>42701</v>
      </c>
      <c r="B688" s="39">
        <f t="shared" ca="1" si="169"/>
        <v>2169526.7705088803</v>
      </c>
      <c r="C688" s="34">
        <f t="shared" si="164"/>
        <v>2100447.3525</v>
      </c>
      <c r="D688" s="34"/>
      <c r="E688" s="40">
        <f ca="1">IF(A688&lt;$B$1,VLOOKUP(A688,[1]DI!$A$4:$B$15000,2,FALSE),0)</f>
        <v>0</v>
      </c>
      <c r="F688" s="41">
        <f t="shared" ca="1" si="157"/>
        <v>1</v>
      </c>
      <c r="G688" s="41">
        <f ca="1">(TRUNC(PRODUCT($F$11:$F687),16))</f>
        <v>1.26744470616925</v>
      </c>
      <c r="H688" s="42">
        <f t="shared" ca="1" si="162"/>
        <v>1.23555597786759</v>
      </c>
      <c r="I688" s="42">
        <f t="shared" ca="1" si="158"/>
        <v>1.02580921</v>
      </c>
      <c r="J688" s="40">
        <f t="shared" si="163"/>
        <v>3.5999999999999997E-2</v>
      </c>
      <c r="K688" s="98">
        <f t="shared" si="165"/>
        <v>42628</v>
      </c>
      <c r="L688" s="43">
        <f t="shared" si="166"/>
        <v>48</v>
      </c>
      <c r="M688" s="44">
        <f t="shared" si="167"/>
        <v>49</v>
      </c>
      <c r="N688" s="8">
        <f t="shared" si="159"/>
        <v>1.006900645</v>
      </c>
      <c r="O688" s="8">
        <f t="shared" ca="1" si="160"/>
        <v>1.0328879550000001</v>
      </c>
      <c r="P688" s="44">
        <v>0</v>
      </c>
      <c r="Q688" s="42">
        <f t="shared" ca="1" si="168"/>
        <v>69079.418008880006</v>
      </c>
      <c r="R688" s="42"/>
      <c r="S688" s="34">
        <v>0</v>
      </c>
      <c r="T688" s="34"/>
      <c r="U688" s="1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</row>
    <row r="689" spans="1:122" x14ac:dyDescent="0.2">
      <c r="A689" s="38">
        <f t="shared" si="161"/>
        <v>42702</v>
      </c>
      <c r="B689" s="39">
        <f t="shared" ca="1" si="169"/>
        <v>2169526.7705088803</v>
      </c>
      <c r="C689" s="34">
        <f t="shared" si="164"/>
        <v>2100447.3525</v>
      </c>
      <c r="D689" s="34"/>
      <c r="E689" s="40">
        <f ca="1">IF(A689&lt;$B$1,VLOOKUP(A689,[1]DI!$A$4:$B$15000,2,FALSE),0)</f>
        <v>0.13880000000000001</v>
      </c>
      <c r="F689" s="41">
        <f t="shared" ca="1" si="157"/>
        <v>1.0005159071471199</v>
      </c>
      <c r="G689" s="41">
        <f ca="1">(TRUNC(PRODUCT($F$11:$F688),16))</f>
        <v>1.26744470616925</v>
      </c>
      <c r="H689" s="42">
        <f t="shared" ca="1" si="162"/>
        <v>1.23555597786759</v>
      </c>
      <c r="I689" s="42">
        <f t="shared" ca="1" si="158"/>
        <v>1.02580921</v>
      </c>
      <c r="J689" s="40">
        <f t="shared" si="163"/>
        <v>3.5999999999999997E-2</v>
      </c>
      <c r="K689" s="98">
        <f t="shared" si="165"/>
        <v>42628</v>
      </c>
      <c r="L689" s="43">
        <f t="shared" si="166"/>
        <v>49</v>
      </c>
      <c r="M689" s="44">
        <f t="shared" si="167"/>
        <v>49</v>
      </c>
      <c r="N689" s="8">
        <f t="shared" si="159"/>
        <v>1.006900645</v>
      </c>
      <c r="O689" s="8">
        <f t="shared" ca="1" si="160"/>
        <v>1.0328879550000001</v>
      </c>
      <c r="P689" s="44">
        <v>0</v>
      </c>
      <c r="Q689" s="42">
        <f t="shared" ca="1" si="168"/>
        <v>69079.418008880006</v>
      </c>
      <c r="R689" s="42"/>
      <c r="S689" s="34">
        <v>0</v>
      </c>
      <c r="T689" s="34"/>
      <c r="U689" s="1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</row>
    <row r="690" spans="1:122" x14ac:dyDescent="0.2">
      <c r="A690" s="38">
        <f t="shared" si="161"/>
        <v>42703</v>
      </c>
      <c r="B690" s="39">
        <f t="shared" ca="1" si="169"/>
        <v>2170950.7225816702</v>
      </c>
      <c r="C690" s="34">
        <f t="shared" si="164"/>
        <v>2100447.3525</v>
      </c>
      <c r="D690" s="34"/>
      <c r="E690" s="40">
        <f ca="1">IF(A690&lt;$B$1,VLOOKUP(A690,[1]DI!$A$4:$B$15000,2,FALSE),0)</f>
        <v>0.13880000000000001</v>
      </c>
      <c r="F690" s="41">
        <f t="shared" ca="1" si="157"/>
        <v>1.0005159071471199</v>
      </c>
      <c r="G690" s="41">
        <f ca="1">(TRUNC(PRODUCT($F$11:$F689),16))</f>
        <v>1.2680985899517501</v>
      </c>
      <c r="H690" s="42">
        <f t="shared" ca="1" si="162"/>
        <v>1.23555597786759</v>
      </c>
      <c r="I690" s="42">
        <f t="shared" ca="1" si="158"/>
        <v>1.02633844</v>
      </c>
      <c r="J690" s="40">
        <f t="shared" si="163"/>
        <v>3.5999999999999997E-2</v>
      </c>
      <c r="K690" s="98">
        <f t="shared" si="165"/>
        <v>42628</v>
      </c>
      <c r="L690" s="43">
        <f t="shared" si="166"/>
        <v>50</v>
      </c>
      <c r="M690" s="44">
        <f t="shared" si="167"/>
        <v>50</v>
      </c>
      <c r="N690" s="8">
        <f t="shared" si="159"/>
        <v>1.0070419690000001</v>
      </c>
      <c r="O690" s="8">
        <f t="shared" ca="1" si="160"/>
        <v>1.0335658830000001</v>
      </c>
      <c r="P690" s="44">
        <v>0</v>
      </c>
      <c r="Q690" s="42">
        <f t="shared" ca="1" si="168"/>
        <v>70503.37008167</v>
      </c>
      <c r="R690" s="42"/>
      <c r="S690" s="34">
        <v>0</v>
      </c>
      <c r="T690" s="34"/>
      <c r="U690" s="1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</row>
    <row r="691" spans="1:122" x14ac:dyDescent="0.2">
      <c r="A691" s="38">
        <f t="shared" si="161"/>
        <v>42704</v>
      </c>
      <c r="B691" s="39">
        <f t="shared" ca="1" si="169"/>
        <v>2172375.5841481602</v>
      </c>
      <c r="C691" s="34">
        <f t="shared" si="164"/>
        <v>2100447.3525</v>
      </c>
      <c r="D691" s="34"/>
      <c r="E691" s="40">
        <f ca="1">IF(A691&lt;$B$1,VLOOKUP(A691,[1]DI!$A$4:$B$15000,2,FALSE),0)</f>
        <v>0.13880000000000001</v>
      </c>
      <c r="F691" s="41">
        <f t="shared" ca="1" si="157"/>
        <v>1.0005159071471199</v>
      </c>
      <c r="G691" s="41">
        <f ca="1">(TRUNC(PRODUCT($F$11:$F690),16))</f>
        <v>1.2687528110775499</v>
      </c>
      <c r="H691" s="42">
        <f t="shared" ca="1" si="162"/>
        <v>1.23555597786759</v>
      </c>
      <c r="I691" s="42">
        <f t="shared" ca="1" si="158"/>
        <v>1.0268679300000001</v>
      </c>
      <c r="J691" s="40">
        <f t="shared" si="163"/>
        <v>3.5999999999999997E-2</v>
      </c>
      <c r="K691" s="98">
        <f t="shared" si="165"/>
        <v>42628</v>
      </c>
      <c r="L691" s="43">
        <f t="shared" si="166"/>
        <v>51</v>
      </c>
      <c r="M691" s="44">
        <f t="shared" si="167"/>
        <v>51</v>
      </c>
      <c r="N691" s="8">
        <f t="shared" si="159"/>
        <v>1.0071833130000001</v>
      </c>
      <c r="O691" s="8">
        <f t="shared" ca="1" si="160"/>
        <v>1.0342442439999999</v>
      </c>
      <c r="P691" s="44">
        <v>0</v>
      </c>
      <c r="Q691" s="42">
        <f t="shared" ca="1" si="168"/>
        <v>71928.231648159999</v>
      </c>
      <c r="R691" s="42"/>
      <c r="S691" s="34">
        <v>0</v>
      </c>
      <c r="T691" s="34"/>
      <c r="U691" s="1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</row>
    <row r="692" spans="1:122" x14ac:dyDescent="0.2">
      <c r="A692" s="38">
        <f t="shared" si="161"/>
        <v>42705</v>
      </c>
      <c r="B692" s="39">
        <f t="shared" ca="1" si="169"/>
        <v>2173801.3930163998</v>
      </c>
      <c r="C692" s="34">
        <f t="shared" si="164"/>
        <v>2100447.3525</v>
      </c>
      <c r="D692" s="34"/>
      <c r="E692" s="40">
        <f ca="1">IF(A692&lt;$B$1,VLOOKUP(A692,[1]DI!$A$4:$B$15000,2,FALSE),0)</f>
        <v>0.1363</v>
      </c>
      <c r="F692" s="41">
        <f t="shared" ca="1" si="157"/>
        <v>1.0005071816284601</v>
      </c>
      <c r="G692" s="41">
        <f ca="1">(TRUNC(PRODUCT($F$11:$F691),16))</f>
        <v>1.26940736972072</v>
      </c>
      <c r="H692" s="42">
        <f t="shared" ca="1" si="162"/>
        <v>1.23555597786759</v>
      </c>
      <c r="I692" s="42">
        <f t="shared" ca="1" si="158"/>
        <v>1.0273977000000001</v>
      </c>
      <c r="J692" s="40">
        <f t="shared" si="163"/>
        <v>3.5999999999999997E-2</v>
      </c>
      <c r="K692" s="98">
        <f t="shared" si="165"/>
        <v>42628</v>
      </c>
      <c r="L692" s="43">
        <f t="shared" si="166"/>
        <v>52</v>
      </c>
      <c r="M692" s="44">
        <f t="shared" si="167"/>
        <v>52</v>
      </c>
      <c r="N692" s="8">
        <f t="shared" si="159"/>
        <v>1.0073246769999999</v>
      </c>
      <c r="O692" s="8">
        <f t="shared" ca="1" si="160"/>
        <v>1.034923056</v>
      </c>
      <c r="P692" s="44">
        <v>0</v>
      </c>
      <c r="Q692" s="42">
        <f t="shared" ca="1" si="168"/>
        <v>73354.040516399997</v>
      </c>
      <c r="R692" s="42"/>
      <c r="S692" s="34">
        <v>0</v>
      </c>
      <c r="T692" s="34"/>
      <c r="U692" s="1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</row>
    <row r="693" spans="1:122" x14ac:dyDescent="0.2">
      <c r="A693" s="38">
        <f t="shared" si="161"/>
        <v>42706</v>
      </c>
      <c r="B693" s="39">
        <f t="shared" ca="1" si="169"/>
        <v>2175209.1716445801</v>
      </c>
      <c r="C693" s="34">
        <f t="shared" si="164"/>
        <v>2100447.3525</v>
      </c>
      <c r="D693" s="34"/>
      <c r="E693" s="40">
        <f ca="1">IF(A693&lt;$B$1,VLOOKUP(A693,[1]DI!$A$4:$B$15000,2,FALSE),0)</f>
        <v>0.1363</v>
      </c>
      <c r="F693" s="41">
        <f t="shared" ca="1" si="157"/>
        <v>1.0005071816284601</v>
      </c>
      <c r="G693" s="41">
        <f ca="1">(TRUNC(PRODUCT($F$11:$F692),16))</f>
        <v>1.2700511898176701</v>
      </c>
      <c r="H693" s="42">
        <f t="shared" ca="1" si="162"/>
        <v>1.23555597786759</v>
      </c>
      <c r="I693" s="42">
        <f t="shared" ca="1" si="158"/>
        <v>1.02791878</v>
      </c>
      <c r="J693" s="40">
        <f t="shared" si="163"/>
        <v>3.5999999999999997E-2</v>
      </c>
      <c r="K693" s="98">
        <f t="shared" si="165"/>
        <v>42628</v>
      </c>
      <c r="L693" s="43">
        <f t="shared" si="166"/>
        <v>53</v>
      </c>
      <c r="M693" s="44">
        <f t="shared" si="167"/>
        <v>53</v>
      </c>
      <c r="N693" s="8">
        <f t="shared" si="159"/>
        <v>1.0074660609999999</v>
      </c>
      <c r="O693" s="8">
        <f t="shared" ca="1" si="160"/>
        <v>1.0355932839999999</v>
      </c>
      <c r="P693" s="44">
        <v>0</v>
      </c>
      <c r="Q693" s="42">
        <f t="shared" ca="1" si="168"/>
        <v>74761.819144580004</v>
      </c>
      <c r="R693" s="42"/>
      <c r="S693" s="34">
        <v>0</v>
      </c>
      <c r="T693" s="34"/>
      <c r="U693" s="1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</row>
    <row r="694" spans="1:122" x14ac:dyDescent="0.2">
      <c r="A694" s="38">
        <f t="shared" si="161"/>
        <v>42707</v>
      </c>
      <c r="B694" s="39">
        <f t="shared" ca="1" si="169"/>
        <v>2176617.8534651101</v>
      </c>
      <c r="C694" s="34">
        <f t="shared" si="164"/>
        <v>2100447.3525</v>
      </c>
      <c r="D694" s="34"/>
      <c r="E694" s="40">
        <f ca="1">IF(A694&lt;$B$1,VLOOKUP(A694,[1]DI!$A$4:$B$15000,2,FALSE),0)</f>
        <v>0</v>
      </c>
      <c r="F694" s="41">
        <f t="shared" ca="1" si="157"/>
        <v>1</v>
      </c>
      <c r="G694" s="41">
        <f ca="1">(TRUNC(PRODUCT($F$11:$F693),16))</f>
        <v>1.27069533644835</v>
      </c>
      <c r="H694" s="42">
        <f t="shared" ca="1" si="162"/>
        <v>1.23555597786759</v>
      </c>
      <c r="I694" s="42">
        <f t="shared" ca="1" si="158"/>
        <v>1.02844012</v>
      </c>
      <c r="J694" s="40">
        <f t="shared" si="163"/>
        <v>3.5999999999999997E-2</v>
      </c>
      <c r="K694" s="98">
        <f t="shared" si="165"/>
        <v>42628</v>
      </c>
      <c r="L694" s="43">
        <f t="shared" si="166"/>
        <v>53</v>
      </c>
      <c r="M694" s="44">
        <f t="shared" si="167"/>
        <v>54</v>
      </c>
      <c r="N694" s="8">
        <f t="shared" si="159"/>
        <v>1.007607465</v>
      </c>
      <c r="O694" s="8">
        <f t="shared" ca="1" si="160"/>
        <v>1.0362639419999999</v>
      </c>
      <c r="P694" s="44">
        <v>0</v>
      </c>
      <c r="Q694" s="42">
        <f t="shared" ca="1" si="168"/>
        <v>76170.500965109997</v>
      </c>
      <c r="R694" s="42"/>
      <c r="S694" s="34">
        <v>0</v>
      </c>
      <c r="T694" s="34"/>
      <c r="U694" s="1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</row>
    <row r="695" spans="1:122" x14ac:dyDescent="0.2">
      <c r="A695" s="38">
        <f t="shared" si="161"/>
        <v>42708</v>
      </c>
      <c r="B695" s="39">
        <f t="shared" ca="1" si="169"/>
        <v>2176617.8534651101</v>
      </c>
      <c r="C695" s="34">
        <f t="shared" si="164"/>
        <v>2100447.3525</v>
      </c>
      <c r="D695" s="34"/>
      <c r="E695" s="40">
        <f ca="1">IF(A695&lt;$B$1,VLOOKUP(A695,[1]DI!$A$4:$B$15000,2,FALSE),0)</f>
        <v>0</v>
      </c>
      <c r="F695" s="41">
        <f t="shared" ca="1" si="157"/>
        <v>1</v>
      </c>
      <c r="G695" s="41">
        <f ca="1">(TRUNC(PRODUCT($F$11:$F694),16))</f>
        <v>1.27069533644835</v>
      </c>
      <c r="H695" s="42">
        <f t="shared" ca="1" si="162"/>
        <v>1.23555597786759</v>
      </c>
      <c r="I695" s="42">
        <f t="shared" ca="1" si="158"/>
        <v>1.02844012</v>
      </c>
      <c r="J695" s="40">
        <f t="shared" si="163"/>
        <v>3.5999999999999997E-2</v>
      </c>
      <c r="K695" s="98">
        <f t="shared" si="165"/>
        <v>42628</v>
      </c>
      <c r="L695" s="43">
        <f t="shared" si="166"/>
        <v>53</v>
      </c>
      <c r="M695" s="44">
        <f t="shared" si="167"/>
        <v>54</v>
      </c>
      <c r="N695" s="8">
        <f t="shared" si="159"/>
        <v>1.007607465</v>
      </c>
      <c r="O695" s="8">
        <f t="shared" ca="1" si="160"/>
        <v>1.0362639419999999</v>
      </c>
      <c r="P695" s="44">
        <v>0</v>
      </c>
      <c r="Q695" s="42">
        <f t="shared" ca="1" si="168"/>
        <v>76170.500965109997</v>
      </c>
      <c r="R695" s="42"/>
      <c r="S695" s="34">
        <v>0</v>
      </c>
      <c r="T695" s="34"/>
      <c r="U695" s="1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</row>
    <row r="696" spans="1:122" x14ac:dyDescent="0.2">
      <c r="A696" s="38">
        <f t="shared" si="161"/>
        <v>42709</v>
      </c>
      <c r="B696" s="39">
        <f t="shared" ca="1" si="169"/>
        <v>2176617.8534651101</v>
      </c>
      <c r="C696" s="34">
        <f t="shared" si="164"/>
        <v>2100447.3525</v>
      </c>
      <c r="D696" s="34"/>
      <c r="E696" s="40">
        <f ca="1">IF(A696&lt;$B$1,VLOOKUP(A696,[1]DI!$A$4:$B$15000,2,FALSE),0)</f>
        <v>0.1363</v>
      </c>
      <c r="F696" s="41">
        <f t="shared" ca="1" si="157"/>
        <v>1.0005071816284601</v>
      </c>
      <c r="G696" s="41">
        <f ca="1">(TRUNC(PRODUCT($F$11:$F695),16))</f>
        <v>1.27069533644835</v>
      </c>
      <c r="H696" s="42">
        <f t="shared" ca="1" si="162"/>
        <v>1.23555597786759</v>
      </c>
      <c r="I696" s="42">
        <f t="shared" ca="1" si="158"/>
        <v>1.02844012</v>
      </c>
      <c r="J696" s="40">
        <f t="shared" si="163"/>
        <v>3.5999999999999997E-2</v>
      </c>
      <c r="K696" s="98">
        <f t="shared" si="165"/>
        <v>42628</v>
      </c>
      <c r="L696" s="43">
        <f t="shared" si="166"/>
        <v>54</v>
      </c>
      <c r="M696" s="44">
        <f t="shared" si="167"/>
        <v>54</v>
      </c>
      <c r="N696" s="8">
        <f t="shared" si="159"/>
        <v>1.007607465</v>
      </c>
      <c r="O696" s="8">
        <f t="shared" ca="1" si="160"/>
        <v>1.0362639419999999</v>
      </c>
      <c r="P696" s="44">
        <v>0</v>
      </c>
      <c r="Q696" s="42">
        <f t="shared" ca="1" si="168"/>
        <v>76170.500965109997</v>
      </c>
      <c r="R696" s="42"/>
      <c r="S696" s="34">
        <v>0</v>
      </c>
      <c r="T696" s="34"/>
      <c r="U696" s="1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</row>
    <row r="697" spans="1:122" x14ac:dyDescent="0.2">
      <c r="A697" s="38">
        <f t="shared" si="161"/>
        <v>42710</v>
      </c>
      <c r="B697" s="39">
        <f t="shared" ca="1" si="169"/>
        <v>2178027.4363775603</v>
      </c>
      <c r="C697" s="34">
        <f t="shared" si="164"/>
        <v>2100447.3525</v>
      </c>
      <c r="D697" s="34"/>
      <c r="E697" s="40">
        <f ca="1">IF(A697&lt;$B$1,VLOOKUP(A697,[1]DI!$A$4:$B$15000,2,FALSE),0)</f>
        <v>0.1363</v>
      </c>
      <c r="F697" s="41">
        <f t="shared" ca="1" si="157"/>
        <v>1.0005071816284601</v>
      </c>
      <c r="G697" s="41">
        <f ca="1">(TRUNC(PRODUCT($F$11:$F696),16))</f>
        <v>1.2713398097783699</v>
      </c>
      <c r="H697" s="42">
        <f t="shared" ca="1" si="162"/>
        <v>1.23555597786759</v>
      </c>
      <c r="I697" s="42">
        <f t="shared" ca="1" si="158"/>
        <v>1.0289617200000001</v>
      </c>
      <c r="J697" s="40">
        <f t="shared" si="163"/>
        <v>3.5999999999999997E-2</v>
      </c>
      <c r="K697" s="98">
        <f t="shared" si="165"/>
        <v>42628</v>
      </c>
      <c r="L697" s="43">
        <f t="shared" si="166"/>
        <v>55</v>
      </c>
      <c r="M697" s="44">
        <f t="shared" si="167"/>
        <v>55</v>
      </c>
      <c r="N697" s="8">
        <f t="shared" si="159"/>
        <v>1.0077488880000001</v>
      </c>
      <c r="O697" s="8">
        <f t="shared" ca="1" si="160"/>
        <v>1.0369350289999999</v>
      </c>
      <c r="P697" s="44">
        <v>0</v>
      </c>
      <c r="Q697" s="42">
        <f t="shared" ca="1" si="168"/>
        <v>77580.083877559999</v>
      </c>
      <c r="R697" s="42"/>
      <c r="S697" s="34">
        <v>0</v>
      </c>
      <c r="T697" s="34"/>
      <c r="U697" s="1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</row>
    <row r="698" spans="1:122" x14ac:dyDescent="0.2">
      <c r="A698" s="38">
        <f t="shared" si="161"/>
        <v>42711</v>
      </c>
      <c r="B698" s="39">
        <f t="shared" ca="1" si="169"/>
        <v>2179437.9644913101</v>
      </c>
      <c r="C698" s="34">
        <f t="shared" si="164"/>
        <v>2100447.3525</v>
      </c>
      <c r="D698" s="34"/>
      <c r="E698" s="40">
        <f ca="1">IF(A698&lt;$B$1,VLOOKUP(A698,[1]DI!$A$4:$B$15000,2,FALSE),0)</f>
        <v>0.1363</v>
      </c>
      <c r="F698" s="41">
        <f t="shared" ca="1" si="157"/>
        <v>1.0005071816284601</v>
      </c>
      <c r="G698" s="41">
        <f ca="1">(TRUNC(PRODUCT($F$11:$F697),16))</f>
        <v>1.27198460997342</v>
      </c>
      <c r="H698" s="42">
        <f t="shared" ca="1" si="162"/>
        <v>1.23555597786759</v>
      </c>
      <c r="I698" s="42">
        <f t="shared" ca="1" si="158"/>
        <v>1.0294836000000001</v>
      </c>
      <c r="J698" s="40">
        <f t="shared" si="163"/>
        <v>3.5999999999999997E-2</v>
      </c>
      <c r="K698" s="98">
        <f t="shared" si="165"/>
        <v>42628</v>
      </c>
      <c r="L698" s="43">
        <f t="shared" si="166"/>
        <v>56</v>
      </c>
      <c r="M698" s="44">
        <f t="shared" si="167"/>
        <v>56</v>
      </c>
      <c r="N698" s="8">
        <f t="shared" si="159"/>
        <v>1.007890331</v>
      </c>
      <c r="O698" s="8">
        <f t="shared" ca="1" si="160"/>
        <v>1.037606566</v>
      </c>
      <c r="P698" s="44">
        <v>0</v>
      </c>
      <c r="Q698" s="42">
        <f t="shared" ca="1" si="168"/>
        <v>78990.611991309997</v>
      </c>
      <c r="R698" s="42"/>
      <c r="S698" s="34">
        <v>0</v>
      </c>
      <c r="T698" s="34"/>
      <c r="U698" s="1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</row>
    <row r="699" spans="1:122" x14ac:dyDescent="0.2">
      <c r="A699" s="38">
        <f t="shared" si="161"/>
        <v>42712</v>
      </c>
      <c r="B699" s="39">
        <f t="shared" ca="1" si="169"/>
        <v>2180849.3768934002</v>
      </c>
      <c r="C699" s="34">
        <f t="shared" si="164"/>
        <v>2100447.3525</v>
      </c>
      <c r="D699" s="34"/>
      <c r="E699" s="40">
        <f ca="1">IF(A699&lt;$B$1,VLOOKUP(A699,[1]DI!$A$4:$B$15000,2,FALSE),0)</f>
        <v>0.1363</v>
      </c>
      <c r="F699" s="41">
        <f t="shared" ca="1" si="157"/>
        <v>1.0005071816284601</v>
      </c>
      <c r="G699" s="41">
        <f ca="1">(TRUNC(PRODUCT($F$11:$F698),16))</f>
        <v>1.2726297371992801</v>
      </c>
      <c r="H699" s="42">
        <f t="shared" ca="1" si="162"/>
        <v>1.23555597786759</v>
      </c>
      <c r="I699" s="42">
        <f t="shared" ca="1" si="158"/>
        <v>1.0300057300000001</v>
      </c>
      <c r="J699" s="40">
        <f t="shared" si="163"/>
        <v>3.5999999999999997E-2</v>
      </c>
      <c r="K699" s="98">
        <f t="shared" si="165"/>
        <v>42628</v>
      </c>
      <c r="L699" s="43">
        <f t="shared" si="166"/>
        <v>57</v>
      </c>
      <c r="M699" s="44">
        <f t="shared" si="167"/>
        <v>57</v>
      </c>
      <c r="N699" s="8">
        <f t="shared" si="159"/>
        <v>1.0080317940000001</v>
      </c>
      <c r="O699" s="8">
        <f t="shared" ca="1" si="160"/>
        <v>1.0382785240000001</v>
      </c>
      <c r="P699" s="44">
        <v>0</v>
      </c>
      <c r="Q699" s="42">
        <f t="shared" ca="1" si="168"/>
        <v>80402.024393400003</v>
      </c>
      <c r="R699" s="42"/>
      <c r="S699" s="34">
        <v>0</v>
      </c>
      <c r="T699" s="34"/>
      <c r="U699" s="1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</row>
    <row r="700" spans="1:122" x14ac:dyDescent="0.2">
      <c r="A700" s="38">
        <f t="shared" si="161"/>
        <v>42713</v>
      </c>
      <c r="B700" s="39">
        <f t="shared" ca="1" si="169"/>
        <v>2182261.7134923302</v>
      </c>
      <c r="C700" s="34">
        <f t="shared" si="164"/>
        <v>2100447.3525</v>
      </c>
      <c r="D700" s="34"/>
      <c r="E700" s="40">
        <f ca="1">IF(A700&lt;$B$1,VLOOKUP(A700,[1]DI!$A$4:$B$15000,2,FALSE),0)</f>
        <v>0.1363</v>
      </c>
      <c r="F700" s="41">
        <f t="shared" ca="1" si="157"/>
        <v>1.0005071816284601</v>
      </c>
      <c r="G700" s="41">
        <f ca="1">(TRUNC(PRODUCT($F$11:$F699),16))</f>
        <v>1.2732751916218199</v>
      </c>
      <c r="H700" s="42">
        <f t="shared" ca="1" si="162"/>
        <v>1.23555597786759</v>
      </c>
      <c r="I700" s="42">
        <f t="shared" ca="1" si="158"/>
        <v>1.03052813</v>
      </c>
      <c r="J700" s="40">
        <f t="shared" si="163"/>
        <v>3.5999999999999997E-2</v>
      </c>
      <c r="K700" s="98">
        <f t="shared" si="165"/>
        <v>42628</v>
      </c>
      <c r="L700" s="43">
        <f t="shared" si="166"/>
        <v>58</v>
      </c>
      <c r="M700" s="44">
        <f t="shared" si="167"/>
        <v>58</v>
      </c>
      <c r="N700" s="8">
        <f t="shared" si="159"/>
        <v>1.008173277</v>
      </c>
      <c r="O700" s="8">
        <f t="shared" ca="1" si="160"/>
        <v>1.0389509219999999</v>
      </c>
      <c r="P700" s="44">
        <v>0</v>
      </c>
      <c r="Q700" s="42">
        <f t="shared" ca="1" si="168"/>
        <v>81814.360992329995</v>
      </c>
      <c r="R700" s="42"/>
      <c r="S700" s="34">
        <v>0</v>
      </c>
      <c r="T700" s="34"/>
      <c r="U700" s="1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</row>
    <row r="701" spans="1:122" x14ac:dyDescent="0.2">
      <c r="A701" s="38">
        <f t="shared" si="161"/>
        <v>42714</v>
      </c>
      <c r="B701" s="39">
        <f t="shared" ca="1" si="169"/>
        <v>2183674.9763885401</v>
      </c>
      <c r="C701" s="34">
        <f t="shared" si="164"/>
        <v>2100447.3525</v>
      </c>
      <c r="D701" s="34"/>
      <c r="E701" s="40">
        <f ca="1">IF(A701&lt;$B$1,VLOOKUP(A701,[1]DI!$A$4:$B$15000,2,FALSE),0)</f>
        <v>0</v>
      </c>
      <c r="F701" s="41">
        <f t="shared" ca="1" si="157"/>
        <v>1</v>
      </c>
      <c r="G701" s="41">
        <f ca="1">(TRUNC(PRODUCT($F$11:$F700),16))</f>
        <v>1.2739209734069801</v>
      </c>
      <c r="H701" s="42">
        <f t="shared" ca="1" si="162"/>
        <v>1.23555597786759</v>
      </c>
      <c r="I701" s="42">
        <f t="shared" ca="1" si="158"/>
        <v>1.0310508</v>
      </c>
      <c r="J701" s="40">
        <f t="shared" si="163"/>
        <v>3.5999999999999997E-2</v>
      </c>
      <c r="K701" s="98">
        <f t="shared" si="165"/>
        <v>42628</v>
      </c>
      <c r="L701" s="43">
        <f t="shared" si="166"/>
        <v>58</v>
      </c>
      <c r="M701" s="44">
        <f t="shared" si="167"/>
        <v>59</v>
      </c>
      <c r="N701" s="8">
        <f t="shared" si="159"/>
        <v>1.0083147800000001</v>
      </c>
      <c r="O701" s="8">
        <f t="shared" ca="1" si="160"/>
        <v>1.0396237610000001</v>
      </c>
      <c r="P701" s="44">
        <v>0</v>
      </c>
      <c r="Q701" s="42">
        <f t="shared" ca="1" si="168"/>
        <v>83227.623888539994</v>
      </c>
      <c r="R701" s="42"/>
      <c r="S701" s="34">
        <v>0</v>
      </c>
      <c r="T701" s="34"/>
      <c r="U701" s="1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</row>
    <row r="702" spans="1:122" x14ac:dyDescent="0.2">
      <c r="A702" s="38">
        <f t="shared" si="161"/>
        <v>42715</v>
      </c>
      <c r="B702" s="39">
        <f t="shared" ca="1" si="169"/>
        <v>2183674.9763885401</v>
      </c>
      <c r="C702" s="34">
        <f t="shared" si="164"/>
        <v>2100447.3525</v>
      </c>
      <c r="D702" s="34"/>
      <c r="E702" s="40">
        <f ca="1">IF(A702&lt;$B$1,VLOOKUP(A702,[1]DI!$A$4:$B$15000,2,FALSE),0)</f>
        <v>0</v>
      </c>
      <c r="F702" s="41">
        <f t="shared" ca="1" si="157"/>
        <v>1</v>
      </c>
      <c r="G702" s="41">
        <f ca="1">(TRUNC(PRODUCT($F$11:$F701),16))</f>
        <v>1.2739209734069801</v>
      </c>
      <c r="H702" s="42">
        <f t="shared" ca="1" si="162"/>
        <v>1.23555597786759</v>
      </c>
      <c r="I702" s="42">
        <f t="shared" ca="1" si="158"/>
        <v>1.0310508</v>
      </c>
      <c r="J702" s="40">
        <f t="shared" si="163"/>
        <v>3.5999999999999997E-2</v>
      </c>
      <c r="K702" s="98">
        <f t="shared" si="165"/>
        <v>42628</v>
      </c>
      <c r="L702" s="43">
        <f t="shared" si="166"/>
        <v>58</v>
      </c>
      <c r="M702" s="44">
        <f t="shared" si="167"/>
        <v>59</v>
      </c>
      <c r="N702" s="8">
        <f t="shared" si="159"/>
        <v>1.0083147800000001</v>
      </c>
      <c r="O702" s="8">
        <f t="shared" ca="1" si="160"/>
        <v>1.0396237610000001</v>
      </c>
      <c r="P702" s="44">
        <v>0</v>
      </c>
      <c r="Q702" s="42">
        <f t="shared" ca="1" si="168"/>
        <v>83227.623888539994</v>
      </c>
      <c r="R702" s="42"/>
      <c r="S702" s="34">
        <v>0</v>
      </c>
      <c r="T702" s="34"/>
      <c r="U702" s="1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</row>
    <row r="703" spans="1:122" x14ac:dyDescent="0.2">
      <c r="A703" s="38">
        <f t="shared" si="161"/>
        <v>42716</v>
      </c>
      <c r="B703" s="39">
        <f t="shared" ca="1" si="169"/>
        <v>2183674.9763885401</v>
      </c>
      <c r="C703" s="34">
        <f t="shared" si="164"/>
        <v>2100447.3525</v>
      </c>
      <c r="D703" s="34"/>
      <c r="E703" s="40">
        <f ca="1">IF(A703&lt;$B$1,VLOOKUP(A703,[1]DI!$A$4:$B$15000,2,FALSE),0)</f>
        <v>0.1363</v>
      </c>
      <c r="F703" s="41">
        <f t="shared" ca="1" si="157"/>
        <v>1.0005071816284601</v>
      </c>
      <c r="G703" s="41">
        <f ca="1">(TRUNC(PRODUCT($F$11:$F702),16))</f>
        <v>1.2739209734069801</v>
      </c>
      <c r="H703" s="42">
        <f t="shared" ca="1" si="162"/>
        <v>1.23555597786759</v>
      </c>
      <c r="I703" s="42">
        <f t="shared" ca="1" si="158"/>
        <v>1.0310508</v>
      </c>
      <c r="J703" s="40">
        <f t="shared" si="163"/>
        <v>3.5999999999999997E-2</v>
      </c>
      <c r="K703" s="98">
        <f t="shared" si="165"/>
        <v>42628</v>
      </c>
      <c r="L703" s="43">
        <f t="shared" si="166"/>
        <v>59</v>
      </c>
      <c r="M703" s="44">
        <f t="shared" si="167"/>
        <v>59</v>
      </c>
      <c r="N703" s="8">
        <f t="shared" si="159"/>
        <v>1.0083147800000001</v>
      </c>
      <c r="O703" s="8">
        <f t="shared" ca="1" si="160"/>
        <v>1.0396237610000001</v>
      </c>
      <c r="P703" s="44">
        <v>0</v>
      </c>
      <c r="Q703" s="42">
        <f t="shared" ca="1" si="168"/>
        <v>83227.623888539994</v>
      </c>
      <c r="R703" s="42"/>
      <c r="S703" s="34">
        <v>0</v>
      </c>
      <c r="T703" s="34"/>
      <c r="U703" s="1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</row>
    <row r="704" spans="1:122" x14ac:dyDescent="0.2">
      <c r="A704" s="38">
        <f t="shared" si="161"/>
        <v>42717</v>
      </c>
      <c r="B704" s="39">
        <f t="shared" ca="1" si="169"/>
        <v>2185089.14247711</v>
      </c>
      <c r="C704" s="34">
        <f t="shared" si="164"/>
        <v>2100447.3525</v>
      </c>
      <c r="D704" s="34"/>
      <c r="E704" s="40">
        <f ca="1">IF(A704&lt;$B$1,VLOOKUP(A704,[1]DI!$A$4:$B$15000,2,FALSE),0)</f>
        <v>0.1363</v>
      </c>
      <c r="F704" s="41">
        <f t="shared" ca="1" si="157"/>
        <v>1.0005071816284601</v>
      </c>
      <c r="G704" s="41">
        <f ca="1">(TRUNC(PRODUCT($F$11:$F703),16))</f>
        <v>1.27456708272081</v>
      </c>
      <c r="H704" s="42">
        <f t="shared" ca="1" si="162"/>
        <v>1.23555597786759</v>
      </c>
      <c r="I704" s="42">
        <f t="shared" ca="1" si="158"/>
        <v>1.0315737300000001</v>
      </c>
      <c r="J704" s="40">
        <f t="shared" si="163"/>
        <v>3.5999999999999997E-2</v>
      </c>
      <c r="K704" s="98">
        <f t="shared" si="165"/>
        <v>42628</v>
      </c>
      <c r="L704" s="43">
        <f t="shared" si="166"/>
        <v>60</v>
      </c>
      <c r="M704" s="44">
        <f t="shared" si="167"/>
        <v>60</v>
      </c>
      <c r="N704" s="8">
        <f t="shared" si="159"/>
        <v>1.008456303</v>
      </c>
      <c r="O704" s="8">
        <f t="shared" ca="1" si="160"/>
        <v>1.0402970300000001</v>
      </c>
      <c r="P704" s="44">
        <v>0</v>
      </c>
      <c r="Q704" s="42">
        <f t="shared" ca="1" si="168"/>
        <v>84641.789977110006</v>
      </c>
      <c r="R704" s="42"/>
      <c r="S704" s="34">
        <v>0</v>
      </c>
      <c r="T704" s="34"/>
      <c r="U704" s="1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</row>
    <row r="705" spans="1:122" x14ac:dyDescent="0.2">
      <c r="A705" s="38">
        <f t="shared" si="161"/>
        <v>42718</v>
      </c>
      <c r="B705" s="39">
        <f t="shared" ca="1" si="169"/>
        <v>2186504.2117580399</v>
      </c>
      <c r="C705" s="34">
        <f t="shared" si="164"/>
        <v>2100447.3525</v>
      </c>
      <c r="D705" s="34"/>
      <c r="E705" s="40">
        <f ca="1">IF(A705&lt;$B$1,VLOOKUP(A705,[1]DI!$A$4:$B$15000,2,FALSE),0)</f>
        <v>0.1363</v>
      </c>
      <c r="F705" s="41">
        <f t="shared" ca="1" si="157"/>
        <v>1.0005071816284601</v>
      </c>
      <c r="G705" s="41">
        <f ca="1">(TRUNC(PRODUCT($F$11:$F704),16))</f>
        <v>1.2752135197293999</v>
      </c>
      <c r="H705" s="42">
        <f t="shared" ca="1" si="162"/>
        <v>1.23555597786759</v>
      </c>
      <c r="I705" s="42">
        <f t="shared" ca="1" si="158"/>
        <v>1.0320969200000001</v>
      </c>
      <c r="J705" s="40">
        <f t="shared" si="163"/>
        <v>3.5999999999999997E-2</v>
      </c>
      <c r="K705" s="98">
        <f t="shared" si="165"/>
        <v>42628</v>
      </c>
      <c r="L705" s="43">
        <f t="shared" si="166"/>
        <v>61</v>
      </c>
      <c r="M705" s="44">
        <f t="shared" si="167"/>
        <v>61</v>
      </c>
      <c r="N705" s="8">
        <f t="shared" si="159"/>
        <v>1.0085978449999999</v>
      </c>
      <c r="O705" s="8">
        <f t="shared" ca="1" si="160"/>
        <v>1.0409707290000001</v>
      </c>
      <c r="P705" s="44">
        <v>0</v>
      </c>
      <c r="Q705" s="42">
        <f t="shared" ca="1" si="168"/>
        <v>86056.85925804</v>
      </c>
      <c r="R705" s="42"/>
      <c r="S705" s="34">
        <v>0</v>
      </c>
      <c r="T705" s="34"/>
      <c r="U705" s="1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</row>
    <row r="706" spans="1:122" s="46" customFormat="1" x14ac:dyDescent="0.2">
      <c r="A706" s="38">
        <f t="shared" si="161"/>
        <v>42719</v>
      </c>
      <c r="B706" s="39">
        <f t="shared" ca="1" si="169"/>
        <v>2187920.2115371502</v>
      </c>
      <c r="C706" s="34">
        <f t="shared" si="164"/>
        <v>2100447.3525</v>
      </c>
      <c r="D706" s="34"/>
      <c r="E706" s="40">
        <f ca="1">IF(A706&lt;$B$1,VLOOKUP(A706,[1]DI!$A$4:$B$15000,2,FALSE),0)</f>
        <v>0.1363</v>
      </c>
      <c r="F706" s="41">
        <f t="shared" ca="1" si="157"/>
        <v>1.0005071816284601</v>
      </c>
      <c r="G706" s="41">
        <f ca="1">(TRUNC(PRODUCT($F$11:$F705),16))</f>
        <v>1.2758602845989699</v>
      </c>
      <c r="H706" s="42">
        <f t="shared" ca="1" si="162"/>
        <v>1.23555597786759</v>
      </c>
      <c r="I706" s="42">
        <f t="shared" ca="1" si="158"/>
        <v>1.03262038</v>
      </c>
      <c r="J706" s="40">
        <f t="shared" si="163"/>
        <v>3.5999999999999997E-2</v>
      </c>
      <c r="K706" s="98">
        <f t="shared" si="165"/>
        <v>42628</v>
      </c>
      <c r="L706" s="43">
        <f t="shared" si="166"/>
        <v>62</v>
      </c>
      <c r="M706" s="44">
        <f t="shared" si="167"/>
        <v>62</v>
      </c>
      <c r="N706" s="8">
        <f t="shared" si="159"/>
        <v>1.0087394080000001</v>
      </c>
      <c r="O706" s="8">
        <f t="shared" ca="1" si="160"/>
        <v>1.0416448709999999</v>
      </c>
      <c r="P706" s="44">
        <v>0</v>
      </c>
      <c r="Q706" s="42">
        <f t="shared" ca="1" si="168"/>
        <v>87472.859037150003</v>
      </c>
      <c r="R706" s="42"/>
      <c r="S706" s="34">
        <v>0</v>
      </c>
      <c r="T706" s="34"/>
      <c r="U706" s="34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</row>
    <row r="707" spans="1:122" x14ac:dyDescent="0.2">
      <c r="A707" s="38">
        <f t="shared" si="161"/>
        <v>42720</v>
      </c>
      <c r="B707" s="39">
        <f t="shared" ca="1" si="169"/>
        <v>2189337.1355130901</v>
      </c>
      <c r="C707" s="34">
        <f t="shared" si="164"/>
        <v>2100447.3525</v>
      </c>
      <c r="D707" s="34"/>
      <c r="E707" s="40">
        <f ca="1">IF(A707&lt;$B$1,VLOOKUP(A707,[1]DI!$A$4:$B$15000,2,FALSE),0)</f>
        <v>0.1363</v>
      </c>
      <c r="F707" s="41">
        <f t="shared" ca="1" si="157"/>
        <v>1.0005071816284601</v>
      </c>
      <c r="G707" s="41">
        <f ca="1">(TRUNC(PRODUCT($F$11:$F706),16))</f>
        <v>1.2765073774958</v>
      </c>
      <c r="H707" s="42">
        <f t="shared" ca="1" si="162"/>
        <v>1.23555597786759</v>
      </c>
      <c r="I707" s="42">
        <f t="shared" ca="1" si="158"/>
        <v>1.0331441100000001</v>
      </c>
      <c r="J707" s="40">
        <f t="shared" si="163"/>
        <v>3.5999999999999997E-2</v>
      </c>
      <c r="K707" s="98">
        <f t="shared" si="165"/>
        <v>42628</v>
      </c>
      <c r="L707" s="43">
        <f t="shared" si="166"/>
        <v>63</v>
      </c>
      <c r="M707" s="44">
        <f t="shared" si="167"/>
        <v>63</v>
      </c>
      <c r="N707" s="8">
        <f t="shared" si="159"/>
        <v>1.00888099</v>
      </c>
      <c r="O707" s="8">
        <f t="shared" ca="1" si="160"/>
        <v>1.042319453</v>
      </c>
      <c r="P707" s="44">
        <v>0</v>
      </c>
      <c r="Q707" s="42">
        <f t="shared" ca="1" si="168"/>
        <v>88889.783013089997</v>
      </c>
      <c r="R707" s="42"/>
      <c r="S707" s="34">
        <v>0</v>
      </c>
      <c r="T707" s="34"/>
      <c r="U707" s="1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</row>
    <row r="708" spans="1:122" x14ac:dyDescent="0.2">
      <c r="A708" s="38">
        <f t="shared" si="161"/>
        <v>42721</v>
      </c>
      <c r="B708" s="39">
        <f t="shared" ca="1" si="169"/>
        <v>2190754.9647818501</v>
      </c>
      <c r="C708" s="34">
        <f t="shared" si="164"/>
        <v>2100447.3525</v>
      </c>
      <c r="D708" s="34"/>
      <c r="E708" s="40">
        <f ca="1">IF(A708&lt;$B$1,VLOOKUP(A708,[1]DI!$A$4:$B$15000,2,FALSE),0)</f>
        <v>0</v>
      </c>
      <c r="F708" s="41">
        <f t="shared" ca="1" si="157"/>
        <v>1</v>
      </c>
      <c r="G708" s="41">
        <f ca="1">(TRUNC(PRODUCT($F$11:$F707),16))</f>
        <v>1.2771547985862599</v>
      </c>
      <c r="H708" s="42">
        <f t="shared" ca="1" si="162"/>
        <v>1.23555597786759</v>
      </c>
      <c r="I708" s="42">
        <f t="shared" ca="1" si="158"/>
        <v>1.0336681000000001</v>
      </c>
      <c r="J708" s="40">
        <f t="shared" si="163"/>
        <v>3.5999999999999997E-2</v>
      </c>
      <c r="K708" s="98">
        <f t="shared" si="165"/>
        <v>42628</v>
      </c>
      <c r="L708" s="43">
        <f t="shared" si="166"/>
        <v>63</v>
      </c>
      <c r="M708" s="44">
        <f t="shared" si="167"/>
        <v>64</v>
      </c>
      <c r="N708" s="8">
        <f t="shared" si="159"/>
        <v>1.009022592</v>
      </c>
      <c r="O708" s="8">
        <f t="shared" ca="1" si="160"/>
        <v>1.0429944659999999</v>
      </c>
      <c r="P708" s="44">
        <v>0</v>
      </c>
      <c r="Q708" s="42">
        <f t="shared" ca="1" si="168"/>
        <v>90307.612281850001</v>
      </c>
      <c r="R708" s="42"/>
      <c r="S708" s="34">
        <v>0</v>
      </c>
      <c r="T708" s="34"/>
      <c r="U708" s="1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</row>
    <row r="709" spans="1:122" x14ac:dyDescent="0.2">
      <c r="A709" s="38">
        <f t="shared" si="161"/>
        <v>42722</v>
      </c>
      <c r="B709" s="39">
        <f t="shared" ca="1" si="169"/>
        <v>2190754.9647818501</v>
      </c>
      <c r="C709" s="34">
        <f t="shared" si="164"/>
        <v>2100447.3525</v>
      </c>
      <c r="D709" s="34"/>
      <c r="E709" s="40">
        <f ca="1">IF(A709&lt;$B$1,VLOOKUP(A709,[1]DI!$A$4:$B$15000,2,FALSE),0)</f>
        <v>0</v>
      </c>
      <c r="F709" s="41">
        <f t="shared" ca="1" si="157"/>
        <v>1</v>
      </c>
      <c r="G709" s="41">
        <f ca="1">(TRUNC(PRODUCT($F$11:$F708),16))</f>
        <v>1.2771547985862599</v>
      </c>
      <c r="H709" s="42">
        <f t="shared" ca="1" si="162"/>
        <v>1.23555597786759</v>
      </c>
      <c r="I709" s="42">
        <f t="shared" ca="1" si="158"/>
        <v>1.0336681000000001</v>
      </c>
      <c r="J709" s="40">
        <f t="shared" si="163"/>
        <v>3.5999999999999997E-2</v>
      </c>
      <c r="K709" s="98">
        <f t="shared" si="165"/>
        <v>42628</v>
      </c>
      <c r="L709" s="43">
        <f t="shared" si="166"/>
        <v>63</v>
      </c>
      <c r="M709" s="44">
        <f t="shared" si="167"/>
        <v>64</v>
      </c>
      <c r="N709" s="8">
        <f t="shared" si="159"/>
        <v>1.009022592</v>
      </c>
      <c r="O709" s="8">
        <f t="shared" ca="1" si="160"/>
        <v>1.0429944659999999</v>
      </c>
      <c r="P709" s="44">
        <v>0</v>
      </c>
      <c r="Q709" s="42">
        <f t="shared" ca="1" si="168"/>
        <v>90307.612281850001</v>
      </c>
      <c r="R709" s="42"/>
      <c r="S709" s="34">
        <v>0</v>
      </c>
      <c r="T709" s="34"/>
      <c r="U709" s="1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</row>
    <row r="710" spans="1:122" x14ac:dyDescent="0.2">
      <c r="A710" s="38">
        <f t="shared" si="161"/>
        <v>42723</v>
      </c>
      <c r="B710" s="39">
        <f t="shared" ca="1" si="169"/>
        <v>2190754.9647818501</v>
      </c>
      <c r="C710" s="34">
        <f t="shared" si="164"/>
        <v>2100447.3525</v>
      </c>
      <c r="D710" s="34"/>
      <c r="E710" s="40">
        <f ca="1">IF(A710&lt;$B$1,VLOOKUP(A710,[1]DI!$A$4:$B$15000,2,FALSE),0)</f>
        <v>0.1363</v>
      </c>
      <c r="F710" s="41">
        <f t="shared" ca="1" si="157"/>
        <v>1.0005071816284601</v>
      </c>
      <c r="G710" s="41">
        <f ca="1">(TRUNC(PRODUCT($F$11:$F709),16))</f>
        <v>1.2771547985862599</v>
      </c>
      <c r="H710" s="42">
        <f t="shared" ca="1" si="162"/>
        <v>1.23555597786759</v>
      </c>
      <c r="I710" s="42">
        <f t="shared" ca="1" si="158"/>
        <v>1.0336681000000001</v>
      </c>
      <c r="J710" s="40">
        <f t="shared" si="163"/>
        <v>3.5999999999999997E-2</v>
      </c>
      <c r="K710" s="98">
        <f t="shared" si="165"/>
        <v>42628</v>
      </c>
      <c r="L710" s="43">
        <f t="shared" si="166"/>
        <v>64</v>
      </c>
      <c r="M710" s="44">
        <f t="shared" si="167"/>
        <v>64</v>
      </c>
      <c r="N710" s="8">
        <f t="shared" si="159"/>
        <v>1.009022592</v>
      </c>
      <c r="O710" s="8">
        <f t="shared" ca="1" si="160"/>
        <v>1.0429944659999999</v>
      </c>
      <c r="P710" s="44">
        <v>0</v>
      </c>
      <c r="Q710" s="42">
        <f t="shared" ca="1" si="168"/>
        <v>90307.612281850001</v>
      </c>
      <c r="R710" s="42"/>
      <c r="S710" s="34">
        <v>0</v>
      </c>
      <c r="T710" s="34"/>
      <c r="U710" s="1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</row>
    <row r="711" spans="1:122" x14ac:dyDescent="0.2">
      <c r="A711" s="38">
        <f t="shared" si="161"/>
        <v>42724</v>
      </c>
      <c r="B711" s="39">
        <f t="shared" ca="1" si="169"/>
        <v>2192173.7203478799</v>
      </c>
      <c r="C711" s="34">
        <f t="shared" si="164"/>
        <v>2100447.3525</v>
      </c>
      <c r="D711" s="34"/>
      <c r="E711" s="40">
        <f ca="1">IF(A711&lt;$B$1,VLOOKUP(A711,[1]DI!$A$4:$B$15000,2,FALSE),0)</f>
        <v>0.1363</v>
      </c>
      <c r="F711" s="41">
        <f t="shared" ca="1" si="157"/>
        <v>1.0005071816284601</v>
      </c>
      <c r="G711" s="41">
        <f ca="1">(TRUNC(PRODUCT($F$11:$F710),16))</f>
        <v>1.27780254803681</v>
      </c>
      <c r="H711" s="42">
        <f t="shared" ca="1" si="162"/>
        <v>1.23555597786759</v>
      </c>
      <c r="I711" s="42">
        <f t="shared" ca="1" si="158"/>
        <v>1.03419236</v>
      </c>
      <c r="J711" s="40">
        <f t="shared" si="163"/>
        <v>3.5999999999999997E-2</v>
      </c>
      <c r="K711" s="98">
        <f t="shared" si="165"/>
        <v>42628</v>
      </c>
      <c r="L711" s="43">
        <f t="shared" si="166"/>
        <v>65</v>
      </c>
      <c r="M711" s="44">
        <f t="shared" si="167"/>
        <v>65</v>
      </c>
      <c r="N711" s="8">
        <f t="shared" si="159"/>
        <v>1.0091642139999999</v>
      </c>
      <c r="O711" s="8">
        <f t="shared" ca="1" si="160"/>
        <v>1.0436699199999999</v>
      </c>
      <c r="P711" s="44">
        <v>0</v>
      </c>
      <c r="Q711" s="42">
        <f t="shared" ca="1" si="168"/>
        <v>91726.367847879999</v>
      </c>
      <c r="R711" s="42"/>
      <c r="S711" s="34">
        <v>0</v>
      </c>
      <c r="T711" s="34"/>
      <c r="U711" s="1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</row>
    <row r="712" spans="1:122" x14ac:dyDescent="0.2">
      <c r="A712" s="38">
        <f t="shared" si="161"/>
        <v>42725</v>
      </c>
      <c r="B712" s="39">
        <f t="shared" ca="1" si="169"/>
        <v>2193593.3833071701</v>
      </c>
      <c r="C712" s="34">
        <f t="shared" si="164"/>
        <v>2100447.3525</v>
      </c>
      <c r="D712" s="34"/>
      <c r="E712" s="40">
        <f ca="1">IF(A712&lt;$B$1,VLOOKUP(A712,[1]DI!$A$4:$B$15000,2,FALSE),0)</f>
        <v>0.1363</v>
      </c>
      <c r="F712" s="41">
        <f t="shared" ca="1" si="157"/>
        <v>1.0005071816284601</v>
      </c>
      <c r="G712" s="41">
        <f ca="1">(TRUNC(PRODUCT($F$11:$F711),16))</f>
        <v>1.2784506260139701</v>
      </c>
      <c r="H712" s="42">
        <f t="shared" ca="1" si="162"/>
        <v>1.23555597786759</v>
      </c>
      <c r="I712" s="42">
        <f t="shared" ca="1" si="158"/>
        <v>1.03471688</v>
      </c>
      <c r="J712" s="40">
        <f t="shared" si="163"/>
        <v>3.5999999999999997E-2</v>
      </c>
      <c r="K712" s="98">
        <f t="shared" si="165"/>
        <v>42628</v>
      </c>
      <c r="L712" s="43">
        <f t="shared" si="166"/>
        <v>66</v>
      </c>
      <c r="M712" s="44">
        <f t="shared" si="167"/>
        <v>66</v>
      </c>
      <c r="N712" s="8">
        <f t="shared" si="159"/>
        <v>1.0093058559999999</v>
      </c>
      <c r="O712" s="8">
        <f t="shared" ca="1" si="160"/>
        <v>1.0443458059999999</v>
      </c>
      <c r="P712" s="44">
        <v>0</v>
      </c>
      <c r="Q712" s="42">
        <f t="shared" ca="1" si="168"/>
        <v>93146.030807169998</v>
      </c>
      <c r="R712" s="42"/>
      <c r="S712" s="34">
        <v>0</v>
      </c>
      <c r="T712" s="34"/>
      <c r="U712" s="1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</row>
    <row r="713" spans="1:122" x14ac:dyDescent="0.2">
      <c r="A713" s="38">
        <f t="shared" si="161"/>
        <v>42726</v>
      </c>
      <c r="B713" s="39">
        <f t="shared" ca="1" si="169"/>
        <v>2195013.9746642001</v>
      </c>
      <c r="C713" s="34">
        <f t="shared" si="164"/>
        <v>2100447.3525</v>
      </c>
      <c r="D713" s="34"/>
      <c r="E713" s="40">
        <f ca="1">IF(A713&lt;$B$1,VLOOKUP(A713,[1]DI!$A$4:$B$15000,2,FALSE),0)</f>
        <v>0.1363</v>
      </c>
      <c r="F713" s="41">
        <f t="shared" ca="1" si="157"/>
        <v>1.0005071816284601</v>
      </c>
      <c r="G713" s="41">
        <f ca="1">(TRUNC(PRODUCT($F$11:$F712),16))</f>
        <v>1.2790990326843801</v>
      </c>
      <c r="H713" s="42">
        <f t="shared" ca="1" si="162"/>
        <v>1.23555597786759</v>
      </c>
      <c r="I713" s="42">
        <f t="shared" ca="1" si="158"/>
        <v>1.03524167</v>
      </c>
      <c r="J713" s="40">
        <f t="shared" si="163"/>
        <v>3.5999999999999997E-2</v>
      </c>
      <c r="K713" s="98">
        <f t="shared" si="165"/>
        <v>42628</v>
      </c>
      <c r="L713" s="43">
        <f t="shared" si="166"/>
        <v>67</v>
      </c>
      <c r="M713" s="44">
        <f t="shared" si="167"/>
        <v>67</v>
      </c>
      <c r="N713" s="8">
        <f t="shared" si="159"/>
        <v>1.009447518</v>
      </c>
      <c r="O713" s="8">
        <f t="shared" ca="1" si="160"/>
        <v>1.0450221340000001</v>
      </c>
      <c r="P713" s="44">
        <v>0</v>
      </c>
      <c r="Q713" s="42">
        <f t="shared" ca="1" si="168"/>
        <v>94566.622164200002</v>
      </c>
      <c r="R713" s="42"/>
      <c r="S713" s="34">
        <v>0</v>
      </c>
      <c r="T713" s="34"/>
      <c r="U713" s="1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</row>
    <row r="714" spans="1:122" x14ac:dyDescent="0.2">
      <c r="A714" s="38">
        <f t="shared" si="161"/>
        <v>42727</v>
      </c>
      <c r="B714" s="39">
        <f t="shared" ca="1" si="169"/>
        <v>2196435.47341447</v>
      </c>
      <c r="C714" s="34">
        <f t="shared" si="164"/>
        <v>2100447.3525</v>
      </c>
      <c r="D714" s="34"/>
      <c r="E714" s="40">
        <f ca="1">IF(A714&lt;$B$1,VLOOKUP(A714,[1]DI!$A$4:$B$15000,2,FALSE),0)</f>
        <v>0.1363</v>
      </c>
      <c r="F714" s="41">
        <f t="shared" ca="1" si="157"/>
        <v>1.0005071816284601</v>
      </c>
      <c r="G714" s="41">
        <f ca="1">(TRUNC(PRODUCT($F$11:$F713),16))</f>
        <v>1.27974776821474</v>
      </c>
      <c r="H714" s="42">
        <f t="shared" ca="1" si="162"/>
        <v>1.23555597786759</v>
      </c>
      <c r="I714" s="42">
        <f t="shared" ca="1" si="158"/>
        <v>1.03576672</v>
      </c>
      <c r="J714" s="40">
        <f t="shared" si="163"/>
        <v>3.5999999999999997E-2</v>
      </c>
      <c r="K714" s="98">
        <f t="shared" si="165"/>
        <v>42628</v>
      </c>
      <c r="L714" s="43">
        <f t="shared" si="166"/>
        <v>68</v>
      </c>
      <c r="M714" s="44">
        <f t="shared" si="167"/>
        <v>68</v>
      </c>
      <c r="N714" s="8">
        <f t="shared" si="159"/>
        <v>1.0095892</v>
      </c>
      <c r="O714" s="8">
        <f t="shared" ca="1" si="160"/>
        <v>1.045698894</v>
      </c>
      <c r="P714" s="44">
        <v>0</v>
      </c>
      <c r="Q714" s="42">
        <f t="shared" ca="1" si="168"/>
        <v>95988.120914469997</v>
      </c>
      <c r="R714" s="42"/>
      <c r="S714" s="34">
        <v>0</v>
      </c>
      <c r="T714" s="34"/>
      <c r="U714" s="1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</row>
    <row r="715" spans="1:122" x14ac:dyDescent="0.2">
      <c r="A715" s="38">
        <f t="shared" si="161"/>
        <v>42728</v>
      </c>
      <c r="B715" s="39">
        <f t="shared" ca="1" si="169"/>
        <v>2197857.9194665099</v>
      </c>
      <c r="C715" s="34">
        <f t="shared" si="164"/>
        <v>2100447.3525</v>
      </c>
      <c r="D715" s="34"/>
      <c r="E715" s="40">
        <f ca="1">IF(A715&lt;$B$1,VLOOKUP(A715,[1]DI!$A$4:$B$15000,2,FALSE),0)</f>
        <v>0</v>
      </c>
      <c r="F715" s="41">
        <f t="shared" ca="1" si="157"/>
        <v>1</v>
      </c>
      <c r="G715" s="41">
        <f ca="1">(TRUNC(PRODUCT($F$11:$F714),16))</f>
        <v>1.28039683277184</v>
      </c>
      <c r="H715" s="42">
        <f t="shared" ca="1" si="162"/>
        <v>1.23555597786759</v>
      </c>
      <c r="I715" s="42">
        <f t="shared" ca="1" si="158"/>
        <v>1.0362920499999999</v>
      </c>
      <c r="J715" s="40">
        <f t="shared" si="163"/>
        <v>3.5999999999999997E-2</v>
      </c>
      <c r="K715" s="98">
        <f t="shared" si="165"/>
        <v>42628</v>
      </c>
      <c r="L715" s="43">
        <f t="shared" si="166"/>
        <v>68</v>
      </c>
      <c r="M715" s="44">
        <f t="shared" si="167"/>
        <v>69</v>
      </c>
      <c r="N715" s="8">
        <f t="shared" si="159"/>
        <v>1.009730901</v>
      </c>
      <c r="O715" s="8">
        <f t="shared" ca="1" si="160"/>
        <v>1.046376105</v>
      </c>
      <c r="P715" s="44">
        <v>0</v>
      </c>
      <c r="Q715" s="42">
        <f t="shared" ca="1" si="168"/>
        <v>97410.566966509999</v>
      </c>
      <c r="R715" s="42"/>
      <c r="S715" s="34">
        <v>0</v>
      </c>
      <c r="T715" s="34"/>
      <c r="U715" s="1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</row>
    <row r="716" spans="1:122" x14ac:dyDescent="0.2">
      <c r="A716" s="38">
        <f t="shared" si="161"/>
        <v>42729</v>
      </c>
      <c r="B716" s="39">
        <f t="shared" ca="1" si="169"/>
        <v>2197857.9194665099</v>
      </c>
      <c r="C716" s="34">
        <f t="shared" si="164"/>
        <v>2100447.3525</v>
      </c>
      <c r="D716" s="34"/>
      <c r="E716" s="40">
        <f ca="1">IF(A716&lt;$B$1,VLOOKUP(A716,[1]DI!$A$4:$B$15000,2,FALSE),0)</f>
        <v>0</v>
      </c>
      <c r="F716" s="41">
        <f t="shared" ref="F716:F779" ca="1" si="170">IF(A716&lt;A$9,1,ROUND(((1+E716)^(1/252)),16))</f>
        <v>1</v>
      </c>
      <c r="G716" s="41">
        <f ca="1">(TRUNC(PRODUCT($F$11:$F715),16))</f>
        <v>1.28039683277184</v>
      </c>
      <c r="H716" s="42">
        <f t="shared" ca="1" si="162"/>
        <v>1.23555597786759</v>
      </c>
      <c r="I716" s="42">
        <f t="shared" ref="I716:I779" ca="1" si="171">ROUND(G716/H716,8)</f>
        <v>1.0362920499999999</v>
      </c>
      <c r="J716" s="40">
        <f t="shared" si="163"/>
        <v>3.5999999999999997E-2</v>
      </c>
      <c r="K716" s="98">
        <f t="shared" si="165"/>
        <v>42628</v>
      </c>
      <c r="L716" s="43">
        <f t="shared" si="166"/>
        <v>68</v>
      </c>
      <c r="M716" s="44">
        <f t="shared" si="167"/>
        <v>69</v>
      </c>
      <c r="N716" s="8">
        <f t="shared" ref="N716:N779" si="172">ROUND((J716+1)^(M716/252),9)</f>
        <v>1.009730901</v>
      </c>
      <c r="O716" s="8">
        <f t="shared" ref="O716:O779" ca="1" si="173">ROUND(I716*N716,9)</f>
        <v>1.046376105</v>
      </c>
      <c r="P716" s="44">
        <v>0</v>
      </c>
      <c r="Q716" s="42">
        <f t="shared" ca="1" si="168"/>
        <v>97410.566966509999</v>
      </c>
      <c r="R716" s="42"/>
      <c r="S716" s="34">
        <v>0</v>
      </c>
      <c r="T716" s="34"/>
      <c r="U716" s="1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</row>
    <row r="717" spans="1:122" x14ac:dyDescent="0.2">
      <c r="A717" s="38">
        <f t="shared" ref="A717:A780" si="174">(A716+1)</f>
        <v>42730</v>
      </c>
      <c r="B717" s="39">
        <f t="shared" ca="1" si="169"/>
        <v>2197857.9194665099</v>
      </c>
      <c r="C717" s="34">
        <f t="shared" si="164"/>
        <v>2100447.3525</v>
      </c>
      <c r="D717" s="34"/>
      <c r="E717" s="40">
        <f ca="1">IF(A717&lt;$B$1,VLOOKUP(A717,[1]DI!$A$4:$B$15000,2,FALSE),0)</f>
        <v>0.1363</v>
      </c>
      <c r="F717" s="41">
        <f t="shared" ca="1" si="170"/>
        <v>1.0005071816284601</v>
      </c>
      <c r="G717" s="41">
        <f ca="1">(TRUNC(PRODUCT($F$11:$F716),16))</f>
        <v>1.28039683277184</v>
      </c>
      <c r="H717" s="42">
        <f t="shared" ref="H717:H780" ca="1" si="175">IF(P716&gt;0,G716,H716)</f>
        <v>1.23555597786759</v>
      </c>
      <c r="I717" s="42">
        <f t="shared" ca="1" si="171"/>
        <v>1.0362920499999999</v>
      </c>
      <c r="J717" s="40">
        <f t="shared" ref="J717:J780" si="176">J716</f>
        <v>3.5999999999999997E-2</v>
      </c>
      <c r="K717" s="98">
        <f t="shared" si="165"/>
        <v>42628</v>
      </c>
      <c r="L717" s="43">
        <f t="shared" si="166"/>
        <v>69</v>
      </c>
      <c r="M717" s="44">
        <f t="shared" si="167"/>
        <v>69</v>
      </c>
      <c r="N717" s="8">
        <f t="shared" si="172"/>
        <v>1.009730901</v>
      </c>
      <c r="O717" s="8">
        <f t="shared" ca="1" si="173"/>
        <v>1.046376105</v>
      </c>
      <c r="P717" s="44">
        <v>0</v>
      </c>
      <c r="Q717" s="42">
        <f t="shared" ca="1" si="168"/>
        <v>97410.566966509999</v>
      </c>
      <c r="R717" s="42"/>
      <c r="S717" s="34">
        <v>0</v>
      </c>
      <c r="T717" s="34"/>
      <c r="U717" s="1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</row>
    <row r="718" spans="1:122" x14ac:dyDescent="0.2">
      <c r="A718" s="38">
        <f t="shared" si="174"/>
        <v>42731</v>
      </c>
      <c r="B718" s="39">
        <f t="shared" ca="1" si="169"/>
        <v>2199281.2561082202</v>
      </c>
      <c r="C718" s="34">
        <f t="shared" ref="C718:C781" si="177">(C717-S717)</f>
        <v>2100447.3525</v>
      </c>
      <c r="D718" s="34"/>
      <c r="E718" s="40">
        <f ca="1">IF(A718&lt;$B$1,VLOOKUP(A718,[1]DI!$A$4:$B$15000,2,FALSE),0)</f>
        <v>0.1363</v>
      </c>
      <c r="F718" s="41">
        <f t="shared" ca="1" si="170"/>
        <v>1.0005071816284601</v>
      </c>
      <c r="G718" s="41">
        <f ca="1">(TRUNC(PRODUCT($F$11:$F717),16))</f>
        <v>1.2810462265225599</v>
      </c>
      <c r="H718" s="42">
        <f t="shared" ca="1" si="175"/>
        <v>1.23555597786759</v>
      </c>
      <c r="I718" s="42">
        <f t="shared" ca="1" si="171"/>
        <v>1.03681763</v>
      </c>
      <c r="J718" s="40">
        <f t="shared" si="176"/>
        <v>3.5999999999999997E-2</v>
      </c>
      <c r="K718" s="98">
        <f t="shared" ref="K718:K781" si="178">IF(P717&gt;0,A717,K717)</f>
        <v>42628</v>
      </c>
      <c r="L718" s="43">
        <f t="shared" ref="L718:L781" si="179">IF(A718&gt;K718,IF(NETWORKDAYS(K718,A718,$W$12:$W$197)-1=0,1,NETWORKDAYS(K718,A718,$W$12:$W$197)-1),0)</f>
        <v>70</v>
      </c>
      <c r="M718" s="44">
        <f t="shared" ref="M718:M781" si="180">IF(AND(L718=1,L717=1),1,IF(L718&gt;0,IF(L718=L717,L718+1,L718),0))</f>
        <v>70</v>
      </c>
      <c r="N718" s="8">
        <f t="shared" si="172"/>
        <v>1.0098726229999999</v>
      </c>
      <c r="O718" s="8">
        <f t="shared" ca="1" si="173"/>
        <v>1.04705374</v>
      </c>
      <c r="P718" s="44">
        <v>0</v>
      </c>
      <c r="Q718" s="42">
        <f t="shared" ref="Q718:Q781" ca="1" si="181">TRUNC(((O718-1)*C718),8)</f>
        <v>98833.903608220004</v>
      </c>
      <c r="R718" s="42"/>
      <c r="S718" s="34">
        <v>0</v>
      </c>
      <c r="T718" s="34"/>
      <c r="U718" s="1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</row>
    <row r="719" spans="1:122" x14ac:dyDescent="0.2">
      <c r="A719" s="38">
        <f t="shared" si="174"/>
        <v>42732</v>
      </c>
      <c r="B719" s="39">
        <f t="shared" ref="B719:B782" ca="1" si="182">IF(A719&lt;=TODAY(),C719+Q719,IF(AND(A719&gt;TODAY(),A719&lt;=$B$1),IF(VLOOKUP(TODAY(),$A$10:$E$2000,5,FALSE)=0,"n.d",C719+Q719),"n.d"))</f>
        <v>2200705.5379512399</v>
      </c>
      <c r="C719" s="34">
        <f t="shared" si="177"/>
        <v>2100447.3525</v>
      </c>
      <c r="D719" s="34"/>
      <c r="E719" s="40">
        <f ca="1">IF(A719&lt;$B$1,VLOOKUP(A719,[1]DI!$A$4:$B$15000,2,FALSE),0)</f>
        <v>0.1363</v>
      </c>
      <c r="F719" s="41">
        <f t="shared" ca="1" si="170"/>
        <v>1.0005071816284601</v>
      </c>
      <c r="G719" s="41">
        <f ca="1">(TRUNC(PRODUCT($F$11:$F718),16))</f>
        <v>1.28169594963386</v>
      </c>
      <c r="H719" s="42">
        <f t="shared" ca="1" si="175"/>
        <v>1.23555597786759</v>
      </c>
      <c r="I719" s="42">
        <f t="shared" ca="1" si="171"/>
        <v>1.03734349</v>
      </c>
      <c r="J719" s="40">
        <f t="shared" si="176"/>
        <v>3.5999999999999997E-2</v>
      </c>
      <c r="K719" s="98">
        <f t="shared" si="178"/>
        <v>42628</v>
      </c>
      <c r="L719" s="43">
        <f t="shared" si="179"/>
        <v>71</v>
      </c>
      <c r="M719" s="44">
        <f t="shared" si="180"/>
        <v>71</v>
      </c>
      <c r="N719" s="8">
        <f t="shared" si="172"/>
        <v>1.0100143640000001</v>
      </c>
      <c r="O719" s="8">
        <f t="shared" ca="1" si="173"/>
        <v>1.0477318250000001</v>
      </c>
      <c r="P719" s="44">
        <v>0</v>
      </c>
      <c r="Q719" s="42">
        <f t="shared" ca="1" si="181"/>
        <v>100258.18545124</v>
      </c>
      <c r="R719" s="42"/>
      <c r="S719" s="34">
        <v>0</v>
      </c>
      <c r="T719" s="34"/>
      <c r="U719" s="1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</row>
    <row r="720" spans="1:122" x14ac:dyDescent="0.2">
      <c r="A720" s="38">
        <f t="shared" si="174"/>
        <v>42733</v>
      </c>
      <c r="B720" s="39">
        <f t="shared" ca="1" si="182"/>
        <v>2202130.7292879601</v>
      </c>
      <c r="C720" s="34">
        <f t="shared" si="177"/>
        <v>2100447.3525</v>
      </c>
      <c r="D720" s="34"/>
      <c r="E720" s="40">
        <f ca="1">IF(A720&lt;$B$1,VLOOKUP(A720,[1]DI!$A$4:$B$15000,2,FALSE),0)</f>
        <v>0.1363</v>
      </c>
      <c r="F720" s="41">
        <f t="shared" ca="1" si="170"/>
        <v>1.0005071816284601</v>
      </c>
      <c r="G720" s="41">
        <f ca="1">(TRUNC(PRODUCT($F$11:$F719),16))</f>
        <v>1.28234600227278</v>
      </c>
      <c r="H720" s="42">
        <f t="shared" ca="1" si="175"/>
        <v>1.23555597786759</v>
      </c>
      <c r="I720" s="42">
        <f t="shared" ca="1" si="171"/>
        <v>1.03786961</v>
      </c>
      <c r="J720" s="40">
        <f t="shared" si="176"/>
        <v>3.5999999999999997E-2</v>
      </c>
      <c r="K720" s="98">
        <f t="shared" si="178"/>
        <v>42628</v>
      </c>
      <c r="L720" s="43">
        <f t="shared" si="179"/>
        <v>72</v>
      </c>
      <c r="M720" s="44">
        <f t="shared" si="180"/>
        <v>72</v>
      </c>
      <c r="N720" s="8">
        <f t="shared" si="172"/>
        <v>1.010156125</v>
      </c>
      <c r="O720" s="8">
        <f t="shared" ca="1" si="173"/>
        <v>1.048410343</v>
      </c>
      <c r="P720" s="44">
        <v>0</v>
      </c>
      <c r="Q720" s="42">
        <f t="shared" ca="1" si="181"/>
        <v>101683.37678796001</v>
      </c>
      <c r="R720" s="42"/>
      <c r="S720" s="34">
        <v>0</v>
      </c>
      <c r="T720" s="34"/>
      <c r="U720" s="1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</row>
    <row r="721" spans="1:122" x14ac:dyDescent="0.2">
      <c r="A721" s="38">
        <f t="shared" si="174"/>
        <v>42734</v>
      </c>
      <c r="B721" s="39">
        <f t="shared" ca="1" si="182"/>
        <v>2203556.8511228599</v>
      </c>
      <c r="C721" s="34">
        <f t="shared" si="177"/>
        <v>2100447.3525</v>
      </c>
      <c r="D721" s="34"/>
      <c r="E721" s="40">
        <f ca="1">IF(A721&lt;$B$1,VLOOKUP(A721,[1]DI!$A$4:$B$15000,2,FALSE),0)</f>
        <v>0.1363</v>
      </c>
      <c r="F721" s="41">
        <f t="shared" ca="1" si="170"/>
        <v>1.0005071816284601</v>
      </c>
      <c r="G721" s="41">
        <f ca="1">(TRUNC(PRODUCT($F$11:$F720),16))</f>
        <v>1.28299638460647</v>
      </c>
      <c r="H721" s="42">
        <f t="shared" ca="1" si="175"/>
        <v>1.23555597786759</v>
      </c>
      <c r="I721" s="42">
        <f t="shared" ca="1" si="171"/>
        <v>1.0383960000000001</v>
      </c>
      <c r="J721" s="40">
        <f t="shared" si="176"/>
        <v>3.5999999999999997E-2</v>
      </c>
      <c r="K721" s="98">
        <f t="shared" si="178"/>
        <v>42628</v>
      </c>
      <c r="L721" s="43">
        <f t="shared" si="179"/>
        <v>73</v>
      </c>
      <c r="M721" s="44">
        <f t="shared" si="180"/>
        <v>73</v>
      </c>
      <c r="N721" s="8">
        <f t="shared" si="172"/>
        <v>1.0102979059999999</v>
      </c>
      <c r="O721" s="8">
        <f t="shared" ca="1" si="173"/>
        <v>1.049089304</v>
      </c>
      <c r="P721" s="44">
        <v>0</v>
      </c>
      <c r="Q721" s="42">
        <f t="shared" ca="1" si="181"/>
        <v>103109.49862286</v>
      </c>
      <c r="R721" s="42"/>
      <c r="S721" s="34">
        <v>0</v>
      </c>
      <c r="T721" s="34"/>
      <c r="U721" s="1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</row>
    <row r="722" spans="1:122" x14ac:dyDescent="0.2">
      <c r="A722" s="38">
        <f t="shared" si="174"/>
        <v>42735</v>
      </c>
      <c r="B722" s="39">
        <f t="shared" ca="1" si="182"/>
        <v>2204983.88245147</v>
      </c>
      <c r="C722" s="34">
        <f t="shared" si="177"/>
        <v>2100447.3525</v>
      </c>
      <c r="D722" s="34"/>
      <c r="E722" s="40">
        <f ca="1">IF(A722&lt;$B$1,VLOOKUP(A722,[1]DI!$A$4:$B$15000,2,FALSE),0)</f>
        <v>0</v>
      </c>
      <c r="F722" s="41">
        <f t="shared" ca="1" si="170"/>
        <v>1</v>
      </c>
      <c r="G722" s="41">
        <f ca="1">(TRUNC(PRODUCT($F$11:$F721),16))</f>
        <v>1.2836470968021201</v>
      </c>
      <c r="H722" s="42">
        <f t="shared" ca="1" si="175"/>
        <v>1.23555597786759</v>
      </c>
      <c r="I722" s="42">
        <f t="shared" ca="1" si="171"/>
        <v>1.0389226499999999</v>
      </c>
      <c r="J722" s="40">
        <f t="shared" si="176"/>
        <v>3.5999999999999997E-2</v>
      </c>
      <c r="K722" s="98">
        <f t="shared" si="178"/>
        <v>42628</v>
      </c>
      <c r="L722" s="43">
        <f t="shared" si="179"/>
        <v>73</v>
      </c>
      <c r="M722" s="44">
        <f t="shared" si="180"/>
        <v>74</v>
      </c>
      <c r="N722" s="8">
        <f t="shared" si="172"/>
        <v>1.010439707</v>
      </c>
      <c r="O722" s="8">
        <f t="shared" ca="1" si="173"/>
        <v>1.0497686980000001</v>
      </c>
      <c r="P722" s="44">
        <v>0</v>
      </c>
      <c r="Q722" s="42">
        <f t="shared" ca="1" si="181"/>
        <v>104536.52995147</v>
      </c>
      <c r="R722" s="42"/>
      <c r="S722" s="34">
        <v>0</v>
      </c>
      <c r="T722" s="34"/>
      <c r="U722" s="1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</row>
    <row r="723" spans="1:122" x14ac:dyDescent="0.2">
      <c r="A723" s="38">
        <f t="shared" si="174"/>
        <v>42736</v>
      </c>
      <c r="B723" s="39">
        <f t="shared" ca="1" si="182"/>
        <v>2204983.88245147</v>
      </c>
      <c r="C723" s="34">
        <f t="shared" si="177"/>
        <v>2100447.3525</v>
      </c>
      <c r="D723" s="34"/>
      <c r="E723" s="40">
        <f ca="1">IF(A723&lt;$B$1,VLOOKUP(A723,[1]DI!$A$4:$B$15000,2,FALSE),0)</f>
        <v>0</v>
      </c>
      <c r="F723" s="41">
        <f t="shared" ca="1" si="170"/>
        <v>1</v>
      </c>
      <c r="G723" s="41">
        <f ca="1">(TRUNC(PRODUCT($F$11:$F722),16))</f>
        <v>1.2836470968021201</v>
      </c>
      <c r="H723" s="42">
        <f t="shared" ca="1" si="175"/>
        <v>1.23555597786759</v>
      </c>
      <c r="I723" s="42">
        <f t="shared" ca="1" si="171"/>
        <v>1.0389226499999999</v>
      </c>
      <c r="J723" s="40">
        <f t="shared" si="176"/>
        <v>3.5999999999999997E-2</v>
      </c>
      <c r="K723" s="98">
        <f t="shared" si="178"/>
        <v>42628</v>
      </c>
      <c r="L723" s="43">
        <f t="shared" si="179"/>
        <v>73</v>
      </c>
      <c r="M723" s="44">
        <f t="shared" si="180"/>
        <v>74</v>
      </c>
      <c r="N723" s="8">
        <f t="shared" si="172"/>
        <v>1.010439707</v>
      </c>
      <c r="O723" s="8">
        <f t="shared" ca="1" si="173"/>
        <v>1.0497686980000001</v>
      </c>
      <c r="P723" s="44">
        <v>0</v>
      </c>
      <c r="Q723" s="42">
        <f t="shared" ca="1" si="181"/>
        <v>104536.52995147</v>
      </c>
      <c r="R723" s="42"/>
      <c r="S723" s="34">
        <v>0</v>
      </c>
      <c r="T723" s="34"/>
      <c r="U723" s="1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</row>
    <row r="724" spans="1:122" x14ac:dyDescent="0.2">
      <c r="A724" s="38">
        <f t="shared" si="174"/>
        <v>42737</v>
      </c>
      <c r="B724" s="39">
        <f t="shared" ca="1" si="182"/>
        <v>2204983.88245147</v>
      </c>
      <c r="C724" s="34">
        <f t="shared" si="177"/>
        <v>2100447.3525</v>
      </c>
      <c r="D724" s="34"/>
      <c r="E724" s="40">
        <f ca="1">IF(A724&lt;$B$1,VLOOKUP(A724,[1]DI!$A$4:$B$15000,2,FALSE),0)</f>
        <v>0.1363</v>
      </c>
      <c r="F724" s="41">
        <f t="shared" ca="1" si="170"/>
        <v>1.0005071816284601</v>
      </c>
      <c r="G724" s="41">
        <f ca="1">(TRUNC(PRODUCT($F$11:$F723),16))</f>
        <v>1.2836470968021201</v>
      </c>
      <c r="H724" s="42">
        <f t="shared" ca="1" si="175"/>
        <v>1.23555597786759</v>
      </c>
      <c r="I724" s="42">
        <f t="shared" ca="1" si="171"/>
        <v>1.0389226499999999</v>
      </c>
      <c r="J724" s="40">
        <f t="shared" si="176"/>
        <v>3.5999999999999997E-2</v>
      </c>
      <c r="K724" s="98">
        <f t="shared" si="178"/>
        <v>42628</v>
      </c>
      <c r="L724" s="43">
        <f t="shared" si="179"/>
        <v>74</v>
      </c>
      <c r="M724" s="44">
        <f t="shared" si="180"/>
        <v>74</v>
      </c>
      <c r="N724" s="8">
        <f t="shared" si="172"/>
        <v>1.010439707</v>
      </c>
      <c r="O724" s="8">
        <f t="shared" ca="1" si="173"/>
        <v>1.0497686980000001</v>
      </c>
      <c r="P724" s="44">
        <v>0</v>
      </c>
      <c r="Q724" s="42">
        <f t="shared" ca="1" si="181"/>
        <v>104536.52995147</v>
      </c>
      <c r="R724" s="42"/>
      <c r="S724" s="34">
        <v>0</v>
      </c>
      <c r="T724" s="34"/>
      <c r="U724" s="1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</row>
    <row r="725" spans="1:122" x14ac:dyDescent="0.2">
      <c r="A725" s="38">
        <f t="shared" si="174"/>
        <v>42738</v>
      </c>
      <c r="B725" s="39">
        <f t="shared" ca="1" si="182"/>
        <v>2206411.86528272</v>
      </c>
      <c r="C725" s="34">
        <f t="shared" si="177"/>
        <v>2100447.3525</v>
      </c>
      <c r="D725" s="34"/>
      <c r="E725" s="40">
        <f ca="1">IF(A725&lt;$B$1,VLOOKUP(A725,[1]DI!$A$4:$B$15000,2,FALSE),0)</f>
        <v>0.1363</v>
      </c>
      <c r="F725" s="41">
        <f t="shared" ca="1" si="170"/>
        <v>1.0005071816284601</v>
      </c>
      <c r="G725" s="41">
        <f ca="1">(TRUNC(PRODUCT($F$11:$F724),16))</f>
        <v>1.28429813902704</v>
      </c>
      <c r="H725" s="42">
        <f t="shared" ca="1" si="175"/>
        <v>1.23555597786759</v>
      </c>
      <c r="I725" s="42">
        <f t="shared" ca="1" si="171"/>
        <v>1.0394495800000001</v>
      </c>
      <c r="J725" s="40">
        <f t="shared" si="176"/>
        <v>3.5999999999999997E-2</v>
      </c>
      <c r="K725" s="98">
        <f t="shared" si="178"/>
        <v>42628</v>
      </c>
      <c r="L725" s="43">
        <f t="shared" si="179"/>
        <v>75</v>
      </c>
      <c r="M725" s="44">
        <f t="shared" si="180"/>
        <v>75</v>
      </c>
      <c r="N725" s="8">
        <f t="shared" si="172"/>
        <v>1.0105815279999999</v>
      </c>
      <c r="O725" s="8">
        <f t="shared" ca="1" si="173"/>
        <v>1.0504485450000001</v>
      </c>
      <c r="P725" s="44">
        <v>0</v>
      </c>
      <c r="Q725" s="42">
        <f t="shared" ca="1" si="181"/>
        <v>105964.51278272</v>
      </c>
      <c r="R725" s="42"/>
      <c r="S725" s="34">
        <v>0</v>
      </c>
      <c r="T725" s="34"/>
      <c r="U725" s="1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</row>
    <row r="726" spans="1:122" x14ac:dyDescent="0.2">
      <c r="A726" s="38">
        <f t="shared" si="174"/>
        <v>42739</v>
      </c>
      <c r="B726" s="39">
        <f t="shared" ca="1" si="182"/>
        <v>2207840.7576076798</v>
      </c>
      <c r="C726" s="34">
        <f t="shared" si="177"/>
        <v>2100447.3525</v>
      </c>
      <c r="D726" s="34"/>
      <c r="E726" s="40">
        <f ca="1">IF(A726&lt;$B$1,VLOOKUP(A726,[1]DI!$A$4:$B$15000,2,FALSE),0)</f>
        <v>0.1363</v>
      </c>
      <c r="F726" s="41">
        <f t="shared" ca="1" si="170"/>
        <v>1.0005071816284601</v>
      </c>
      <c r="G726" s="41">
        <f ca="1">(TRUNC(PRODUCT($F$11:$F725),16))</f>
        <v>1.28494951144862</v>
      </c>
      <c r="H726" s="42">
        <f t="shared" ca="1" si="175"/>
        <v>1.23555597786759</v>
      </c>
      <c r="I726" s="42">
        <f t="shared" ca="1" si="171"/>
        <v>1.03997677</v>
      </c>
      <c r="J726" s="40">
        <f t="shared" si="176"/>
        <v>3.5999999999999997E-2</v>
      </c>
      <c r="K726" s="98">
        <f t="shared" si="178"/>
        <v>42628</v>
      </c>
      <c r="L726" s="43">
        <f t="shared" si="179"/>
        <v>76</v>
      </c>
      <c r="M726" s="44">
        <f t="shared" si="180"/>
        <v>76</v>
      </c>
      <c r="N726" s="8">
        <f t="shared" si="172"/>
        <v>1.0107233689999999</v>
      </c>
      <c r="O726" s="8">
        <f t="shared" ca="1" si="173"/>
        <v>1.0511288249999999</v>
      </c>
      <c r="P726" s="44">
        <v>0</v>
      </c>
      <c r="Q726" s="42">
        <f t="shared" ca="1" si="181"/>
        <v>107393.40510768</v>
      </c>
      <c r="R726" s="42"/>
      <c r="S726" s="34">
        <v>0</v>
      </c>
      <c r="T726" s="34"/>
      <c r="U726" s="1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</row>
    <row r="727" spans="1:122" x14ac:dyDescent="0.2">
      <c r="A727" s="38">
        <f t="shared" si="174"/>
        <v>42740</v>
      </c>
      <c r="B727" s="39">
        <f t="shared" ca="1" si="182"/>
        <v>2209270.5594263403</v>
      </c>
      <c r="C727" s="34">
        <f t="shared" si="177"/>
        <v>2100447.3525</v>
      </c>
      <c r="D727" s="34"/>
      <c r="E727" s="40">
        <f ca="1">IF(A727&lt;$B$1,VLOOKUP(A727,[1]DI!$A$4:$B$15000,2,FALSE),0)</f>
        <v>0.1363</v>
      </c>
      <c r="F727" s="41">
        <f t="shared" ca="1" si="170"/>
        <v>1.0005071816284601</v>
      </c>
      <c r="G727" s="41">
        <f ca="1">(TRUNC(PRODUCT($F$11:$F726),16))</f>
        <v>1.28560121423433</v>
      </c>
      <c r="H727" s="42">
        <f t="shared" ca="1" si="175"/>
        <v>1.23555597786759</v>
      </c>
      <c r="I727" s="42">
        <f t="shared" ca="1" si="171"/>
        <v>1.0405042200000001</v>
      </c>
      <c r="J727" s="40">
        <f t="shared" si="176"/>
        <v>3.5999999999999997E-2</v>
      </c>
      <c r="K727" s="98">
        <f t="shared" si="178"/>
        <v>42628</v>
      </c>
      <c r="L727" s="43">
        <f t="shared" si="179"/>
        <v>77</v>
      </c>
      <c r="M727" s="44">
        <f t="shared" si="180"/>
        <v>77</v>
      </c>
      <c r="N727" s="8">
        <f t="shared" si="172"/>
        <v>1.0108652300000001</v>
      </c>
      <c r="O727" s="8">
        <f t="shared" ca="1" si="173"/>
        <v>1.0518095380000001</v>
      </c>
      <c r="P727" s="44">
        <v>0</v>
      </c>
      <c r="Q727" s="42">
        <f t="shared" ca="1" si="181"/>
        <v>108823.20692634</v>
      </c>
      <c r="R727" s="42"/>
      <c r="S727" s="34">
        <v>0</v>
      </c>
      <c r="T727" s="34"/>
      <c r="U727" s="1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</row>
    <row r="728" spans="1:122" x14ac:dyDescent="0.2">
      <c r="A728" s="38">
        <f t="shared" si="174"/>
        <v>42741</v>
      </c>
      <c r="B728" s="39">
        <f t="shared" ca="1" si="182"/>
        <v>2210701.3106472101</v>
      </c>
      <c r="C728" s="34">
        <f t="shared" si="177"/>
        <v>2100447.3525</v>
      </c>
      <c r="D728" s="34"/>
      <c r="E728" s="40">
        <f ca="1">IF(A728&lt;$B$1,VLOOKUP(A728,[1]DI!$A$4:$B$15000,2,FALSE),0)</f>
        <v>0.1363</v>
      </c>
      <c r="F728" s="41">
        <f t="shared" ca="1" si="170"/>
        <v>1.0005071816284601</v>
      </c>
      <c r="G728" s="41">
        <f ca="1">(TRUNC(PRODUCT($F$11:$F727),16))</f>
        <v>1.2862532475517101</v>
      </c>
      <c r="H728" s="42">
        <f t="shared" ca="1" si="175"/>
        <v>1.23555597786759</v>
      </c>
      <c r="I728" s="42">
        <f t="shared" ca="1" si="171"/>
        <v>1.04103195</v>
      </c>
      <c r="J728" s="40">
        <f t="shared" si="176"/>
        <v>3.5999999999999997E-2</v>
      </c>
      <c r="K728" s="98">
        <f t="shared" si="178"/>
        <v>42628</v>
      </c>
      <c r="L728" s="43">
        <f t="shared" si="179"/>
        <v>78</v>
      </c>
      <c r="M728" s="44">
        <f t="shared" si="180"/>
        <v>78</v>
      </c>
      <c r="N728" s="8">
        <f t="shared" si="172"/>
        <v>1.01100711</v>
      </c>
      <c r="O728" s="8">
        <f t="shared" ca="1" si="173"/>
        <v>1.0524907029999999</v>
      </c>
      <c r="P728" s="44">
        <v>0</v>
      </c>
      <c r="Q728" s="42">
        <f t="shared" ca="1" si="181"/>
        <v>110253.95814721</v>
      </c>
      <c r="R728" s="42"/>
      <c r="S728" s="34">
        <v>0</v>
      </c>
      <c r="T728" s="34"/>
      <c r="U728" s="1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</row>
    <row r="729" spans="1:122" x14ac:dyDescent="0.2">
      <c r="A729" s="38">
        <f t="shared" si="174"/>
        <v>42742</v>
      </c>
      <c r="B729" s="39">
        <f t="shared" ca="1" si="182"/>
        <v>2212132.9755626703</v>
      </c>
      <c r="C729" s="34">
        <f t="shared" si="177"/>
        <v>2100447.3525</v>
      </c>
      <c r="D729" s="34"/>
      <c r="E729" s="40">
        <f ca="1">IF(A729&lt;$B$1,VLOOKUP(A729,[1]DI!$A$4:$B$15000,2,FALSE),0)</f>
        <v>0</v>
      </c>
      <c r="F729" s="41">
        <f t="shared" ca="1" si="170"/>
        <v>1</v>
      </c>
      <c r="G729" s="41">
        <f ca="1">(TRUNC(PRODUCT($F$11:$F728),16))</f>
        <v>1.2869056115684201</v>
      </c>
      <c r="H729" s="42">
        <f t="shared" ca="1" si="175"/>
        <v>1.23555597786759</v>
      </c>
      <c r="I729" s="42">
        <f t="shared" ca="1" si="171"/>
        <v>1.04155994</v>
      </c>
      <c r="J729" s="40">
        <f t="shared" si="176"/>
        <v>3.5999999999999997E-2</v>
      </c>
      <c r="K729" s="98">
        <f t="shared" si="178"/>
        <v>42628</v>
      </c>
      <c r="L729" s="43">
        <f t="shared" si="179"/>
        <v>78</v>
      </c>
      <c r="M729" s="44">
        <f t="shared" si="180"/>
        <v>79</v>
      </c>
      <c r="N729" s="8">
        <f t="shared" si="172"/>
        <v>1.0111490110000001</v>
      </c>
      <c r="O729" s="8">
        <f t="shared" ca="1" si="173"/>
        <v>1.053172303</v>
      </c>
      <c r="P729" s="44">
        <v>0</v>
      </c>
      <c r="Q729" s="42">
        <f t="shared" ca="1" si="181"/>
        <v>111685.62306267</v>
      </c>
      <c r="R729" s="42"/>
      <c r="S729" s="34">
        <v>0</v>
      </c>
      <c r="T729" s="34"/>
      <c r="U729" s="1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</row>
    <row r="730" spans="1:122" x14ac:dyDescent="0.2">
      <c r="A730" s="38">
        <f t="shared" si="174"/>
        <v>42743</v>
      </c>
      <c r="B730" s="39">
        <f t="shared" ca="1" si="182"/>
        <v>2212132.9755626703</v>
      </c>
      <c r="C730" s="34">
        <f t="shared" si="177"/>
        <v>2100447.3525</v>
      </c>
      <c r="D730" s="34"/>
      <c r="E730" s="40">
        <f ca="1">IF(A730&lt;$B$1,VLOOKUP(A730,[1]DI!$A$4:$B$15000,2,FALSE),0)</f>
        <v>0</v>
      </c>
      <c r="F730" s="41">
        <f t="shared" ca="1" si="170"/>
        <v>1</v>
      </c>
      <c r="G730" s="41">
        <f ca="1">(TRUNC(PRODUCT($F$11:$F729),16))</f>
        <v>1.2869056115684201</v>
      </c>
      <c r="H730" s="42">
        <f t="shared" ca="1" si="175"/>
        <v>1.23555597786759</v>
      </c>
      <c r="I730" s="42">
        <f t="shared" ca="1" si="171"/>
        <v>1.04155994</v>
      </c>
      <c r="J730" s="40">
        <f t="shared" si="176"/>
        <v>3.5999999999999997E-2</v>
      </c>
      <c r="K730" s="98">
        <f t="shared" si="178"/>
        <v>42628</v>
      </c>
      <c r="L730" s="43">
        <f t="shared" si="179"/>
        <v>78</v>
      </c>
      <c r="M730" s="44">
        <f t="shared" si="180"/>
        <v>79</v>
      </c>
      <c r="N730" s="8">
        <f t="shared" si="172"/>
        <v>1.0111490110000001</v>
      </c>
      <c r="O730" s="8">
        <f t="shared" ca="1" si="173"/>
        <v>1.053172303</v>
      </c>
      <c r="P730" s="44">
        <v>0</v>
      </c>
      <c r="Q730" s="42">
        <f t="shared" ca="1" si="181"/>
        <v>111685.62306267</v>
      </c>
      <c r="R730" s="42"/>
      <c r="S730" s="34">
        <v>0</v>
      </c>
      <c r="T730" s="34"/>
      <c r="U730" s="1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</row>
    <row r="731" spans="1:122" x14ac:dyDescent="0.2">
      <c r="A731" s="38">
        <f t="shared" si="174"/>
        <v>42744</v>
      </c>
      <c r="B731" s="39">
        <f t="shared" ca="1" si="182"/>
        <v>2212132.9755626703</v>
      </c>
      <c r="C731" s="34">
        <f t="shared" si="177"/>
        <v>2100447.3525</v>
      </c>
      <c r="D731" s="34"/>
      <c r="E731" s="40">
        <f ca="1">IF(A731&lt;$B$1,VLOOKUP(A731,[1]DI!$A$4:$B$15000,2,FALSE),0)</f>
        <v>0.1363</v>
      </c>
      <c r="F731" s="41">
        <f t="shared" ca="1" si="170"/>
        <v>1.0005071816284601</v>
      </c>
      <c r="G731" s="41">
        <f ca="1">(TRUNC(PRODUCT($F$11:$F730),16))</f>
        <v>1.2869056115684201</v>
      </c>
      <c r="H731" s="42">
        <f t="shared" ca="1" si="175"/>
        <v>1.23555597786759</v>
      </c>
      <c r="I731" s="42">
        <f t="shared" ca="1" si="171"/>
        <v>1.04155994</v>
      </c>
      <c r="J731" s="40">
        <f t="shared" si="176"/>
        <v>3.5999999999999997E-2</v>
      </c>
      <c r="K731" s="98">
        <f t="shared" si="178"/>
        <v>42628</v>
      </c>
      <c r="L731" s="43">
        <f t="shared" si="179"/>
        <v>79</v>
      </c>
      <c r="M731" s="44">
        <f t="shared" si="180"/>
        <v>79</v>
      </c>
      <c r="N731" s="8">
        <f t="shared" si="172"/>
        <v>1.0111490110000001</v>
      </c>
      <c r="O731" s="8">
        <f t="shared" ca="1" si="173"/>
        <v>1.053172303</v>
      </c>
      <c r="P731" s="44">
        <v>0</v>
      </c>
      <c r="Q731" s="42">
        <f t="shared" ca="1" si="181"/>
        <v>111685.62306267</v>
      </c>
      <c r="R731" s="42"/>
      <c r="S731" s="34">
        <v>0</v>
      </c>
      <c r="T731" s="34"/>
      <c r="U731" s="1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</row>
    <row r="732" spans="1:122" x14ac:dyDescent="0.2">
      <c r="A732" s="38">
        <f t="shared" si="174"/>
        <v>42745</v>
      </c>
      <c r="B732" s="39">
        <f t="shared" ca="1" si="182"/>
        <v>2213565.5709763099</v>
      </c>
      <c r="C732" s="34">
        <f t="shared" si="177"/>
        <v>2100447.3525</v>
      </c>
      <c r="D732" s="34"/>
      <c r="E732" s="40">
        <f ca="1">IF(A732&lt;$B$1,VLOOKUP(A732,[1]DI!$A$4:$B$15000,2,FALSE),0)</f>
        <v>0.1363</v>
      </c>
      <c r="F732" s="41">
        <f t="shared" ca="1" si="170"/>
        <v>1.0005071816284601</v>
      </c>
      <c r="G732" s="41">
        <f ca="1">(TRUNC(PRODUCT($F$11:$F731),16))</f>
        <v>1.2875583064521701</v>
      </c>
      <c r="H732" s="42">
        <f t="shared" ca="1" si="175"/>
        <v>1.23555597786759</v>
      </c>
      <c r="I732" s="42">
        <f t="shared" ca="1" si="171"/>
        <v>1.0420882</v>
      </c>
      <c r="J732" s="40">
        <f t="shared" si="176"/>
        <v>3.5999999999999997E-2</v>
      </c>
      <c r="K732" s="98">
        <f t="shared" si="178"/>
        <v>42628</v>
      </c>
      <c r="L732" s="43">
        <f t="shared" si="179"/>
        <v>80</v>
      </c>
      <c r="M732" s="44">
        <f t="shared" si="180"/>
        <v>80</v>
      </c>
      <c r="N732" s="8">
        <f t="shared" si="172"/>
        <v>1.011290931</v>
      </c>
      <c r="O732" s="8">
        <f t="shared" ca="1" si="173"/>
        <v>1.0538543460000001</v>
      </c>
      <c r="P732" s="44">
        <v>0</v>
      </c>
      <c r="Q732" s="42">
        <f t="shared" ca="1" si="181"/>
        <v>113118.21847630999</v>
      </c>
      <c r="R732" s="42"/>
      <c r="S732" s="34">
        <v>0</v>
      </c>
      <c r="T732" s="34"/>
      <c r="U732" s="1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</row>
    <row r="733" spans="1:122" x14ac:dyDescent="0.2">
      <c r="A733" s="38">
        <f t="shared" si="174"/>
        <v>42746</v>
      </c>
      <c r="B733" s="39">
        <f t="shared" ca="1" si="182"/>
        <v>2214999.10108903</v>
      </c>
      <c r="C733" s="34">
        <f t="shared" si="177"/>
        <v>2100447.3525</v>
      </c>
      <c r="D733" s="34"/>
      <c r="E733" s="40">
        <f ca="1">IF(A733&lt;$B$1,VLOOKUP(A733,[1]DI!$A$4:$B$15000,2,FALSE),0)</f>
        <v>0.1363</v>
      </c>
      <c r="F733" s="41">
        <f t="shared" ca="1" si="170"/>
        <v>1.0005071816284601</v>
      </c>
      <c r="G733" s="41">
        <f ca="1">(TRUNC(PRODUCT($F$11:$F732),16))</f>
        <v>1.28821133237077</v>
      </c>
      <c r="H733" s="42">
        <f t="shared" ca="1" si="175"/>
        <v>1.23555597786759</v>
      </c>
      <c r="I733" s="42">
        <f t="shared" ca="1" si="171"/>
        <v>1.04261673</v>
      </c>
      <c r="J733" s="40">
        <f t="shared" si="176"/>
        <v>3.5999999999999997E-2</v>
      </c>
      <c r="K733" s="98">
        <f t="shared" si="178"/>
        <v>42628</v>
      </c>
      <c r="L733" s="43">
        <f t="shared" si="179"/>
        <v>81</v>
      </c>
      <c r="M733" s="44">
        <f t="shared" si="180"/>
        <v>81</v>
      </c>
      <c r="N733" s="8">
        <f t="shared" si="172"/>
        <v>1.0114328720000001</v>
      </c>
      <c r="O733" s="8">
        <f t="shared" ca="1" si="173"/>
        <v>1.0545368340000001</v>
      </c>
      <c r="P733" s="44">
        <v>0</v>
      </c>
      <c r="Q733" s="42">
        <f t="shared" ca="1" si="181"/>
        <v>114551.74858903</v>
      </c>
      <c r="R733" s="42"/>
      <c r="S733" s="34">
        <v>0</v>
      </c>
      <c r="T733" s="34"/>
      <c r="U733" s="1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</row>
    <row r="734" spans="1:122" x14ac:dyDescent="0.2">
      <c r="A734" s="38">
        <f t="shared" si="174"/>
        <v>42747</v>
      </c>
      <c r="B734" s="39">
        <f t="shared" ca="1" si="182"/>
        <v>2216433.5595994699</v>
      </c>
      <c r="C734" s="34">
        <f t="shared" si="177"/>
        <v>2100447.3525</v>
      </c>
      <c r="D734" s="34"/>
      <c r="E734" s="40">
        <f ca="1">IF(A734&lt;$B$1,VLOOKUP(A734,[1]DI!$A$4:$B$15000,2,FALSE),0)</f>
        <v>0.1288</v>
      </c>
      <c r="F734" s="41">
        <f t="shared" ca="1" si="170"/>
        <v>1.0004808898823701</v>
      </c>
      <c r="G734" s="41">
        <f ca="1">(TRUNC(PRODUCT($F$11:$F733),16))</f>
        <v>1.2888646894921301</v>
      </c>
      <c r="H734" s="42">
        <f t="shared" ca="1" si="175"/>
        <v>1.23555597786759</v>
      </c>
      <c r="I734" s="42">
        <f t="shared" ca="1" si="171"/>
        <v>1.0431455300000001</v>
      </c>
      <c r="J734" s="40">
        <f t="shared" si="176"/>
        <v>3.5999999999999997E-2</v>
      </c>
      <c r="K734" s="98">
        <f t="shared" si="178"/>
        <v>42628</v>
      </c>
      <c r="L734" s="43">
        <f t="shared" si="179"/>
        <v>82</v>
      </c>
      <c r="M734" s="44">
        <f t="shared" si="180"/>
        <v>82</v>
      </c>
      <c r="N734" s="8">
        <f t="shared" si="172"/>
        <v>1.011574832</v>
      </c>
      <c r="O734" s="8">
        <f t="shared" ca="1" si="173"/>
        <v>1.0552197640000001</v>
      </c>
      <c r="P734" s="44">
        <v>0</v>
      </c>
      <c r="Q734" s="42">
        <f t="shared" ca="1" si="181"/>
        <v>115986.20709947</v>
      </c>
      <c r="R734" s="42"/>
      <c r="S734" s="34">
        <v>0</v>
      </c>
      <c r="T734" s="34"/>
      <c r="U734" s="1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</row>
    <row r="735" spans="1:122" x14ac:dyDescent="0.2">
      <c r="A735" s="38">
        <f t="shared" si="174"/>
        <v>42748</v>
      </c>
      <c r="B735" s="39">
        <f t="shared" ca="1" si="182"/>
        <v>2217810.6422900301</v>
      </c>
      <c r="C735" s="34">
        <f t="shared" si="177"/>
        <v>2100447.3525</v>
      </c>
      <c r="D735" s="34"/>
      <c r="E735" s="40">
        <f ca="1">IF(A735&lt;$B$1,VLOOKUP(A735,[1]DI!$A$4:$B$15000,2,FALSE),0)</f>
        <v>0.1288</v>
      </c>
      <c r="F735" s="41">
        <f t="shared" ca="1" si="170"/>
        <v>1.0004808898823701</v>
      </c>
      <c r="G735" s="41">
        <f ca="1">(TRUNC(PRODUCT($F$11:$F734),16))</f>
        <v>1.2894844914810499</v>
      </c>
      <c r="H735" s="42">
        <f t="shared" ca="1" si="175"/>
        <v>1.23555597786759</v>
      </c>
      <c r="I735" s="42">
        <f t="shared" ca="1" si="171"/>
        <v>1.0436471599999999</v>
      </c>
      <c r="J735" s="40">
        <f t="shared" si="176"/>
        <v>3.5999999999999997E-2</v>
      </c>
      <c r="K735" s="98">
        <f t="shared" si="178"/>
        <v>42628</v>
      </c>
      <c r="L735" s="43">
        <f t="shared" si="179"/>
        <v>83</v>
      </c>
      <c r="M735" s="44">
        <f t="shared" si="180"/>
        <v>83</v>
      </c>
      <c r="N735" s="8">
        <f t="shared" si="172"/>
        <v>1.011716812</v>
      </c>
      <c r="O735" s="8">
        <f t="shared" ca="1" si="173"/>
        <v>1.0558753780000001</v>
      </c>
      <c r="P735" s="44">
        <v>0</v>
      </c>
      <c r="Q735" s="42">
        <f t="shared" ca="1" si="181"/>
        <v>117363.28979003</v>
      </c>
      <c r="R735" s="42"/>
      <c r="S735" s="34">
        <v>0</v>
      </c>
      <c r="T735" s="34"/>
      <c r="U735" s="1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</row>
    <row r="736" spans="1:122" x14ac:dyDescent="0.2">
      <c r="A736" s="38">
        <f t="shared" si="174"/>
        <v>42749</v>
      </c>
      <c r="B736" s="39">
        <f t="shared" ca="1" si="182"/>
        <v>2219188.5987666901</v>
      </c>
      <c r="C736" s="34">
        <f t="shared" si="177"/>
        <v>2100447.3525</v>
      </c>
      <c r="D736" s="34"/>
      <c r="E736" s="40">
        <f ca="1">IF(A736&lt;$B$1,VLOOKUP(A736,[1]DI!$A$4:$B$15000,2,FALSE),0)</f>
        <v>0</v>
      </c>
      <c r="F736" s="41">
        <f t="shared" ca="1" si="170"/>
        <v>1</v>
      </c>
      <c r="G736" s="41">
        <f ca="1">(TRUNC(PRODUCT($F$11:$F735),16))</f>
        <v>1.2901045915264699</v>
      </c>
      <c r="H736" s="42">
        <f t="shared" ca="1" si="175"/>
        <v>1.23555597786759</v>
      </c>
      <c r="I736" s="42">
        <f t="shared" ca="1" si="171"/>
        <v>1.04414904</v>
      </c>
      <c r="J736" s="40">
        <f t="shared" si="176"/>
        <v>3.5999999999999997E-2</v>
      </c>
      <c r="K736" s="98">
        <f t="shared" si="178"/>
        <v>42628</v>
      </c>
      <c r="L736" s="43">
        <f t="shared" si="179"/>
        <v>83</v>
      </c>
      <c r="M736" s="44">
        <f t="shared" si="180"/>
        <v>84</v>
      </c>
      <c r="N736" s="8">
        <f t="shared" si="172"/>
        <v>1.0118588129999999</v>
      </c>
      <c r="O736" s="8">
        <f t="shared" ca="1" si="173"/>
        <v>1.0565314079999999</v>
      </c>
      <c r="P736" s="44">
        <v>0</v>
      </c>
      <c r="Q736" s="42">
        <f t="shared" ca="1" si="181"/>
        <v>118741.24626669</v>
      </c>
      <c r="R736" s="42"/>
      <c r="S736" s="34">
        <v>0</v>
      </c>
      <c r="T736" s="34"/>
      <c r="U736" s="1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</row>
    <row r="737" spans="1:122" x14ac:dyDescent="0.2">
      <c r="A737" s="38">
        <f t="shared" si="174"/>
        <v>42750</v>
      </c>
      <c r="B737" s="39">
        <f t="shared" ca="1" si="182"/>
        <v>2219188.5987666901</v>
      </c>
      <c r="C737" s="34">
        <f t="shared" si="177"/>
        <v>2100447.3525</v>
      </c>
      <c r="D737" s="34"/>
      <c r="E737" s="40">
        <f ca="1">IF(A737&lt;$B$1,VLOOKUP(A737,[1]DI!$A$4:$B$15000,2,FALSE),0)</f>
        <v>0</v>
      </c>
      <c r="F737" s="41">
        <f t="shared" ca="1" si="170"/>
        <v>1</v>
      </c>
      <c r="G737" s="41">
        <f ca="1">(TRUNC(PRODUCT($F$11:$F736),16))</f>
        <v>1.2901045915264699</v>
      </c>
      <c r="H737" s="42">
        <f t="shared" ca="1" si="175"/>
        <v>1.23555597786759</v>
      </c>
      <c r="I737" s="42">
        <f t="shared" ca="1" si="171"/>
        <v>1.04414904</v>
      </c>
      <c r="J737" s="40">
        <f t="shared" si="176"/>
        <v>3.5999999999999997E-2</v>
      </c>
      <c r="K737" s="98">
        <f t="shared" si="178"/>
        <v>42628</v>
      </c>
      <c r="L737" s="43">
        <f t="shared" si="179"/>
        <v>83</v>
      </c>
      <c r="M737" s="44">
        <f t="shared" si="180"/>
        <v>84</v>
      </c>
      <c r="N737" s="8">
        <f t="shared" si="172"/>
        <v>1.0118588129999999</v>
      </c>
      <c r="O737" s="8">
        <f t="shared" ca="1" si="173"/>
        <v>1.0565314079999999</v>
      </c>
      <c r="P737" s="44">
        <v>0</v>
      </c>
      <c r="Q737" s="42">
        <f t="shared" ca="1" si="181"/>
        <v>118741.24626669</v>
      </c>
      <c r="R737" s="42"/>
      <c r="S737" s="34">
        <v>0</v>
      </c>
      <c r="T737" s="34"/>
      <c r="U737" s="1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</row>
    <row r="738" spans="1:122" s="46" customFormat="1" x14ac:dyDescent="0.2">
      <c r="A738" s="38">
        <f t="shared" si="174"/>
        <v>42751</v>
      </c>
      <c r="B738" s="39">
        <f t="shared" ca="1" si="182"/>
        <v>2219188.5987666901</v>
      </c>
      <c r="C738" s="34">
        <f t="shared" si="177"/>
        <v>2100447.3525</v>
      </c>
      <c r="D738" s="34"/>
      <c r="E738" s="40">
        <f ca="1">IF(A738&lt;$B$1,VLOOKUP(A738,[1]DI!$A$4:$B$15000,2,FALSE),0)</f>
        <v>0.1288</v>
      </c>
      <c r="F738" s="41">
        <f t="shared" ca="1" si="170"/>
        <v>1.0004808898823701</v>
      </c>
      <c r="G738" s="41">
        <f ca="1">(TRUNC(PRODUCT($F$11:$F737),16))</f>
        <v>1.2901045915264699</v>
      </c>
      <c r="H738" s="42">
        <f t="shared" ca="1" si="175"/>
        <v>1.23555597786759</v>
      </c>
      <c r="I738" s="42">
        <f t="shared" ca="1" si="171"/>
        <v>1.04414904</v>
      </c>
      <c r="J738" s="40">
        <f t="shared" si="176"/>
        <v>3.5999999999999997E-2</v>
      </c>
      <c r="K738" s="98">
        <f t="shared" si="178"/>
        <v>42628</v>
      </c>
      <c r="L738" s="43">
        <f t="shared" si="179"/>
        <v>84</v>
      </c>
      <c r="M738" s="44">
        <f t="shared" si="180"/>
        <v>84</v>
      </c>
      <c r="N738" s="8">
        <f t="shared" si="172"/>
        <v>1.0118588129999999</v>
      </c>
      <c r="O738" s="8">
        <f t="shared" ca="1" si="173"/>
        <v>1.0565314079999999</v>
      </c>
      <c r="P738" s="44">
        <v>0</v>
      </c>
      <c r="Q738" s="42">
        <f t="shared" ca="1" si="181"/>
        <v>118741.24626669</v>
      </c>
      <c r="R738" s="42"/>
      <c r="S738" s="34">
        <v>0</v>
      </c>
      <c r="T738" s="34"/>
      <c r="U738" s="34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</row>
    <row r="739" spans="1:122" x14ac:dyDescent="0.2">
      <c r="A739" s="38">
        <f t="shared" si="174"/>
        <v>42752</v>
      </c>
      <c r="B739" s="39">
        <f t="shared" ca="1" si="182"/>
        <v>2220567.4080249802</v>
      </c>
      <c r="C739" s="34">
        <f t="shared" si="177"/>
        <v>2100447.3525</v>
      </c>
      <c r="D739" s="34"/>
      <c r="E739" s="40">
        <f ca="1">IF(A739&lt;$B$1,VLOOKUP(A739,[1]DI!$A$4:$B$15000,2,FALSE),0)</f>
        <v>0.1288</v>
      </c>
      <c r="F739" s="41">
        <f t="shared" ca="1" si="170"/>
        <v>1.0004808898823701</v>
      </c>
      <c r="G739" s="41">
        <f ca="1">(TRUNC(PRODUCT($F$11:$F738),16))</f>
        <v>1.2907249897717401</v>
      </c>
      <c r="H739" s="42">
        <f t="shared" ca="1" si="175"/>
        <v>1.23555597786759</v>
      </c>
      <c r="I739" s="42">
        <f t="shared" ca="1" si="171"/>
        <v>1.0446511599999999</v>
      </c>
      <c r="J739" s="40">
        <f t="shared" si="176"/>
        <v>3.5999999999999997E-2</v>
      </c>
      <c r="K739" s="98">
        <f t="shared" si="178"/>
        <v>42628</v>
      </c>
      <c r="L739" s="43">
        <f t="shared" si="179"/>
        <v>85</v>
      </c>
      <c r="M739" s="44">
        <f t="shared" si="180"/>
        <v>85</v>
      </c>
      <c r="N739" s="8">
        <f t="shared" si="172"/>
        <v>1.0120008330000001</v>
      </c>
      <c r="O739" s="8">
        <f t="shared" ca="1" si="173"/>
        <v>1.057187844</v>
      </c>
      <c r="P739" s="44">
        <v>0</v>
      </c>
      <c r="Q739" s="42">
        <f t="shared" ca="1" si="181"/>
        <v>120120.05552497999</v>
      </c>
      <c r="R739" s="42"/>
      <c r="S739" s="34">
        <v>0</v>
      </c>
      <c r="T739" s="34"/>
      <c r="U739" s="1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</row>
    <row r="740" spans="1:122" x14ac:dyDescent="0.2">
      <c r="A740" s="38">
        <f t="shared" si="174"/>
        <v>42753</v>
      </c>
      <c r="B740" s="39">
        <f t="shared" ca="1" si="182"/>
        <v>2221947.0931698103</v>
      </c>
      <c r="C740" s="34">
        <f t="shared" si="177"/>
        <v>2100447.3525</v>
      </c>
      <c r="D740" s="34"/>
      <c r="E740" s="40">
        <f ca="1">IF(A740&lt;$B$1,VLOOKUP(A740,[1]DI!$A$4:$B$15000,2,FALSE),0)</f>
        <v>0.1288</v>
      </c>
      <c r="F740" s="41">
        <f t="shared" ca="1" si="170"/>
        <v>1.0004808898823701</v>
      </c>
      <c r="G740" s="41">
        <f ca="1">(TRUNC(PRODUCT($F$11:$F739),16))</f>
        <v>1.2913456863602399</v>
      </c>
      <c r="H740" s="42">
        <f t="shared" ca="1" si="175"/>
        <v>1.23555597786759</v>
      </c>
      <c r="I740" s="42">
        <f t="shared" ca="1" si="171"/>
        <v>1.0451535300000001</v>
      </c>
      <c r="J740" s="40">
        <f t="shared" si="176"/>
        <v>3.5999999999999997E-2</v>
      </c>
      <c r="K740" s="98">
        <f t="shared" si="178"/>
        <v>42628</v>
      </c>
      <c r="L740" s="43">
        <f t="shared" si="179"/>
        <v>86</v>
      </c>
      <c r="M740" s="44">
        <f t="shared" si="180"/>
        <v>86</v>
      </c>
      <c r="N740" s="8">
        <f t="shared" si="172"/>
        <v>1.0121428729999999</v>
      </c>
      <c r="O740" s="8">
        <f t="shared" ca="1" si="173"/>
        <v>1.0578446969999999</v>
      </c>
      <c r="P740" s="44">
        <v>0</v>
      </c>
      <c r="Q740" s="42">
        <f t="shared" ca="1" si="181"/>
        <v>121499.74066980999</v>
      </c>
      <c r="R740" s="42"/>
      <c r="S740" s="34">
        <v>0</v>
      </c>
      <c r="T740" s="34"/>
      <c r="U740" s="1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</row>
    <row r="741" spans="1:122" x14ac:dyDescent="0.2">
      <c r="A741" s="38">
        <f t="shared" si="174"/>
        <v>42754</v>
      </c>
      <c r="B741" s="39">
        <f t="shared" ca="1" si="182"/>
        <v>2223327.6079913499</v>
      </c>
      <c r="C741" s="34">
        <f t="shared" si="177"/>
        <v>2100447.3525</v>
      </c>
      <c r="D741" s="34"/>
      <c r="E741" s="40">
        <f ca="1">IF(A741&lt;$B$1,VLOOKUP(A741,[1]DI!$A$4:$B$15000,2,FALSE),0)</f>
        <v>0.1288</v>
      </c>
      <c r="F741" s="41">
        <f t="shared" ca="1" si="170"/>
        <v>1.0004808898823701</v>
      </c>
      <c r="G741" s="41">
        <f ca="1">(TRUNC(PRODUCT($F$11:$F740),16))</f>
        <v>1.29196668143545</v>
      </c>
      <c r="H741" s="42">
        <f t="shared" ca="1" si="175"/>
        <v>1.23555597786759</v>
      </c>
      <c r="I741" s="42">
        <f t="shared" ca="1" si="171"/>
        <v>1.04565613</v>
      </c>
      <c r="J741" s="40">
        <f t="shared" si="176"/>
        <v>3.5999999999999997E-2</v>
      </c>
      <c r="K741" s="98">
        <f t="shared" si="178"/>
        <v>42628</v>
      </c>
      <c r="L741" s="43">
        <f t="shared" si="179"/>
        <v>87</v>
      </c>
      <c r="M741" s="44">
        <f t="shared" si="180"/>
        <v>87</v>
      </c>
      <c r="N741" s="8">
        <f t="shared" si="172"/>
        <v>1.0122849330000001</v>
      </c>
      <c r="O741" s="8">
        <f t="shared" ca="1" si="173"/>
        <v>1.0585019449999999</v>
      </c>
      <c r="P741" s="44">
        <v>0</v>
      </c>
      <c r="Q741" s="42">
        <f t="shared" ca="1" si="181"/>
        <v>122880.25549135001</v>
      </c>
      <c r="R741" s="42"/>
      <c r="S741" s="34">
        <v>0</v>
      </c>
      <c r="T741" s="34"/>
      <c r="U741" s="1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</row>
    <row r="742" spans="1:122" x14ac:dyDescent="0.2">
      <c r="A742" s="38">
        <f t="shared" si="174"/>
        <v>42755</v>
      </c>
      <c r="B742" s="39">
        <f t="shared" ca="1" si="182"/>
        <v>2224708.9797954001</v>
      </c>
      <c r="C742" s="34">
        <f t="shared" si="177"/>
        <v>2100447.3525</v>
      </c>
      <c r="D742" s="34"/>
      <c r="E742" s="40">
        <f ca="1">IF(A742&lt;$B$1,VLOOKUP(A742,[1]DI!$A$4:$B$15000,2,FALSE),0)</f>
        <v>0.1288</v>
      </c>
      <c r="F742" s="41">
        <f t="shared" ca="1" si="170"/>
        <v>1.0004808898823701</v>
      </c>
      <c r="G742" s="41">
        <f ca="1">(TRUNC(PRODUCT($F$11:$F741),16))</f>
        <v>1.29258797514091</v>
      </c>
      <c r="H742" s="42">
        <f t="shared" ca="1" si="175"/>
        <v>1.23555597786759</v>
      </c>
      <c r="I742" s="42">
        <f t="shared" ca="1" si="171"/>
        <v>1.04615897</v>
      </c>
      <c r="J742" s="40">
        <f t="shared" si="176"/>
        <v>3.5999999999999997E-2</v>
      </c>
      <c r="K742" s="98">
        <f t="shared" si="178"/>
        <v>42628</v>
      </c>
      <c r="L742" s="43">
        <f t="shared" si="179"/>
        <v>88</v>
      </c>
      <c r="M742" s="44">
        <f t="shared" si="180"/>
        <v>88</v>
      </c>
      <c r="N742" s="8">
        <f t="shared" si="172"/>
        <v>1.0124270129999999</v>
      </c>
      <c r="O742" s="8">
        <f t="shared" ca="1" si="173"/>
        <v>1.059159601</v>
      </c>
      <c r="P742" s="44">
        <v>0</v>
      </c>
      <c r="Q742" s="42">
        <f t="shared" ca="1" si="181"/>
        <v>124261.6272954</v>
      </c>
      <c r="R742" s="42"/>
      <c r="S742" s="34">
        <v>0</v>
      </c>
      <c r="T742" s="34"/>
      <c r="U742" s="6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</row>
    <row r="743" spans="1:122" x14ac:dyDescent="0.2">
      <c r="A743" s="38">
        <f t="shared" si="174"/>
        <v>42756</v>
      </c>
      <c r="B743" s="39">
        <f t="shared" ca="1" si="182"/>
        <v>2226091.2274859999</v>
      </c>
      <c r="C743" s="34">
        <f t="shared" si="177"/>
        <v>2100447.3525</v>
      </c>
      <c r="D743" s="34"/>
      <c r="E743" s="40">
        <f ca="1">IF(A743&lt;$B$1,VLOOKUP(A743,[1]DI!$A$4:$B$15000,2,FALSE),0)</f>
        <v>0</v>
      </c>
      <c r="F743" s="41">
        <f t="shared" ca="1" si="170"/>
        <v>1</v>
      </c>
      <c r="G743" s="41">
        <f ca="1">(TRUNC(PRODUCT($F$11:$F742),16))</f>
        <v>1.29320956762023</v>
      </c>
      <c r="H743" s="42">
        <f t="shared" ca="1" si="175"/>
        <v>1.23555597786759</v>
      </c>
      <c r="I743" s="42">
        <f t="shared" ca="1" si="171"/>
        <v>1.0466620600000001</v>
      </c>
      <c r="J743" s="40">
        <f t="shared" si="176"/>
        <v>3.5999999999999997E-2</v>
      </c>
      <c r="K743" s="98">
        <f t="shared" si="178"/>
        <v>42628</v>
      </c>
      <c r="L743" s="43">
        <f t="shared" si="179"/>
        <v>88</v>
      </c>
      <c r="M743" s="44">
        <f t="shared" si="180"/>
        <v>89</v>
      </c>
      <c r="N743" s="8">
        <f t="shared" si="172"/>
        <v>1.0125691130000001</v>
      </c>
      <c r="O743" s="8">
        <f t="shared" ca="1" si="173"/>
        <v>1.059817674</v>
      </c>
      <c r="P743" s="44">
        <v>0</v>
      </c>
      <c r="Q743" s="42">
        <f t="shared" ca="1" si="181"/>
        <v>125643.874986</v>
      </c>
      <c r="R743" s="42"/>
      <c r="S743" s="34">
        <v>0</v>
      </c>
      <c r="T743" s="34"/>
      <c r="U743" s="6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</row>
    <row r="744" spans="1:122" x14ac:dyDescent="0.2">
      <c r="A744" s="38">
        <f t="shared" si="174"/>
        <v>42757</v>
      </c>
      <c r="B744" s="39">
        <f t="shared" ca="1" si="182"/>
        <v>2226091.2274859999</v>
      </c>
      <c r="C744" s="34">
        <f t="shared" si="177"/>
        <v>2100447.3525</v>
      </c>
      <c r="D744" s="34"/>
      <c r="E744" s="40">
        <f ca="1">IF(A744&lt;$B$1,VLOOKUP(A744,[1]DI!$A$4:$B$15000,2,FALSE),0)</f>
        <v>0</v>
      </c>
      <c r="F744" s="41">
        <f t="shared" ca="1" si="170"/>
        <v>1</v>
      </c>
      <c r="G744" s="41">
        <f ca="1">(TRUNC(PRODUCT($F$11:$F743),16))</f>
        <v>1.29320956762023</v>
      </c>
      <c r="H744" s="42">
        <f t="shared" ca="1" si="175"/>
        <v>1.23555597786759</v>
      </c>
      <c r="I744" s="42">
        <f t="shared" ca="1" si="171"/>
        <v>1.0466620600000001</v>
      </c>
      <c r="J744" s="40">
        <f t="shared" si="176"/>
        <v>3.5999999999999997E-2</v>
      </c>
      <c r="K744" s="98">
        <f t="shared" si="178"/>
        <v>42628</v>
      </c>
      <c r="L744" s="43">
        <f t="shared" si="179"/>
        <v>88</v>
      </c>
      <c r="M744" s="44">
        <f t="shared" si="180"/>
        <v>89</v>
      </c>
      <c r="N744" s="8">
        <f t="shared" si="172"/>
        <v>1.0125691130000001</v>
      </c>
      <c r="O744" s="8">
        <f t="shared" ca="1" si="173"/>
        <v>1.059817674</v>
      </c>
      <c r="P744" s="44">
        <v>0</v>
      </c>
      <c r="Q744" s="42">
        <f t="shared" ca="1" si="181"/>
        <v>125643.874986</v>
      </c>
      <c r="R744" s="42"/>
      <c r="S744" s="34">
        <v>0</v>
      </c>
      <c r="T744" s="34"/>
      <c r="U744" s="6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</row>
    <row r="745" spans="1:122" x14ac:dyDescent="0.2">
      <c r="A745" s="38">
        <f t="shared" si="174"/>
        <v>42758</v>
      </c>
      <c r="B745" s="39">
        <f t="shared" ca="1" si="182"/>
        <v>2226091.2274859999</v>
      </c>
      <c r="C745" s="34">
        <f t="shared" si="177"/>
        <v>2100447.3525</v>
      </c>
      <c r="D745" s="34"/>
      <c r="E745" s="40">
        <f ca="1">IF(A745&lt;$B$1,VLOOKUP(A745,[1]DI!$A$4:$B$15000,2,FALSE),0)</f>
        <v>0.1288</v>
      </c>
      <c r="F745" s="41">
        <f t="shared" ca="1" si="170"/>
        <v>1.0004808898823701</v>
      </c>
      <c r="G745" s="41">
        <f ca="1">(TRUNC(PRODUCT($F$11:$F744),16))</f>
        <v>1.29320956762023</v>
      </c>
      <c r="H745" s="42">
        <f t="shared" ca="1" si="175"/>
        <v>1.23555597786759</v>
      </c>
      <c r="I745" s="42">
        <f t="shared" ca="1" si="171"/>
        <v>1.0466620600000001</v>
      </c>
      <c r="J745" s="40">
        <f t="shared" si="176"/>
        <v>3.5999999999999997E-2</v>
      </c>
      <c r="K745" s="98">
        <f t="shared" si="178"/>
        <v>42628</v>
      </c>
      <c r="L745" s="43">
        <f t="shared" si="179"/>
        <v>89</v>
      </c>
      <c r="M745" s="44">
        <f t="shared" si="180"/>
        <v>89</v>
      </c>
      <c r="N745" s="8">
        <f t="shared" si="172"/>
        <v>1.0125691130000001</v>
      </c>
      <c r="O745" s="8">
        <f t="shared" ca="1" si="173"/>
        <v>1.059817674</v>
      </c>
      <c r="P745" s="44">
        <v>0</v>
      </c>
      <c r="Q745" s="42">
        <f t="shared" ca="1" si="181"/>
        <v>125643.874986</v>
      </c>
      <c r="R745" s="42"/>
      <c r="S745" s="34">
        <v>0</v>
      </c>
      <c r="T745" s="34"/>
      <c r="U745" s="1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</row>
    <row r="746" spans="1:122" x14ac:dyDescent="0.2">
      <c r="A746" s="38">
        <f t="shared" si="174"/>
        <v>42759</v>
      </c>
      <c r="B746" s="39">
        <f t="shared" ca="1" si="182"/>
        <v>2227474.3258577799</v>
      </c>
      <c r="C746" s="34">
        <f t="shared" si="177"/>
        <v>2100447.3525</v>
      </c>
      <c r="D746" s="34"/>
      <c r="E746" s="40">
        <f ca="1">IF(A746&lt;$B$1,VLOOKUP(A746,[1]DI!$A$4:$B$15000,2,FALSE),0)</f>
        <v>0.1288</v>
      </c>
      <c r="F746" s="41">
        <f t="shared" ca="1" si="170"/>
        <v>1.0004808898823701</v>
      </c>
      <c r="G746" s="41">
        <f ca="1">(TRUNC(PRODUCT($F$11:$F745),16))</f>
        <v>1.2938314590170901</v>
      </c>
      <c r="H746" s="42">
        <f t="shared" ca="1" si="175"/>
        <v>1.23555597786759</v>
      </c>
      <c r="I746" s="42">
        <f t="shared" ca="1" si="171"/>
        <v>1.04716539</v>
      </c>
      <c r="J746" s="40">
        <f t="shared" si="176"/>
        <v>3.5999999999999997E-2</v>
      </c>
      <c r="K746" s="98">
        <f t="shared" si="178"/>
        <v>42628</v>
      </c>
      <c r="L746" s="43">
        <f t="shared" si="179"/>
        <v>90</v>
      </c>
      <c r="M746" s="44">
        <f t="shared" si="180"/>
        <v>90</v>
      </c>
      <c r="N746" s="8">
        <f t="shared" si="172"/>
        <v>1.012711232</v>
      </c>
      <c r="O746" s="8">
        <f t="shared" ca="1" si="173"/>
        <v>1.0604761519999999</v>
      </c>
      <c r="P746" s="44">
        <v>0</v>
      </c>
      <c r="Q746" s="42">
        <f t="shared" ca="1" si="181"/>
        <v>127026.97335778001</v>
      </c>
      <c r="R746" s="42"/>
      <c r="S746" s="34">
        <v>0</v>
      </c>
      <c r="T746" s="34"/>
      <c r="U746" s="1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</row>
    <row r="747" spans="1:122" x14ac:dyDescent="0.2">
      <c r="A747" s="38">
        <f t="shared" si="174"/>
        <v>42760</v>
      </c>
      <c r="B747" s="39">
        <f t="shared" ca="1" si="182"/>
        <v>2228858.2833125303</v>
      </c>
      <c r="C747" s="34">
        <f t="shared" si="177"/>
        <v>2100447.3525</v>
      </c>
      <c r="D747" s="34"/>
      <c r="E747" s="40">
        <f ca="1">IF(A747&lt;$B$1,VLOOKUP(A747,[1]DI!$A$4:$B$15000,2,FALSE),0)</f>
        <v>0.1288</v>
      </c>
      <c r="F747" s="41">
        <f t="shared" ca="1" si="170"/>
        <v>1.0004808898823701</v>
      </c>
      <c r="G747" s="41">
        <f ca="1">(TRUNC(PRODUCT($F$11:$F746),16))</f>
        <v>1.2944536494752199</v>
      </c>
      <c r="H747" s="42">
        <f t="shared" ca="1" si="175"/>
        <v>1.23555597786759</v>
      </c>
      <c r="I747" s="42">
        <f t="shared" ca="1" si="171"/>
        <v>1.04766896</v>
      </c>
      <c r="J747" s="40">
        <f t="shared" si="176"/>
        <v>3.5999999999999997E-2</v>
      </c>
      <c r="K747" s="98">
        <f t="shared" si="178"/>
        <v>42628</v>
      </c>
      <c r="L747" s="43">
        <f t="shared" si="179"/>
        <v>91</v>
      </c>
      <c r="M747" s="44">
        <f t="shared" si="180"/>
        <v>91</v>
      </c>
      <c r="N747" s="8">
        <f t="shared" si="172"/>
        <v>1.0128533719999999</v>
      </c>
      <c r="O747" s="8">
        <f t="shared" ca="1" si="173"/>
        <v>1.0611350390000001</v>
      </c>
      <c r="P747" s="44">
        <v>0</v>
      </c>
      <c r="Q747" s="42">
        <f t="shared" ca="1" si="181"/>
        <v>128410.93081253</v>
      </c>
      <c r="R747" s="42"/>
      <c r="S747" s="34">
        <v>0</v>
      </c>
      <c r="T747" s="34"/>
      <c r="U747" s="1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</row>
    <row r="748" spans="1:122" x14ac:dyDescent="0.2">
      <c r="A748" s="38">
        <f t="shared" si="174"/>
        <v>42761</v>
      </c>
      <c r="B748" s="39">
        <f t="shared" ca="1" si="182"/>
        <v>2230243.11665382</v>
      </c>
      <c r="C748" s="34">
        <f t="shared" si="177"/>
        <v>2100447.3525</v>
      </c>
      <c r="D748" s="34"/>
      <c r="E748" s="40">
        <f ca="1">IF(A748&lt;$B$1,VLOOKUP(A748,[1]DI!$A$4:$B$15000,2,FALSE),0)</f>
        <v>0.1288</v>
      </c>
      <c r="F748" s="41">
        <f t="shared" ca="1" si="170"/>
        <v>1.0004808898823701</v>
      </c>
      <c r="G748" s="41">
        <f ca="1">(TRUNC(PRODUCT($F$11:$F747),16))</f>
        <v>1.29507613913845</v>
      </c>
      <c r="H748" s="42">
        <f t="shared" ca="1" si="175"/>
        <v>1.23555597786759</v>
      </c>
      <c r="I748" s="42">
        <f t="shared" ca="1" si="171"/>
        <v>1.04817278</v>
      </c>
      <c r="J748" s="40">
        <f t="shared" si="176"/>
        <v>3.5999999999999997E-2</v>
      </c>
      <c r="K748" s="98">
        <f t="shared" si="178"/>
        <v>42628</v>
      </c>
      <c r="L748" s="43">
        <f t="shared" si="179"/>
        <v>92</v>
      </c>
      <c r="M748" s="44">
        <f t="shared" si="180"/>
        <v>92</v>
      </c>
      <c r="N748" s="8">
        <f t="shared" si="172"/>
        <v>1.0129955319999999</v>
      </c>
      <c r="O748" s="8">
        <f t="shared" ca="1" si="173"/>
        <v>1.0617943430000001</v>
      </c>
      <c r="P748" s="44">
        <v>0</v>
      </c>
      <c r="Q748" s="42">
        <f t="shared" ca="1" si="181"/>
        <v>129795.76415382</v>
      </c>
      <c r="R748" s="42"/>
      <c r="S748" s="34">
        <v>0</v>
      </c>
      <c r="T748" s="34"/>
      <c r="U748" s="1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</row>
    <row r="749" spans="1:122" x14ac:dyDescent="0.2">
      <c r="A749" s="38">
        <f t="shared" si="174"/>
        <v>42762</v>
      </c>
      <c r="B749" s="39">
        <f t="shared" ca="1" si="182"/>
        <v>2231628.7817722699</v>
      </c>
      <c r="C749" s="34">
        <f t="shared" si="177"/>
        <v>2100447.3525</v>
      </c>
      <c r="D749" s="34"/>
      <c r="E749" s="40">
        <f ca="1">IF(A749&lt;$B$1,VLOOKUP(A749,[1]DI!$A$4:$B$15000,2,FALSE),0)</f>
        <v>0.1288</v>
      </c>
      <c r="F749" s="41">
        <f t="shared" ca="1" si="170"/>
        <v>1.0004808898823701</v>
      </c>
      <c r="G749" s="41">
        <f ca="1">(TRUNC(PRODUCT($F$11:$F748),16))</f>
        <v>1.2956989281506599</v>
      </c>
      <c r="H749" s="42">
        <f t="shared" ca="1" si="175"/>
        <v>1.23555597786759</v>
      </c>
      <c r="I749" s="42">
        <f t="shared" ca="1" si="171"/>
        <v>1.04867683</v>
      </c>
      <c r="J749" s="40">
        <f t="shared" si="176"/>
        <v>3.5999999999999997E-2</v>
      </c>
      <c r="K749" s="98">
        <f t="shared" si="178"/>
        <v>42628</v>
      </c>
      <c r="L749" s="43">
        <f t="shared" si="179"/>
        <v>93</v>
      </c>
      <c r="M749" s="44">
        <f t="shared" si="180"/>
        <v>93</v>
      </c>
      <c r="N749" s="8">
        <f t="shared" si="172"/>
        <v>1.0131377109999999</v>
      </c>
      <c r="O749" s="8">
        <f t="shared" ca="1" si="173"/>
        <v>1.062454043</v>
      </c>
      <c r="P749" s="44">
        <v>0</v>
      </c>
      <c r="Q749" s="42">
        <f t="shared" ca="1" si="181"/>
        <v>131181.42927227</v>
      </c>
      <c r="R749" s="42"/>
      <c r="S749" s="34">
        <v>0</v>
      </c>
      <c r="T749" s="34"/>
      <c r="U749" s="1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</row>
    <row r="750" spans="1:122" x14ac:dyDescent="0.2">
      <c r="A750" s="38">
        <f t="shared" si="174"/>
        <v>42763</v>
      </c>
      <c r="B750" s="39">
        <f t="shared" ca="1" si="182"/>
        <v>2233015.3269781498</v>
      </c>
      <c r="C750" s="34">
        <f t="shared" si="177"/>
        <v>2100447.3525</v>
      </c>
      <c r="D750" s="34"/>
      <c r="E750" s="40">
        <f ca="1">IF(A750&lt;$B$1,VLOOKUP(A750,[1]DI!$A$4:$B$15000,2,FALSE),0)</f>
        <v>0</v>
      </c>
      <c r="F750" s="41">
        <f t="shared" ca="1" si="170"/>
        <v>1</v>
      </c>
      <c r="G750" s="41">
        <f ca="1">(TRUNC(PRODUCT($F$11:$F749),16))</f>
        <v>1.2963220166558</v>
      </c>
      <c r="H750" s="42">
        <f t="shared" ca="1" si="175"/>
        <v>1.23555597786759</v>
      </c>
      <c r="I750" s="42">
        <f t="shared" ca="1" si="171"/>
        <v>1.04918113</v>
      </c>
      <c r="J750" s="40">
        <f t="shared" si="176"/>
        <v>3.5999999999999997E-2</v>
      </c>
      <c r="K750" s="98">
        <f t="shared" si="178"/>
        <v>42628</v>
      </c>
      <c r="L750" s="43">
        <f t="shared" si="179"/>
        <v>93</v>
      </c>
      <c r="M750" s="44">
        <f t="shared" si="180"/>
        <v>94</v>
      </c>
      <c r="N750" s="8">
        <f t="shared" si="172"/>
        <v>1.0132799109999999</v>
      </c>
      <c r="O750" s="8">
        <f t="shared" ca="1" si="173"/>
        <v>1.063114162</v>
      </c>
      <c r="P750" s="44">
        <v>0</v>
      </c>
      <c r="Q750" s="42">
        <f t="shared" ca="1" si="181"/>
        <v>132567.97447814999</v>
      </c>
      <c r="R750" s="42"/>
      <c r="S750" s="34">
        <v>0</v>
      </c>
      <c r="T750" s="34"/>
      <c r="U750" s="1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</row>
    <row r="751" spans="1:122" x14ac:dyDescent="0.2">
      <c r="A751" s="38">
        <f t="shared" si="174"/>
        <v>42764</v>
      </c>
      <c r="B751" s="39">
        <f t="shared" ca="1" si="182"/>
        <v>2233015.3269781498</v>
      </c>
      <c r="C751" s="34">
        <f t="shared" si="177"/>
        <v>2100447.3525</v>
      </c>
      <c r="D751" s="34"/>
      <c r="E751" s="40">
        <f ca="1">IF(A751&lt;$B$1,VLOOKUP(A751,[1]DI!$A$4:$B$15000,2,FALSE),0)</f>
        <v>0</v>
      </c>
      <c r="F751" s="41">
        <f t="shared" ca="1" si="170"/>
        <v>1</v>
      </c>
      <c r="G751" s="41">
        <f ca="1">(TRUNC(PRODUCT($F$11:$F750),16))</f>
        <v>1.2963220166558</v>
      </c>
      <c r="H751" s="42">
        <f t="shared" ca="1" si="175"/>
        <v>1.23555597786759</v>
      </c>
      <c r="I751" s="42">
        <f t="shared" ca="1" si="171"/>
        <v>1.04918113</v>
      </c>
      <c r="J751" s="40">
        <f t="shared" si="176"/>
        <v>3.5999999999999997E-2</v>
      </c>
      <c r="K751" s="98">
        <f t="shared" si="178"/>
        <v>42628</v>
      </c>
      <c r="L751" s="43">
        <f t="shared" si="179"/>
        <v>93</v>
      </c>
      <c r="M751" s="44">
        <f t="shared" si="180"/>
        <v>94</v>
      </c>
      <c r="N751" s="8">
        <f t="shared" si="172"/>
        <v>1.0132799109999999</v>
      </c>
      <c r="O751" s="8">
        <f t="shared" ca="1" si="173"/>
        <v>1.063114162</v>
      </c>
      <c r="P751" s="44">
        <v>0</v>
      </c>
      <c r="Q751" s="42">
        <f t="shared" ca="1" si="181"/>
        <v>132567.97447814999</v>
      </c>
      <c r="R751" s="42"/>
      <c r="S751" s="34">
        <v>0</v>
      </c>
      <c r="T751" s="34"/>
      <c r="U751" s="1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</row>
    <row r="752" spans="1:122" x14ac:dyDescent="0.2">
      <c r="A752" s="38">
        <f t="shared" si="174"/>
        <v>42765</v>
      </c>
      <c r="B752" s="39">
        <f t="shared" ca="1" si="182"/>
        <v>2233015.3269781498</v>
      </c>
      <c r="C752" s="34">
        <f t="shared" si="177"/>
        <v>2100447.3525</v>
      </c>
      <c r="D752" s="34"/>
      <c r="E752" s="40">
        <f ca="1">IF(A752&lt;$B$1,VLOOKUP(A752,[1]DI!$A$4:$B$15000,2,FALSE),0)</f>
        <v>0.1288</v>
      </c>
      <c r="F752" s="41">
        <f t="shared" ca="1" si="170"/>
        <v>1.0004808898823701</v>
      </c>
      <c r="G752" s="41">
        <f ca="1">(TRUNC(PRODUCT($F$11:$F751),16))</f>
        <v>1.2963220166558</v>
      </c>
      <c r="H752" s="42">
        <f t="shared" ca="1" si="175"/>
        <v>1.23555597786759</v>
      </c>
      <c r="I752" s="42">
        <f t="shared" ca="1" si="171"/>
        <v>1.04918113</v>
      </c>
      <c r="J752" s="40">
        <f t="shared" si="176"/>
        <v>3.5999999999999997E-2</v>
      </c>
      <c r="K752" s="98">
        <f t="shared" si="178"/>
        <v>42628</v>
      </c>
      <c r="L752" s="43">
        <f t="shared" si="179"/>
        <v>94</v>
      </c>
      <c r="M752" s="44">
        <f t="shared" si="180"/>
        <v>94</v>
      </c>
      <c r="N752" s="8">
        <f t="shared" si="172"/>
        <v>1.0132799109999999</v>
      </c>
      <c r="O752" s="8">
        <f t="shared" ca="1" si="173"/>
        <v>1.063114162</v>
      </c>
      <c r="P752" s="44">
        <v>0</v>
      </c>
      <c r="Q752" s="42">
        <f t="shared" ca="1" si="181"/>
        <v>132567.97447814999</v>
      </c>
      <c r="R752" s="42"/>
      <c r="S752" s="34">
        <v>0</v>
      </c>
      <c r="T752" s="34"/>
      <c r="U752" s="1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</row>
    <row r="753" spans="1:122" x14ac:dyDescent="0.2">
      <c r="A753" s="38">
        <f t="shared" si="174"/>
        <v>42766</v>
      </c>
      <c r="B753" s="39">
        <f t="shared" ca="1" si="182"/>
        <v>2234402.7291665599</v>
      </c>
      <c r="C753" s="34">
        <f t="shared" si="177"/>
        <v>2100447.3525</v>
      </c>
      <c r="D753" s="34"/>
      <c r="E753" s="40">
        <f ca="1">IF(A753&lt;$B$1,VLOOKUP(A753,[1]DI!$A$4:$B$15000,2,FALSE),0)</f>
        <v>0.1288</v>
      </c>
      <c r="F753" s="41">
        <f t="shared" ca="1" si="170"/>
        <v>1.0004808898823701</v>
      </c>
      <c r="G753" s="41">
        <f ca="1">(TRUNC(PRODUCT($F$11:$F752),16))</f>
        <v>1.2969454047979101</v>
      </c>
      <c r="H753" s="42">
        <f t="shared" ca="1" si="175"/>
        <v>1.23555597786759</v>
      </c>
      <c r="I753" s="42">
        <f t="shared" ca="1" si="171"/>
        <v>1.0496856699999999</v>
      </c>
      <c r="J753" s="40">
        <f t="shared" si="176"/>
        <v>3.5999999999999997E-2</v>
      </c>
      <c r="K753" s="98">
        <f t="shared" si="178"/>
        <v>42628</v>
      </c>
      <c r="L753" s="43">
        <f t="shared" si="179"/>
        <v>95</v>
      </c>
      <c r="M753" s="44">
        <f t="shared" si="180"/>
        <v>95</v>
      </c>
      <c r="N753" s="8">
        <f t="shared" si="172"/>
        <v>1.013422131</v>
      </c>
      <c r="O753" s="8">
        <f t="shared" ca="1" si="173"/>
        <v>1.0637746889999999</v>
      </c>
      <c r="P753" s="44">
        <v>0</v>
      </c>
      <c r="Q753" s="42">
        <f t="shared" ca="1" si="181"/>
        <v>133955.37666656001</v>
      </c>
      <c r="R753" s="42"/>
      <c r="S753" s="34">
        <v>0</v>
      </c>
      <c r="T753" s="34"/>
      <c r="U753" s="1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</row>
    <row r="754" spans="1:122" x14ac:dyDescent="0.2">
      <c r="A754" s="38">
        <f t="shared" si="174"/>
        <v>42767</v>
      </c>
      <c r="B754" s="39">
        <f t="shared" ca="1" si="182"/>
        <v>2235790.9841365898</v>
      </c>
      <c r="C754" s="34">
        <f t="shared" si="177"/>
        <v>2100447.3525</v>
      </c>
      <c r="D754" s="34"/>
      <c r="E754" s="40">
        <f ca="1">IF(A754&lt;$B$1,VLOOKUP(A754,[1]DI!$A$4:$B$15000,2,FALSE),0)</f>
        <v>0.1288</v>
      </c>
      <c r="F754" s="41">
        <f t="shared" ca="1" si="170"/>
        <v>1.0004808898823701</v>
      </c>
      <c r="G754" s="41">
        <f ca="1">(TRUNC(PRODUCT($F$11:$F753),16))</f>
        <v>1.2975690927210599</v>
      </c>
      <c r="H754" s="42">
        <f t="shared" ca="1" si="175"/>
        <v>1.23555597786759</v>
      </c>
      <c r="I754" s="42">
        <f t="shared" ca="1" si="171"/>
        <v>1.0501904500000001</v>
      </c>
      <c r="J754" s="40">
        <f t="shared" si="176"/>
        <v>3.5999999999999997E-2</v>
      </c>
      <c r="K754" s="98">
        <f t="shared" si="178"/>
        <v>42628</v>
      </c>
      <c r="L754" s="43">
        <f t="shared" si="179"/>
        <v>96</v>
      </c>
      <c r="M754" s="44">
        <f t="shared" si="180"/>
        <v>96</v>
      </c>
      <c r="N754" s="8">
        <f t="shared" si="172"/>
        <v>1.0135643700000001</v>
      </c>
      <c r="O754" s="8">
        <f t="shared" ca="1" si="173"/>
        <v>1.064435622</v>
      </c>
      <c r="P754" s="44">
        <v>0</v>
      </c>
      <c r="Q754" s="42">
        <f t="shared" ca="1" si="181"/>
        <v>135343.63163659</v>
      </c>
      <c r="R754" s="42"/>
      <c r="S754" s="34">
        <v>0</v>
      </c>
      <c r="T754" s="34"/>
      <c r="U754" s="1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</row>
    <row r="755" spans="1:122" x14ac:dyDescent="0.2">
      <c r="A755" s="38">
        <f t="shared" si="174"/>
        <v>42768</v>
      </c>
      <c r="B755" s="39">
        <f t="shared" ca="1" si="182"/>
        <v>2237180.1191940601</v>
      </c>
      <c r="C755" s="34">
        <f t="shared" si="177"/>
        <v>2100447.3525</v>
      </c>
      <c r="D755" s="34"/>
      <c r="E755" s="40">
        <f ca="1">IF(A755&lt;$B$1,VLOOKUP(A755,[1]DI!$A$4:$B$15000,2,FALSE),0)</f>
        <v>0.1288</v>
      </c>
      <c r="F755" s="41">
        <f t="shared" ca="1" si="170"/>
        <v>1.0004808898823701</v>
      </c>
      <c r="G755" s="41">
        <f ca="1">(TRUNC(PRODUCT($F$11:$F754),16))</f>
        <v>1.2981930805694299</v>
      </c>
      <c r="H755" s="42">
        <f t="shared" ca="1" si="175"/>
        <v>1.23555597786759</v>
      </c>
      <c r="I755" s="42">
        <f t="shared" ca="1" si="171"/>
        <v>1.0506954799999999</v>
      </c>
      <c r="J755" s="40">
        <f t="shared" si="176"/>
        <v>3.5999999999999997E-2</v>
      </c>
      <c r="K755" s="98">
        <f t="shared" si="178"/>
        <v>42628</v>
      </c>
      <c r="L755" s="43">
        <f t="shared" si="179"/>
        <v>97</v>
      </c>
      <c r="M755" s="44">
        <f t="shared" si="180"/>
        <v>97</v>
      </c>
      <c r="N755" s="8">
        <f t="shared" si="172"/>
        <v>1.0137066299999999</v>
      </c>
      <c r="O755" s="8">
        <f t="shared" ca="1" si="173"/>
        <v>1.065096974</v>
      </c>
      <c r="P755" s="44">
        <v>0</v>
      </c>
      <c r="Q755" s="42">
        <f t="shared" ca="1" si="181"/>
        <v>136732.76669406</v>
      </c>
      <c r="R755" s="42"/>
      <c r="S755" s="34">
        <v>0</v>
      </c>
      <c r="T755" s="34"/>
      <c r="U755" s="1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</row>
    <row r="756" spans="1:122" x14ac:dyDescent="0.2">
      <c r="A756" s="38">
        <f t="shared" si="174"/>
        <v>42769</v>
      </c>
      <c r="B756" s="39">
        <f t="shared" ca="1" si="182"/>
        <v>2238570.1112340502</v>
      </c>
      <c r="C756" s="34">
        <f t="shared" si="177"/>
        <v>2100447.3525</v>
      </c>
      <c r="D756" s="34"/>
      <c r="E756" s="40">
        <f ca="1">IF(A756&lt;$B$1,VLOOKUP(A756,[1]DI!$A$4:$B$15000,2,FALSE),0)</f>
        <v>0.1288</v>
      </c>
      <c r="F756" s="41">
        <f t="shared" ca="1" si="170"/>
        <v>1.0004808898823701</v>
      </c>
      <c r="G756" s="41">
        <f ca="1">(TRUNC(PRODUCT($F$11:$F755),16))</f>
        <v>1.2988173684872399</v>
      </c>
      <c r="H756" s="42">
        <f t="shared" ca="1" si="175"/>
        <v>1.23555597786759</v>
      </c>
      <c r="I756" s="42">
        <f t="shared" ca="1" si="171"/>
        <v>1.05120075</v>
      </c>
      <c r="J756" s="40">
        <f t="shared" si="176"/>
        <v>3.5999999999999997E-2</v>
      </c>
      <c r="K756" s="98">
        <f t="shared" si="178"/>
        <v>42628</v>
      </c>
      <c r="L756" s="43">
        <f t="shared" si="179"/>
        <v>98</v>
      </c>
      <c r="M756" s="44">
        <f t="shared" si="180"/>
        <v>98</v>
      </c>
      <c r="N756" s="8">
        <f t="shared" si="172"/>
        <v>1.013848909</v>
      </c>
      <c r="O756" s="8">
        <f t="shared" ca="1" si="173"/>
        <v>1.0657587340000001</v>
      </c>
      <c r="P756" s="44">
        <v>0</v>
      </c>
      <c r="Q756" s="42">
        <f t="shared" ca="1" si="181"/>
        <v>138122.75873405</v>
      </c>
      <c r="R756" s="42"/>
      <c r="S756" s="34">
        <v>0</v>
      </c>
      <c r="T756" s="34"/>
      <c r="U756" s="1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</row>
    <row r="757" spans="1:122" x14ac:dyDescent="0.2">
      <c r="A757" s="38">
        <f t="shared" si="174"/>
        <v>42770</v>
      </c>
      <c r="B757" s="39">
        <f t="shared" ca="1" si="182"/>
        <v>2239960.9602565602</v>
      </c>
      <c r="C757" s="34">
        <f t="shared" si="177"/>
        <v>2100447.3525</v>
      </c>
      <c r="D757" s="34"/>
      <c r="E757" s="40">
        <f ca="1">IF(A757&lt;$B$1,VLOOKUP(A757,[1]DI!$A$4:$B$15000,2,FALSE),0)</f>
        <v>0</v>
      </c>
      <c r="F757" s="41">
        <f t="shared" ca="1" si="170"/>
        <v>1</v>
      </c>
      <c r="G757" s="41">
        <f ca="1">(TRUNC(PRODUCT($F$11:$F756),16))</f>
        <v>1.29944195661879</v>
      </c>
      <c r="H757" s="42">
        <f t="shared" ca="1" si="175"/>
        <v>1.23555597786759</v>
      </c>
      <c r="I757" s="42">
        <f t="shared" ca="1" si="171"/>
        <v>1.05170626</v>
      </c>
      <c r="J757" s="40">
        <f t="shared" si="176"/>
        <v>3.5999999999999997E-2</v>
      </c>
      <c r="K757" s="98">
        <f t="shared" si="178"/>
        <v>42628</v>
      </c>
      <c r="L757" s="43">
        <f t="shared" si="179"/>
        <v>98</v>
      </c>
      <c r="M757" s="44">
        <f t="shared" si="180"/>
        <v>99</v>
      </c>
      <c r="N757" s="8">
        <f t="shared" si="172"/>
        <v>1.0139912090000001</v>
      </c>
      <c r="O757" s="8">
        <f t="shared" ca="1" si="173"/>
        <v>1.0664209019999999</v>
      </c>
      <c r="P757" s="44">
        <v>0</v>
      </c>
      <c r="Q757" s="42">
        <f t="shared" ca="1" si="181"/>
        <v>139513.60775656</v>
      </c>
      <c r="R757" s="42"/>
      <c r="S757" s="34">
        <v>0</v>
      </c>
      <c r="T757" s="34"/>
      <c r="U757" s="1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</row>
    <row r="758" spans="1:122" x14ac:dyDescent="0.2">
      <c r="A758" s="38">
        <f t="shared" si="174"/>
        <v>42771</v>
      </c>
      <c r="B758" s="39">
        <f t="shared" ca="1" si="182"/>
        <v>2239960.9602565602</v>
      </c>
      <c r="C758" s="34">
        <f t="shared" si="177"/>
        <v>2100447.3525</v>
      </c>
      <c r="D758" s="34"/>
      <c r="E758" s="40">
        <f ca="1">IF(A758&lt;$B$1,VLOOKUP(A758,[1]DI!$A$4:$B$15000,2,FALSE),0)</f>
        <v>0</v>
      </c>
      <c r="F758" s="41">
        <f t="shared" ca="1" si="170"/>
        <v>1</v>
      </c>
      <c r="G758" s="41">
        <f ca="1">(TRUNC(PRODUCT($F$11:$F757),16))</f>
        <v>1.29944195661879</v>
      </c>
      <c r="H758" s="42">
        <f t="shared" ca="1" si="175"/>
        <v>1.23555597786759</v>
      </c>
      <c r="I758" s="42">
        <f t="shared" ca="1" si="171"/>
        <v>1.05170626</v>
      </c>
      <c r="J758" s="40">
        <f t="shared" si="176"/>
        <v>3.5999999999999997E-2</v>
      </c>
      <c r="K758" s="98">
        <f t="shared" si="178"/>
        <v>42628</v>
      </c>
      <c r="L758" s="43">
        <f t="shared" si="179"/>
        <v>98</v>
      </c>
      <c r="M758" s="44">
        <f t="shared" si="180"/>
        <v>99</v>
      </c>
      <c r="N758" s="8">
        <f t="shared" si="172"/>
        <v>1.0139912090000001</v>
      </c>
      <c r="O758" s="8">
        <f t="shared" ca="1" si="173"/>
        <v>1.0664209019999999</v>
      </c>
      <c r="P758" s="44">
        <v>0</v>
      </c>
      <c r="Q758" s="42">
        <f t="shared" ca="1" si="181"/>
        <v>139513.60775656</v>
      </c>
      <c r="R758" s="42"/>
      <c r="S758" s="34">
        <v>0</v>
      </c>
      <c r="T758" s="34"/>
      <c r="U758" s="1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</row>
    <row r="759" spans="1:122" x14ac:dyDescent="0.2">
      <c r="A759" s="38">
        <f t="shared" si="174"/>
        <v>42772</v>
      </c>
      <c r="B759" s="39">
        <f t="shared" ca="1" si="182"/>
        <v>2239960.9602565602</v>
      </c>
      <c r="C759" s="34">
        <f t="shared" si="177"/>
        <v>2100447.3525</v>
      </c>
      <c r="D759" s="34"/>
      <c r="E759" s="40">
        <f ca="1">IF(A759&lt;$B$1,VLOOKUP(A759,[1]DI!$A$4:$B$15000,2,FALSE),0)</f>
        <v>0.1288</v>
      </c>
      <c r="F759" s="41">
        <f t="shared" ca="1" si="170"/>
        <v>1.0004808898823701</v>
      </c>
      <c r="G759" s="41">
        <f ca="1">(TRUNC(PRODUCT($F$11:$F758),16))</f>
        <v>1.29944195661879</v>
      </c>
      <c r="H759" s="42">
        <f t="shared" ca="1" si="175"/>
        <v>1.23555597786759</v>
      </c>
      <c r="I759" s="42">
        <f t="shared" ca="1" si="171"/>
        <v>1.05170626</v>
      </c>
      <c r="J759" s="40">
        <f t="shared" si="176"/>
        <v>3.5999999999999997E-2</v>
      </c>
      <c r="K759" s="98">
        <f t="shared" si="178"/>
        <v>42628</v>
      </c>
      <c r="L759" s="43">
        <f t="shared" si="179"/>
        <v>99</v>
      </c>
      <c r="M759" s="44">
        <f t="shared" si="180"/>
        <v>99</v>
      </c>
      <c r="N759" s="8">
        <f t="shared" si="172"/>
        <v>1.0139912090000001</v>
      </c>
      <c r="O759" s="8">
        <f t="shared" ca="1" si="173"/>
        <v>1.0664209019999999</v>
      </c>
      <c r="P759" s="44">
        <v>0</v>
      </c>
      <c r="Q759" s="42">
        <f t="shared" ca="1" si="181"/>
        <v>139513.60775656</v>
      </c>
      <c r="R759" s="42"/>
      <c r="S759" s="34">
        <v>0</v>
      </c>
      <c r="T759" s="34"/>
      <c r="U759" s="1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</row>
    <row r="760" spans="1:122" x14ac:dyDescent="0.2">
      <c r="A760" s="38">
        <f t="shared" si="174"/>
        <v>42773</v>
      </c>
      <c r="B760" s="39">
        <f t="shared" ca="1" si="182"/>
        <v>2241352.6662615901</v>
      </c>
      <c r="C760" s="34">
        <f t="shared" si="177"/>
        <v>2100447.3525</v>
      </c>
      <c r="D760" s="34"/>
      <c r="E760" s="40">
        <f ca="1">IF(A760&lt;$B$1,VLOOKUP(A760,[1]DI!$A$4:$B$15000,2,FALSE),0)</f>
        <v>0.1288</v>
      </c>
      <c r="F760" s="41">
        <f t="shared" ca="1" si="170"/>
        <v>1.0004808898823701</v>
      </c>
      <c r="G760" s="41">
        <f ca="1">(TRUNC(PRODUCT($F$11:$F759),16))</f>
        <v>1.3000668451084501</v>
      </c>
      <c r="H760" s="42">
        <f t="shared" ca="1" si="175"/>
        <v>1.23555597786759</v>
      </c>
      <c r="I760" s="42">
        <f t="shared" ca="1" si="171"/>
        <v>1.0522120100000001</v>
      </c>
      <c r="J760" s="40">
        <f t="shared" si="176"/>
        <v>3.5999999999999997E-2</v>
      </c>
      <c r="K760" s="98">
        <f t="shared" si="178"/>
        <v>42628</v>
      </c>
      <c r="L760" s="43">
        <f t="shared" si="179"/>
        <v>100</v>
      </c>
      <c r="M760" s="44">
        <f t="shared" si="180"/>
        <v>100</v>
      </c>
      <c r="N760" s="8">
        <f t="shared" si="172"/>
        <v>1.0141335279999999</v>
      </c>
      <c r="O760" s="8">
        <f t="shared" ca="1" si="173"/>
        <v>1.067083478</v>
      </c>
      <c r="P760" s="44">
        <v>0</v>
      </c>
      <c r="Q760" s="42">
        <f t="shared" ca="1" si="181"/>
        <v>140905.31376158999</v>
      </c>
      <c r="R760" s="42"/>
      <c r="S760" s="34">
        <v>0</v>
      </c>
      <c r="T760" s="34"/>
      <c r="U760" s="1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</row>
    <row r="761" spans="1:122" x14ac:dyDescent="0.2">
      <c r="A761" s="38">
        <f t="shared" si="174"/>
        <v>42774</v>
      </c>
      <c r="B761" s="39">
        <f t="shared" ca="1" si="182"/>
        <v>2242745.2502536098</v>
      </c>
      <c r="C761" s="34">
        <f t="shared" si="177"/>
        <v>2100447.3525</v>
      </c>
      <c r="D761" s="34"/>
      <c r="E761" s="40">
        <f ca="1">IF(A761&lt;$B$1,VLOOKUP(A761,[1]DI!$A$4:$B$15000,2,FALSE),0)</f>
        <v>0.1288</v>
      </c>
      <c r="F761" s="41">
        <f t="shared" ca="1" si="170"/>
        <v>1.0004808898823701</v>
      </c>
      <c r="G761" s="41">
        <f ca="1">(TRUNC(PRODUCT($F$11:$F760),16))</f>
        <v>1.30069203410067</v>
      </c>
      <c r="H761" s="42">
        <f t="shared" ca="1" si="175"/>
        <v>1.23555597786759</v>
      </c>
      <c r="I761" s="42">
        <f t="shared" ca="1" si="171"/>
        <v>1.05271801</v>
      </c>
      <c r="J761" s="40">
        <f t="shared" si="176"/>
        <v>3.5999999999999997E-2</v>
      </c>
      <c r="K761" s="98">
        <f t="shared" si="178"/>
        <v>42628</v>
      </c>
      <c r="L761" s="43">
        <f t="shared" si="179"/>
        <v>101</v>
      </c>
      <c r="M761" s="44">
        <f t="shared" si="180"/>
        <v>101</v>
      </c>
      <c r="N761" s="8">
        <f t="shared" si="172"/>
        <v>1.0142758670000001</v>
      </c>
      <c r="O761" s="8">
        <f t="shared" ca="1" si="173"/>
        <v>1.0677464720000001</v>
      </c>
      <c r="P761" s="44">
        <v>0</v>
      </c>
      <c r="Q761" s="42">
        <f t="shared" ca="1" si="181"/>
        <v>142297.89775361001</v>
      </c>
      <c r="R761" s="42"/>
      <c r="S761" s="34">
        <v>0</v>
      </c>
      <c r="T761" s="34"/>
      <c r="U761" s="1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</row>
    <row r="762" spans="1:122" x14ac:dyDescent="0.2">
      <c r="A762" s="38">
        <f t="shared" si="174"/>
        <v>42775</v>
      </c>
      <c r="B762" s="39">
        <f t="shared" ca="1" si="182"/>
        <v>2244138.6954290499</v>
      </c>
      <c r="C762" s="34">
        <f t="shared" si="177"/>
        <v>2100447.3525</v>
      </c>
      <c r="D762" s="34"/>
      <c r="E762" s="40">
        <f ca="1">IF(A762&lt;$B$1,VLOOKUP(A762,[1]DI!$A$4:$B$15000,2,FALSE),0)</f>
        <v>0.1288</v>
      </c>
      <c r="F762" s="41">
        <f t="shared" ca="1" si="170"/>
        <v>1.0004808898823701</v>
      </c>
      <c r="G762" s="41">
        <f ca="1">(TRUNC(PRODUCT($F$11:$F761),16))</f>
        <v>1.3013175237399499</v>
      </c>
      <c r="H762" s="42">
        <f t="shared" ca="1" si="175"/>
        <v>1.23555597786759</v>
      </c>
      <c r="I762" s="42">
        <f t="shared" ca="1" si="171"/>
        <v>1.05322425</v>
      </c>
      <c r="J762" s="40">
        <f t="shared" si="176"/>
        <v>3.5999999999999997E-2</v>
      </c>
      <c r="K762" s="98">
        <f t="shared" si="178"/>
        <v>42628</v>
      </c>
      <c r="L762" s="43">
        <f t="shared" si="179"/>
        <v>102</v>
      </c>
      <c r="M762" s="44">
        <f t="shared" si="180"/>
        <v>102</v>
      </c>
      <c r="N762" s="8">
        <f t="shared" si="172"/>
        <v>1.014418227</v>
      </c>
      <c r="O762" s="8">
        <f t="shared" ca="1" si="173"/>
        <v>1.068409876</v>
      </c>
      <c r="P762" s="44">
        <v>0</v>
      </c>
      <c r="Q762" s="42">
        <f t="shared" ca="1" si="181"/>
        <v>143691.34292905001</v>
      </c>
      <c r="R762" s="42"/>
      <c r="S762" s="34">
        <v>0</v>
      </c>
      <c r="T762" s="34"/>
      <c r="U762" s="1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</row>
    <row r="763" spans="1:122" x14ac:dyDescent="0.2">
      <c r="A763" s="38">
        <f t="shared" si="174"/>
        <v>42776</v>
      </c>
      <c r="B763" s="39">
        <f t="shared" ca="1" si="182"/>
        <v>2245533.0185914799</v>
      </c>
      <c r="C763" s="34">
        <f t="shared" si="177"/>
        <v>2100447.3525</v>
      </c>
      <c r="D763" s="34"/>
      <c r="E763" s="40">
        <f ca="1">IF(A763&lt;$B$1,VLOOKUP(A763,[1]DI!$A$4:$B$15000,2,FALSE),0)</f>
        <v>0.1288</v>
      </c>
      <c r="F763" s="41">
        <f t="shared" ca="1" si="170"/>
        <v>1.0004808898823701</v>
      </c>
      <c r="G763" s="41">
        <f ca="1">(TRUNC(PRODUCT($F$11:$F762),16))</f>
        <v>1.3019433141708701</v>
      </c>
      <c r="H763" s="42">
        <f t="shared" ca="1" si="175"/>
        <v>1.23555597786759</v>
      </c>
      <c r="I763" s="42">
        <f t="shared" ca="1" si="171"/>
        <v>1.05373074</v>
      </c>
      <c r="J763" s="40">
        <f t="shared" si="176"/>
        <v>3.5999999999999997E-2</v>
      </c>
      <c r="K763" s="98">
        <f t="shared" si="178"/>
        <v>42628</v>
      </c>
      <c r="L763" s="43">
        <f t="shared" si="179"/>
        <v>103</v>
      </c>
      <c r="M763" s="44">
        <f t="shared" si="180"/>
        <v>103</v>
      </c>
      <c r="N763" s="8">
        <f t="shared" si="172"/>
        <v>1.0145606060000001</v>
      </c>
      <c r="O763" s="8">
        <f t="shared" ca="1" si="173"/>
        <v>1.069073698</v>
      </c>
      <c r="P763" s="44">
        <v>0</v>
      </c>
      <c r="Q763" s="42">
        <f t="shared" ca="1" si="181"/>
        <v>145085.66609148</v>
      </c>
      <c r="R763" s="42"/>
      <c r="S763" s="34">
        <v>0</v>
      </c>
      <c r="T763" s="34"/>
      <c r="U763" s="1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</row>
    <row r="764" spans="1:122" x14ac:dyDescent="0.2">
      <c r="A764" s="38">
        <f t="shared" si="174"/>
        <v>42777</v>
      </c>
      <c r="B764" s="39">
        <f t="shared" ca="1" si="182"/>
        <v>2246928.2008368801</v>
      </c>
      <c r="C764" s="34">
        <f t="shared" si="177"/>
        <v>2100447.3525</v>
      </c>
      <c r="D764" s="34"/>
      <c r="E764" s="40">
        <f ca="1">IF(A764&lt;$B$1,VLOOKUP(A764,[1]DI!$A$4:$B$15000,2,FALSE),0)</f>
        <v>0</v>
      </c>
      <c r="F764" s="41">
        <f t="shared" ca="1" si="170"/>
        <v>1</v>
      </c>
      <c r="G764" s="41">
        <f ca="1">(TRUNC(PRODUCT($F$11:$F763),16))</f>
        <v>1.3025694055380701</v>
      </c>
      <c r="H764" s="42">
        <f t="shared" ca="1" si="175"/>
        <v>1.23555597786759</v>
      </c>
      <c r="I764" s="42">
        <f t="shared" ca="1" si="171"/>
        <v>1.0542374699999999</v>
      </c>
      <c r="J764" s="40">
        <f t="shared" si="176"/>
        <v>3.5999999999999997E-2</v>
      </c>
      <c r="K764" s="98">
        <f t="shared" si="178"/>
        <v>42628</v>
      </c>
      <c r="L764" s="43">
        <f t="shared" si="179"/>
        <v>103</v>
      </c>
      <c r="M764" s="44">
        <f t="shared" si="180"/>
        <v>104</v>
      </c>
      <c r="N764" s="8">
        <f t="shared" si="172"/>
        <v>1.0147030050000001</v>
      </c>
      <c r="O764" s="8">
        <f t="shared" ca="1" si="173"/>
        <v>1.069737929</v>
      </c>
      <c r="P764" s="44">
        <v>0</v>
      </c>
      <c r="Q764" s="42">
        <f t="shared" ca="1" si="181"/>
        <v>146480.84833688001</v>
      </c>
      <c r="R764" s="42"/>
      <c r="S764" s="34">
        <v>0</v>
      </c>
      <c r="T764" s="34"/>
      <c r="U764" s="1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</row>
    <row r="765" spans="1:122" x14ac:dyDescent="0.2">
      <c r="A765" s="38">
        <f t="shared" si="174"/>
        <v>42778</v>
      </c>
      <c r="B765" s="39">
        <f t="shared" ca="1" si="182"/>
        <v>2246928.2008368801</v>
      </c>
      <c r="C765" s="34">
        <f t="shared" si="177"/>
        <v>2100447.3525</v>
      </c>
      <c r="D765" s="34"/>
      <c r="E765" s="40">
        <f ca="1">IF(A765&lt;$B$1,VLOOKUP(A765,[1]DI!$A$4:$B$15000,2,FALSE),0)</f>
        <v>0</v>
      </c>
      <c r="F765" s="41">
        <f t="shared" ca="1" si="170"/>
        <v>1</v>
      </c>
      <c r="G765" s="41">
        <f ca="1">(TRUNC(PRODUCT($F$11:$F764),16))</f>
        <v>1.3025694055380701</v>
      </c>
      <c r="H765" s="42">
        <f t="shared" ca="1" si="175"/>
        <v>1.23555597786759</v>
      </c>
      <c r="I765" s="42">
        <f t="shared" ca="1" si="171"/>
        <v>1.0542374699999999</v>
      </c>
      <c r="J765" s="40">
        <f t="shared" si="176"/>
        <v>3.5999999999999997E-2</v>
      </c>
      <c r="K765" s="98">
        <f t="shared" si="178"/>
        <v>42628</v>
      </c>
      <c r="L765" s="43">
        <f t="shared" si="179"/>
        <v>103</v>
      </c>
      <c r="M765" s="44">
        <f t="shared" si="180"/>
        <v>104</v>
      </c>
      <c r="N765" s="8">
        <f t="shared" si="172"/>
        <v>1.0147030050000001</v>
      </c>
      <c r="O765" s="8">
        <f t="shared" ca="1" si="173"/>
        <v>1.069737929</v>
      </c>
      <c r="P765" s="44">
        <v>0</v>
      </c>
      <c r="Q765" s="42">
        <f t="shared" ca="1" si="181"/>
        <v>146480.84833688001</v>
      </c>
      <c r="R765" s="42"/>
      <c r="S765" s="34">
        <v>0</v>
      </c>
      <c r="T765" s="34"/>
      <c r="U765" s="1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</row>
    <row r="766" spans="1:122" x14ac:dyDescent="0.2">
      <c r="A766" s="38">
        <f t="shared" si="174"/>
        <v>42779</v>
      </c>
      <c r="B766" s="39">
        <f t="shared" ca="1" si="182"/>
        <v>2246928.2008368801</v>
      </c>
      <c r="C766" s="34">
        <f t="shared" si="177"/>
        <v>2100447.3525</v>
      </c>
      <c r="D766" s="34"/>
      <c r="E766" s="40">
        <f ca="1">IF(A766&lt;$B$1,VLOOKUP(A766,[1]DI!$A$4:$B$15000,2,FALSE),0)</f>
        <v>0.1288</v>
      </c>
      <c r="F766" s="41">
        <f t="shared" ca="1" si="170"/>
        <v>1.0004808898823701</v>
      </c>
      <c r="G766" s="41">
        <f ca="1">(TRUNC(PRODUCT($F$11:$F765),16))</f>
        <v>1.3025694055380701</v>
      </c>
      <c r="H766" s="42">
        <f t="shared" ca="1" si="175"/>
        <v>1.23555597786759</v>
      </c>
      <c r="I766" s="42">
        <f t="shared" ca="1" si="171"/>
        <v>1.0542374699999999</v>
      </c>
      <c r="J766" s="40">
        <f t="shared" si="176"/>
        <v>3.5999999999999997E-2</v>
      </c>
      <c r="K766" s="98">
        <f t="shared" si="178"/>
        <v>42628</v>
      </c>
      <c r="L766" s="43">
        <f t="shared" si="179"/>
        <v>104</v>
      </c>
      <c r="M766" s="44">
        <f t="shared" si="180"/>
        <v>104</v>
      </c>
      <c r="N766" s="8">
        <f t="shared" si="172"/>
        <v>1.0147030050000001</v>
      </c>
      <c r="O766" s="8">
        <f t="shared" ca="1" si="173"/>
        <v>1.069737929</v>
      </c>
      <c r="P766" s="44">
        <v>0</v>
      </c>
      <c r="Q766" s="42">
        <f t="shared" ca="1" si="181"/>
        <v>146480.84833688001</v>
      </c>
      <c r="R766" s="42"/>
      <c r="S766" s="34">
        <v>0</v>
      </c>
      <c r="T766" s="34"/>
      <c r="U766" s="1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</row>
    <row r="767" spans="1:122" x14ac:dyDescent="0.2">
      <c r="A767" s="38">
        <f t="shared" si="174"/>
        <v>42780</v>
      </c>
      <c r="B767" s="39">
        <f t="shared" ca="1" si="182"/>
        <v>2248324.24216524</v>
      </c>
      <c r="C767" s="34">
        <f t="shared" si="177"/>
        <v>2100447.3525</v>
      </c>
      <c r="D767" s="34"/>
      <c r="E767" s="40">
        <f ca="1">IF(A767&lt;$B$1,VLOOKUP(A767,[1]DI!$A$4:$B$15000,2,FALSE),0)</f>
        <v>0.1288</v>
      </c>
      <c r="F767" s="41">
        <f t="shared" ca="1" si="170"/>
        <v>1.0004808898823701</v>
      </c>
      <c r="G767" s="41">
        <f ca="1">(TRUNC(PRODUCT($F$11:$F766),16))</f>
        <v>1.30319579798628</v>
      </c>
      <c r="H767" s="42">
        <f t="shared" ca="1" si="175"/>
        <v>1.23555597786759</v>
      </c>
      <c r="I767" s="42">
        <f t="shared" ca="1" si="171"/>
        <v>1.0547444399999999</v>
      </c>
      <c r="J767" s="40">
        <f t="shared" si="176"/>
        <v>3.5999999999999997E-2</v>
      </c>
      <c r="K767" s="98">
        <f t="shared" si="178"/>
        <v>42628</v>
      </c>
      <c r="L767" s="43">
        <f t="shared" si="179"/>
        <v>105</v>
      </c>
      <c r="M767" s="44">
        <f t="shared" si="180"/>
        <v>105</v>
      </c>
      <c r="N767" s="8">
        <f t="shared" si="172"/>
        <v>1.0148454250000001</v>
      </c>
      <c r="O767" s="8">
        <f t="shared" ca="1" si="173"/>
        <v>1.0704025690000001</v>
      </c>
      <c r="P767" s="44">
        <v>0</v>
      </c>
      <c r="Q767" s="42">
        <f t="shared" ca="1" si="181"/>
        <v>147876.88966524001</v>
      </c>
      <c r="R767" s="42"/>
      <c r="S767" s="34">
        <v>0</v>
      </c>
      <c r="T767" s="34"/>
      <c r="U767" s="1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</row>
    <row r="768" spans="1:122" s="46" customFormat="1" x14ac:dyDescent="0.2">
      <c r="A768" s="38">
        <f t="shared" si="174"/>
        <v>42781</v>
      </c>
      <c r="B768" s="39">
        <f t="shared" ca="1" si="182"/>
        <v>2249721.16358105</v>
      </c>
      <c r="C768" s="34">
        <f t="shared" si="177"/>
        <v>2100447.3525</v>
      </c>
      <c r="D768" s="34"/>
      <c r="E768" s="40">
        <f ca="1">IF(A768&lt;$B$1,VLOOKUP(A768,[1]DI!$A$4:$B$15000,2,FALSE),0)</f>
        <v>0.1288</v>
      </c>
      <c r="F768" s="41">
        <f t="shared" ca="1" si="170"/>
        <v>1.0004808898823701</v>
      </c>
      <c r="G768" s="41">
        <f ca="1">(TRUNC(PRODUCT($F$11:$F767),16))</f>
        <v>1.3038224916602801</v>
      </c>
      <c r="H768" s="42">
        <f t="shared" ca="1" si="175"/>
        <v>1.23555597786759</v>
      </c>
      <c r="I768" s="42">
        <f t="shared" ca="1" si="171"/>
        <v>1.0552516599999999</v>
      </c>
      <c r="J768" s="40">
        <f t="shared" si="176"/>
        <v>3.5999999999999997E-2</v>
      </c>
      <c r="K768" s="98">
        <f t="shared" si="178"/>
        <v>42628</v>
      </c>
      <c r="L768" s="43">
        <f t="shared" si="179"/>
        <v>106</v>
      </c>
      <c r="M768" s="44">
        <f t="shared" si="180"/>
        <v>106</v>
      </c>
      <c r="N768" s="8">
        <f t="shared" si="172"/>
        <v>1.0149878640000001</v>
      </c>
      <c r="O768" s="8">
        <f t="shared" ca="1" si="173"/>
        <v>1.071067628</v>
      </c>
      <c r="P768" s="44">
        <v>0</v>
      </c>
      <c r="Q768" s="42">
        <f t="shared" ca="1" si="181"/>
        <v>149273.81108104999</v>
      </c>
      <c r="R768" s="42"/>
      <c r="S768" s="34">
        <v>0</v>
      </c>
      <c r="T768" s="34"/>
      <c r="U768" s="34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</row>
    <row r="769" spans="1:122" x14ac:dyDescent="0.2">
      <c r="A769" s="38">
        <f t="shared" si="174"/>
        <v>42782</v>
      </c>
      <c r="B769" s="39">
        <f t="shared" ca="1" si="182"/>
        <v>2251118.9440798201</v>
      </c>
      <c r="C769" s="34">
        <f t="shared" si="177"/>
        <v>2100447.3525</v>
      </c>
      <c r="D769" s="34"/>
      <c r="E769" s="40">
        <f ca="1">IF(A769&lt;$B$1,VLOOKUP(A769,[1]DI!$A$4:$B$15000,2,FALSE),0)</f>
        <v>0.1288</v>
      </c>
      <c r="F769" s="41">
        <f t="shared" ca="1" si="170"/>
        <v>1.0004808898823701</v>
      </c>
      <c r="G769" s="41">
        <f ca="1">(TRUNC(PRODUCT($F$11:$F768),16))</f>
        <v>1.3044494867049199</v>
      </c>
      <c r="H769" s="42">
        <f t="shared" ca="1" si="175"/>
        <v>1.23555597786759</v>
      </c>
      <c r="I769" s="42">
        <f t="shared" ca="1" si="171"/>
        <v>1.0557591200000001</v>
      </c>
      <c r="J769" s="40">
        <f t="shared" si="176"/>
        <v>3.5999999999999997E-2</v>
      </c>
      <c r="K769" s="98">
        <f t="shared" si="178"/>
        <v>42628</v>
      </c>
      <c r="L769" s="43">
        <f t="shared" si="179"/>
        <v>107</v>
      </c>
      <c r="M769" s="44">
        <f t="shared" si="180"/>
        <v>107</v>
      </c>
      <c r="N769" s="8">
        <f t="shared" si="172"/>
        <v>1.0151303229999999</v>
      </c>
      <c r="O769" s="8">
        <f t="shared" ca="1" si="173"/>
        <v>1.071733096</v>
      </c>
      <c r="P769" s="44">
        <v>0</v>
      </c>
      <c r="Q769" s="42">
        <f t="shared" ca="1" si="181"/>
        <v>150671.59157982</v>
      </c>
      <c r="R769" s="42"/>
      <c r="S769" s="34">
        <v>0</v>
      </c>
      <c r="T769" s="34"/>
      <c r="U769" s="1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</row>
    <row r="770" spans="1:122" x14ac:dyDescent="0.2">
      <c r="A770" s="38">
        <f t="shared" si="174"/>
        <v>42783</v>
      </c>
      <c r="B770" s="39">
        <f t="shared" ca="1" si="182"/>
        <v>2252517.5878624599</v>
      </c>
      <c r="C770" s="34">
        <f t="shared" si="177"/>
        <v>2100447.3525</v>
      </c>
      <c r="D770" s="34"/>
      <c r="E770" s="40">
        <f ca="1">IF(A770&lt;$B$1,VLOOKUP(A770,[1]DI!$A$4:$B$15000,2,FALSE),0)</f>
        <v>0.1288</v>
      </c>
      <c r="F770" s="41">
        <f t="shared" ca="1" si="170"/>
        <v>1.0004808898823701</v>
      </c>
      <c r="G770" s="41">
        <f ca="1">(TRUNC(PRODUCT($F$11:$F769),16))</f>
        <v>1.30507678326514</v>
      </c>
      <c r="H770" s="42">
        <f t="shared" ca="1" si="175"/>
        <v>1.23555597786759</v>
      </c>
      <c r="I770" s="42">
        <f t="shared" ca="1" si="171"/>
        <v>1.0562668200000001</v>
      </c>
      <c r="J770" s="40">
        <f t="shared" si="176"/>
        <v>3.5999999999999997E-2</v>
      </c>
      <c r="K770" s="98">
        <f t="shared" si="178"/>
        <v>42628</v>
      </c>
      <c r="L770" s="43">
        <f t="shared" si="179"/>
        <v>108</v>
      </c>
      <c r="M770" s="44">
        <f t="shared" si="180"/>
        <v>108</v>
      </c>
      <c r="N770" s="8">
        <f t="shared" si="172"/>
        <v>1.015272803</v>
      </c>
      <c r="O770" s="8">
        <f t="shared" ca="1" si="173"/>
        <v>1.072398975</v>
      </c>
      <c r="P770" s="44">
        <v>0</v>
      </c>
      <c r="Q770" s="42">
        <f t="shared" ca="1" si="181"/>
        <v>152070.23536245999</v>
      </c>
      <c r="R770" s="42"/>
      <c r="S770" s="34">
        <v>0</v>
      </c>
      <c r="T770" s="34"/>
      <c r="U770" s="1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</row>
    <row r="771" spans="1:122" x14ac:dyDescent="0.2">
      <c r="A771" s="38">
        <f t="shared" si="174"/>
        <v>42784</v>
      </c>
      <c r="B771" s="39">
        <f t="shared" ca="1" si="182"/>
        <v>2253917.1096320902</v>
      </c>
      <c r="C771" s="34">
        <f t="shared" si="177"/>
        <v>2100447.3525</v>
      </c>
      <c r="D771" s="34"/>
      <c r="E771" s="40">
        <f ca="1">IF(A771&lt;$B$1,VLOOKUP(A771,[1]DI!$A$4:$B$15000,2,FALSE),0)</f>
        <v>0</v>
      </c>
      <c r="F771" s="41">
        <f t="shared" ca="1" si="170"/>
        <v>1</v>
      </c>
      <c r="G771" s="41">
        <f ca="1">(TRUNC(PRODUCT($F$11:$F770),16))</f>
        <v>1.3057043814859299</v>
      </c>
      <c r="H771" s="42">
        <f t="shared" ca="1" si="175"/>
        <v>1.23555597786759</v>
      </c>
      <c r="I771" s="42">
        <f t="shared" ca="1" si="171"/>
        <v>1.0567747700000001</v>
      </c>
      <c r="J771" s="40">
        <f t="shared" si="176"/>
        <v>3.5999999999999997E-2</v>
      </c>
      <c r="K771" s="98">
        <f t="shared" si="178"/>
        <v>42628</v>
      </c>
      <c r="L771" s="43">
        <f t="shared" si="179"/>
        <v>108</v>
      </c>
      <c r="M771" s="44">
        <f t="shared" si="180"/>
        <v>109</v>
      </c>
      <c r="N771" s="8">
        <f t="shared" si="172"/>
        <v>1.0154153020000001</v>
      </c>
      <c r="O771" s="8">
        <f t="shared" ca="1" si="173"/>
        <v>1.073065272</v>
      </c>
      <c r="P771" s="44">
        <v>0</v>
      </c>
      <c r="Q771" s="42">
        <f t="shared" ca="1" si="181"/>
        <v>153469.75713208999</v>
      </c>
      <c r="R771" s="42"/>
      <c r="S771" s="34">
        <v>0</v>
      </c>
      <c r="T771" s="34"/>
      <c r="U771" s="1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</row>
    <row r="772" spans="1:122" x14ac:dyDescent="0.2">
      <c r="A772" s="38">
        <f t="shared" si="174"/>
        <v>42785</v>
      </c>
      <c r="B772" s="39">
        <f t="shared" ca="1" si="182"/>
        <v>2253917.1096320902</v>
      </c>
      <c r="C772" s="34">
        <f t="shared" si="177"/>
        <v>2100447.3525</v>
      </c>
      <c r="D772" s="34"/>
      <c r="E772" s="40">
        <f ca="1">IF(A772&lt;$B$1,VLOOKUP(A772,[1]DI!$A$4:$B$15000,2,FALSE),0)</f>
        <v>0</v>
      </c>
      <c r="F772" s="41">
        <f t="shared" ca="1" si="170"/>
        <v>1</v>
      </c>
      <c r="G772" s="41">
        <f ca="1">(TRUNC(PRODUCT($F$11:$F771),16))</f>
        <v>1.3057043814859299</v>
      </c>
      <c r="H772" s="42">
        <f t="shared" ca="1" si="175"/>
        <v>1.23555597786759</v>
      </c>
      <c r="I772" s="42">
        <f t="shared" ca="1" si="171"/>
        <v>1.0567747700000001</v>
      </c>
      <c r="J772" s="40">
        <f t="shared" si="176"/>
        <v>3.5999999999999997E-2</v>
      </c>
      <c r="K772" s="98">
        <f t="shared" si="178"/>
        <v>42628</v>
      </c>
      <c r="L772" s="43">
        <f t="shared" si="179"/>
        <v>108</v>
      </c>
      <c r="M772" s="44">
        <f t="shared" si="180"/>
        <v>109</v>
      </c>
      <c r="N772" s="8">
        <f t="shared" si="172"/>
        <v>1.0154153020000001</v>
      </c>
      <c r="O772" s="8">
        <f t="shared" ca="1" si="173"/>
        <v>1.073065272</v>
      </c>
      <c r="P772" s="44">
        <v>0</v>
      </c>
      <c r="Q772" s="42">
        <f t="shared" ca="1" si="181"/>
        <v>153469.75713208999</v>
      </c>
      <c r="R772" s="42"/>
      <c r="S772" s="34">
        <v>0</v>
      </c>
      <c r="T772" s="34"/>
      <c r="U772" s="1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</row>
    <row r="773" spans="1:122" x14ac:dyDescent="0.2">
      <c r="A773" s="38">
        <f t="shared" si="174"/>
        <v>42786</v>
      </c>
      <c r="B773" s="39">
        <f t="shared" ca="1" si="182"/>
        <v>2253917.1096320902</v>
      </c>
      <c r="C773" s="34">
        <f t="shared" si="177"/>
        <v>2100447.3525</v>
      </c>
      <c r="D773" s="34"/>
      <c r="E773" s="40">
        <f ca="1">IF(A773&lt;$B$1,VLOOKUP(A773,[1]DI!$A$4:$B$15000,2,FALSE),0)</f>
        <v>0.1288</v>
      </c>
      <c r="F773" s="41">
        <f t="shared" ca="1" si="170"/>
        <v>1.0004808898823701</v>
      </c>
      <c r="G773" s="41">
        <f ca="1">(TRUNC(PRODUCT($F$11:$F772),16))</f>
        <v>1.3057043814859299</v>
      </c>
      <c r="H773" s="42">
        <f t="shared" ca="1" si="175"/>
        <v>1.23555597786759</v>
      </c>
      <c r="I773" s="42">
        <f t="shared" ca="1" si="171"/>
        <v>1.0567747700000001</v>
      </c>
      <c r="J773" s="40">
        <f t="shared" si="176"/>
        <v>3.5999999999999997E-2</v>
      </c>
      <c r="K773" s="98">
        <f t="shared" si="178"/>
        <v>42628</v>
      </c>
      <c r="L773" s="43">
        <f t="shared" si="179"/>
        <v>109</v>
      </c>
      <c r="M773" s="44">
        <f t="shared" si="180"/>
        <v>109</v>
      </c>
      <c r="N773" s="8">
        <f t="shared" si="172"/>
        <v>1.0154153020000001</v>
      </c>
      <c r="O773" s="8">
        <f t="shared" ca="1" si="173"/>
        <v>1.073065272</v>
      </c>
      <c r="P773" s="44">
        <v>0</v>
      </c>
      <c r="Q773" s="42">
        <f t="shared" ca="1" si="181"/>
        <v>153469.75713208999</v>
      </c>
      <c r="R773" s="42"/>
      <c r="S773" s="34">
        <v>0</v>
      </c>
      <c r="T773" s="34"/>
      <c r="U773" s="1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</row>
    <row r="774" spans="1:122" x14ac:dyDescent="0.2">
      <c r="A774" s="38">
        <f t="shared" si="174"/>
        <v>42787</v>
      </c>
      <c r="B774" s="39">
        <f t="shared" ca="1" si="182"/>
        <v>2255317.49258513</v>
      </c>
      <c r="C774" s="34">
        <f t="shared" si="177"/>
        <v>2100447.3525</v>
      </c>
      <c r="D774" s="34"/>
      <c r="E774" s="40">
        <f ca="1">IF(A774&lt;$B$1,VLOOKUP(A774,[1]DI!$A$4:$B$15000,2,FALSE),0)</f>
        <v>0.1288</v>
      </c>
      <c r="F774" s="41">
        <f t="shared" ca="1" si="170"/>
        <v>1.0004808898823701</v>
      </c>
      <c r="G774" s="41">
        <f ca="1">(TRUNC(PRODUCT($F$11:$F773),16))</f>
        <v>1.3063322815123499</v>
      </c>
      <c r="H774" s="42">
        <f t="shared" ca="1" si="175"/>
        <v>1.23555597786759</v>
      </c>
      <c r="I774" s="42">
        <f t="shared" ca="1" si="171"/>
        <v>1.05728296</v>
      </c>
      <c r="J774" s="40">
        <f t="shared" si="176"/>
        <v>3.5999999999999997E-2</v>
      </c>
      <c r="K774" s="98">
        <f t="shared" si="178"/>
        <v>42628</v>
      </c>
      <c r="L774" s="43">
        <f t="shared" si="179"/>
        <v>110</v>
      </c>
      <c r="M774" s="44">
        <f t="shared" si="180"/>
        <v>110</v>
      </c>
      <c r="N774" s="8">
        <f t="shared" si="172"/>
        <v>1.015557821</v>
      </c>
      <c r="O774" s="8">
        <f t="shared" ca="1" si="173"/>
        <v>1.0737319789999999</v>
      </c>
      <c r="P774" s="44">
        <v>0</v>
      </c>
      <c r="Q774" s="42">
        <f t="shared" ca="1" si="181"/>
        <v>154870.14008513</v>
      </c>
      <c r="R774" s="42"/>
      <c r="S774" s="34">
        <v>0</v>
      </c>
      <c r="T774" s="34"/>
      <c r="U774" s="1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</row>
    <row r="775" spans="1:122" x14ac:dyDescent="0.2">
      <c r="A775" s="38">
        <f t="shared" si="174"/>
        <v>42788</v>
      </c>
      <c r="B775" s="39">
        <f t="shared" ca="1" si="182"/>
        <v>2256718.7577260602</v>
      </c>
      <c r="C775" s="34">
        <f t="shared" si="177"/>
        <v>2100447.3525</v>
      </c>
      <c r="D775" s="34"/>
      <c r="E775" s="40">
        <f ca="1">IF(A775&lt;$B$1,VLOOKUP(A775,[1]DI!$A$4:$B$15000,2,FALSE),0)</f>
        <v>0.1288</v>
      </c>
      <c r="F775" s="41">
        <f t="shared" ca="1" si="170"/>
        <v>1.0004808898823701</v>
      </c>
      <c r="G775" s="41">
        <f ca="1">(TRUNC(PRODUCT($F$11:$F774),16))</f>
        <v>1.3069604834895501</v>
      </c>
      <c r="H775" s="42">
        <f t="shared" ca="1" si="175"/>
        <v>1.23555597786759</v>
      </c>
      <c r="I775" s="42">
        <f t="shared" ca="1" si="171"/>
        <v>1.0577913999999999</v>
      </c>
      <c r="J775" s="40">
        <f t="shared" si="176"/>
        <v>3.5999999999999997E-2</v>
      </c>
      <c r="K775" s="98">
        <f t="shared" si="178"/>
        <v>42628</v>
      </c>
      <c r="L775" s="43">
        <f t="shared" si="179"/>
        <v>111</v>
      </c>
      <c r="M775" s="44">
        <f t="shared" si="180"/>
        <v>111</v>
      </c>
      <c r="N775" s="8">
        <f t="shared" si="172"/>
        <v>1.0157003600000001</v>
      </c>
      <c r="O775" s="8">
        <f t="shared" ca="1" si="173"/>
        <v>1.074399106</v>
      </c>
      <c r="P775" s="44">
        <v>0</v>
      </c>
      <c r="Q775" s="42">
        <f t="shared" ca="1" si="181"/>
        <v>156271.40522605999</v>
      </c>
      <c r="R775" s="42"/>
      <c r="S775" s="34">
        <v>0</v>
      </c>
      <c r="T775" s="34"/>
      <c r="U775" s="1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</row>
    <row r="776" spans="1:122" x14ac:dyDescent="0.2">
      <c r="A776" s="38">
        <f t="shared" si="174"/>
        <v>42789</v>
      </c>
      <c r="B776" s="39">
        <f t="shared" ca="1" si="182"/>
        <v>2258120.8861508602</v>
      </c>
      <c r="C776" s="34">
        <f t="shared" si="177"/>
        <v>2100447.3525</v>
      </c>
      <c r="D776" s="34"/>
      <c r="E776" s="40">
        <f ca="1">IF(A776&lt;$B$1,VLOOKUP(A776,[1]DI!$A$4:$B$15000,2,FALSE),0)</f>
        <v>0.12130000000000001</v>
      </c>
      <c r="F776" s="41">
        <f t="shared" ca="1" si="170"/>
        <v>1.0004544235623101</v>
      </c>
      <c r="G776" s="41">
        <f ca="1">(TRUNC(PRODUCT($F$11:$F775),16))</f>
        <v>1.30758898756271</v>
      </c>
      <c r="H776" s="42">
        <f t="shared" ca="1" si="175"/>
        <v>1.23555597786759</v>
      </c>
      <c r="I776" s="42">
        <f t="shared" ca="1" si="171"/>
        <v>1.05830008</v>
      </c>
      <c r="J776" s="40">
        <f t="shared" si="176"/>
        <v>3.5999999999999997E-2</v>
      </c>
      <c r="K776" s="98">
        <f t="shared" si="178"/>
        <v>42628</v>
      </c>
      <c r="L776" s="43">
        <f t="shared" si="179"/>
        <v>112</v>
      </c>
      <c r="M776" s="44">
        <f t="shared" si="180"/>
        <v>112</v>
      </c>
      <c r="N776" s="8">
        <f t="shared" si="172"/>
        <v>1.0158429200000001</v>
      </c>
      <c r="O776" s="8">
        <f t="shared" ca="1" si="173"/>
        <v>1.0750666440000001</v>
      </c>
      <c r="P776" s="44">
        <v>0</v>
      </c>
      <c r="Q776" s="42">
        <f t="shared" ca="1" si="181"/>
        <v>157673.53365085999</v>
      </c>
      <c r="R776" s="42"/>
      <c r="S776" s="34">
        <v>0</v>
      </c>
      <c r="T776" s="34"/>
      <c r="U776" s="1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</row>
    <row r="777" spans="1:122" x14ac:dyDescent="0.2">
      <c r="A777" s="38">
        <f t="shared" si="174"/>
        <v>42790</v>
      </c>
      <c r="B777" s="39">
        <f t="shared" ca="1" si="182"/>
        <v>2259464.0970274098</v>
      </c>
      <c r="C777" s="34">
        <f t="shared" si="177"/>
        <v>2100447.3525</v>
      </c>
      <c r="D777" s="34"/>
      <c r="E777" s="40">
        <f ca="1">IF(A777&lt;$B$1,VLOOKUP(A777,[1]DI!$A$4:$B$15000,2,FALSE),0)</f>
        <v>0.12130000000000001</v>
      </c>
      <c r="F777" s="41">
        <f t="shared" ca="1" si="170"/>
        <v>1.0004544235623101</v>
      </c>
      <c r="G777" s="41">
        <f ca="1">(TRUNC(PRODUCT($F$11:$F776),16))</f>
        <v>1.3081831868084799</v>
      </c>
      <c r="H777" s="42">
        <f t="shared" ca="1" si="175"/>
        <v>1.23555597786759</v>
      </c>
      <c r="I777" s="42">
        <f t="shared" ca="1" si="171"/>
        <v>1.05878099</v>
      </c>
      <c r="J777" s="40">
        <f t="shared" si="176"/>
        <v>3.5999999999999997E-2</v>
      </c>
      <c r="K777" s="98">
        <f t="shared" si="178"/>
        <v>42628</v>
      </c>
      <c r="L777" s="43">
        <f t="shared" si="179"/>
        <v>113</v>
      </c>
      <c r="M777" s="44">
        <f t="shared" si="180"/>
        <v>113</v>
      </c>
      <c r="N777" s="8">
        <f t="shared" si="172"/>
        <v>1.0159854989999999</v>
      </c>
      <c r="O777" s="8">
        <f t="shared" ca="1" si="173"/>
        <v>1.0757061320000001</v>
      </c>
      <c r="P777" s="44">
        <v>0</v>
      </c>
      <c r="Q777" s="42">
        <f t="shared" ca="1" si="181"/>
        <v>159016.74452740999</v>
      </c>
      <c r="R777" s="42"/>
      <c r="S777" s="34">
        <v>0</v>
      </c>
      <c r="T777" s="34"/>
      <c r="U777" s="1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</row>
    <row r="778" spans="1:122" x14ac:dyDescent="0.2">
      <c r="A778" s="38">
        <f t="shared" si="174"/>
        <v>42791</v>
      </c>
      <c r="B778" s="39">
        <f t="shared" ca="1" si="182"/>
        <v>2260808.1333797802</v>
      </c>
      <c r="C778" s="34">
        <f t="shared" si="177"/>
        <v>2100447.3525</v>
      </c>
      <c r="D778" s="34"/>
      <c r="E778" s="40">
        <f ca="1">IF(A778&lt;$B$1,VLOOKUP(A778,[1]DI!$A$4:$B$15000,2,FALSE),0)</f>
        <v>0</v>
      </c>
      <c r="F778" s="41">
        <f t="shared" ca="1" si="170"/>
        <v>1</v>
      </c>
      <c r="G778" s="41">
        <f ca="1">(TRUNC(PRODUCT($F$11:$F777),16))</f>
        <v>1.3087776560723801</v>
      </c>
      <c r="H778" s="42">
        <f t="shared" ca="1" si="175"/>
        <v>1.23555597786759</v>
      </c>
      <c r="I778" s="42">
        <f t="shared" ca="1" si="171"/>
        <v>1.05926213</v>
      </c>
      <c r="J778" s="40">
        <f t="shared" si="176"/>
        <v>3.5999999999999997E-2</v>
      </c>
      <c r="K778" s="98">
        <f t="shared" si="178"/>
        <v>42628</v>
      </c>
      <c r="L778" s="43">
        <f t="shared" si="179"/>
        <v>113</v>
      </c>
      <c r="M778" s="44">
        <f t="shared" si="180"/>
        <v>114</v>
      </c>
      <c r="N778" s="8">
        <f t="shared" si="172"/>
        <v>1.016128098</v>
      </c>
      <c r="O778" s="8">
        <f t="shared" ca="1" si="173"/>
        <v>1.076346013</v>
      </c>
      <c r="P778" s="44">
        <v>0</v>
      </c>
      <c r="Q778" s="42">
        <f t="shared" ca="1" si="181"/>
        <v>160360.78087978001</v>
      </c>
      <c r="R778" s="42"/>
      <c r="S778" s="34">
        <v>0</v>
      </c>
      <c r="T778" s="34"/>
      <c r="U778" s="1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</row>
    <row r="779" spans="1:122" x14ac:dyDescent="0.2">
      <c r="A779" s="38">
        <f t="shared" si="174"/>
        <v>42792</v>
      </c>
      <c r="B779" s="39">
        <f t="shared" ca="1" si="182"/>
        <v>2260808.1333797802</v>
      </c>
      <c r="C779" s="34">
        <f t="shared" si="177"/>
        <v>2100447.3525</v>
      </c>
      <c r="D779" s="34"/>
      <c r="E779" s="40">
        <f ca="1">IF(A779&lt;$B$1,VLOOKUP(A779,[1]DI!$A$4:$B$15000,2,FALSE),0)</f>
        <v>0</v>
      </c>
      <c r="F779" s="41">
        <f t="shared" ca="1" si="170"/>
        <v>1</v>
      </c>
      <c r="G779" s="41">
        <f ca="1">(TRUNC(PRODUCT($F$11:$F778),16))</f>
        <v>1.3087776560723801</v>
      </c>
      <c r="H779" s="42">
        <f t="shared" ca="1" si="175"/>
        <v>1.23555597786759</v>
      </c>
      <c r="I779" s="42">
        <f t="shared" ca="1" si="171"/>
        <v>1.05926213</v>
      </c>
      <c r="J779" s="40">
        <f t="shared" si="176"/>
        <v>3.5999999999999997E-2</v>
      </c>
      <c r="K779" s="98">
        <f t="shared" si="178"/>
        <v>42628</v>
      </c>
      <c r="L779" s="43">
        <f t="shared" si="179"/>
        <v>113</v>
      </c>
      <c r="M779" s="44">
        <f t="shared" si="180"/>
        <v>114</v>
      </c>
      <c r="N779" s="8">
        <f t="shared" si="172"/>
        <v>1.016128098</v>
      </c>
      <c r="O779" s="8">
        <f t="shared" ca="1" si="173"/>
        <v>1.076346013</v>
      </c>
      <c r="P779" s="44">
        <v>0</v>
      </c>
      <c r="Q779" s="42">
        <f t="shared" ca="1" si="181"/>
        <v>160360.78087978001</v>
      </c>
      <c r="R779" s="42"/>
      <c r="S779" s="34">
        <v>0</v>
      </c>
      <c r="T779" s="34"/>
      <c r="U779" s="1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</row>
    <row r="780" spans="1:122" x14ac:dyDescent="0.2">
      <c r="A780" s="38">
        <f t="shared" si="174"/>
        <v>42793</v>
      </c>
      <c r="B780" s="39">
        <f t="shared" ca="1" si="182"/>
        <v>2260808.1333797802</v>
      </c>
      <c r="C780" s="34">
        <f t="shared" si="177"/>
        <v>2100447.3525</v>
      </c>
      <c r="D780" s="34"/>
      <c r="E780" s="40">
        <f ca="1">IF(A780&lt;$B$1,VLOOKUP(A780,[1]DI!$A$4:$B$15000,2,FALSE),0)</f>
        <v>0</v>
      </c>
      <c r="F780" s="41">
        <f t="shared" ref="F780:F843" ca="1" si="183">IF(A780&lt;A$9,1,ROUND(((1+E780)^(1/252)),16))</f>
        <v>1</v>
      </c>
      <c r="G780" s="41">
        <f ca="1">(TRUNC(PRODUCT($F$11:$F779),16))</f>
        <v>1.3087776560723801</v>
      </c>
      <c r="H780" s="42">
        <f t="shared" ca="1" si="175"/>
        <v>1.23555597786759</v>
      </c>
      <c r="I780" s="42">
        <f t="shared" ref="I780:I843" ca="1" si="184">ROUND(G780/H780,8)</f>
        <v>1.05926213</v>
      </c>
      <c r="J780" s="40">
        <f t="shared" si="176"/>
        <v>3.5999999999999997E-2</v>
      </c>
      <c r="K780" s="98">
        <f t="shared" si="178"/>
        <v>42628</v>
      </c>
      <c r="L780" s="43">
        <f t="shared" si="179"/>
        <v>113</v>
      </c>
      <c r="M780" s="44">
        <f t="shared" si="180"/>
        <v>114</v>
      </c>
      <c r="N780" s="8">
        <f t="shared" ref="N780:N843" si="185">ROUND((J780+1)^(M780/252),9)</f>
        <v>1.016128098</v>
      </c>
      <c r="O780" s="8">
        <f t="shared" ref="O780:O843" ca="1" si="186">ROUND(I780*N780,9)</f>
        <v>1.076346013</v>
      </c>
      <c r="P780" s="44">
        <v>0</v>
      </c>
      <c r="Q780" s="42">
        <f t="shared" ca="1" si="181"/>
        <v>160360.78087978001</v>
      </c>
      <c r="R780" s="42"/>
      <c r="S780" s="34">
        <v>0</v>
      </c>
      <c r="T780" s="34"/>
      <c r="U780" s="1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</row>
    <row r="781" spans="1:122" x14ac:dyDescent="0.2">
      <c r="A781" s="38">
        <f t="shared" ref="A781:A844" si="187">(A780+1)</f>
        <v>42794</v>
      </c>
      <c r="B781" s="39">
        <f t="shared" ca="1" si="182"/>
        <v>2260808.1333797802</v>
      </c>
      <c r="C781" s="34">
        <f t="shared" si="177"/>
        <v>2100447.3525</v>
      </c>
      <c r="D781" s="34"/>
      <c r="E781" s="40">
        <f ca="1">IF(A781&lt;$B$1,VLOOKUP(A781,[1]DI!$A$4:$B$15000,2,FALSE),0)</f>
        <v>0</v>
      </c>
      <c r="F781" s="41">
        <f t="shared" ca="1" si="183"/>
        <v>1</v>
      </c>
      <c r="G781" s="41">
        <f ca="1">(TRUNC(PRODUCT($F$11:$F780),16))</f>
        <v>1.3087776560723801</v>
      </c>
      <c r="H781" s="42">
        <f t="shared" ref="H781:H844" ca="1" si="188">IF(P780&gt;0,G780,H780)</f>
        <v>1.23555597786759</v>
      </c>
      <c r="I781" s="42">
        <f t="shared" ca="1" si="184"/>
        <v>1.05926213</v>
      </c>
      <c r="J781" s="40">
        <f t="shared" ref="J781:J844" si="189">J780</f>
        <v>3.5999999999999997E-2</v>
      </c>
      <c r="K781" s="98">
        <f t="shared" si="178"/>
        <v>42628</v>
      </c>
      <c r="L781" s="43">
        <f t="shared" si="179"/>
        <v>113</v>
      </c>
      <c r="M781" s="44">
        <f t="shared" si="180"/>
        <v>114</v>
      </c>
      <c r="N781" s="8">
        <f t="shared" si="185"/>
        <v>1.016128098</v>
      </c>
      <c r="O781" s="8">
        <f t="shared" ca="1" si="186"/>
        <v>1.076346013</v>
      </c>
      <c r="P781" s="44">
        <v>0</v>
      </c>
      <c r="Q781" s="42">
        <f t="shared" ca="1" si="181"/>
        <v>160360.78087978001</v>
      </c>
      <c r="R781" s="42"/>
      <c r="S781" s="34">
        <v>0</v>
      </c>
      <c r="T781" s="34"/>
      <c r="U781" s="1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</row>
    <row r="782" spans="1:122" x14ac:dyDescent="0.2">
      <c r="A782" s="38">
        <f t="shared" si="187"/>
        <v>42795</v>
      </c>
      <c r="B782" s="39">
        <f t="shared" ca="1" si="182"/>
        <v>2260808.1333797802</v>
      </c>
      <c r="C782" s="34">
        <f t="shared" ref="C782:C845" si="190">(C781-S781)</f>
        <v>2100447.3525</v>
      </c>
      <c r="D782" s="34"/>
      <c r="E782" s="40">
        <f ca="1">IF(A782&lt;$B$1,VLOOKUP(A782,[1]DI!$A$4:$B$15000,2,FALSE),0)</f>
        <v>0.12130000000000001</v>
      </c>
      <c r="F782" s="41">
        <f t="shared" ca="1" si="183"/>
        <v>1.0004544235623101</v>
      </c>
      <c r="G782" s="41">
        <f ca="1">(TRUNC(PRODUCT($F$11:$F781),16))</f>
        <v>1.3087776560723801</v>
      </c>
      <c r="H782" s="42">
        <f t="shared" ca="1" si="188"/>
        <v>1.23555597786759</v>
      </c>
      <c r="I782" s="42">
        <f t="shared" ca="1" si="184"/>
        <v>1.05926213</v>
      </c>
      <c r="J782" s="40">
        <f t="shared" si="189"/>
        <v>3.5999999999999997E-2</v>
      </c>
      <c r="K782" s="98">
        <f t="shared" ref="K782:K845" si="191">IF(P781&gt;0,A781,K781)</f>
        <v>42628</v>
      </c>
      <c r="L782" s="43">
        <f t="shared" ref="L782:L845" si="192">IF(A782&gt;K782,IF(NETWORKDAYS(K782,A782,$W$12:$W$197)-1=0,1,NETWORKDAYS(K782,A782,$W$12:$W$197)-1),0)</f>
        <v>114</v>
      </c>
      <c r="M782" s="44">
        <f t="shared" ref="M782:M845" si="193">IF(AND(L782=1,L781=1),1,IF(L782&gt;0,IF(L782=L781,L782+1,L782),0))</f>
        <v>114</v>
      </c>
      <c r="N782" s="8">
        <f t="shared" si="185"/>
        <v>1.016128098</v>
      </c>
      <c r="O782" s="8">
        <f t="shared" ca="1" si="186"/>
        <v>1.076346013</v>
      </c>
      <c r="P782" s="44">
        <v>0</v>
      </c>
      <c r="Q782" s="42">
        <f t="shared" ref="Q782:Q845" ca="1" si="194">TRUNC(((O782-1)*C782),8)</f>
        <v>160360.78087978001</v>
      </c>
      <c r="R782" s="42"/>
      <c r="S782" s="34">
        <v>0</v>
      </c>
      <c r="T782" s="34"/>
      <c r="U782" s="1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</row>
    <row r="783" spans="1:122" x14ac:dyDescent="0.2">
      <c r="A783" s="38">
        <f t="shared" si="187"/>
        <v>42796</v>
      </c>
      <c r="B783" s="39">
        <f t="shared" ref="B783:B846" ca="1" si="195">IF(A783&lt;=TODAY(),C783+Q783,IF(AND(A783&gt;TODAY(),A783&lt;=$B$1),IF(VLOOKUP(TODAY(),$A$10:$E$2000,5,FALSE)=0,"n.d",C783+Q783),"n.d"))</f>
        <v>2262152.9531990001</v>
      </c>
      <c r="C783" s="34">
        <f t="shared" si="190"/>
        <v>2100447.3525</v>
      </c>
      <c r="D783" s="34"/>
      <c r="E783" s="40">
        <f ca="1">IF(A783&lt;$B$1,VLOOKUP(A783,[1]DI!$A$4:$B$15000,2,FALSE),0)</f>
        <v>0.12130000000000001</v>
      </c>
      <c r="F783" s="41">
        <f t="shared" ca="1" si="183"/>
        <v>1.0004544235623101</v>
      </c>
      <c r="G783" s="41">
        <f ca="1">(TRUNC(PRODUCT($F$11:$F782),16))</f>
        <v>1.3093723954771299</v>
      </c>
      <c r="H783" s="42">
        <f t="shared" ca="1" si="188"/>
        <v>1.23555597786759</v>
      </c>
      <c r="I783" s="42">
        <f t="shared" ca="1" si="184"/>
        <v>1.0597434800000001</v>
      </c>
      <c r="J783" s="40">
        <f t="shared" si="189"/>
        <v>3.5999999999999997E-2</v>
      </c>
      <c r="K783" s="98">
        <f t="shared" si="191"/>
        <v>42628</v>
      </c>
      <c r="L783" s="43">
        <f t="shared" si="192"/>
        <v>115</v>
      </c>
      <c r="M783" s="44">
        <f t="shared" si="193"/>
        <v>115</v>
      </c>
      <c r="N783" s="8">
        <f t="shared" si="185"/>
        <v>1.0162707179999999</v>
      </c>
      <c r="O783" s="8">
        <f t="shared" ca="1" si="186"/>
        <v>1.0769862670000001</v>
      </c>
      <c r="P783" s="44">
        <v>0</v>
      </c>
      <c r="Q783" s="42">
        <f t="shared" ca="1" si="194"/>
        <v>161705.600699</v>
      </c>
      <c r="R783" s="42"/>
      <c r="S783" s="34">
        <v>0</v>
      </c>
      <c r="T783" s="34"/>
      <c r="U783" s="1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</row>
    <row r="784" spans="1:122" x14ac:dyDescent="0.2">
      <c r="A784" s="38">
        <f t="shared" si="187"/>
        <v>42797</v>
      </c>
      <c r="B784" s="39">
        <f t="shared" ca="1" si="195"/>
        <v>2263498.5942931501</v>
      </c>
      <c r="C784" s="34">
        <f t="shared" si="190"/>
        <v>2100447.3525</v>
      </c>
      <c r="D784" s="34"/>
      <c r="E784" s="40">
        <f ca="1">IF(A784&lt;$B$1,VLOOKUP(A784,[1]DI!$A$4:$B$15000,2,FALSE),0)</f>
        <v>0.12130000000000001</v>
      </c>
      <c r="F784" s="41">
        <f t="shared" ca="1" si="183"/>
        <v>1.0004544235623101</v>
      </c>
      <c r="G784" s="41">
        <f ca="1">(TRUNC(PRODUCT($F$11:$F783),16))</f>
        <v>1.3099674051454699</v>
      </c>
      <c r="H784" s="42">
        <f t="shared" ca="1" si="188"/>
        <v>1.23555597786759</v>
      </c>
      <c r="I784" s="42">
        <f t="shared" ca="1" si="184"/>
        <v>1.0602250600000001</v>
      </c>
      <c r="J784" s="40">
        <f t="shared" si="189"/>
        <v>3.5999999999999997E-2</v>
      </c>
      <c r="K784" s="98">
        <f t="shared" si="191"/>
        <v>42628</v>
      </c>
      <c r="L784" s="43">
        <f t="shared" si="192"/>
        <v>116</v>
      </c>
      <c r="M784" s="44">
        <f t="shared" si="193"/>
        <v>116</v>
      </c>
      <c r="N784" s="8">
        <f t="shared" si="185"/>
        <v>1.016413357</v>
      </c>
      <c r="O784" s="8">
        <f t="shared" ca="1" si="186"/>
        <v>1.0776269119999999</v>
      </c>
      <c r="P784" s="44">
        <v>0</v>
      </c>
      <c r="Q784" s="42">
        <f t="shared" ca="1" si="194"/>
        <v>163051.24179314999</v>
      </c>
      <c r="R784" s="42"/>
      <c r="S784" s="34">
        <v>0</v>
      </c>
      <c r="T784" s="34"/>
      <c r="U784" s="1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</row>
    <row r="785" spans="1:122" x14ac:dyDescent="0.2">
      <c r="A785" s="38">
        <f t="shared" si="187"/>
        <v>42798</v>
      </c>
      <c r="B785" s="39">
        <f t="shared" ca="1" si="195"/>
        <v>2264845.0188541501</v>
      </c>
      <c r="C785" s="34">
        <f t="shared" si="190"/>
        <v>2100447.3525</v>
      </c>
      <c r="D785" s="34"/>
      <c r="E785" s="40">
        <f ca="1">IF(A785&lt;$B$1,VLOOKUP(A785,[1]DI!$A$4:$B$15000,2,FALSE),0)</f>
        <v>0</v>
      </c>
      <c r="F785" s="41">
        <f t="shared" ca="1" si="183"/>
        <v>1</v>
      </c>
      <c r="G785" s="41">
        <f ca="1">(TRUNC(PRODUCT($F$11:$F784),16))</f>
        <v>1.3105626852002299</v>
      </c>
      <c r="H785" s="42">
        <f t="shared" ca="1" si="188"/>
        <v>1.23555597786759</v>
      </c>
      <c r="I785" s="42">
        <f t="shared" ca="1" si="184"/>
        <v>1.0607068500000001</v>
      </c>
      <c r="J785" s="40">
        <f t="shared" si="189"/>
        <v>3.5999999999999997E-2</v>
      </c>
      <c r="K785" s="98">
        <f t="shared" si="191"/>
        <v>42628</v>
      </c>
      <c r="L785" s="43">
        <f t="shared" si="192"/>
        <v>116</v>
      </c>
      <c r="M785" s="44">
        <f t="shared" si="193"/>
        <v>117</v>
      </c>
      <c r="N785" s="8">
        <f t="shared" si="185"/>
        <v>1.016556016</v>
      </c>
      <c r="O785" s="8">
        <f t="shared" ca="1" si="186"/>
        <v>1.07826793</v>
      </c>
      <c r="P785" s="44">
        <v>0</v>
      </c>
      <c r="Q785" s="42">
        <f t="shared" ca="1" si="194"/>
        <v>164397.66635414999</v>
      </c>
      <c r="R785" s="42"/>
      <c r="S785" s="34">
        <v>0</v>
      </c>
      <c r="T785" s="34"/>
      <c r="U785" s="1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</row>
    <row r="786" spans="1:122" x14ac:dyDescent="0.2">
      <c r="A786" s="38">
        <f t="shared" si="187"/>
        <v>42799</v>
      </c>
      <c r="B786" s="39">
        <f t="shared" ca="1" si="195"/>
        <v>2264845.0188541501</v>
      </c>
      <c r="C786" s="34">
        <f t="shared" si="190"/>
        <v>2100447.3525</v>
      </c>
      <c r="D786" s="34"/>
      <c r="E786" s="40">
        <f ca="1">IF(A786&lt;$B$1,VLOOKUP(A786,[1]DI!$A$4:$B$15000,2,FALSE),0)</f>
        <v>0</v>
      </c>
      <c r="F786" s="41">
        <f t="shared" ca="1" si="183"/>
        <v>1</v>
      </c>
      <c r="G786" s="41">
        <f ca="1">(TRUNC(PRODUCT($F$11:$F785),16))</f>
        <v>1.3105626852002299</v>
      </c>
      <c r="H786" s="42">
        <f t="shared" ca="1" si="188"/>
        <v>1.23555597786759</v>
      </c>
      <c r="I786" s="42">
        <f t="shared" ca="1" si="184"/>
        <v>1.0607068500000001</v>
      </c>
      <c r="J786" s="40">
        <f t="shared" si="189"/>
        <v>3.5999999999999997E-2</v>
      </c>
      <c r="K786" s="98">
        <f t="shared" si="191"/>
        <v>42628</v>
      </c>
      <c r="L786" s="43">
        <f t="shared" si="192"/>
        <v>116</v>
      </c>
      <c r="M786" s="44">
        <f t="shared" si="193"/>
        <v>117</v>
      </c>
      <c r="N786" s="8">
        <f t="shared" si="185"/>
        <v>1.016556016</v>
      </c>
      <c r="O786" s="8">
        <f t="shared" ca="1" si="186"/>
        <v>1.07826793</v>
      </c>
      <c r="P786" s="44">
        <v>0</v>
      </c>
      <c r="Q786" s="42">
        <f t="shared" ca="1" si="194"/>
        <v>164397.66635414999</v>
      </c>
      <c r="R786" s="42"/>
      <c r="S786" s="34">
        <v>0</v>
      </c>
      <c r="T786" s="34"/>
      <c r="U786" s="1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</row>
    <row r="787" spans="1:122" x14ac:dyDescent="0.2">
      <c r="A787" s="38">
        <f t="shared" si="187"/>
        <v>42800</v>
      </c>
      <c r="B787" s="39">
        <f t="shared" ca="1" si="195"/>
        <v>2264845.0188541501</v>
      </c>
      <c r="C787" s="34">
        <f t="shared" si="190"/>
        <v>2100447.3525</v>
      </c>
      <c r="D787" s="34"/>
      <c r="E787" s="40">
        <f ca="1">IF(A787&lt;$B$1,VLOOKUP(A787,[1]DI!$A$4:$B$15000,2,FALSE),0)</f>
        <v>0.12130000000000001</v>
      </c>
      <c r="F787" s="41">
        <f t="shared" ca="1" si="183"/>
        <v>1.0004544235623101</v>
      </c>
      <c r="G787" s="41">
        <f ca="1">(TRUNC(PRODUCT($F$11:$F786),16))</f>
        <v>1.3105626852002299</v>
      </c>
      <c r="H787" s="42">
        <f t="shared" ca="1" si="188"/>
        <v>1.23555597786759</v>
      </c>
      <c r="I787" s="42">
        <f t="shared" ca="1" si="184"/>
        <v>1.0607068500000001</v>
      </c>
      <c r="J787" s="40">
        <f t="shared" si="189"/>
        <v>3.5999999999999997E-2</v>
      </c>
      <c r="K787" s="98">
        <f t="shared" si="191"/>
        <v>42628</v>
      </c>
      <c r="L787" s="43">
        <f t="shared" si="192"/>
        <v>117</v>
      </c>
      <c r="M787" s="44">
        <f t="shared" si="193"/>
        <v>117</v>
      </c>
      <c r="N787" s="8">
        <f t="shared" si="185"/>
        <v>1.016556016</v>
      </c>
      <c r="O787" s="8">
        <f t="shared" ca="1" si="186"/>
        <v>1.07826793</v>
      </c>
      <c r="P787" s="44">
        <v>0</v>
      </c>
      <c r="Q787" s="42">
        <f t="shared" ca="1" si="194"/>
        <v>164397.66635414999</v>
      </c>
      <c r="R787" s="42"/>
      <c r="S787" s="34">
        <v>0</v>
      </c>
      <c r="T787" s="34"/>
      <c r="U787" s="1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</row>
    <row r="788" spans="1:122" x14ac:dyDescent="0.2">
      <c r="A788" s="38">
        <f t="shared" si="187"/>
        <v>42801</v>
      </c>
      <c r="B788" s="39">
        <f t="shared" ca="1" si="195"/>
        <v>2266192.2457860401</v>
      </c>
      <c r="C788" s="34">
        <f t="shared" si="190"/>
        <v>2100447.3525</v>
      </c>
      <c r="D788" s="34"/>
      <c r="E788" s="40">
        <f ca="1">IF(A788&lt;$B$1,VLOOKUP(A788,[1]DI!$A$4:$B$15000,2,FALSE),0)</f>
        <v>0.12130000000000001</v>
      </c>
      <c r="F788" s="41">
        <f t="shared" ca="1" si="183"/>
        <v>1.0004544235623101</v>
      </c>
      <c r="G788" s="41">
        <f ca="1">(TRUNC(PRODUCT($F$11:$F787),16))</f>
        <v>1.3111582357642699</v>
      </c>
      <c r="H788" s="42">
        <f t="shared" ca="1" si="188"/>
        <v>1.23555597786759</v>
      </c>
      <c r="I788" s="42">
        <f t="shared" ca="1" si="184"/>
        <v>1.0611888599999999</v>
      </c>
      <c r="J788" s="40">
        <f t="shared" si="189"/>
        <v>3.5999999999999997E-2</v>
      </c>
      <c r="K788" s="98">
        <f t="shared" si="191"/>
        <v>42628</v>
      </c>
      <c r="L788" s="43">
        <f t="shared" si="192"/>
        <v>118</v>
      </c>
      <c r="M788" s="44">
        <f t="shared" si="193"/>
        <v>118</v>
      </c>
      <c r="N788" s="8">
        <f t="shared" si="185"/>
        <v>1.016698696</v>
      </c>
      <c r="O788" s="8">
        <f t="shared" ca="1" si="186"/>
        <v>1.0789093300000001</v>
      </c>
      <c r="P788" s="44">
        <v>0</v>
      </c>
      <c r="Q788" s="42">
        <f t="shared" ca="1" si="194"/>
        <v>165744.89328603999</v>
      </c>
      <c r="R788" s="42"/>
      <c r="S788" s="34">
        <v>0</v>
      </c>
      <c r="T788" s="34"/>
      <c r="U788" s="1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</row>
    <row r="789" spans="1:122" x14ac:dyDescent="0.2">
      <c r="A789" s="38">
        <f t="shared" si="187"/>
        <v>42802</v>
      </c>
      <c r="B789" s="39">
        <f t="shared" ca="1" si="195"/>
        <v>2267540.2750888299</v>
      </c>
      <c r="C789" s="34">
        <f t="shared" si="190"/>
        <v>2100447.3525</v>
      </c>
      <c r="D789" s="34"/>
      <c r="E789" s="40">
        <f ca="1">IF(A789&lt;$B$1,VLOOKUP(A789,[1]DI!$A$4:$B$15000,2,FALSE),0)</f>
        <v>0.12130000000000001</v>
      </c>
      <c r="F789" s="41">
        <f t="shared" ca="1" si="183"/>
        <v>1.0004544235623101</v>
      </c>
      <c r="G789" s="41">
        <f ca="1">(TRUNC(PRODUCT($F$11:$F788),16))</f>
        <v>1.31175405696051</v>
      </c>
      <c r="H789" s="42">
        <f t="shared" ca="1" si="188"/>
        <v>1.23555597786759</v>
      </c>
      <c r="I789" s="42">
        <f t="shared" ca="1" si="184"/>
        <v>1.0616710899999999</v>
      </c>
      <c r="J789" s="40">
        <f t="shared" si="189"/>
        <v>3.5999999999999997E-2</v>
      </c>
      <c r="K789" s="98">
        <f t="shared" si="191"/>
        <v>42628</v>
      </c>
      <c r="L789" s="43">
        <f t="shared" si="192"/>
        <v>119</v>
      </c>
      <c r="M789" s="44">
        <f t="shared" si="193"/>
        <v>119</v>
      </c>
      <c r="N789" s="8">
        <f t="shared" si="185"/>
        <v>1.0168413949999999</v>
      </c>
      <c r="O789" s="8">
        <f t="shared" ca="1" si="186"/>
        <v>1.0795511120000001</v>
      </c>
      <c r="P789" s="44">
        <v>0</v>
      </c>
      <c r="Q789" s="42">
        <f t="shared" ca="1" si="194"/>
        <v>167092.92258883</v>
      </c>
      <c r="R789" s="42"/>
      <c r="S789" s="34">
        <v>0</v>
      </c>
      <c r="T789" s="34"/>
      <c r="U789" s="1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</row>
    <row r="790" spans="1:122" x14ac:dyDescent="0.2">
      <c r="A790" s="38">
        <f t="shared" si="187"/>
        <v>42803</v>
      </c>
      <c r="B790" s="39">
        <f t="shared" ca="1" si="195"/>
        <v>2268889.0899589201</v>
      </c>
      <c r="C790" s="34">
        <f t="shared" si="190"/>
        <v>2100447.3525</v>
      </c>
      <c r="D790" s="34"/>
      <c r="E790" s="40">
        <f ca="1">IF(A790&lt;$B$1,VLOOKUP(A790,[1]DI!$A$4:$B$15000,2,FALSE),0)</f>
        <v>0.12130000000000001</v>
      </c>
      <c r="F790" s="41">
        <f t="shared" ca="1" si="183"/>
        <v>1.0004544235623101</v>
      </c>
      <c r="G790" s="41">
        <f ca="1">(TRUNC(PRODUCT($F$11:$F789),16))</f>
        <v>1.31235014891195</v>
      </c>
      <c r="H790" s="42">
        <f t="shared" ca="1" si="188"/>
        <v>1.23555597786759</v>
      </c>
      <c r="I790" s="42">
        <f t="shared" ca="1" si="184"/>
        <v>1.06215353</v>
      </c>
      <c r="J790" s="40">
        <f t="shared" si="189"/>
        <v>3.5999999999999997E-2</v>
      </c>
      <c r="K790" s="98">
        <f t="shared" si="191"/>
        <v>42628</v>
      </c>
      <c r="L790" s="43">
        <f t="shared" si="192"/>
        <v>120</v>
      </c>
      <c r="M790" s="44">
        <f t="shared" si="193"/>
        <v>120</v>
      </c>
      <c r="N790" s="8">
        <f t="shared" si="185"/>
        <v>1.0169841150000001</v>
      </c>
      <c r="O790" s="8">
        <f t="shared" ca="1" si="186"/>
        <v>1.0801932679999999</v>
      </c>
      <c r="P790" s="44">
        <v>0</v>
      </c>
      <c r="Q790" s="42">
        <f t="shared" ca="1" si="194"/>
        <v>168441.73745891999</v>
      </c>
      <c r="R790" s="42"/>
      <c r="S790" s="34">
        <v>0</v>
      </c>
      <c r="T790" s="34"/>
      <c r="U790" s="1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</row>
    <row r="791" spans="1:122" x14ac:dyDescent="0.2">
      <c r="A791" s="38">
        <f t="shared" si="187"/>
        <v>42804</v>
      </c>
      <c r="B791" s="39">
        <f t="shared" ca="1" si="195"/>
        <v>2270238.7261039298</v>
      </c>
      <c r="C791" s="34">
        <f t="shared" si="190"/>
        <v>2100447.3525</v>
      </c>
      <c r="D791" s="34"/>
      <c r="E791" s="40">
        <f ca="1">IF(A791&lt;$B$1,VLOOKUP(A791,[1]DI!$A$4:$B$15000,2,FALSE),0)</f>
        <v>0.12130000000000001</v>
      </c>
      <c r="F791" s="41">
        <f t="shared" ca="1" si="183"/>
        <v>1.0004544235623101</v>
      </c>
      <c r="G791" s="41">
        <f ca="1">(TRUNC(PRODUCT($F$11:$F790),16))</f>
        <v>1.3129465117416199</v>
      </c>
      <c r="H791" s="42">
        <f t="shared" ca="1" si="188"/>
        <v>1.23555597786759</v>
      </c>
      <c r="I791" s="42">
        <f t="shared" ca="1" si="184"/>
        <v>1.0626362</v>
      </c>
      <c r="J791" s="40">
        <f t="shared" si="189"/>
        <v>3.5999999999999997E-2</v>
      </c>
      <c r="K791" s="98">
        <f t="shared" si="191"/>
        <v>42628</v>
      </c>
      <c r="L791" s="43">
        <f t="shared" si="192"/>
        <v>121</v>
      </c>
      <c r="M791" s="44">
        <f t="shared" si="193"/>
        <v>121</v>
      </c>
      <c r="N791" s="8">
        <f t="shared" si="185"/>
        <v>1.017126854</v>
      </c>
      <c r="O791" s="8">
        <f t="shared" ca="1" si="186"/>
        <v>1.0808358149999999</v>
      </c>
      <c r="P791" s="44">
        <v>0</v>
      </c>
      <c r="Q791" s="42">
        <f t="shared" ca="1" si="194"/>
        <v>169791.37360393</v>
      </c>
      <c r="R791" s="42"/>
      <c r="S791" s="34">
        <v>0</v>
      </c>
      <c r="T791" s="34"/>
      <c r="U791" s="1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</row>
    <row r="792" spans="1:122" x14ac:dyDescent="0.2">
      <c r="A792" s="38">
        <f t="shared" si="187"/>
        <v>42805</v>
      </c>
      <c r="B792" s="39">
        <f t="shared" ca="1" si="195"/>
        <v>2271589.1688207202</v>
      </c>
      <c r="C792" s="34">
        <f t="shared" si="190"/>
        <v>2100447.3525</v>
      </c>
      <c r="D792" s="34"/>
      <c r="E792" s="40">
        <f ca="1">IF(A792&lt;$B$1,VLOOKUP(A792,[1]DI!$A$4:$B$15000,2,FALSE),0)</f>
        <v>0</v>
      </c>
      <c r="F792" s="41">
        <f t="shared" ca="1" si="183"/>
        <v>1</v>
      </c>
      <c r="G792" s="41">
        <f ca="1">(TRUNC(PRODUCT($F$11:$F791),16))</f>
        <v>1.3135431455726101</v>
      </c>
      <c r="H792" s="42">
        <f t="shared" ca="1" si="188"/>
        <v>1.23555597786759</v>
      </c>
      <c r="I792" s="42">
        <f t="shared" ca="1" si="184"/>
        <v>1.06311909</v>
      </c>
      <c r="J792" s="40">
        <f t="shared" si="189"/>
        <v>3.5999999999999997E-2</v>
      </c>
      <c r="K792" s="98">
        <f t="shared" si="191"/>
        <v>42628</v>
      </c>
      <c r="L792" s="43">
        <f t="shared" si="192"/>
        <v>121</v>
      </c>
      <c r="M792" s="44">
        <f t="shared" si="193"/>
        <v>122</v>
      </c>
      <c r="N792" s="8">
        <f t="shared" si="185"/>
        <v>1.0172696139999999</v>
      </c>
      <c r="O792" s="8">
        <f t="shared" ca="1" si="186"/>
        <v>1.0814787459999999</v>
      </c>
      <c r="P792" s="44">
        <v>0</v>
      </c>
      <c r="Q792" s="42">
        <f t="shared" ca="1" si="194"/>
        <v>171141.81632072001</v>
      </c>
      <c r="R792" s="42"/>
      <c r="S792" s="34">
        <v>0</v>
      </c>
      <c r="T792" s="34"/>
      <c r="U792" s="1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</row>
    <row r="793" spans="1:122" x14ac:dyDescent="0.2">
      <c r="A793" s="38">
        <f t="shared" si="187"/>
        <v>42806</v>
      </c>
      <c r="B793" s="39">
        <f t="shared" ca="1" si="195"/>
        <v>2271589.1688207202</v>
      </c>
      <c r="C793" s="34">
        <f t="shared" si="190"/>
        <v>2100447.3525</v>
      </c>
      <c r="D793" s="34"/>
      <c r="E793" s="40">
        <f ca="1">IF(A793&lt;$B$1,VLOOKUP(A793,[1]DI!$A$4:$B$15000,2,FALSE),0)</f>
        <v>0</v>
      </c>
      <c r="F793" s="41">
        <f t="shared" ca="1" si="183"/>
        <v>1</v>
      </c>
      <c r="G793" s="41">
        <f ca="1">(TRUNC(PRODUCT($F$11:$F792),16))</f>
        <v>1.3135431455726101</v>
      </c>
      <c r="H793" s="42">
        <f t="shared" ca="1" si="188"/>
        <v>1.23555597786759</v>
      </c>
      <c r="I793" s="42">
        <f t="shared" ca="1" si="184"/>
        <v>1.06311909</v>
      </c>
      <c r="J793" s="40">
        <f t="shared" si="189"/>
        <v>3.5999999999999997E-2</v>
      </c>
      <c r="K793" s="98">
        <f t="shared" si="191"/>
        <v>42628</v>
      </c>
      <c r="L793" s="43">
        <f t="shared" si="192"/>
        <v>121</v>
      </c>
      <c r="M793" s="44">
        <f t="shared" si="193"/>
        <v>122</v>
      </c>
      <c r="N793" s="8">
        <f t="shared" si="185"/>
        <v>1.0172696139999999</v>
      </c>
      <c r="O793" s="8">
        <f t="shared" ca="1" si="186"/>
        <v>1.0814787459999999</v>
      </c>
      <c r="P793" s="44">
        <v>0</v>
      </c>
      <c r="Q793" s="42">
        <f t="shared" ca="1" si="194"/>
        <v>171141.81632072001</v>
      </c>
      <c r="R793" s="42"/>
      <c r="S793" s="34">
        <v>0</v>
      </c>
      <c r="T793" s="34"/>
      <c r="U793" s="1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</row>
    <row r="794" spans="1:122" x14ac:dyDescent="0.2">
      <c r="A794" s="38">
        <f t="shared" si="187"/>
        <v>42807</v>
      </c>
      <c r="B794" s="39">
        <f t="shared" ca="1" si="195"/>
        <v>2271589.1688207202</v>
      </c>
      <c r="C794" s="34">
        <f t="shared" si="190"/>
        <v>2100447.3525</v>
      </c>
      <c r="D794" s="34"/>
      <c r="E794" s="40">
        <f ca="1">IF(A794&lt;$B$1,VLOOKUP(A794,[1]DI!$A$4:$B$15000,2,FALSE),0)</f>
        <v>0.12130000000000001</v>
      </c>
      <c r="F794" s="41">
        <f t="shared" ca="1" si="183"/>
        <v>1.0004544235623101</v>
      </c>
      <c r="G794" s="41">
        <f ca="1">(TRUNC(PRODUCT($F$11:$F793),16))</f>
        <v>1.3135431455726101</v>
      </c>
      <c r="H794" s="42">
        <f t="shared" ca="1" si="188"/>
        <v>1.23555597786759</v>
      </c>
      <c r="I794" s="42">
        <f t="shared" ca="1" si="184"/>
        <v>1.06311909</v>
      </c>
      <c r="J794" s="40">
        <f t="shared" si="189"/>
        <v>3.5999999999999997E-2</v>
      </c>
      <c r="K794" s="98">
        <f t="shared" si="191"/>
        <v>42628</v>
      </c>
      <c r="L794" s="43">
        <f t="shared" si="192"/>
        <v>122</v>
      </c>
      <c r="M794" s="44">
        <f t="shared" si="193"/>
        <v>122</v>
      </c>
      <c r="N794" s="8">
        <f t="shared" si="185"/>
        <v>1.0172696139999999</v>
      </c>
      <c r="O794" s="8">
        <f t="shared" ca="1" si="186"/>
        <v>1.0814787459999999</v>
      </c>
      <c r="P794" s="44">
        <v>0</v>
      </c>
      <c r="Q794" s="42">
        <f t="shared" ca="1" si="194"/>
        <v>171141.81632072001</v>
      </c>
      <c r="R794" s="42"/>
      <c r="S794" s="34">
        <v>0</v>
      </c>
      <c r="T794" s="34"/>
      <c r="U794" s="1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</row>
    <row r="795" spans="1:122" x14ac:dyDescent="0.2">
      <c r="A795" s="38">
        <f t="shared" si="187"/>
        <v>42808</v>
      </c>
      <c r="B795" s="39">
        <f t="shared" ca="1" si="195"/>
        <v>2272940.4160088398</v>
      </c>
      <c r="C795" s="34">
        <f t="shared" si="190"/>
        <v>2100447.3525</v>
      </c>
      <c r="D795" s="34"/>
      <c r="E795" s="40">
        <f ca="1">IF(A795&lt;$B$1,VLOOKUP(A795,[1]DI!$A$4:$B$15000,2,FALSE),0)</f>
        <v>0.12130000000000001</v>
      </c>
      <c r="F795" s="41">
        <f t="shared" ca="1" si="183"/>
        <v>1.0004544235623101</v>
      </c>
      <c r="G795" s="41">
        <f ca="1">(TRUNC(PRODUCT($F$11:$F794),16))</f>
        <v>1.31414005052807</v>
      </c>
      <c r="H795" s="42">
        <f t="shared" ca="1" si="188"/>
        <v>1.23555597786759</v>
      </c>
      <c r="I795" s="42">
        <f t="shared" ca="1" si="184"/>
        <v>1.0636022000000001</v>
      </c>
      <c r="J795" s="40">
        <f t="shared" si="189"/>
        <v>3.5999999999999997E-2</v>
      </c>
      <c r="K795" s="98">
        <f t="shared" si="191"/>
        <v>42628</v>
      </c>
      <c r="L795" s="43">
        <f t="shared" si="192"/>
        <v>123</v>
      </c>
      <c r="M795" s="44">
        <f t="shared" si="193"/>
        <v>123</v>
      </c>
      <c r="N795" s="8">
        <f t="shared" si="185"/>
        <v>1.0174123930000001</v>
      </c>
      <c r="O795" s="8">
        <f t="shared" ca="1" si="186"/>
        <v>1.0821220600000001</v>
      </c>
      <c r="P795" s="44">
        <v>0</v>
      </c>
      <c r="Q795" s="42">
        <f t="shared" ca="1" si="194"/>
        <v>172493.06350883999</v>
      </c>
      <c r="R795" s="42"/>
      <c r="S795" s="34">
        <v>0</v>
      </c>
      <c r="T795" s="34"/>
      <c r="U795" s="1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</row>
    <row r="796" spans="1:122" s="46" customFormat="1" x14ac:dyDescent="0.2">
      <c r="A796" s="38">
        <f t="shared" si="187"/>
        <v>42809</v>
      </c>
      <c r="B796" s="39">
        <f t="shared" ca="1" si="195"/>
        <v>2274292.44666383</v>
      </c>
      <c r="C796" s="34">
        <f t="shared" si="190"/>
        <v>2100447.3525</v>
      </c>
      <c r="D796" s="34"/>
      <c r="E796" s="40">
        <f ca="1">IF(A796&lt;$B$1,VLOOKUP(A796,[1]DI!$A$4:$B$15000,2,FALSE),0)</f>
        <v>0.12130000000000001</v>
      </c>
      <c r="F796" s="41">
        <f t="shared" ca="1" si="183"/>
        <v>1.0004544235623101</v>
      </c>
      <c r="G796" s="41">
        <f ca="1">(TRUNC(PRODUCT($F$11:$F795),16))</f>
        <v>1.3147372267312001</v>
      </c>
      <c r="H796" s="42">
        <f t="shared" ca="1" si="188"/>
        <v>1.23555597786759</v>
      </c>
      <c r="I796" s="42">
        <f t="shared" ca="1" si="184"/>
        <v>1.0640855199999999</v>
      </c>
      <c r="J796" s="40">
        <f t="shared" si="189"/>
        <v>3.5999999999999997E-2</v>
      </c>
      <c r="K796" s="98">
        <f t="shared" si="191"/>
        <v>42628</v>
      </c>
      <c r="L796" s="43">
        <f t="shared" si="192"/>
        <v>124</v>
      </c>
      <c r="M796" s="44">
        <f t="shared" si="193"/>
        <v>124</v>
      </c>
      <c r="N796" s="8">
        <f t="shared" si="185"/>
        <v>1.017555193</v>
      </c>
      <c r="O796" s="8">
        <f t="shared" ca="1" si="186"/>
        <v>1.0827657470000001</v>
      </c>
      <c r="P796" s="44">
        <v>0</v>
      </c>
      <c r="Q796" s="42">
        <f t="shared" ca="1" si="194"/>
        <v>173845.09416383001</v>
      </c>
      <c r="R796" s="42"/>
      <c r="S796" s="34">
        <v>0</v>
      </c>
      <c r="T796" s="34"/>
      <c r="U796" s="34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</row>
    <row r="797" spans="1:122" x14ac:dyDescent="0.2">
      <c r="A797" s="38">
        <f t="shared" si="187"/>
        <v>42810</v>
      </c>
      <c r="B797" s="39">
        <f t="shared" ca="1" si="195"/>
        <v>2275645.3006941802</v>
      </c>
      <c r="C797" s="34">
        <f t="shared" si="190"/>
        <v>2100447.3525</v>
      </c>
      <c r="D797" s="34"/>
      <c r="E797" s="40">
        <f ca="1">IF(A797&lt;$B$1,VLOOKUP(A797,[1]DI!$A$4:$B$15000,2,FALSE),0)</f>
        <v>0.12130000000000001</v>
      </c>
      <c r="F797" s="41">
        <f t="shared" ca="1" si="183"/>
        <v>1.0004544235623101</v>
      </c>
      <c r="G797" s="41">
        <f ca="1">(TRUNC(PRODUCT($F$11:$F796),16))</f>
        <v>1.3153346743052701</v>
      </c>
      <c r="H797" s="42">
        <f t="shared" ca="1" si="188"/>
        <v>1.23555597786759</v>
      </c>
      <c r="I797" s="42">
        <f t="shared" ca="1" si="184"/>
        <v>1.0645690699999999</v>
      </c>
      <c r="J797" s="40">
        <f t="shared" si="189"/>
        <v>3.5999999999999997E-2</v>
      </c>
      <c r="K797" s="98">
        <f t="shared" si="191"/>
        <v>42628</v>
      </c>
      <c r="L797" s="43">
        <f t="shared" si="192"/>
        <v>125</v>
      </c>
      <c r="M797" s="44">
        <f t="shared" si="193"/>
        <v>125</v>
      </c>
      <c r="N797" s="8">
        <f t="shared" si="185"/>
        <v>1.0176980120000001</v>
      </c>
      <c r="O797" s="8">
        <f t="shared" ca="1" si="186"/>
        <v>1.083409826</v>
      </c>
      <c r="P797" s="44">
        <v>0</v>
      </c>
      <c r="Q797" s="42">
        <f t="shared" ca="1" si="194"/>
        <v>175197.94819418</v>
      </c>
      <c r="R797" s="42"/>
      <c r="S797" s="34">
        <v>0</v>
      </c>
      <c r="T797" s="34"/>
      <c r="U797" s="1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</row>
    <row r="798" spans="1:122" x14ac:dyDescent="0.2">
      <c r="A798" s="38">
        <f t="shared" si="187"/>
        <v>42811</v>
      </c>
      <c r="B798" s="39">
        <f t="shared" ca="1" si="195"/>
        <v>2276998.9423922901</v>
      </c>
      <c r="C798" s="34">
        <f t="shared" si="190"/>
        <v>2100447.3525</v>
      </c>
      <c r="D798" s="34"/>
      <c r="E798" s="40">
        <f ca="1">IF(A798&lt;$B$1,VLOOKUP(A798,[1]DI!$A$4:$B$15000,2,FALSE),0)</f>
        <v>0.12130000000000001</v>
      </c>
      <c r="F798" s="41">
        <f t="shared" ca="1" si="183"/>
        <v>1.0004544235623101</v>
      </c>
      <c r="G798" s="41">
        <f ca="1">(TRUNC(PRODUCT($F$11:$F797),16))</f>
        <v>1.3159323933736</v>
      </c>
      <c r="H798" s="42">
        <f t="shared" ca="1" si="188"/>
        <v>1.23555597786759</v>
      </c>
      <c r="I798" s="42">
        <f t="shared" ca="1" si="184"/>
        <v>1.06505283</v>
      </c>
      <c r="J798" s="40">
        <f t="shared" si="189"/>
        <v>3.5999999999999997E-2</v>
      </c>
      <c r="K798" s="98">
        <f t="shared" si="191"/>
        <v>42628</v>
      </c>
      <c r="L798" s="43">
        <f t="shared" si="192"/>
        <v>126</v>
      </c>
      <c r="M798" s="44">
        <f t="shared" si="193"/>
        <v>126</v>
      </c>
      <c r="N798" s="8">
        <f t="shared" si="185"/>
        <v>1.017840852</v>
      </c>
      <c r="O798" s="8">
        <f t="shared" ca="1" si="186"/>
        <v>1.0840542799999999</v>
      </c>
      <c r="P798" s="44">
        <v>0</v>
      </c>
      <c r="Q798" s="42">
        <f t="shared" ca="1" si="194"/>
        <v>176551.58989229001</v>
      </c>
      <c r="R798" s="42"/>
      <c r="S798" s="34">
        <v>0</v>
      </c>
      <c r="T798" s="34"/>
      <c r="U798" s="1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</row>
    <row r="799" spans="1:122" x14ac:dyDescent="0.2">
      <c r="A799" s="38">
        <f t="shared" si="187"/>
        <v>42812</v>
      </c>
      <c r="B799" s="39">
        <f t="shared" ca="1" si="195"/>
        <v>2278353.4095662101</v>
      </c>
      <c r="C799" s="34">
        <f t="shared" si="190"/>
        <v>2100447.3525</v>
      </c>
      <c r="D799" s="34"/>
      <c r="E799" s="40">
        <f ca="1">IF(A799&lt;$B$1,VLOOKUP(A799,[1]DI!$A$4:$B$15000,2,FALSE),0)</f>
        <v>0</v>
      </c>
      <c r="F799" s="41">
        <f t="shared" ca="1" si="183"/>
        <v>1</v>
      </c>
      <c r="G799" s="41">
        <f ca="1">(TRUNC(PRODUCT($F$11:$F798),16))</f>
        <v>1.3165303840595599</v>
      </c>
      <c r="H799" s="42">
        <f t="shared" ca="1" si="188"/>
        <v>1.23555597786759</v>
      </c>
      <c r="I799" s="42">
        <f t="shared" ca="1" si="184"/>
        <v>1.0655368199999999</v>
      </c>
      <c r="J799" s="40">
        <f t="shared" si="189"/>
        <v>3.5999999999999997E-2</v>
      </c>
      <c r="K799" s="98">
        <f t="shared" si="191"/>
        <v>42628</v>
      </c>
      <c r="L799" s="43">
        <f t="shared" si="192"/>
        <v>126</v>
      </c>
      <c r="M799" s="44">
        <f t="shared" si="193"/>
        <v>127</v>
      </c>
      <c r="N799" s="8">
        <f t="shared" si="185"/>
        <v>1.0179837119999999</v>
      </c>
      <c r="O799" s="8">
        <f t="shared" ca="1" si="186"/>
        <v>1.0846991269999999</v>
      </c>
      <c r="P799" s="44">
        <v>0</v>
      </c>
      <c r="Q799" s="42">
        <f t="shared" ca="1" si="194"/>
        <v>177906.05706620999</v>
      </c>
      <c r="R799" s="42"/>
      <c r="S799" s="34">
        <v>0</v>
      </c>
      <c r="T799" s="34"/>
      <c r="U799" s="1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</row>
    <row r="800" spans="1:122" x14ac:dyDescent="0.2">
      <c r="A800" s="38">
        <f t="shared" si="187"/>
        <v>42813</v>
      </c>
      <c r="B800" s="39">
        <f t="shared" ca="1" si="195"/>
        <v>2278353.4095662101</v>
      </c>
      <c r="C800" s="34">
        <f t="shared" si="190"/>
        <v>2100447.3525</v>
      </c>
      <c r="D800" s="34"/>
      <c r="E800" s="40">
        <f ca="1">IF(A800&lt;$B$1,VLOOKUP(A800,[1]DI!$A$4:$B$15000,2,FALSE),0)</f>
        <v>0</v>
      </c>
      <c r="F800" s="41">
        <f t="shared" ca="1" si="183"/>
        <v>1</v>
      </c>
      <c r="G800" s="41">
        <f ca="1">(TRUNC(PRODUCT($F$11:$F799),16))</f>
        <v>1.3165303840595599</v>
      </c>
      <c r="H800" s="42">
        <f t="shared" ca="1" si="188"/>
        <v>1.23555597786759</v>
      </c>
      <c r="I800" s="42">
        <f t="shared" ca="1" si="184"/>
        <v>1.0655368199999999</v>
      </c>
      <c r="J800" s="40">
        <f t="shared" si="189"/>
        <v>3.5999999999999997E-2</v>
      </c>
      <c r="K800" s="98">
        <f t="shared" si="191"/>
        <v>42628</v>
      </c>
      <c r="L800" s="43">
        <f t="shared" si="192"/>
        <v>126</v>
      </c>
      <c r="M800" s="44">
        <f t="shared" si="193"/>
        <v>127</v>
      </c>
      <c r="N800" s="8">
        <f t="shared" si="185"/>
        <v>1.0179837119999999</v>
      </c>
      <c r="O800" s="8">
        <f t="shared" ca="1" si="186"/>
        <v>1.0846991269999999</v>
      </c>
      <c r="P800" s="44">
        <v>0</v>
      </c>
      <c r="Q800" s="42">
        <f t="shared" ca="1" si="194"/>
        <v>177906.05706620999</v>
      </c>
      <c r="R800" s="42"/>
      <c r="S800" s="34">
        <v>0</v>
      </c>
      <c r="T800" s="34"/>
      <c r="U800" s="1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</row>
    <row r="801" spans="1:122" x14ac:dyDescent="0.2">
      <c r="A801" s="38">
        <f t="shared" si="187"/>
        <v>42814</v>
      </c>
      <c r="B801" s="39">
        <f t="shared" ca="1" si="195"/>
        <v>2278353.4095662101</v>
      </c>
      <c r="C801" s="34">
        <f t="shared" si="190"/>
        <v>2100447.3525</v>
      </c>
      <c r="D801" s="34"/>
      <c r="E801" s="40">
        <f ca="1">IF(A801&lt;$B$1,VLOOKUP(A801,[1]DI!$A$4:$B$15000,2,FALSE),0)</f>
        <v>0.12130000000000001</v>
      </c>
      <c r="F801" s="41">
        <f t="shared" ca="1" si="183"/>
        <v>1.0004544235623101</v>
      </c>
      <c r="G801" s="41">
        <f ca="1">(TRUNC(PRODUCT($F$11:$F800),16))</f>
        <v>1.3165303840595599</v>
      </c>
      <c r="H801" s="42">
        <f t="shared" ca="1" si="188"/>
        <v>1.23555597786759</v>
      </c>
      <c r="I801" s="42">
        <f t="shared" ca="1" si="184"/>
        <v>1.0655368199999999</v>
      </c>
      <c r="J801" s="40">
        <f t="shared" si="189"/>
        <v>3.5999999999999997E-2</v>
      </c>
      <c r="K801" s="98">
        <f t="shared" si="191"/>
        <v>42628</v>
      </c>
      <c r="L801" s="43">
        <f t="shared" si="192"/>
        <v>127</v>
      </c>
      <c r="M801" s="44">
        <f t="shared" si="193"/>
        <v>127</v>
      </c>
      <c r="N801" s="8">
        <f t="shared" si="185"/>
        <v>1.0179837119999999</v>
      </c>
      <c r="O801" s="8">
        <f t="shared" ca="1" si="186"/>
        <v>1.0846991269999999</v>
      </c>
      <c r="P801" s="44">
        <v>0</v>
      </c>
      <c r="Q801" s="42">
        <f t="shared" ca="1" si="194"/>
        <v>177906.05706620999</v>
      </c>
      <c r="R801" s="42"/>
      <c r="S801" s="34">
        <v>0</v>
      </c>
      <c r="T801" s="34"/>
      <c r="U801" s="1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</row>
    <row r="802" spans="1:122" x14ac:dyDescent="0.2">
      <c r="A802" s="38">
        <f t="shared" si="187"/>
        <v>42815</v>
      </c>
      <c r="B802" s="39">
        <f t="shared" ca="1" si="195"/>
        <v>2279708.6602069899</v>
      </c>
      <c r="C802" s="34">
        <f t="shared" si="190"/>
        <v>2100447.3525</v>
      </c>
      <c r="D802" s="34"/>
      <c r="E802" s="40">
        <f ca="1">IF(A802&lt;$B$1,VLOOKUP(A802,[1]DI!$A$4:$B$15000,2,FALSE),0)</f>
        <v>0.12130000000000001</v>
      </c>
      <c r="F802" s="41">
        <f t="shared" ca="1" si="183"/>
        <v>1.0004544235623101</v>
      </c>
      <c r="G802" s="41">
        <f ca="1">(TRUNC(PRODUCT($F$11:$F801),16))</f>
        <v>1.3171286464865699</v>
      </c>
      <c r="H802" s="42">
        <f t="shared" ca="1" si="188"/>
        <v>1.23555597786759</v>
      </c>
      <c r="I802" s="42">
        <f t="shared" ca="1" si="184"/>
        <v>1.06602102</v>
      </c>
      <c r="J802" s="40">
        <f t="shared" si="189"/>
        <v>3.5999999999999997E-2</v>
      </c>
      <c r="K802" s="98">
        <f t="shared" si="191"/>
        <v>42628</v>
      </c>
      <c r="L802" s="43">
        <f t="shared" si="192"/>
        <v>128</v>
      </c>
      <c r="M802" s="44">
        <f t="shared" si="193"/>
        <v>128</v>
      </c>
      <c r="N802" s="8">
        <f t="shared" si="185"/>
        <v>1.0181265909999999</v>
      </c>
      <c r="O802" s="8">
        <f t="shared" ca="1" si="186"/>
        <v>1.0853443469999999</v>
      </c>
      <c r="P802" s="44">
        <v>0</v>
      </c>
      <c r="Q802" s="42">
        <f t="shared" ca="1" si="194"/>
        <v>179261.30770698999</v>
      </c>
      <c r="R802" s="42"/>
      <c r="S802" s="34">
        <v>0</v>
      </c>
      <c r="T802" s="34"/>
      <c r="U802" s="1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</row>
    <row r="803" spans="1:122" x14ac:dyDescent="0.2">
      <c r="A803" s="38">
        <f t="shared" si="187"/>
        <v>42816</v>
      </c>
      <c r="B803" s="39">
        <f t="shared" ca="1" si="195"/>
        <v>2281064.7405244699</v>
      </c>
      <c r="C803" s="34">
        <f t="shared" si="190"/>
        <v>2100447.3525</v>
      </c>
      <c r="D803" s="34"/>
      <c r="E803" s="40">
        <f ca="1">IF(A803&lt;$B$1,VLOOKUP(A803,[1]DI!$A$4:$B$15000,2,FALSE),0)</f>
        <v>0.12130000000000001</v>
      </c>
      <c r="F803" s="41">
        <f t="shared" ca="1" si="183"/>
        <v>1.0004544235623101</v>
      </c>
      <c r="G803" s="41">
        <f ca="1">(TRUNC(PRODUCT($F$11:$F802),16))</f>
        <v>1.3177271807781299</v>
      </c>
      <c r="H803" s="42">
        <f t="shared" ca="1" si="188"/>
        <v>1.23555597786759</v>
      </c>
      <c r="I803" s="42">
        <f t="shared" ca="1" si="184"/>
        <v>1.06650545</v>
      </c>
      <c r="J803" s="40">
        <f t="shared" si="189"/>
        <v>3.5999999999999997E-2</v>
      </c>
      <c r="K803" s="98">
        <f t="shared" si="191"/>
        <v>42628</v>
      </c>
      <c r="L803" s="43">
        <f t="shared" si="192"/>
        <v>129</v>
      </c>
      <c r="M803" s="44">
        <f t="shared" si="193"/>
        <v>129</v>
      </c>
      <c r="N803" s="8">
        <f t="shared" si="185"/>
        <v>1.0182694910000001</v>
      </c>
      <c r="O803" s="8">
        <f t="shared" ca="1" si="186"/>
        <v>1.085989962</v>
      </c>
      <c r="P803" s="44">
        <v>0</v>
      </c>
      <c r="Q803" s="42">
        <f t="shared" ca="1" si="194"/>
        <v>180617.38802447001</v>
      </c>
      <c r="R803" s="42"/>
      <c r="S803" s="34">
        <v>0</v>
      </c>
      <c r="T803" s="34"/>
      <c r="U803" s="1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</row>
    <row r="804" spans="1:122" x14ac:dyDescent="0.2">
      <c r="A804" s="38">
        <f t="shared" si="187"/>
        <v>42817</v>
      </c>
      <c r="B804" s="39">
        <f t="shared" ca="1" si="195"/>
        <v>2282421.6043088199</v>
      </c>
      <c r="C804" s="34">
        <f t="shared" si="190"/>
        <v>2100447.3525</v>
      </c>
      <c r="D804" s="34"/>
      <c r="E804" s="40">
        <f ca="1">IF(A804&lt;$B$1,VLOOKUP(A804,[1]DI!$A$4:$B$15000,2,FALSE),0)</f>
        <v>0.12130000000000001</v>
      </c>
      <c r="F804" s="41">
        <f t="shared" ca="1" si="183"/>
        <v>1.0004544235623101</v>
      </c>
      <c r="G804" s="41">
        <f ca="1">(TRUNC(PRODUCT($F$11:$F803),16))</f>
        <v>1.3183259870577699</v>
      </c>
      <c r="H804" s="42">
        <f t="shared" ca="1" si="188"/>
        <v>1.23555597786759</v>
      </c>
      <c r="I804" s="42">
        <f t="shared" ca="1" si="184"/>
        <v>1.06699009</v>
      </c>
      <c r="J804" s="40">
        <f t="shared" si="189"/>
        <v>3.5999999999999997E-2</v>
      </c>
      <c r="K804" s="98">
        <f t="shared" si="191"/>
        <v>42628</v>
      </c>
      <c r="L804" s="43">
        <f t="shared" si="192"/>
        <v>130</v>
      </c>
      <c r="M804" s="44">
        <f t="shared" si="193"/>
        <v>130</v>
      </c>
      <c r="N804" s="8">
        <f t="shared" si="185"/>
        <v>1.0184124109999999</v>
      </c>
      <c r="O804" s="8">
        <f t="shared" ca="1" si="186"/>
        <v>1.08663595</v>
      </c>
      <c r="P804" s="44">
        <v>0</v>
      </c>
      <c r="Q804" s="42">
        <f t="shared" ca="1" si="194"/>
        <v>181974.25180882</v>
      </c>
      <c r="R804" s="42"/>
      <c r="S804" s="34">
        <v>0</v>
      </c>
      <c r="T804" s="34"/>
      <c r="U804" s="1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</row>
    <row r="805" spans="1:122" x14ac:dyDescent="0.2">
      <c r="A805" s="38">
        <f t="shared" si="187"/>
        <v>42818</v>
      </c>
      <c r="B805" s="39">
        <f t="shared" ca="1" si="195"/>
        <v>2283779.2977698701</v>
      </c>
      <c r="C805" s="34">
        <f t="shared" si="190"/>
        <v>2100447.3525</v>
      </c>
      <c r="D805" s="34"/>
      <c r="E805" s="40">
        <f ca="1">IF(A805&lt;$B$1,VLOOKUP(A805,[1]DI!$A$4:$B$15000,2,FALSE),0)</f>
        <v>0.12130000000000001</v>
      </c>
      <c r="F805" s="41">
        <f t="shared" ca="1" si="183"/>
        <v>1.0004544235623101</v>
      </c>
      <c r="G805" s="41">
        <f ca="1">(TRUNC(PRODUCT($F$11:$F804),16))</f>
        <v>1.3189250654491</v>
      </c>
      <c r="H805" s="42">
        <f t="shared" ca="1" si="188"/>
        <v>1.23555597786759</v>
      </c>
      <c r="I805" s="42">
        <f t="shared" ca="1" si="184"/>
        <v>1.06747496</v>
      </c>
      <c r="J805" s="40">
        <f t="shared" si="189"/>
        <v>3.5999999999999997E-2</v>
      </c>
      <c r="K805" s="98">
        <f t="shared" si="191"/>
        <v>42628</v>
      </c>
      <c r="L805" s="43">
        <f t="shared" si="192"/>
        <v>131</v>
      </c>
      <c r="M805" s="44">
        <f t="shared" si="193"/>
        <v>131</v>
      </c>
      <c r="N805" s="8">
        <f t="shared" si="185"/>
        <v>1.0185553510000001</v>
      </c>
      <c r="O805" s="8">
        <f t="shared" ca="1" si="186"/>
        <v>1.0872823330000001</v>
      </c>
      <c r="P805" s="44">
        <v>0</v>
      </c>
      <c r="Q805" s="42">
        <f t="shared" ca="1" si="194"/>
        <v>183331.94526986999</v>
      </c>
      <c r="R805" s="42"/>
      <c r="S805" s="34">
        <v>0</v>
      </c>
      <c r="T805" s="34"/>
      <c r="U805" s="1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</row>
    <row r="806" spans="1:122" x14ac:dyDescent="0.2">
      <c r="A806" s="38">
        <f t="shared" si="187"/>
        <v>42819</v>
      </c>
      <c r="B806" s="39">
        <f t="shared" ca="1" si="195"/>
        <v>2285137.7746977801</v>
      </c>
      <c r="C806" s="34">
        <f t="shared" si="190"/>
        <v>2100447.3525</v>
      </c>
      <c r="D806" s="34"/>
      <c r="E806" s="40">
        <f ca="1">IF(A806&lt;$B$1,VLOOKUP(A806,[1]DI!$A$4:$B$15000,2,FALSE),0)</f>
        <v>0</v>
      </c>
      <c r="F806" s="41">
        <f t="shared" ca="1" si="183"/>
        <v>1</v>
      </c>
      <c r="G806" s="41">
        <f ca="1">(TRUNC(PRODUCT($F$11:$F805),16))</f>
        <v>1.31952441607576</v>
      </c>
      <c r="H806" s="42">
        <f t="shared" ca="1" si="188"/>
        <v>1.23555597786759</v>
      </c>
      <c r="I806" s="42">
        <f t="shared" ca="1" si="184"/>
        <v>1.06796004</v>
      </c>
      <c r="J806" s="40">
        <f t="shared" si="189"/>
        <v>3.5999999999999997E-2</v>
      </c>
      <c r="K806" s="98">
        <f t="shared" si="191"/>
        <v>42628</v>
      </c>
      <c r="L806" s="43">
        <f t="shared" si="192"/>
        <v>131</v>
      </c>
      <c r="M806" s="44">
        <f t="shared" si="193"/>
        <v>132</v>
      </c>
      <c r="N806" s="8">
        <f t="shared" si="185"/>
        <v>1.0186983110000001</v>
      </c>
      <c r="O806" s="8">
        <f t="shared" ca="1" si="186"/>
        <v>1.087929089</v>
      </c>
      <c r="P806" s="44">
        <v>0</v>
      </c>
      <c r="Q806" s="42">
        <f t="shared" ca="1" si="194"/>
        <v>184690.42219777999</v>
      </c>
      <c r="R806" s="42"/>
      <c r="S806" s="34">
        <v>0</v>
      </c>
      <c r="T806" s="34"/>
      <c r="U806" s="1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</row>
    <row r="807" spans="1:122" x14ac:dyDescent="0.2">
      <c r="A807" s="38">
        <f t="shared" si="187"/>
        <v>42820</v>
      </c>
      <c r="B807" s="39">
        <f t="shared" ca="1" si="195"/>
        <v>2285137.7746977801</v>
      </c>
      <c r="C807" s="34">
        <f t="shared" si="190"/>
        <v>2100447.3525</v>
      </c>
      <c r="D807" s="34"/>
      <c r="E807" s="40">
        <f ca="1">IF(A807&lt;$B$1,VLOOKUP(A807,[1]DI!$A$4:$B$15000,2,FALSE),0)</f>
        <v>0</v>
      </c>
      <c r="F807" s="41">
        <f t="shared" ca="1" si="183"/>
        <v>1</v>
      </c>
      <c r="G807" s="41">
        <f ca="1">(TRUNC(PRODUCT($F$11:$F806),16))</f>
        <v>1.31952441607576</v>
      </c>
      <c r="H807" s="42">
        <f t="shared" ca="1" si="188"/>
        <v>1.23555597786759</v>
      </c>
      <c r="I807" s="42">
        <f t="shared" ca="1" si="184"/>
        <v>1.06796004</v>
      </c>
      <c r="J807" s="40">
        <f t="shared" si="189"/>
        <v>3.5999999999999997E-2</v>
      </c>
      <c r="K807" s="98">
        <f t="shared" si="191"/>
        <v>42628</v>
      </c>
      <c r="L807" s="43">
        <f t="shared" si="192"/>
        <v>131</v>
      </c>
      <c r="M807" s="44">
        <f t="shared" si="193"/>
        <v>132</v>
      </c>
      <c r="N807" s="8">
        <f t="shared" si="185"/>
        <v>1.0186983110000001</v>
      </c>
      <c r="O807" s="8">
        <f t="shared" ca="1" si="186"/>
        <v>1.087929089</v>
      </c>
      <c r="P807" s="44">
        <v>0</v>
      </c>
      <c r="Q807" s="42">
        <f t="shared" ca="1" si="194"/>
        <v>184690.42219777999</v>
      </c>
      <c r="R807" s="42"/>
      <c r="S807" s="34">
        <v>0</v>
      </c>
      <c r="T807" s="34"/>
      <c r="U807" s="1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</row>
    <row r="808" spans="1:122" x14ac:dyDescent="0.2">
      <c r="A808" s="38">
        <f t="shared" si="187"/>
        <v>42821</v>
      </c>
      <c r="B808" s="39">
        <f t="shared" ca="1" si="195"/>
        <v>2285137.7746977801</v>
      </c>
      <c r="C808" s="34">
        <f t="shared" si="190"/>
        <v>2100447.3525</v>
      </c>
      <c r="D808" s="34"/>
      <c r="E808" s="40">
        <f ca="1">IF(A808&lt;$B$1,VLOOKUP(A808,[1]DI!$A$4:$B$15000,2,FALSE),0)</f>
        <v>0.12130000000000001</v>
      </c>
      <c r="F808" s="41">
        <f t="shared" ca="1" si="183"/>
        <v>1.0004544235623101</v>
      </c>
      <c r="G808" s="41">
        <f ca="1">(TRUNC(PRODUCT($F$11:$F807),16))</f>
        <v>1.31952441607576</v>
      </c>
      <c r="H808" s="42">
        <f t="shared" ca="1" si="188"/>
        <v>1.23555597786759</v>
      </c>
      <c r="I808" s="42">
        <f t="shared" ca="1" si="184"/>
        <v>1.06796004</v>
      </c>
      <c r="J808" s="40">
        <f t="shared" si="189"/>
        <v>3.5999999999999997E-2</v>
      </c>
      <c r="K808" s="98">
        <f t="shared" si="191"/>
        <v>42628</v>
      </c>
      <c r="L808" s="43">
        <f t="shared" si="192"/>
        <v>132</v>
      </c>
      <c r="M808" s="44">
        <f t="shared" si="193"/>
        <v>132</v>
      </c>
      <c r="N808" s="8">
        <f t="shared" si="185"/>
        <v>1.0186983110000001</v>
      </c>
      <c r="O808" s="8">
        <f t="shared" ca="1" si="186"/>
        <v>1.087929089</v>
      </c>
      <c r="P808" s="44">
        <v>0</v>
      </c>
      <c r="Q808" s="42">
        <f t="shared" ca="1" si="194"/>
        <v>184690.42219777999</v>
      </c>
      <c r="R808" s="42"/>
      <c r="S808" s="34">
        <v>0</v>
      </c>
      <c r="T808" s="34"/>
      <c r="U808" s="1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</row>
    <row r="809" spans="1:122" x14ac:dyDescent="0.2">
      <c r="A809" s="38">
        <f t="shared" si="187"/>
        <v>42822</v>
      </c>
      <c r="B809" s="39">
        <f t="shared" ca="1" si="195"/>
        <v>2286497.0813024002</v>
      </c>
      <c r="C809" s="34">
        <f t="shared" si="190"/>
        <v>2100447.3525</v>
      </c>
      <c r="D809" s="34"/>
      <c r="E809" s="40">
        <f ca="1">IF(A809&lt;$B$1,VLOOKUP(A809,[1]DI!$A$4:$B$15000,2,FALSE),0)</f>
        <v>0.12130000000000001</v>
      </c>
      <c r="F809" s="41">
        <f t="shared" ca="1" si="183"/>
        <v>1.0004544235623101</v>
      </c>
      <c r="G809" s="41">
        <f ca="1">(TRUNC(PRODUCT($F$11:$F808),16))</f>
        <v>1.3201240390614699</v>
      </c>
      <c r="H809" s="42">
        <f t="shared" ca="1" si="188"/>
        <v>1.23555597786759</v>
      </c>
      <c r="I809" s="42">
        <f t="shared" ca="1" si="184"/>
        <v>1.06844535</v>
      </c>
      <c r="J809" s="40">
        <f t="shared" si="189"/>
        <v>3.5999999999999997E-2</v>
      </c>
      <c r="K809" s="98">
        <f t="shared" si="191"/>
        <v>42628</v>
      </c>
      <c r="L809" s="43">
        <f t="shared" si="192"/>
        <v>133</v>
      </c>
      <c r="M809" s="44">
        <f t="shared" si="193"/>
        <v>133</v>
      </c>
      <c r="N809" s="8">
        <f t="shared" si="185"/>
        <v>1.018841291</v>
      </c>
      <c r="O809" s="8">
        <f t="shared" ca="1" si="186"/>
        <v>1.0885762400000001</v>
      </c>
      <c r="P809" s="44">
        <v>0</v>
      </c>
      <c r="Q809" s="42">
        <f t="shared" ca="1" si="194"/>
        <v>186049.7288024</v>
      </c>
      <c r="R809" s="42"/>
      <c r="S809" s="34">
        <v>0</v>
      </c>
      <c r="T809" s="34"/>
      <c r="U809" s="1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</row>
    <row r="810" spans="1:122" x14ac:dyDescent="0.2">
      <c r="A810" s="38">
        <f t="shared" si="187"/>
        <v>42823</v>
      </c>
      <c r="B810" s="39">
        <f t="shared" ca="1" si="195"/>
        <v>2287857.1944788001</v>
      </c>
      <c r="C810" s="34">
        <f t="shared" si="190"/>
        <v>2100447.3525</v>
      </c>
      <c r="D810" s="34"/>
      <c r="E810" s="40">
        <f ca="1">IF(A810&lt;$B$1,VLOOKUP(A810,[1]DI!$A$4:$B$15000,2,FALSE),0)</f>
        <v>0.12130000000000001</v>
      </c>
      <c r="F810" s="41">
        <f t="shared" ca="1" si="183"/>
        <v>1.0004544235623101</v>
      </c>
      <c r="G810" s="41">
        <f ca="1">(TRUNC(PRODUCT($F$11:$F809),16))</f>
        <v>1.3207239345299899</v>
      </c>
      <c r="H810" s="42">
        <f t="shared" ca="1" si="188"/>
        <v>1.23555597786759</v>
      </c>
      <c r="I810" s="42">
        <f t="shared" ca="1" si="184"/>
        <v>1.0689308799999999</v>
      </c>
      <c r="J810" s="40">
        <f t="shared" si="189"/>
        <v>3.5999999999999997E-2</v>
      </c>
      <c r="K810" s="98">
        <f t="shared" si="191"/>
        <v>42628</v>
      </c>
      <c r="L810" s="43">
        <f t="shared" si="192"/>
        <v>134</v>
      </c>
      <c r="M810" s="44">
        <f t="shared" si="193"/>
        <v>134</v>
      </c>
      <c r="N810" s="8">
        <f t="shared" si="185"/>
        <v>1.018984291</v>
      </c>
      <c r="O810" s="8">
        <f t="shared" ca="1" si="186"/>
        <v>1.089223775</v>
      </c>
      <c r="P810" s="44">
        <v>0</v>
      </c>
      <c r="Q810" s="42">
        <f t="shared" ca="1" si="194"/>
        <v>187409.84197879999</v>
      </c>
      <c r="R810" s="42"/>
      <c r="S810" s="34">
        <v>0</v>
      </c>
      <c r="T810" s="34"/>
      <c r="U810" s="1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</row>
    <row r="811" spans="1:122" x14ac:dyDescent="0.2">
      <c r="A811" s="38">
        <f t="shared" si="187"/>
        <v>42824</v>
      </c>
      <c r="B811" s="39">
        <f t="shared" ca="1" si="195"/>
        <v>2289218.0953229601</v>
      </c>
      <c r="C811" s="34">
        <f t="shared" si="190"/>
        <v>2100447.3525</v>
      </c>
      <c r="D811" s="34"/>
      <c r="E811" s="40">
        <f ca="1">IF(A811&lt;$B$1,VLOOKUP(A811,[1]DI!$A$4:$B$15000,2,FALSE),0)</f>
        <v>0.12130000000000001</v>
      </c>
      <c r="F811" s="41">
        <f t="shared" ca="1" si="183"/>
        <v>1.0004544235623101</v>
      </c>
      <c r="G811" s="41">
        <f ca="1">(TRUNC(PRODUCT($F$11:$F810),16))</f>
        <v>1.3213241026051501</v>
      </c>
      <c r="H811" s="42">
        <f t="shared" ca="1" si="188"/>
        <v>1.23555597786759</v>
      </c>
      <c r="I811" s="42">
        <f t="shared" ca="1" si="184"/>
        <v>1.0694166199999999</v>
      </c>
      <c r="J811" s="40">
        <f t="shared" si="189"/>
        <v>3.5999999999999997E-2</v>
      </c>
      <c r="K811" s="98">
        <f t="shared" si="191"/>
        <v>42628</v>
      </c>
      <c r="L811" s="43">
        <f t="shared" si="192"/>
        <v>135</v>
      </c>
      <c r="M811" s="44">
        <f t="shared" si="193"/>
        <v>135</v>
      </c>
      <c r="N811" s="8">
        <f t="shared" si="185"/>
        <v>1.019127312</v>
      </c>
      <c r="O811" s="8">
        <f t="shared" ca="1" si="186"/>
        <v>1.0898716850000001</v>
      </c>
      <c r="P811" s="44">
        <v>0</v>
      </c>
      <c r="Q811" s="42">
        <f t="shared" ca="1" si="194"/>
        <v>188770.74282295999</v>
      </c>
      <c r="R811" s="42"/>
      <c r="S811" s="34">
        <v>0</v>
      </c>
      <c r="T811" s="34"/>
      <c r="U811" s="1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</row>
    <row r="812" spans="1:122" x14ac:dyDescent="0.2">
      <c r="A812" s="38">
        <f t="shared" si="187"/>
        <v>42825</v>
      </c>
      <c r="B812" s="39">
        <f t="shared" ca="1" si="195"/>
        <v>2290579.8258438199</v>
      </c>
      <c r="C812" s="34">
        <f t="shared" si="190"/>
        <v>2100447.3525</v>
      </c>
      <c r="D812" s="34"/>
      <c r="E812" s="40">
        <f ca="1">IF(A812&lt;$B$1,VLOOKUP(A812,[1]DI!$A$4:$B$15000,2,FALSE),0)</f>
        <v>0.12130000000000001</v>
      </c>
      <c r="F812" s="41">
        <f t="shared" ca="1" si="183"/>
        <v>1.0004544235623101</v>
      </c>
      <c r="G812" s="41">
        <f ca="1">(TRUNC(PRODUCT($F$11:$F811),16))</f>
        <v>1.32192454341082</v>
      </c>
      <c r="H812" s="42">
        <f t="shared" ca="1" si="188"/>
        <v>1.23555597786759</v>
      </c>
      <c r="I812" s="42">
        <f t="shared" ca="1" si="184"/>
        <v>1.0699025900000001</v>
      </c>
      <c r="J812" s="40">
        <f t="shared" si="189"/>
        <v>3.5999999999999997E-2</v>
      </c>
      <c r="K812" s="98">
        <f t="shared" si="191"/>
        <v>42628</v>
      </c>
      <c r="L812" s="43">
        <f t="shared" si="192"/>
        <v>136</v>
      </c>
      <c r="M812" s="44">
        <f t="shared" si="193"/>
        <v>136</v>
      </c>
      <c r="N812" s="8">
        <f t="shared" si="185"/>
        <v>1.0192703519999999</v>
      </c>
      <c r="O812" s="8">
        <f t="shared" ca="1" si="186"/>
        <v>1.09051999</v>
      </c>
      <c r="P812" s="44">
        <v>0</v>
      </c>
      <c r="Q812" s="42">
        <f t="shared" ca="1" si="194"/>
        <v>190132.47334381999</v>
      </c>
      <c r="R812" s="42"/>
      <c r="S812" s="34">
        <v>0</v>
      </c>
      <c r="T812" s="34"/>
      <c r="U812" s="1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</row>
    <row r="813" spans="1:122" x14ac:dyDescent="0.2">
      <c r="A813" s="38">
        <f t="shared" si="187"/>
        <v>42826</v>
      </c>
      <c r="B813" s="39">
        <f t="shared" ca="1" si="195"/>
        <v>2291942.3608360202</v>
      </c>
      <c r="C813" s="34">
        <f t="shared" si="190"/>
        <v>2100447.3525</v>
      </c>
      <c r="D813" s="34"/>
      <c r="E813" s="40">
        <f ca="1">IF(A813&lt;$B$1,VLOOKUP(A813,[1]DI!$A$4:$B$15000,2,FALSE),0)</f>
        <v>0</v>
      </c>
      <c r="F813" s="41">
        <f t="shared" ca="1" si="183"/>
        <v>1</v>
      </c>
      <c r="G813" s="41">
        <f ca="1">(TRUNC(PRODUCT($F$11:$F812),16))</f>
        <v>1.32252525707094</v>
      </c>
      <c r="H813" s="42">
        <f t="shared" ca="1" si="188"/>
        <v>1.23555597786759</v>
      </c>
      <c r="I813" s="42">
        <f t="shared" ca="1" si="184"/>
        <v>1.07038878</v>
      </c>
      <c r="J813" s="40">
        <f t="shared" si="189"/>
        <v>3.5999999999999997E-2</v>
      </c>
      <c r="K813" s="98">
        <f t="shared" si="191"/>
        <v>42628</v>
      </c>
      <c r="L813" s="43">
        <f t="shared" si="192"/>
        <v>136</v>
      </c>
      <c r="M813" s="44">
        <f t="shared" si="193"/>
        <v>137</v>
      </c>
      <c r="N813" s="8">
        <f t="shared" si="185"/>
        <v>1.019413412</v>
      </c>
      <c r="O813" s="8">
        <f t="shared" ca="1" si="186"/>
        <v>1.0911686780000001</v>
      </c>
      <c r="P813" s="44">
        <v>0</v>
      </c>
      <c r="Q813" s="42">
        <f t="shared" ca="1" si="194"/>
        <v>191495.00833601999</v>
      </c>
      <c r="R813" s="42"/>
      <c r="S813" s="34">
        <v>0</v>
      </c>
      <c r="T813" s="34"/>
      <c r="U813" s="1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</row>
    <row r="814" spans="1:122" x14ac:dyDescent="0.2">
      <c r="A814" s="38">
        <f t="shared" si="187"/>
        <v>42827</v>
      </c>
      <c r="B814" s="39">
        <f t="shared" ca="1" si="195"/>
        <v>2291942.3608360202</v>
      </c>
      <c r="C814" s="34">
        <f t="shared" si="190"/>
        <v>2100447.3525</v>
      </c>
      <c r="D814" s="34"/>
      <c r="E814" s="40">
        <f ca="1">IF(A814&lt;$B$1,VLOOKUP(A814,[1]DI!$A$4:$B$15000,2,FALSE),0)</f>
        <v>0</v>
      </c>
      <c r="F814" s="41">
        <f t="shared" ca="1" si="183"/>
        <v>1</v>
      </c>
      <c r="G814" s="41">
        <f ca="1">(TRUNC(PRODUCT($F$11:$F813),16))</f>
        <v>1.32252525707094</v>
      </c>
      <c r="H814" s="42">
        <f t="shared" ca="1" si="188"/>
        <v>1.23555597786759</v>
      </c>
      <c r="I814" s="42">
        <f t="shared" ca="1" si="184"/>
        <v>1.07038878</v>
      </c>
      <c r="J814" s="40">
        <f t="shared" si="189"/>
        <v>3.5999999999999997E-2</v>
      </c>
      <c r="K814" s="98">
        <f t="shared" si="191"/>
        <v>42628</v>
      </c>
      <c r="L814" s="43">
        <f t="shared" si="192"/>
        <v>136</v>
      </c>
      <c r="M814" s="44">
        <f t="shared" si="193"/>
        <v>137</v>
      </c>
      <c r="N814" s="8">
        <f t="shared" si="185"/>
        <v>1.019413412</v>
      </c>
      <c r="O814" s="8">
        <f t="shared" ca="1" si="186"/>
        <v>1.0911686780000001</v>
      </c>
      <c r="P814" s="44">
        <v>0</v>
      </c>
      <c r="Q814" s="42">
        <f t="shared" ca="1" si="194"/>
        <v>191495.00833601999</v>
      </c>
      <c r="R814" s="42"/>
      <c r="S814" s="34">
        <v>0</v>
      </c>
      <c r="T814" s="34"/>
      <c r="U814" s="1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</row>
    <row r="815" spans="1:122" x14ac:dyDescent="0.2">
      <c r="A815" s="38">
        <f t="shared" si="187"/>
        <v>42828</v>
      </c>
      <c r="B815" s="39">
        <f t="shared" ca="1" si="195"/>
        <v>2291942.3608360202</v>
      </c>
      <c r="C815" s="34">
        <f t="shared" si="190"/>
        <v>2100447.3525</v>
      </c>
      <c r="D815" s="34"/>
      <c r="E815" s="40">
        <f ca="1">IF(A815&lt;$B$1,VLOOKUP(A815,[1]DI!$A$4:$B$15000,2,FALSE),0)</f>
        <v>0.12130000000000001</v>
      </c>
      <c r="F815" s="41">
        <f t="shared" ca="1" si="183"/>
        <v>1.0004544235623101</v>
      </c>
      <c r="G815" s="41">
        <f ca="1">(TRUNC(PRODUCT($F$11:$F814),16))</f>
        <v>1.32252525707094</v>
      </c>
      <c r="H815" s="42">
        <f t="shared" ca="1" si="188"/>
        <v>1.23555597786759</v>
      </c>
      <c r="I815" s="42">
        <f t="shared" ca="1" si="184"/>
        <v>1.07038878</v>
      </c>
      <c r="J815" s="40">
        <f t="shared" si="189"/>
        <v>3.5999999999999997E-2</v>
      </c>
      <c r="K815" s="98">
        <f t="shared" si="191"/>
        <v>42628</v>
      </c>
      <c r="L815" s="43">
        <f t="shared" si="192"/>
        <v>137</v>
      </c>
      <c r="M815" s="44">
        <f t="shared" si="193"/>
        <v>137</v>
      </c>
      <c r="N815" s="8">
        <f t="shared" si="185"/>
        <v>1.019413412</v>
      </c>
      <c r="O815" s="8">
        <f t="shared" ca="1" si="186"/>
        <v>1.0911686780000001</v>
      </c>
      <c r="P815" s="44">
        <v>0</v>
      </c>
      <c r="Q815" s="42">
        <f t="shared" ca="1" si="194"/>
        <v>191495.00833601999</v>
      </c>
      <c r="R815" s="42"/>
      <c r="S815" s="34">
        <v>0</v>
      </c>
      <c r="T815" s="34"/>
      <c r="U815" s="1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</row>
    <row r="816" spans="1:122" x14ac:dyDescent="0.2">
      <c r="A816" s="38">
        <f t="shared" si="187"/>
        <v>42829</v>
      </c>
      <c r="B816" s="39">
        <f t="shared" ca="1" si="195"/>
        <v>2293305.70870134</v>
      </c>
      <c r="C816" s="34">
        <f t="shared" si="190"/>
        <v>2100447.3525</v>
      </c>
      <c r="D816" s="34"/>
      <c r="E816" s="40">
        <f ca="1">IF(A816&lt;$B$1,VLOOKUP(A816,[1]DI!$A$4:$B$15000,2,FALSE),0)</f>
        <v>0.12130000000000001</v>
      </c>
      <c r="F816" s="41">
        <f t="shared" ca="1" si="183"/>
        <v>1.0004544235623101</v>
      </c>
      <c r="G816" s="41">
        <f ca="1">(TRUNC(PRODUCT($F$11:$F815),16))</f>
        <v>1.3231262437094999</v>
      </c>
      <c r="H816" s="42">
        <f t="shared" ca="1" si="188"/>
        <v>1.23555597786759</v>
      </c>
      <c r="I816" s="42">
        <f t="shared" ca="1" si="184"/>
        <v>1.07087519</v>
      </c>
      <c r="J816" s="40">
        <f t="shared" si="189"/>
        <v>3.5999999999999997E-2</v>
      </c>
      <c r="K816" s="98">
        <f t="shared" si="191"/>
        <v>42628</v>
      </c>
      <c r="L816" s="43">
        <f t="shared" si="192"/>
        <v>138</v>
      </c>
      <c r="M816" s="44">
        <f t="shared" si="193"/>
        <v>138</v>
      </c>
      <c r="N816" s="8">
        <f t="shared" si="185"/>
        <v>1.0195564930000001</v>
      </c>
      <c r="O816" s="8">
        <f t="shared" ca="1" si="186"/>
        <v>1.0918177529999999</v>
      </c>
      <c r="P816" s="44">
        <v>0</v>
      </c>
      <c r="Q816" s="42">
        <f t="shared" ca="1" si="194"/>
        <v>192858.35620134001</v>
      </c>
      <c r="R816" s="42"/>
      <c r="S816" s="34">
        <v>0</v>
      </c>
      <c r="T816" s="34"/>
      <c r="U816" s="1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</row>
    <row r="817" spans="1:122" x14ac:dyDescent="0.2">
      <c r="A817" s="38">
        <f t="shared" si="187"/>
        <v>42830</v>
      </c>
      <c r="B817" s="39">
        <f t="shared" ca="1" si="195"/>
        <v>2294669.8631384498</v>
      </c>
      <c r="C817" s="34">
        <f t="shared" si="190"/>
        <v>2100447.3525</v>
      </c>
      <c r="D817" s="34"/>
      <c r="E817" s="40">
        <f ca="1">IF(A817&lt;$B$1,VLOOKUP(A817,[1]DI!$A$4:$B$15000,2,FALSE),0)</f>
        <v>0.12130000000000001</v>
      </c>
      <c r="F817" s="41">
        <f t="shared" ca="1" si="183"/>
        <v>1.0004544235623101</v>
      </c>
      <c r="G817" s="41">
        <f ca="1">(TRUNC(PRODUCT($F$11:$F816),16))</f>
        <v>1.32372750345055</v>
      </c>
      <c r="H817" s="42">
        <f t="shared" ca="1" si="188"/>
        <v>1.23555597786759</v>
      </c>
      <c r="I817" s="42">
        <f t="shared" ca="1" si="184"/>
        <v>1.0713618199999999</v>
      </c>
      <c r="J817" s="40">
        <f t="shared" si="189"/>
        <v>3.5999999999999997E-2</v>
      </c>
      <c r="K817" s="98">
        <f t="shared" si="191"/>
        <v>42628</v>
      </c>
      <c r="L817" s="43">
        <f t="shared" si="192"/>
        <v>139</v>
      </c>
      <c r="M817" s="44">
        <f t="shared" si="193"/>
        <v>139</v>
      </c>
      <c r="N817" s="8">
        <f t="shared" si="185"/>
        <v>1.0196995929999999</v>
      </c>
      <c r="O817" s="8">
        <f t="shared" ca="1" si="186"/>
        <v>1.0924672120000001</v>
      </c>
      <c r="P817" s="44">
        <v>0</v>
      </c>
      <c r="Q817" s="42">
        <f t="shared" ca="1" si="194"/>
        <v>194222.51063845001</v>
      </c>
      <c r="R817" s="42"/>
      <c r="S817" s="34">
        <v>0</v>
      </c>
      <c r="T817" s="34"/>
      <c r="U817" s="1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</row>
    <row r="818" spans="1:122" x14ac:dyDescent="0.2">
      <c r="A818" s="38">
        <f t="shared" si="187"/>
        <v>42831</v>
      </c>
      <c r="B818" s="39">
        <f t="shared" ca="1" si="195"/>
        <v>2296034.8283482399</v>
      </c>
      <c r="C818" s="34">
        <f t="shared" si="190"/>
        <v>2100447.3525</v>
      </c>
      <c r="D818" s="34"/>
      <c r="E818" s="40">
        <f ca="1">IF(A818&lt;$B$1,VLOOKUP(A818,[1]DI!$A$4:$B$15000,2,FALSE),0)</f>
        <v>0.12130000000000001</v>
      </c>
      <c r="F818" s="41">
        <f t="shared" ca="1" si="183"/>
        <v>1.0004544235623101</v>
      </c>
      <c r="G818" s="41">
        <f ca="1">(TRUNC(PRODUCT($F$11:$F817),16))</f>
        <v>1.3243290364182001</v>
      </c>
      <c r="H818" s="42">
        <f t="shared" ca="1" si="188"/>
        <v>1.23555597786759</v>
      </c>
      <c r="I818" s="42">
        <f t="shared" ca="1" si="184"/>
        <v>1.0718486700000001</v>
      </c>
      <c r="J818" s="40">
        <f t="shared" si="189"/>
        <v>3.5999999999999997E-2</v>
      </c>
      <c r="K818" s="98">
        <f t="shared" si="191"/>
        <v>42628</v>
      </c>
      <c r="L818" s="43">
        <f t="shared" si="192"/>
        <v>140</v>
      </c>
      <c r="M818" s="44">
        <f t="shared" si="193"/>
        <v>140</v>
      </c>
      <c r="N818" s="8">
        <f t="shared" si="185"/>
        <v>1.0198427139999999</v>
      </c>
      <c r="O818" s="8">
        <f t="shared" ca="1" si="186"/>
        <v>1.0931170569999999</v>
      </c>
      <c r="P818" s="44">
        <v>0</v>
      </c>
      <c r="Q818" s="42">
        <f t="shared" ca="1" si="194"/>
        <v>195587.47584823999</v>
      </c>
      <c r="R818" s="42"/>
      <c r="S818" s="34">
        <v>0</v>
      </c>
      <c r="T818" s="34"/>
      <c r="U818" s="1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</row>
    <row r="819" spans="1:122" x14ac:dyDescent="0.2">
      <c r="A819" s="38">
        <f t="shared" si="187"/>
        <v>42832</v>
      </c>
      <c r="B819" s="39">
        <f t="shared" ca="1" si="195"/>
        <v>2297400.6211342802</v>
      </c>
      <c r="C819" s="34">
        <f t="shared" si="190"/>
        <v>2100447.3525</v>
      </c>
      <c r="D819" s="34"/>
      <c r="E819" s="40">
        <f ca="1">IF(A819&lt;$B$1,VLOOKUP(A819,[1]DI!$A$4:$B$15000,2,FALSE),0)</f>
        <v>0.12130000000000001</v>
      </c>
      <c r="F819" s="41">
        <f t="shared" ca="1" si="183"/>
        <v>1.0004544235623101</v>
      </c>
      <c r="G819" s="41">
        <f ca="1">(TRUNC(PRODUCT($F$11:$F818),16))</f>
        <v>1.3249308427366</v>
      </c>
      <c r="H819" s="42">
        <f t="shared" ca="1" si="188"/>
        <v>1.23555597786759</v>
      </c>
      <c r="I819" s="42">
        <f t="shared" ca="1" si="184"/>
        <v>1.0723357499999999</v>
      </c>
      <c r="J819" s="40">
        <f t="shared" si="189"/>
        <v>3.5999999999999997E-2</v>
      </c>
      <c r="K819" s="98">
        <f t="shared" si="191"/>
        <v>42628</v>
      </c>
      <c r="L819" s="43">
        <f t="shared" si="192"/>
        <v>141</v>
      </c>
      <c r="M819" s="44">
        <f t="shared" si="193"/>
        <v>141</v>
      </c>
      <c r="N819" s="8">
        <f t="shared" si="185"/>
        <v>1.019985854</v>
      </c>
      <c r="O819" s="8">
        <f t="shared" ca="1" si="186"/>
        <v>1.093767296</v>
      </c>
      <c r="P819" s="44">
        <v>0</v>
      </c>
      <c r="Q819" s="42">
        <f t="shared" ca="1" si="194"/>
        <v>196953.26863427999</v>
      </c>
      <c r="R819" s="42"/>
      <c r="S819" s="34">
        <v>0</v>
      </c>
      <c r="T819" s="34"/>
      <c r="U819" s="1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</row>
    <row r="820" spans="1:122" x14ac:dyDescent="0.2">
      <c r="A820" s="38">
        <f t="shared" si="187"/>
        <v>42833</v>
      </c>
      <c r="B820" s="39">
        <f t="shared" ca="1" si="195"/>
        <v>2298767.2036885303</v>
      </c>
      <c r="C820" s="34">
        <f t="shared" si="190"/>
        <v>2100447.3525</v>
      </c>
      <c r="D820" s="34"/>
      <c r="E820" s="40">
        <f ca="1">IF(A820&lt;$B$1,VLOOKUP(A820,[1]DI!$A$4:$B$15000,2,FALSE),0)</f>
        <v>0</v>
      </c>
      <c r="F820" s="41">
        <f t="shared" ca="1" si="183"/>
        <v>1</v>
      </c>
      <c r="G820" s="41">
        <f ca="1">(TRUNC(PRODUCT($F$11:$F819),16))</f>
        <v>1.3255329225299699</v>
      </c>
      <c r="H820" s="42">
        <f t="shared" ca="1" si="188"/>
        <v>1.23555597786759</v>
      </c>
      <c r="I820" s="42">
        <f t="shared" ca="1" si="184"/>
        <v>1.0728230400000001</v>
      </c>
      <c r="J820" s="40">
        <f t="shared" si="189"/>
        <v>3.5999999999999997E-2</v>
      </c>
      <c r="K820" s="98">
        <f t="shared" si="191"/>
        <v>42628</v>
      </c>
      <c r="L820" s="43">
        <f t="shared" si="192"/>
        <v>141</v>
      </c>
      <c r="M820" s="44">
        <f t="shared" si="193"/>
        <v>142</v>
      </c>
      <c r="N820" s="8">
        <f t="shared" si="185"/>
        <v>1.020129015</v>
      </c>
      <c r="O820" s="8">
        <f t="shared" ca="1" si="186"/>
        <v>1.0944179110000001</v>
      </c>
      <c r="P820" s="44">
        <v>0</v>
      </c>
      <c r="Q820" s="42">
        <f t="shared" ca="1" si="194"/>
        <v>198319.85118853001</v>
      </c>
      <c r="R820" s="42"/>
      <c r="S820" s="34">
        <v>0</v>
      </c>
      <c r="T820" s="34"/>
      <c r="U820" s="1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</row>
    <row r="821" spans="1:122" x14ac:dyDescent="0.2">
      <c r="A821" s="38">
        <f t="shared" si="187"/>
        <v>42834</v>
      </c>
      <c r="B821" s="39">
        <f t="shared" ca="1" si="195"/>
        <v>2298767.2036885303</v>
      </c>
      <c r="C821" s="34">
        <f t="shared" si="190"/>
        <v>2100447.3525</v>
      </c>
      <c r="D821" s="34"/>
      <c r="E821" s="40">
        <f ca="1">IF(A821&lt;$B$1,VLOOKUP(A821,[1]DI!$A$4:$B$15000,2,FALSE),0)</f>
        <v>0</v>
      </c>
      <c r="F821" s="41">
        <f t="shared" ca="1" si="183"/>
        <v>1</v>
      </c>
      <c r="G821" s="41">
        <f ca="1">(TRUNC(PRODUCT($F$11:$F820),16))</f>
        <v>1.3255329225299699</v>
      </c>
      <c r="H821" s="42">
        <f t="shared" ca="1" si="188"/>
        <v>1.23555597786759</v>
      </c>
      <c r="I821" s="42">
        <f t="shared" ca="1" si="184"/>
        <v>1.0728230400000001</v>
      </c>
      <c r="J821" s="40">
        <f t="shared" si="189"/>
        <v>3.5999999999999997E-2</v>
      </c>
      <c r="K821" s="98">
        <f t="shared" si="191"/>
        <v>42628</v>
      </c>
      <c r="L821" s="43">
        <f t="shared" si="192"/>
        <v>141</v>
      </c>
      <c r="M821" s="44">
        <f t="shared" si="193"/>
        <v>142</v>
      </c>
      <c r="N821" s="8">
        <f t="shared" si="185"/>
        <v>1.020129015</v>
      </c>
      <c r="O821" s="8">
        <f t="shared" ca="1" si="186"/>
        <v>1.0944179110000001</v>
      </c>
      <c r="P821" s="44">
        <v>0</v>
      </c>
      <c r="Q821" s="42">
        <f t="shared" ca="1" si="194"/>
        <v>198319.85118853001</v>
      </c>
      <c r="R821" s="42"/>
      <c r="S821" s="34">
        <v>0</v>
      </c>
      <c r="T821" s="34"/>
      <c r="U821" s="1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</row>
    <row r="822" spans="1:122" x14ac:dyDescent="0.2">
      <c r="A822" s="38">
        <f t="shared" si="187"/>
        <v>42835</v>
      </c>
      <c r="B822" s="39">
        <f t="shared" ca="1" si="195"/>
        <v>2298767.2036885303</v>
      </c>
      <c r="C822" s="34">
        <f t="shared" si="190"/>
        <v>2100447.3525</v>
      </c>
      <c r="D822" s="34"/>
      <c r="E822" s="40">
        <f ca="1">IF(A822&lt;$B$1,VLOOKUP(A822,[1]DI!$A$4:$B$15000,2,FALSE),0)</f>
        <v>0.12130000000000001</v>
      </c>
      <c r="F822" s="41">
        <f t="shared" ca="1" si="183"/>
        <v>1.0004544235623101</v>
      </c>
      <c r="G822" s="41">
        <f ca="1">(TRUNC(PRODUCT($F$11:$F821),16))</f>
        <v>1.3255329225299699</v>
      </c>
      <c r="H822" s="42">
        <f t="shared" ca="1" si="188"/>
        <v>1.23555597786759</v>
      </c>
      <c r="I822" s="42">
        <f t="shared" ca="1" si="184"/>
        <v>1.0728230400000001</v>
      </c>
      <c r="J822" s="40">
        <f t="shared" si="189"/>
        <v>3.5999999999999997E-2</v>
      </c>
      <c r="K822" s="98">
        <f t="shared" si="191"/>
        <v>42628</v>
      </c>
      <c r="L822" s="43">
        <f t="shared" si="192"/>
        <v>142</v>
      </c>
      <c r="M822" s="44">
        <f t="shared" si="193"/>
        <v>142</v>
      </c>
      <c r="N822" s="8">
        <f t="shared" si="185"/>
        <v>1.020129015</v>
      </c>
      <c r="O822" s="8">
        <f t="shared" ca="1" si="186"/>
        <v>1.0944179110000001</v>
      </c>
      <c r="P822" s="44">
        <v>0</v>
      </c>
      <c r="Q822" s="42">
        <f t="shared" ca="1" si="194"/>
        <v>198319.85118853001</v>
      </c>
      <c r="R822" s="42"/>
      <c r="S822" s="34">
        <v>0</v>
      </c>
      <c r="T822" s="34"/>
      <c r="U822" s="1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</row>
    <row r="823" spans="1:122" x14ac:dyDescent="0.2">
      <c r="A823" s="38">
        <f t="shared" si="187"/>
        <v>42836</v>
      </c>
      <c r="B823" s="39">
        <f t="shared" ca="1" si="195"/>
        <v>2300134.6180199198</v>
      </c>
      <c r="C823" s="34">
        <f t="shared" si="190"/>
        <v>2100447.3525</v>
      </c>
      <c r="D823" s="34"/>
      <c r="E823" s="40">
        <f ca="1">IF(A823&lt;$B$1,VLOOKUP(A823,[1]DI!$A$4:$B$15000,2,FALSE),0)</f>
        <v>0.12130000000000001</v>
      </c>
      <c r="F823" s="41">
        <f t="shared" ca="1" si="183"/>
        <v>1.0004544235623101</v>
      </c>
      <c r="G823" s="41">
        <f ca="1">(TRUNC(PRODUCT($F$11:$F822),16))</f>
        <v>1.32613527592259</v>
      </c>
      <c r="H823" s="42">
        <f t="shared" ca="1" si="188"/>
        <v>1.23555597786759</v>
      </c>
      <c r="I823" s="42">
        <f t="shared" ca="1" si="184"/>
        <v>1.0733105599999999</v>
      </c>
      <c r="J823" s="40">
        <f t="shared" si="189"/>
        <v>3.5999999999999997E-2</v>
      </c>
      <c r="K823" s="98">
        <f t="shared" si="191"/>
        <v>42628</v>
      </c>
      <c r="L823" s="43">
        <f t="shared" si="192"/>
        <v>143</v>
      </c>
      <c r="M823" s="44">
        <f t="shared" si="193"/>
        <v>143</v>
      </c>
      <c r="N823" s="8">
        <f t="shared" si="185"/>
        <v>1.0202721960000001</v>
      </c>
      <c r="O823" s="8">
        <f t="shared" ca="1" si="186"/>
        <v>1.0950689220000001</v>
      </c>
      <c r="P823" s="44">
        <v>0</v>
      </c>
      <c r="Q823" s="42">
        <f t="shared" ca="1" si="194"/>
        <v>199687.26551992001</v>
      </c>
      <c r="R823" s="42"/>
      <c r="S823" s="34">
        <v>0</v>
      </c>
      <c r="T823" s="34"/>
      <c r="U823" s="1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</row>
    <row r="824" spans="1:122" x14ac:dyDescent="0.2">
      <c r="A824" s="38">
        <f t="shared" si="187"/>
        <v>42837</v>
      </c>
      <c r="B824" s="39">
        <f t="shared" ca="1" si="195"/>
        <v>2301502.8431239999</v>
      </c>
      <c r="C824" s="34">
        <f t="shared" si="190"/>
        <v>2100447.3525</v>
      </c>
      <c r="D824" s="34"/>
      <c r="E824" s="40">
        <f ca="1">IF(A824&lt;$B$1,VLOOKUP(A824,[1]DI!$A$4:$B$15000,2,FALSE),0)</f>
        <v>0.12130000000000001</v>
      </c>
      <c r="F824" s="41">
        <f t="shared" ca="1" si="183"/>
        <v>1.0004544235623101</v>
      </c>
      <c r="G824" s="41">
        <f ca="1">(TRUNC(PRODUCT($F$11:$F823),16))</f>
        <v>1.32673790303878</v>
      </c>
      <c r="H824" s="42">
        <f t="shared" ca="1" si="188"/>
        <v>1.23555597786759</v>
      </c>
      <c r="I824" s="42">
        <f t="shared" ca="1" si="184"/>
        <v>1.0737983</v>
      </c>
      <c r="J824" s="40">
        <f t="shared" si="189"/>
        <v>3.5999999999999997E-2</v>
      </c>
      <c r="K824" s="98">
        <f t="shared" si="191"/>
        <v>42628</v>
      </c>
      <c r="L824" s="43">
        <f t="shared" si="192"/>
        <v>144</v>
      </c>
      <c r="M824" s="44">
        <f t="shared" si="193"/>
        <v>144</v>
      </c>
      <c r="N824" s="8">
        <f t="shared" si="185"/>
        <v>1.0204153970000001</v>
      </c>
      <c r="O824" s="8">
        <f t="shared" ca="1" si="186"/>
        <v>1.095720319</v>
      </c>
      <c r="P824" s="44">
        <v>0</v>
      </c>
      <c r="Q824" s="42">
        <f t="shared" ca="1" si="194"/>
        <v>201055.490624</v>
      </c>
      <c r="R824" s="42"/>
      <c r="S824" s="34">
        <v>0</v>
      </c>
      <c r="T824" s="34"/>
      <c r="U824" s="1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</row>
    <row r="825" spans="1:122" x14ac:dyDescent="0.2">
      <c r="A825" s="38">
        <f t="shared" si="187"/>
        <v>42838</v>
      </c>
      <c r="B825" s="39">
        <f t="shared" ca="1" si="195"/>
        <v>2302871.8558958299</v>
      </c>
      <c r="C825" s="34">
        <f t="shared" si="190"/>
        <v>2100447.3525</v>
      </c>
      <c r="D825" s="34"/>
      <c r="E825" s="40">
        <f ca="1">IF(A825&lt;$B$1,VLOOKUP(A825,[1]DI!$A$4:$B$15000,2,FALSE),0)</f>
        <v>0.1113</v>
      </c>
      <c r="F825" s="41">
        <f t="shared" ca="1" si="183"/>
        <v>1.00041885952736</v>
      </c>
      <c r="G825" s="41">
        <f ca="1">(TRUNC(PRODUCT($F$11:$F824),16))</f>
        <v>1.32734080400293</v>
      </c>
      <c r="H825" s="42">
        <f t="shared" ca="1" si="188"/>
        <v>1.23555597786759</v>
      </c>
      <c r="I825" s="42">
        <f t="shared" ca="1" si="184"/>
        <v>1.0742862500000001</v>
      </c>
      <c r="J825" s="40">
        <f t="shared" si="189"/>
        <v>3.5999999999999997E-2</v>
      </c>
      <c r="K825" s="98">
        <f t="shared" si="191"/>
        <v>42628</v>
      </c>
      <c r="L825" s="43">
        <f t="shared" si="192"/>
        <v>145</v>
      </c>
      <c r="M825" s="44">
        <f t="shared" si="193"/>
        <v>145</v>
      </c>
      <c r="N825" s="8">
        <f t="shared" si="185"/>
        <v>1.0205586179999999</v>
      </c>
      <c r="O825" s="8">
        <f t="shared" ca="1" si="186"/>
        <v>1.0963720910000001</v>
      </c>
      <c r="P825" s="44">
        <v>0</v>
      </c>
      <c r="Q825" s="42">
        <f t="shared" ca="1" si="194"/>
        <v>202424.50339582999</v>
      </c>
      <c r="R825" s="42"/>
      <c r="S825" s="34">
        <v>0</v>
      </c>
      <c r="T825" s="34"/>
      <c r="U825" s="1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</row>
    <row r="826" spans="1:122" x14ac:dyDescent="0.2">
      <c r="A826" s="38">
        <f t="shared" si="187"/>
        <v>42839</v>
      </c>
      <c r="B826" s="39">
        <f t="shared" ca="1" si="195"/>
        <v>2304159.8019021</v>
      </c>
      <c r="C826" s="34">
        <f t="shared" si="190"/>
        <v>2100447.3525</v>
      </c>
      <c r="D826" s="34"/>
      <c r="E826" s="40">
        <f ca="1">IF(A826&lt;$B$1,VLOOKUP(A826,[1]DI!$A$4:$B$15000,2,FALSE),0)</f>
        <v>0</v>
      </c>
      <c r="F826" s="41">
        <f t="shared" ca="1" si="183"/>
        <v>1</v>
      </c>
      <c r="G826" s="41">
        <f ca="1">(TRUNC(PRODUCT($F$11:$F825),16))</f>
        <v>1.32789677334474</v>
      </c>
      <c r="H826" s="42">
        <f t="shared" ca="1" si="188"/>
        <v>1.23555597786759</v>
      </c>
      <c r="I826" s="42">
        <f t="shared" ca="1" si="184"/>
        <v>1.0747362300000001</v>
      </c>
      <c r="J826" s="40">
        <f t="shared" si="189"/>
        <v>3.5999999999999997E-2</v>
      </c>
      <c r="K826" s="98">
        <f t="shared" si="191"/>
        <v>42628</v>
      </c>
      <c r="L826" s="43">
        <f t="shared" si="192"/>
        <v>145</v>
      </c>
      <c r="M826" s="44">
        <f t="shared" si="193"/>
        <v>146</v>
      </c>
      <c r="N826" s="8">
        <f t="shared" si="185"/>
        <v>1.0207018590000001</v>
      </c>
      <c r="O826" s="8">
        <f t="shared" ca="1" si="186"/>
        <v>1.0969852680000001</v>
      </c>
      <c r="P826" s="44">
        <v>0</v>
      </c>
      <c r="Q826" s="42">
        <f t="shared" ca="1" si="194"/>
        <v>203712.4494021</v>
      </c>
      <c r="R826" s="42"/>
      <c r="S826" s="34">
        <v>0</v>
      </c>
      <c r="T826" s="34"/>
      <c r="U826" s="1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</row>
    <row r="827" spans="1:122" x14ac:dyDescent="0.2">
      <c r="A827" s="38">
        <f t="shared" si="187"/>
        <v>42840</v>
      </c>
      <c r="B827" s="39">
        <f t="shared" ca="1" si="195"/>
        <v>2304159.8019021</v>
      </c>
      <c r="C827" s="34">
        <f t="shared" si="190"/>
        <v>2100447.3525</v>
      </c>
      <c r="D827" s="34"/>
      <c r="E827" s="40">
        <f ca="1">IF(A827&lt;$B$1,VLOOKUP(A827,[1]DI!$A$4:$B$15000,2,FALSE),0)</f>
        <v>0</v>
      </c>
      <c r="F827" s="41">
        <f t="shared" ca="1" si="183"/>
        <v>1</v>
      </c>
      <c r="G827" s="41">
        <f ca="1">(TRUNC(PRODUCT($F$11:$F826),16))</f>
        <v>1.32789677334474</v>
      </c>
      <c r="H827" s="42">
        <f t="shared" ca="1" si="188"/>
        <v>1.23555597786759</v>
      </c>
      <c r="I827" s="42">
        <f t="shared" ca="1" si="184"/>
        <v>1.0747362300000001</v>
      </c>
      <c r="J827" s="40">
        <f t="shared" si="189"/>
        <v>3.5999999999999997E-2</v>
      </c>
      <c r="K827" s="98">
        <f t="shared" si="191"/>
        <v>42628</v>
      </c>
      <c r="L827" s="43">
        <f t="shared" si="192"/>
        <v>145</v>
      </c>
      <c r="M827" s="44">
        <f t="shared" si="193"/>
        <v>146</v>
      </c>
      <c r="N827" s="8">
        <f t="shared" si="185"/>
        <v>1.0207018590000001</v>
      </c>
      <c r="O827" s="8">
        <f t="shared" ca="1" si="186"/>
        <v>1.0969852680000001</v>
      </c>
      <c r="P827" s="44">
        <v>0</v>
      </c>
      <c r="Q827" s="42">
        <f t="shared" ca="1" si="194"/>
        <v>203712.4494021</v>
      </c>
      <c r="R827" s="42"/>
      <c r="S827" s="34">
        <v>0</v>
      </c>
      <c r="T827" s="34"/>
      <c r="U827" s="1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</row>
    <row r="828" spans="1:122" x14ac:dyDescent="0.2">
      <c r="A828" s="38">
        <f t="shared" si="187"/>
        <v>42841</v>
      </c>
      <c r="B828" s="39">
        <f t="shared" ca="1" si="195"/>
        <v>2304159.8019021</v>
      </c>
      <c r="C828" s="34">
        <f t="shared" si="190"/>
        <v>2100447.3525</v>
      </c>
      <c r="D828" s="34"/>
      <c r="E828" s="40">
        <f ca="1">IF(A828&lt;$B$1,VLOOKUP(A828,[1]DI!$A$4:$B$15000,2,FALSE),0)</f>
        <v>0</v>
      </c>
      <c r="F828" s="41">
        <f t="shared" ca="1" si="183"/>
        <v>1</v>
      </c>
      <c r="G828" s="41">
        <f ca="1">(TRUNC(PRODUCT($F$11:$F827),16))</f>
        <v>1.32789677334474</v>
      </c>
      <c r="H828" s="42">
        <f t="shared" ca="1" si="188"/>
        <v>1.23555597786759</v>
      </c>
      <c r="I828" s="42">
        <f t="shared" ca="1" si="184"/>
        <v>1.0747362300000001</v>
      </c>
      <c r="J828" s="40">
        <f t="shared" si="189"/>
        <v>3.5999999999999997E-2</v>
      </c>
      <c r="K828" s="98">
        <f t="shared" si="191"/>
        <v>42628</v>
      </c>
      <c r="L828" s="43">
        <f t="shared" si="192"/>
        <v>145</v>
      </c>
      <c r="M828" s="44">
        <f t="shared" si="193"/>
        <v>146</v>
      </c>
      <c r="N828" s="8">
        <f t="shared" si="185"/>
        <v>1.0207018590000001</v>
      </c>
      <c r="O828" s="8">
        <f t="shared" ca="1" si="186"/>
        <v>1.0969852680000001</v>
      </c>
      <c r="P828" s="44">
        <v>0</v>
      </c>
      <c r="Q828" s="42">
        <f t="shared" ca="1" si="194"/>
        <v>203712.4494021</v>
      </c>
      <c r="R828" s="42"/>
      <c r="S828" s="34">
        <v>0</v>
      </c>
      <c r="T828" s="34"/>
      <c r="U828" s="1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</row>
    <row r="829" spans="1:122" s="46" customFormat="1" x14ac:dyDescent="0.2">
      <c r="A829" s="38">
        <f t="shared" si="187"/>
        <v>42842</v>
      </c>
      <c r="B829" s="39">
        <f t="shared" ca="1" si="195"/>
        <v>2304159.8019021</v>
      </c>
      <c r="C829" s="34">
        <f t="shared" si="190"/>
        <v>2100447.3525</v>
      </c>
      <c r="D829" s="34"/>
      <c r="E829" s="40">
        <f ca="1">IF(A829&lt;$B$1,VLOOKUP(A829,[1]DI!$A$4:$B$15000,2,FALSE),0)</f>
        <v>0.1113</v>
      </c>
      <c r="F829" s="41">
        <f t="shared" ca="1" si="183"/>
        <v>1.00041885952736</v>
      </c>
      <c r="G829" s="41">
        <f ca="1">(TRUNC(PRODUCT($F$11:$F828),16))</f>
        <v>1.32789677334474</v>
      </c>
      <c r="H829" s="42">
        <f t="shared" ca="1" si="188"/>
        <v>1.23555597786759</v>
      </c>
      <c r="I829" s="42">
        <f t="shared" ca="1" si="184"/>
        <v>1.0747362300000001</v>
      </c>
      <c r="J829" s="40">
        <f t="shared" si="189"/>
        <v>3.5999999999999997E-2</v>
      </c>
      <c r="K829" s="98">
        <f t="shared" si="191"/>
        <v>42628</v>
      </c>
      <c r="L829" s="43">
        <f t="shared" si="192"/>
        <v>146</v>
      </c>
      <c r="M829" s="44">
        <f t="shared" si="193"/>
        <v>146</v>
      </c>
      <c r="N829" s="8">
        <f t="shared" si="185"/>
        <v>1.0207018590000001</v>
      </c>
      <c r="O829" s="8">
        <f t="shared" ca="1" si="186"/>
        <v>1.0969852680000001</v>
      </c>
      <c r="P829" s="44">
        <v>0</v>
      </c>
      <c r="Q829" s="42">
        <f t="shared" ca="1" si="194"/>
        <v>203712.4494021</v>
      </c>
      <c r="R829" s="42"/>
      <c r="S829" s="34">
        <v>0</v>
      </c>
      <c r="T829" s="34"/>
      <c r="U829" s="34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</row>
    <row r="830" spans="1:122" x14ac:dyDescent="0.2">
      <c r="A830" s="38">
        <f t="shared" si="187"/>
        <v>42843</v>
      </c>
      <c r="B830" s="39">
        <f t="shared" ca="1" si="195"/>
        <v>2305448.45155823</v>
      </c>
      <c r="C830" s="34">
        <f t="shared" si="190"/>
        <v>2100447.3525</v>
      </c>
      <c r="D830" s="34"/>
      <c r="E830" s="40">
        <f ca="1">IF(A830&lt;$B$1,VLOOKUP(A830,[1]DI!$A$4:$B$15000,2,FALSE),0)</f>
        <v>0.1113</v>
      </c>
      <c r="F830" s="41">
        <f t="shared" ca="1" si="183"/>
        <v>1.00041885952736</v>
      </c>
      <c r="G830" s="41">
        <f ca="1">(TRUNC(PRODUCT($F$11:$F829),16))</f>
        <v>1.3284529755596</v>
      </c>
      <c r="H830" s="42">
        <f t="shared" ca="1" si="188"/>
        <v>1.23555597786759</v>
      </c>
      <c r="I830" s="42">
        <f t="shared" ca="1" si="184"/>
        <v>1.07518639</v>
      </c>
      <c r="J830" s="40">
        <f t="shared" si="189"/>
        <v>3.5999999999999997E-2</v>
      </c>
      <c r="K830" s="98">
        <f t="shared" si="191"/>
        <v>42628</v>
      </c>
      <c r="L830" s="43">
        <f t="shared" si="192"/>
        <v>147</v>
      </c>
      <c r="M830" s="44">
        <f t="shared" si="193"/>
        <v>147</v>
      </c>
      <c r="N830" s="8">
        <f t="shared" si="185"/>
        <v>1.020845121</v>
      </c>
      <c r="O830" s="8">
        <f t="shared" ca="1" si="186"/>
        <v>1.09759878</v>
      </c>
      <c r="P830" s="44">
        <v>0</v>
      </c>
      <c r="Q830" s="42">
        <f t="shared" ca="1" si="194"/>
        <v>205001.09905823</v>
      </c>
      <c r="R830" s="42"/>
      <c r="S830" s="34">
        <v>0</v>
      </c>
      <c r="T830" s="34"/>
      <c r="U830" s="1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</row>
    <row r="831" spans="1:122" x14ac:dyDescent="0.2">
      <c r="A831" s="38">
        <f t="shared" si="187"/>
        <v>42844</v>
      </c>
      <c r="B831" s="39">
        <f t="shared" ca="1" si="195"/>
        <v>2306737.84687316</v>
      </c>
      <c r="C831" s="34">
        <f t="shared" si="190"/>
        <v>2100447.3525</v>
      </c>
      <c r="D831" s="34"/>
      <c r="E831" s="40">
        <f ca="1">IF(A831&lt;$B$1,VLOOKUP(A831,[1]DI!$A$4:$B$15000,2,FALSE),0)</f>
        <v>0.1113</v>
      </c>
      <c r="F831" s="41">
        <f t="shared" ca="1" si="183"/>
        <v>1.00041885952736</v>
      </c>
      <c r="G831" s="41">
        <f ca="1">(TRUNC(PRODUCT($F$11:$F830),16))</f>
        <v>1.3290094107450701</v>
      </c>
      <c r="H831" s="42">
        <f t="shared" ca="1" si="188"/>
        <v>1.23555597786759</v>
      </c>
      <c r="I831" s="42">
        <f t="shared" ca="1" si="184"/>
        <v>1.0756367499999999</v>
      </c>
      <c r="J831" s="40">
        <f t="shared" si="189"/>
        <v>3.5999999999999997E-2</v>
      </c>
      <c r="K831" s="98">
        <f t="shared" si="191"/>
        <v>42628</v>
      </c>
      <c r="L831" s="43">
        <f t="shared" si="192"/>
        <v>148</v>
      </c>
      <c r="M831" s="44">
        <f t="shared" si="193"/>
        <v>148</v>
      </c>
      <c r="N831" s="8">
        <f t="shared" si="185"/>
        <v>1.020988402</v>
      </c>
      <c r="O831" s="8">
        <f t="shared" ca="1" si="186"/>
        <v>1.098212647</v>
      </c>
      <c r="P831" s="44">
        <v>0</v>
      </c>
      <c r="Q831" s="42">
        <f t="shared" ca="1" si="194"/>
        <v>206290.49437316001</v>
      </c>
      <c r="R831" s="42"/>
      <c r="S831" s="34">
        <v>0</v>
      </c>
      <c r="T831" s="34"/>
      <c r="U831" s="1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</row>
    <row r="832" spans="1:122" x14ac:dyDescent="0.2">
      <c r="A832" s="38">
        <f t="shared" si="187"/>
        <v>42845</v>
      </c>
      <c r="B832" s="39">
        <f t="shared" ca="1" si="195"/>
        <v>2308027.9437375199</v>
      </c>
      <c r="C832" s="34">
        <f t="shared" si="190"/>
        <v>2100447.3525</v>
      </c>
      <c r="D832" s="34"/>
      <c r="E832" s="40">
        <f ca="1">IF(A832&lt;$B$1,VLOOKUP(A832,[1]DI!$A$4:$B$15000,2,FALSE),0)</f>
        <v>0.1113</v>
      </c>
      <c r="F832" s="41">
        <f t="shared" ca="1" si="183"/>
        <v>1.00041885952736</v>
      </c>
      <c r="G832" s="41">
        <f ca="1">(TRUNC(PRODUCT($F$11:$F831),16))</f>
        <v>1.32956607899871</v>
      </c>
      <c r="H832" s="42">
        <f t="shared" ca="1" si="188"/>
        <v>1.23555597786759</v>
      </c>
      <c r="I832" s="42">
        <f t="shared" ca="1" si="184"/>
        <v>1.07608729</v>
      </c>
      <c r="J832" s="40">
        <f t="shared" si="189"/>
        <v>3.5999999999999997E-2</v>
      </c>
      <c r="K832" s="98">
        <f t="shared" si="191"/>
        <v>42628</v>
      </c>
      <c r="L832" s="43">
        <f t="shared" si="192"/>
        <v>149</v>
      </c>
      <c r="M832" s="44">
        <f t="shared" si="193"/>
        <v>149</v>
      </c>
      <c r="N832" s="8">
        <f t="shared" si="185"/>
        <v>1.0211317040000001</v>
      </c>
      <c r="O832" s="8">
        <f t="shared" ca="1" si="186"/>
        <v>1.0988268480000001</v>
      </c>
      <c r="P832" s="44">
        <v>0</v>
      </c>
      <c r="Q832" s="42">
        <f t="shared" ca="1" si="194"/>
        <v>207580.59123752001</v>
      </c>
      <c r="R832" s="42"/>
      <c r="S832" s="34">
        <v>0</v>
      </c>
      <c r="T832" s="34"/>
      <c r="U832" s="1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</row>
    <row r="833" spans="1:122" x14ac:dyDescent="0.2">
      <c r="A833" s="38">
        <f t="shared" si="187"/>
        <v>42846</v>
      </c>
      <c r="B833" s="39">
        <f t="shared" ca="1" si="195"/>
        <v>2309318.7631557602</v>
      </c>
      <c r="C833" s="34">
        <f t="shared" si="190"/>
        <v>2100447.3525</v>
      </c>
      <c r="D833" s="34"/>
      <c r="E833" s="40">
        <f ca="1">IF(A833&lt;$B$1,VLOOKUP(A833,[1]DI!$A$4:$B$15000,2,FALSE),0)</f>
        <v>0</v>
      </c>
      <c r="F833" s="41">
        <f t="shared" ca="1" si="183"/>
        <v>1</v>
      </c>
      <c r="G833" s="41">
        <f ca="1">(TRUNC(PRODUCT($F$11:$F832),16))</f>
        <v>1.33012298041815</v>
      </c>
      <c r="H833" s="42">
        <f t="shared" ca="1" si="188"/>
        <v>1.23555597786759</v>
      </c>
      <c r="I833" s="42">
        <f t="shared" ca="1" si="184"/>
        <v>1.0765380200000001</v>
      </c>
      <c r="J833" s="40">
        <f t="shared" si="189"/>
        <v>3.5999999999999997E-2</v>
      </c>
      <c r="K833" s="98">
        <f t="shared" si="191"/>
        <v>42628</v>
      </c>
      <c r="L833" s="43">
        <f t="shared" si="192"/>
        <v>149</v>
      </c>
      <c r="M833" s="44">
        <f t="shared" si="193"/>
        <v>150</v>
      </c>
      <c r="N833" s="8">
        <f t="shared" si="185"/>
        <v>1.021275025</v>
      </c>
      <c r="O833" s="8">
        <f t="shared" ca="1" si="186"/>
        <v>1.099441393</v>
      </c>
      <c r="P833" s="44">
        <v>0</v>
      </c>
      <c r="Q833" s="42">
        <f t="shared" ca="1" si="194"/>
        <v>208871.41065576</v>
      </c>
      <c r="R833" s="42"/>
      <c r="S833" s="34">
        <v>0</v>
      </c>
      <c r="T833" s="34"/>
      <c r="U833" s="1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</row>
    <row r="834" spans="1:122" x14ac:dyDescent="0.2">
      <c r="A834" s="38">
        <f t="shared" si="187"/>
        <v>42847</v>
      </c>
      <c r="B834" s="39">
        <f t="shared" ca="1" si="195"/>
        <v>2309318.7631557602</v>
      </c>
      <c r="C834" s="34">
        <f t="shared" si="190"/>
        <v>2100447.3525</v>
      </c>
      <c r="D834" s="34"/>
      <c r="E834" s="40">
        <f ca="1">IF(A834&lt;$B$1,VLOOKUP(A834,[1]DI!$A$4:$B$15000,2,FALSE),0)</f>
        <v>0</v>
      </c>
      <c r="F834" s="41">
        <f t="shared" ca="1" si="183"/>
        <v>1</v>
      </c>
      <c r="G834" s="41">
        <f ca="1">(TRUNC(PRODUCT($F$11:$F833),16))</f>
        <v>1.33012298041815</v>
      </c>
      <c r="H834" s="42">
        <f t="shared" ca="1" si="188"/>
        <v>1.23555597786759</v>
      </c>
      <c r="I834" s="42">
        <f t="shared" ca="1" si="184"/>
        <v>1.0765380200000001</v>
      </c>
      <c r="J834" s="40">
        <f t="shared" si="189"/>
        <v>3.5999999999999997E-2</v>
      </c>
      <c r="K834" s="98">
        <f t="shared" si="191"/>
        <v>42628</v>
      </c>
      <c r="L834" s="43">
        <f t="shared" si="192"/>
        <v>149</v>
      </c>
      <c r="M834" s="44">
        <f t="shared" si="193"/>
        <v>150</v>
      </c>
      <c r="N834" s="8">
        <f t="shared" si="185"/>
        <v>1.021275025</v>
      </c>
      <c r="O834" s="8">
        <f t="shared" ca="1" si="186"/>
        <v>1.099441393</v>
      </c>
      <c r="P834" s="44">
        <v>0</v>
      </c>
      <c r="Q834" s="42">
        <f t="shared" ca="1" si="194"/>
        <v>208871.41065576</v>
      </c>
      <c r="R834" s="42"/>
      <c r="S834" s="34">
        <v>0</v>
      </c>
      <c r="T834" s="34"/>
      <c r="U834" s="1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</row>
    <row r="835" spans="1:122" x14ac:dyDescent="0.2">
      <c r="A835" s="38">
        <f t="shared" si="187"/>
        <v>42848</v>
      </c>
      <c r="B835" s="39">
        <f t="shared" ca="1" si="195"/>
        <v>2309318.7631557602</v>
      </c>
      <c r="C835" s="34">
        <f t="shared" si="190"/>
        <v>2100447.3525</v>
      </c>
      <c r="D835" s="34"/>
      <c r="E835" s="40">
        <f ca="1">IF(A835&lt;$B$1,VLOOKUP(A835,[1]DI!$A$4:$B$15000,2,FALSE),0)</f>
        <v>0</v>
      </c>
      <c r="F835" s="41">
        <f t="shared" ca="1" si="183"/>
        <v>1</v>
      </c>
      <c r="G835" s="41">
        <f ca="1">(TRUNC(PRODUCT($F$11:$F834),16))</f>
        <v>1.33012298041815</v>
      </c>
      <c r="H835" s="42">
        <f t="shared" ca="1" si="188"/>
        <v>1.23555597786759</v>
      </c>
      <c r="I835" s="42">
        <f t="shared" ca="1" si="184"/>
        <v>1.0765380200000001</v>
      </c>
      <c r="J835" s="40">
        <f t="shared" si="189"/>
        <v>3.5999999999999997E-2</v>
      </c>
      <c r="K835" s="98">
        <f t="shared" si="191"/>
        <v>42628</v>
      </c>
      <c r="L835" s="43">
        <f t="shared" si="192"/>
        <v>149</v>
      </c>
      <c r="M835" s="44">
        <f t="shared" si="193"/>
        <v>150</v>
      </c>
      <c r="N835" s="8">
        <f t="shared" si="185"/>
        <v>1.021275025</v>
      </c>
      <c r="O835" s="8">
        <f t="shared" ca="1" si="186"/>
        <v>1.099441393</v>
      </c>
      <c r="P835" s="44">
        <v>0</v>
      </c>
      <c r="Q835" s="42">
        <f t="shared" ca="1" si="194"/>
        <v>208871.41065576</v>
      </c>
      <c r="R835" s="42"/>
      <c r="S835" s="34">
        <v>0</v>
      </c>
      <c r="T835" s="34"/>
      <c r="U835" s="1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</row>
    <row r="836" spans="1:122" x14ac:dyDescent="0.2">
      <c r="A836" s="38">
        <f t="shared" si="187"/>
        <v>42849</v>
      </c>
      <c r="B836" s="39">
        <f t="shared" ca="1" si="195"/>
        <v>2309318.7631557602</v>
      </c>
      <c r="C836" s="34">
        <f t="shared" si="190"/>
        <v>2100447.3525</v>
      </c>
      <c r="D836" s="34"/>
      <c r="E836" s="40">
        <f ca="1">IF(A836&lt;$B$1,VLOOKUP(A836,[1]DI!$A$4:$B$15000,2,FALSE),0)</f>
        <v>0.1113</v>
      </c>
      <c r="F836" s="41">
        <f t="shared" ca="1" si="183"/>
        <v>1.00041885952736</v>
      </c>
      <c r="G836" s="41">
        <f ca="1">(TRUNC(PRODUCT($F$11:$F835),16))</f>
        <v>1.33012298041815</v>
      </c>
      <c r="H836" s="42">
        <f t="shared" ca="1" si="188"/>
        <v>1.23555597786759</v>
      </c>
      <c r="I836" s="42">
        <f t="shared" ca="1" si="184"/>
        <v>1.0765380200000001</v>
      </c>
      <c r="J836" s="40">
        <f t="shared" si="189"/>
        <v>3.5999999999999997E-2</v>
      </c>
      <c r="K836" s="98">
        <f t="shared" si="191"/>
        <v>42628</v>
      </c>
      <c r="L836" s="43">
        <f t="shared" si="192"/>
        <v>150</v>
      </c>
      <c r="M836" s="44">
        <f t="shared" si="193"/>
        <v>150</v>
      </c>
      <c r="N836" s="8">
        <f t="shared" si="185"/>
        <v>1.021275025</v>
      </c>
      <c r="O836" s="8">
        <f t="shared" ca="1" si="186"/>
        <v>1.099441393</v>
      </c>
      <c r="P836" s="44">
        <v>0</v>
      </c>
      <c r="Q836" s="42">
        <f t="shared" ca="1" si="194"/>
        <v>208871.41065576</v>
      </c>
      <c r="R836" s="42"/>
      <c r="S836" s="34">
        <v>0</v>
      </c>
      <c r="T836" s="34"/>
      <c r="U836" s="1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</row>
    <row r="837" spans="1:122" x14ac:dyDescent="0.2">
      <c r="A837" s="38">
        <f t="shared" si="187"/>
        <v>42850</v>
      </c>
      <c r="B837" s="39">
        <f t="shared" ca="1" si="195"/>
        <v>2310610.28832431</v>
      </c>
      <c r="C837" s="34">
        <f t="shared" si="190"/>
        <v>2100447.3525</v>
      </c>
      <c r="D837" s="34"/>
      <c r="E837" s="40">
        <f ca="1">IF(A837&lt;$B$1,VLOOKUP(A837,[1]DI!$A$4:$B$15000,2,FALSE),0)</f>
        <v>0.1113</v>
      </c>
      <c r="F837" s="41">
        <f t="shared" ca="1" si="183"/>
        <v>1.00041885952736</v>
      </c>
      <c r="G837" s="41">
        <f ca="1">(TRUNC(PRODUCT($F$11:$F836),16))</f>
        <v>1.3306801151010601</v>
      </c>
      <c r="H837" s="42">
        <f t="shared" ca="1" si="188"/>
        <v>1.23555597786759</v>
      </c>
      <c r="I837" s="42">
        <f t="shared" ca="1" si="184"/>
        <v>1.07698893</v>
      </c>
      <c r="J837" s="40">
        <f t="shared" si="189"/>
        <v>3.5999999999999997E-2</v>
      </c>
      <c r="K837" s="98">
        <f t="shared" si="191"/>
        <v>42628</v>
      </c>
      <c r="L837" s="43">
        <f t="shared" si="192"/>
        <v>151</v>
      </c>
      <c r="M837" s="44">
        <f t="shared" si="193"/>
        <v>151</v>
      </c>
      <c r="N837" s="8">
        <f t="shared" si="185"/>
        <v>1.0214183670000001</v>
      </c>
      <c r="O837" s="8">
        <f t="shared" ca="1" si="186"/>
        <v>1.1000562739999999</v>
      </c>
      <c r="P837" s="44">
        <v>0</v>
      </c>
      <c r="Q837" s="42">
        <f t="shared" ca="1" si="194"/>
        <v>210162.93582431</v>
      </c>
      <c r="R837" s="42"/>
      <c r="S837" s="34">
        <v>0</v>
      </c>
      <c r="T837" s="34"/>
      <c r="U837" s="1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</row>
    <row r="838" spans="1:122" x14ac:dyDescent="0.2">
      <c r="A838" s="38">
        <f t="shared" si="187"/>
        <v>42851</v>
      </c>
      <c r="B838" s="39">
        <f t="shared" ca="1" si="195"/>
        <v>2311902.55915167</v>
      </c>
      <c r="C838" s="34">
        <f t="shared" si="190"/>
        <v>2100447.3525</v>
      </c>
      <c r="D838" s="34"/>
      <c r="E838" s="40">
        <f ca="1">IF(A838&lt;$B$1,VLOOKUP(A838,[1]DI!$A$4:$B$15000,2,FALSE),0)</f>
        <v>0.1113</v>
      </c>
      <c r="F838" s="41">
        <f t="shared" ca="1" si="183"/>
        <v>1.00041885952736</v>
      </c>
      <c r="G838" s="41">
        <f ca="1">(TRUNC(PRODUCT($F$11:$F837),16))</f>
        <v>1.3312374831451399</v>
      </c>
      <c r="H838" s="42">
        <f t="shared" ca="1" si="188"/>
        <v>1.23555597786759</v>
      </c>
      <c r="I838" s="42">
        <f t="shared" ca="1" si="184"/>
        <v>1.0774400399999999</v>
      </c>
      <c r="J838" s="40">
        <f t="shared" si="189"/>
        <v>3.5999999999999997E-2</v>
      </c>
      <c r="K838" s="98">
        <f t="shared" si="191"/>
        <v>42628</v>
      </c>
      <c r="L838" s="43">
        <f t="shared" si="192"/>
        <v>152</v>
      </c>
      <c r="M838" s="44">
        <f t="shared" si="193"/>
        <v>152</v>
      </c>
      <c r="N838" s="8">
        <f t="shared" si="185"/>
        <v>1.0215617290000001</v>
      </c>
      <c r="O838" s="8">
        <f t="shared" ca="1" si="186"/>
        <v>1.10067151</v>
      </c>
      <c r="P838" s="44">
        <v>0</v>
      </c>
      <c r="Q838" s="42">
        <f t="shared" ca="1" si="194"/>
        <v>211455.20665167001</v>
      </c>
      <c r="R838" s="42"/>
      <c r="S838" s="34">
        <v>0</v>
      </c>
      <c r="T838" s="34"/>
      <c r="U838" s="1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</row>
    <row r="839" spans="1:122" x14ac:dyDescent="0.2">
      <c r="A839" s="38">
        <f t="shared" si="187"/>
        <v>42852</v>
      </c>
      <c r="B839" s="39">
        <f t="shared" ca="1" si="195"/>
        <v>2313195.5546333701</v>
      </c>
      <c r="C839" s="34">
        <f t="shared" si="190"/>
        <v>2100447.3525</v>
      </c>
      <c r="D839" s="34"/>
      <c r="E839" s="40">
        <f ca="1">IF(A839&lt;$B$1,VLOOKUP(A839,[1]DI!$A$4:$B$15000,2,FALSE),0)</f>
        <v>0.1113</v>
      </c>
      <c r="F839" s="41">
        <f t="shared" ca="1" si="183"/>
        <v>1.00041885952736</v>
      </c>
      <c r="G839" s="41">
        <f ca="1">(TRUNC(PRODUCT($F$11:$F838),16))</f>
        <v>1.3317950846481299</v>
      </c>
      <c r="H839" s="42">
        <f t="shared" ca="1" si="188"/>
        <v>1.23555597786759</v>
      </c>
      <c r="I839" s="42">
        <f t="shared" ca="1" si="184"/>
        <v>1.0778913400000001</v>
      </c>
      <c r="J839" s="40">
        <f t="shared" si="189"/>
        <v>3.5999999999999997E-2</v>
      </c>
      <c r="K839" s="98">
        <f t="shared" si="191"/>
        <v>42628</v>
      </c>
      <c r="L839" s="43">
        <f t="shared" si="192"/>
        <v>153</v>
      </c>
      <c r="M839" s="44">
        <f t="shared" si="193"/>
        <v>153</v>
      </c>
      <c r="N839" s="8">
        <f t="shared" si="185"/>
        <v>1.0217051109999999</v>
      </c>
      <c r="O839" s="8">
        <f t="shared" ca="1" si="186"/>
        <v>1.1012870910000001</v>
      </c>
      <c r="P839" s="44">
        <v>0</v>
      </c>
      <c r="Q839" s="42">
        <f t="shared" ca="1" si="194"/>
        <v>212748.20213337001</v>
      </c>
      <c r="R839" s="42"/>
      <c r="S839" s="34">
        <v>0</v>
      </c>
      <c r="T839" s="34"/>
      <c r="U839" s="1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</row>
    <row r="840" spans="1:122" x14ac:dyDescent="0.2">
      <c r="A840" s="38">
        <f t="shared" si="187"/>
        <v>42853</v>
      </c>
      <c r="B840" s="39">
        <f t="shared" ca="1" si="195"/>
        <v>2314489.2537649302</v>
      </c>
      <c r="C840" s="34">
        <f t="shared" si="190"/>
        <v>2100447.3525</v>
      </c>
      <c r="D840" s="34"/>
      <c r="E840" s="40">
        <f ca="1">IF(A840&lt;$B$1,VLOOKUP(A840,[1]DI!$A$4:$B$15000,2,FALSE),0)</f>
        <v>0.1113</v>
      </c>
      <c r="F840" s="41">
        <f t="shared" ca="1" si="183"/>
        <v>1.00041885952736</v>
      </c>
      <c r="G840" s="41">
        <f ca="1">(TRUNC(PRODUCT($F$11:$F839),16))</f>
        <v>1.3323529197078301</v>
      </c>
      <c r="H840" s="42">
        <f t="shared" ca="1" si="188"/>
        <v>1.23555597786759</v>
      </c>
      <c r="I840" s="42">
        <f t="shared" ca="1" si="184"/>
        <v>1.07834282</v>
      </c>
      <c r="J840" s="40">
        <f t="shared" si="189"/>
        <v>3.5999999999999997E-2</v>
      </c>
      <c r="K840" s="98">
        <f t="shared" si="191"/>
        <v>42628</v>
      </c>
      <c r="L840" s="43">
        <f t="shared" si="192"/>
        <v>154</v>
      </c>
      <c r="M840" s="44">
        <f t="shared" si="193"/>
        <v>154</v>
      </c>
      <c r="N840" s="8">
        <f t="shared" si="185"/>
        <v>1.0218485129999999</v>
      </c>
      <c r="O840" s="8">
        <f t="shared" ca="1" si="186"/>
        <v>1.101903007</v>
      </c>
      <c r="P840" s="44">
        <v>0</v>
      </c>
      <c r="Q840" s="42">
        <f t="shared" ca="1" si="194"/>
        <v>214041.90126493</v>
      </c>
      <c r="R840" s="42"/>
      <c r="S840" s="34">
        <v>0</v>
      </c>
      <c r="T840" s="34"/>
      <c r="U840" s="1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</row>
    <row r="841" spans="1:122" x14ac:dyDescent="0.2">
      <c r="A841" s="38">
        <f t="shared" si="187"/>
        <v>42854</v>
      </c>
      <c r="B841" s="39">
        <f t="shared" ca="1" si="195"/>
        <v>2315783.70065575</v>
      </c>
      <c r="C841" s="34">
        <f t="shared" si="190"/>
        <v>2100447.3525</v>
      </c>
      <c r="D841" s="34"/>
      <c r="E841" s="40">
        <f ca="1">IF(A841&lt;$B$1,VLOOKUP(A841,[1]DI!$A$4:$B$15000,2,FALSE),0)</f>
        <v>0</v>
      </c>
      <c r="F841" s="41">
        <f t="shared" ca="1" si="183"/>
        <v>1</v>
      </c>
      <c r="G841" s="41">
        <f ca="1">(TRUNC(PRODUCT($F$11:$F840),16))</f>
        <v>1.33291098842205</v>
      </c>
      <c r="H841" s="42">
        <f t="shared" ca="1" si="188"/>
        <v>1.23555597786759</v>
      </c>
      <c r="I841" s="42">
        <f t="shared" ca="1" si="184"/>
        <v>1.0787945000000001</v>
      </c>
      <c r="J841" s="40">
        <f t="shared" si="189"/>
        <v>3.5999999999999997E-2</v>
      </c>
      <c r="K841" s="98">
        <f t="shared" si="191"/>
        <v>42628</v>
      </c>
      <c r="L841" s="43">
        <f t="shared" si="192"/>
        <v>154</v>
      </c>
      <c r="M841" s="44">
        <f t="shared" si="193"/>
        <v>155</v>
      </c>
      <c r="N841" s="8">
        <f t="shared" si="185"/>
        <v>1.021991935</v>
      </c>
      <c r="O841" s="8">
        <f t="shared" ca="1" si="186"/>
        <v>1.102519279</v>
      </c>
      <c r="P841" s="44">
        <v>0</v>
      </c>
      <c r="Q841" s="42">
        <f t="shared" ca="1" si="194"/>
        <v>215336.34815574999</v>
      </c>
      <c r="R841" s="42"/>
      <c r="S841" s="34">
        <v>0</v>
      </c>
      <c r="T841" s="34"/>
      <c r="U841" s="1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</row>
    <row r="842" spans="1:122" x14ac:dyDescent="0.2">
      <c r="A842" s="38">
        <f t="shared" si="187"/>
        <v>42855</v>
      </c>
      <c r="B842" s="39">
        <f t="shared" ca="1" si="195"/>
        <v>2315783.70065575</v>
      </c>
      <c r="C842" s="34">
        <f t="shared" si="190"/>
        <v>2100447.3525</v>
      </c>
      <c r="D842" s="34"/>
      <c r="E842" s="40">
        <f ca="1">IF(A842&lt;$B$1,VLOOKUP(A842,[1]DI!$A$4:$B$15000,2,FALSE),0)</f>
        <v>0</v>
      </c>
      <c r="F842" s="41">
        <f t="shared" ca="1" si="183"/>
        <v>1</v>
      </c>
      <c r="G842" s="41">
        <f ca="1">(TRUNC(PRODUCT($F$11:$F841),16))</f>
        <v>1.33291098842205</v>
      </c>
      <c r="H842" s="42">
        <f t="shared" ca="1" si="188"/>
        <v>1.23555597786759</v>
      </c>
      <c r="I842" s="42">
        <f t="shared" ca="1" si="184"/>
        <v>1.0787945000000001</v>
      </c>
      <c r="J842" s="40">
        <f t="shared" si="189"/>
        <v>3.5999999999999997E-2</v>
      </c>
      <c r="K842" s="98">
        <f t="shared" si="191"/>
        <v>42628</v>
      </c>
      <c r="L842" s="43">
        <f t="shared" si="192"/>
        <v>154</v>
      </c>
      <c r="M842" s="44">
        <f t="shared" si="193"/>
        <v>155</v>
      </c>
      <c r="N842" s="8">
        <f t="shared" si="185"/>
        <v>1.021991935</v>
      </c>
      <c r="O842" s="8">
        <f t="shared" ca="1" si="186"/>
        <v>1.102519279</v>
      </c>
      <c r="P842" s="44">
        <v>0</v>
      </c>
      <c r="Q842" s="42">
        <f t="shared" ca="1" si="194"/>
        <v>215336.34815574999</v>
      </c>
      <c r="R842" s="42"/>
      <c r="S842" s="34">
        <v>0</v>
      </c>
      <c r="T842" s="34"/>
      <c r="U842" s="1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</row>
    <row r="843" spans="1:122" x14ac:dyDescent="0.2">
      <c r="A843" s="38">
        <f t="shared" si="187"/>
        <v>42856</v>
      </c>
      <c r="B843" s="39">
        <f t="shared" ca="1" si="195"/>
        <v>2315783.70065575</v>
      </c>
      <c r="C843" s="34">
        <f t="shared" si="190"/>
        <v>2100447.3525</v>
      </c>
      <c r="D843" s="34"/>
      <c r="E843" s="40">
        <f ca="1">IF(A843&lt;$B$1,VLOOKUP(A843,[1]DI!$A$4:$B$15000,2,FALSE),0)</f>
        <v>0</v>
      </c>
      <c r="F843" s="41">
        <f t="shared" ca="1" si="183"/>
        <v>1</v>
      </c>
      <c r="G843" s="41">
        <f ca="1">(TRUNC(PRODUCT($F$11:$F842),16))</f>
        <v>1.33291098842205</v>
      </c>
      <c r="H843" s="42">
        <f t="shared" ca="1" si="188"/>
        <v>1.23555597786759</v>
      </c>
      <c r="I843" s="42">
        <f t="shared" ca="1" si="184"/>
        <v>1.0787945000000001</v>
      </c>
      <c r="J843" s="40">
        <f t="shared" si="189"/>
        <v>3.5999999999999997E-2</v>
      </c>
      <c r="K843" s="98">
        <f t="shared" si="191"/>
        <v>42628</v>
      </c>
      <c r="L843" s="43">
        <f t="shared" si="192"/>
        <v>154</v>
      </c>
      <c r="M843" s="44">
        <f t="shared" si="193"/>
        <v>155</v>
      </c>
      <c r="N843" s="8">
        <f t="shared" si="185"/>
        <v>1.021991935</v>
      </c>
      <c r="O843" s="8">
        <f t="shared" ca="1" si="186"/>
        <v>1.102519279</v>
      </c>
      <c r="P843" s="44">
        <v>0</v>
      </c>
      <c r="Q843" s="42">
        <f t="shared" ca="1" si="194"/>
        <v>215336.34815574999</v>
      </c>
      <c r="R843" s="42"/>
      <c r="S843" s="34">
        <v>0</v>
      </c>
      <c r="T843" s="34"/>
      <c r="U843" s="1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</row>
    <row r="844" spans="1:122" x14ac:dyDescent="0.2">
      <c r="A844" s="38">
        <f t="shared" si="187"/>
        <v>42857</v>
      </c>
      <c r="B844" s="39">
        <f t="shared" ca="1" si="195"/>
        <v>2315783.70065575</v>
      </c>
      <c r="C844" s="34">
        <f t="shared" si="190"/>
        <v>2100447.3525</v>
      </c>
      <c r="D844" s="34"/>
      <c r="E844" s="40">
        <f ca="1">IF(A844&lt;$B$1,VLOOKUP(A844,[1]DI!$A$4:$B$15000,2,FALSE),0)</f>
        <v>0.1113</v>
      </c>
      <c r="F844" s="41">
        <f t="shared" ref="F844:F907" ca="1" si="196">IF(A844&lt;A$9,1,ROUND(((1+E844)^(1/252)),16))</f>
        <v>1.00041885952736</v>
      </c>
      <c r="G844" s="41">
        <f ca="1">(TRUNC(PRODUCT($F$11:$F843),16))</f>
        <v>1.33291098842205</v>
      </c>
      <c r="H844" s="42">
        <f t="shared" ca="1" si="188"/>
        <v>1.23555597786759</v>
      </c>
      <c r="I844" s="42">
        <f t="shared" ref="I844:I907" ca="1" si="197">ROUND(G844/H844,8)</f>
        <v>1.0787945000000001</v>
      </c>
      <c r="J844" s="40">
        <f t="shared" si="189"/>
        <v>3.5999999999999997E-2</v>
      </c>
      <c r="K844" s="98">
        <f t="shared" si="191"/>
        <v>42628</v>
      </c>
      <c r="L844" s="43">
        <f t="shared" si="192"/>
        <v>155</v>
      </c>
      <c r="M844" s="44">
        <f t="shared" si="193"/>
        <v>155</v>
      </c>
      <c r="N844" s="8">
        <f t="shared" ref="N844:N907" si="198">ROUND((J844+1)^(M844/252),9)</f>
        <v>1.021991935</v>
      </c>
      <c r="O844" s="8">
        <f t="shared" ref="O844:O907" ca="1" si="199">ROUND(I844*N844,9)</f>
        <v>1.102519279</v>
      </c>
      <c r="P844" s="44">
        <v>0</v>
      </c>
      <c r="Q844" s="42">
        <f t="shared" ca="1" si="194"/>
        <v>215336.34815574999</v>
      </c>
      <c r="R844" s="42"/>
      <c r="S844" s="34">
        <v>0</v>
      </c>
      <c r="T844" s="34"/>
      <c r="U844" s="1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</row>
    <row r="845" spans="1:122" x14ac:dyDescent="0.2">
      <c r="A845" s="38">
        <f t="shared" ref="A845:A908" si="200">(A844+1)</f>
        <v>42858</v>
      </c>
      <c r="B845" s="39">
        <f t="shared" ca="1" si="195"/>
        <v>2317078.84909599</v>
      </c>
      <c r="C845" s="34">
        <f t="shared" si="190"/>
        <v>2100447.3525</v>
      </c>
      <c r="D845" s="34"/>
      <c r="E845" s="40">
        <f ca="1">IF(A845&lt;$B$1,VLOOKUP(A845,[1]DI!$A$4:$B$15000,2,FALSE),0)</f>
        <v>0.1113</v>
      </c>
      <c r="F845" s="41">
        <f t="shared" ca="1" si="196"/>
        <v>1.00041885952736</v>
      </c>
      <c r="G845" s="41">
        <f ca="1">(TRUNC(PRODUCT($F$11:$F844),16))</f>
        <v>1.33346929088868</v>
      </c>
      <c r="H845" s="42">
        <f t="shared" ref="H845:H908" ca="1" si="201">IF(P844&gt;0,G844,H844)</f>
        <v>1.23555597786759</v>
      </c>
      <c r="I845" s="42">
        <f t="shared" ca="1" si="197"/>
        <v>1.07924636</v>
      </c>
      <c r="J845" s="40">
        <f t="shared" ref="J845:J908" si="202">J844</f>
        <v>3.5999999999999997E-2</v>
      </c>
      <c r="K845" s="98">
        <f t="shared" si="191"/>
        <v>42628</v>
      </c>
      <c r="L845" s="43">
        <f t="shared" si="192"/>
        <v>156</v>
      </c>
      <c r="M845" s="44">
        <f t="shared" si="193"/>
        <v>156</v>
      </c>
      <c r="N845" s="8">
        <f t="shared" si="198"/>
        <v>1.0221353769999999</v>
      </c>
      <c r="O845" s="8">
        <f t="shared" ca="1" si="199"/>
        <v>1.1031358849999999</v>
      </c>
      <c r="P845" s="44">
        <v>0</v>
      </c>
      <c r="Q845" s="42">
        <f t="shared" ca="1" si="194"/>
        <v>216631.49659599</v>
      </c>
      <c r="R845" s="42"/>
      <c r="S845" s="34">
        <v>0</v>
      </c>
      <c r="T845" s="34"/>
      <c r="U845" s="1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</row>
    <row r="846" spans="1:122" x14ac:dyDescent="0.2">
      <c r="A846" s="38">
        <f t="shared" si="200"/>
        <v>42859</v>
      </c>
      <c r="B846" s="39">
        <f t="shared" ca="1" si="195"/>
        <v>2318374.7263914598</v>
      </c>
      <c r="C846" s="34">
        <f t="shared" ref="C846:C909" si="203">(C845-S845)</f>
        <v>2100447.3525</v>
      </c>
      <c r="D846" s="34"/>
      <c r="E846" s="40">
        <f ca="1">IF(A846&lt;$B$1,VLOOKUP(A846,[1]DI!$A$4:$B$15000,2,FALSE),0)</f>
        <v>0.1113</v>
      </c>
      <c r="F846" s="41">
        <f t="shared" ca="1" si="196"/>
        <v>1.00041885952736</v>
      </c>
      <c r="G846" s="41">
        <f ca="1">(TRUNC(PRODUCT($F$11:$F845),16))</f>
        <v>1.3340278272056101</v>
      </c>
      <c r="H846" s="42">
        <f t="shared" ca="1" si="201"/>
        <v>1.23555597786759</v>
      </c>
      <c r="I846" s="42">
        <f t="shared" ca="1" si="197"/>
        <v>1.07969841</v>
      </c>
      <c r="J846" s="40">
        <f t="shared" si="202"/>
        <v>3.5999999999999997E-2</v>
      </c>
      <c r="K846" s="98">
        <f t="shared" ref="K846:K909" si="204">IF(P845&gt;0,A845,K845)</f>
        <v>42628</v>
      </c>
      <c r="L846" s="43">
        <f t="shared" ref="L846:L909" si="205">IF(A846&gt;K846,IF(NETWORKDAYS(K846,A846,$W$12:$W$197)-1=0,1,NETWORKDAYS(K846,A846,$W$12:$W$197)-1),0)</f>
        <v>157</v>
      </c>
      <c r="M846" s="44">
        <f t="shared" ref="M846:M909" si="206">IF(AND(L846=1,L845=1),1,IF(L846&gt;0,IF(L846=L845,L846+1,L846),0))</f>
        <v>157</v>
      </c>
      <c r="N846" s="8">
        <f t="shared" si="198"/>
        <v>1.02227884</v>
      </c>
      <c r="O846" s="8">
        <f t="shared" ca="1" si="199"/>
        <v>1.1037528379999999</v>
      </c>
      <c r="P846" s="44">
        <v>0</v>
      </c>
      <c r="Q846" s="42">
        <f t="shared" ref="Q846:Q909" ca="1" si="207">TRUNC(((O846-1)*C846),8)</f>
        <v>217927.37389146001</v>
      </c>
      <c r="R846" s="42"/>
      <c r="S846" s="34">
        <v>0</v>
      </c>
      <c r="T846" s="34"/>
      <c r="U846" s="1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</row>
    <row r="847" spans="1:122" x14ac:dyDescent="0.2">
      <c r="A847" s="38">
        <f t="shared" si="200"/>
        <v>42860</v>
      </c>
      <c r="B847" s="39">
        <f t="shared" ref="B847:B910" ca="1" si="208">IF(A847&lt;=TODAY(),C847+Q847,IF(AND(A847&gt;TODAY(),A847&lt;=$B$1),IF(VLOOKUP(TODAY(),$A$10:$E$2000,5,FALSE)=0,"n.d",C847+Q847),"n.d"))</f>
        <v>2319671.3283412601</v>
      </c>
      <c r="C847" s="34">
        <f t="shared" si="203"/>
        <v>2100447.3525</v>
      </c>
      <c r="D847" s="34"/>
      <c r="E847" s="40">
        <f ca="1">IF(A847&lt;$B$1,VLOOKUP(A847,[1]DI!$A$4:$B$15000,2,FALSE),0)</f>
        <v>0.1113</v>
      </c>
      <c r="F847" s="41">
        <f t="shared" ca="1" si="196"/>
        <v>1.00041885952736</v>
      </c>
      <c r="G847" s="41">
        <f ca="1">(TRUNC(PRODUCT($F$11:$F846),16))</f>
        <v>1.3345865974708</v>
      </c>
      <c r="H847" s="42">
        <f t="shared" ca="1" si="201"/>
        <v>1.23555597786759</v>
      </c>
      <c r="I847" s="42">
        <f t="shared" ca="1" si="197"/>
        <v>1.08015065</v>
      </c>
      <c r="J847" s="40">
        <f t="shared" si="202"/>
        <v>3.5999999999999997E-2</v>
      </c>
      <c r="K847" s="98">
        <f t="shared" si="204"/>
        <v>42628</v>
      </c>
      <c r="L847" s="43">
        <f t="shared" si="205"/>
        <v>158</v>
      </c>
      <c r="M847" s="44">
        <f t="shared" si="206"/>
        <v>158</v>
      </c>
      <c r="N847" s="8">
        <f t="shared" si="198"/>
        <v>1.0224223219999999</v>
      </c>
      <c r="O847" s="8">
        <f t="shared" ca="1" si="199"/>
        <v>1.104370136</v>
      </c>
      <c r="P847" s="44">
        <v>0</v>
      </c>
      <c r="Q847" s="42">
        <f t="shared" ca="1" si="207"/>
        <v>219223.97584125999</v>
      </c>
      <c r="R847" s="42"/>
      <c r="S847" s="34">
        <v>0</v>
      </c>
      <c r="T847" s="34"/>
      <c r="U847" s="1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</row>
    <row r="848" spans="1:122" x14ac:dyDescent="0.2">
      <c r="A848" s="38">
        <f t="shared" si="200"/>
        <v>42861</v>
      </c>
      <c r="B848" s="39">
        <f t="shared" ca="1" si="208"/>
        <v>2320968.6780503201</v>
      </c>
      <c r="C848" s="34">
        <f t="shared" si="203"/>
        <v>2100447.3525</v>
      </c>
      <c r="D848" s="34"/>
      <c r="E848" s="40">
        <f ca="1">IF(A848&lt;$B$1,VLOOKUP(A848,[1]DI!$A$4:$B$15000,2,FALSE),0)</f>
        <v>0</v>
      </c>
      <c r="F848" s="41">
        <f t="shared" ca="1" si="196"/>
        <v>1</v>
      </c>
      <c r="G848" s="41">
        <f ca="1">(TRUNC(PRODUCT($F$11:$F847),16))</f>
        <v>1.3351456017822301</v>
      </c>
      <c r="H848" s="42">
        <f t="shared" ca="1" si="201"/>
        <v>1.23555597786759</v>
      </c>
      <c r="I848" s="42">
        <f t="shared" ca="1" si="197"/>
        <v>1.0806030900000001</v>
      </c>
      <c r="J848" s="40">
        <f t="shared" si="202"/>
        <v>3.5999999999999997E-2</v>
      </c>
      <c r="K848" s="98">
        <f t="shared" si="204"/>
        <v>42628</v>
      </c>
      <c r="L848" s="43">
        <f t="shared" si="205"/>
        <v>158</v>
      </c>
      <c r="M848" s="44">
        <f t="shared" si="206"/>
        <v>159</v>
      </c>
      <c r="N848" s="8">
        <f t="shared" si="198"/>
        <v>1.022565825</v>
      </c>
      <c r="O848" s="8">
        <f t="shared" ca="1" si="199"/>
        <v>1.10498779</v>
      </c>
      <c r="P848" s="44">
        <v>0</v>
      </c>
      <c r="Q848" s="42">
        <f t="shared" ca="1" si="207"/>
        <v>220521.32555032001</v>
      </c>
      <c r="R848" s="42"/>
      <c r="S848" s="34">
        <v>0</v>
      </c>
      <c r="T848" s="34"/>
      <c r="U848" s="1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</row>
    <row r="849" spans="1:122" x14ac:dyDescent="0.2">
      <c r="A849" s="38">
        <f t="shared" si="200"/>
        <v>42862</v>
      </c>
      <c r="B849" s="39">
        <f t="shared" ca="1" si="208"/>
        <v>2320968.6780503201</v>
      </c>
      <c r="C849" s="34">
        <f t="shared" si="203"/>
        <v>2100447.3525</v>
      </c>
      <c r="D849" s="34"/>
      <c r="E849" s="40">
        <f ca="1">IF(A849&lt;$B$1,VLOOKUP(A849,[1]DI!$A$4:$B$15000,2,FALSE),0)</f>
        <v>0</v>
      </c>
      <c r="F849" s="41">
        <f t="shared" ca="1" si="196"/>
        <v>1</v>
      </c>
      <c r="G849" s="41">
        <f ca="1">(TRUNC(PRODUCT($F$11:$F848),16))</f>
        <v>1.3351456017822301</v>
      </c>
      <c r="H849" s="42">
        <f t="shared" ca="1" si="201"/>
        <v>1.23555597786759</v>
      </c>
      <c r="I849" s="42">
        <f t="shared" ca="1" si="197"/>
        <v>1.0806030900000001</v>
      </c>
      <c r="J849" s="40">
        <f t="shared" si="202"/>
        <v>3.5999999999999997E-2</v>
      </c>
      <c r="K849" s="98">
        <f t="shared" si="204"/>
        <v>42628</v>
      </c>
      <c r="L849" s="43">
        <f t="shared" si="205"/>
        <v>158</v>
      </c>
      <c r="M849" s="44">
        <f t="shared" si="206"/>
        <v>159</v>
      </c>
      <c r="N849" s="8">
        <f t="shared" si="198"/>
        <v>1.022565825</v>
      </c>
      <c r="O849" s="8">
        <f t="shared" ca="1" si="199"/>
        <v>1.10498779</v>
      </c>
      <c r="P849" s="44">
        <v>0</v>
      </c>
      <c r="Q849" s="42">
        <f t="shared" ca="1" si="207"/>
        <v>220521.32555032001</v>
      </c>
      <c r="R849" s="42"/>
      <c r="S849" s="34">
        <v>0</v>
      </c>
      <c r="T849" s="34"/>
      <c r="U849" s="1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</row>
    <row r="850" spans="1:122" x14ac:dyDescent="0.2">
      <c r="A850" s="38">
        <f t="shared" si="200"/>
        <v>42863</v>
      </c>
      <c r="B850" s="39">
        <f t="shared" ca="1" si="208"/>
        <v>2320968.6780503201</v>
      </c>
      <c r="C850" s="34">
        <f t="shared" si="203"/>
        <v>2100447.3525</v>
      </c>
      <c r="D850" s="34"/>
      <c r="E850" s="40">
        <f ca="1">IF(A850&lt;$B$1,VLOOKUP(A850,[1]DI!$A$4:$B$15000,2,FALSE),0)</f>
        <v>0.1113</v>
      </c>
      <c r="F850" s="41">
        <f t="shared" ca="1" si="196"/>
        <v>1.00041885952736</v>
      </c>
      <c r="G850" s="41">
        <f ca="1">(TRUNC(PRODUCT($F$11:$F849),16))</f>
        <v>1.3351456017822301</v>
      </c>
      <c r="H850" s="42">
        <f t="shared" ca="1" si="201"/>
        <v>1.23555597786759</v>
      </c>
      <c r="I850" s="42">
        <f t="shared" ca="1" si="197"/>
        <v>1.0806030900000001</v>
      </c>
      <c r="J850" s="40">
        <f t="shared" si="202"/>
        <v>3.5999999999999997E-2</v>
      </c>
      <c r="K850" s="98">
        <f t="shared" si="204"/>
        <v>42628</v>
      </c>
      <c r="L850" s="43">
        <f t="shared" si="205"/>
        <v>159</v>
      </c>
      <c r="M850" s="44">
        <f t="shared" si="206"/>
        <v>159</v>
      </c>
      <c r="N850" s="8">
        <f t="shared" si="198"/>
        <v>1.022565825</v>
      </c>
      <c r="O850" s="8">
        <f t="shared" ca="1" si="199"/>
        <v>1.10498779</v>
      </c>
      <c r="P850" s="44">
        <v>0</v>
      </c>
      <c r="Q850" s="42">
        <f t="shared" ca="1" si="207"/>
        <v>220521.32555032001</v>
      </c>
      <c r="R850" s="42"/>
      <c r="S850" s="34">
        <v>0</v>
      </c>
      <c r="T850" s="34"/>
      <c r="U850" s="1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</row>
    <row r="851" spans="1:122" x14ac:dyDescent="0.2">
      <c r="A851" s="38">
        <f t="shared" si="200"/>
        <v>42864</v>
      </c>
      <c r="B851" s="39">
        <f t="shared" ca="1" si="208"/>
        <v>2322266.73350969</v>
      </c>
      <c r="C851" s="34">
        <f t="shared" si="203"/>
        <v>2100447.3525</v>
      </c>
      <c r="D851" s="34"/>
      <c r="E851" s="40">
        <f ca="1">IF(A851&lt;$B$1,VLOOKUP(A851,[1]DI!$A$4:$B$15000,2,FALSE),0)</f>
        <v>0.1113</v>
      </c>
      <c r="F851" s="41">
        <f t="shared" ca="1" si="196"/>
        <v>1.00041885952736</v>
      </c>
      <c r="G851" s="41">
        <f ca="1">(TRUNC(PRODUCT($F$11:$F850),16))</f>
        <v>1.3357048402379501</v>
      </c>
      <c r="H851" s="42">
        <f t="shared" ca="1" si="201"/>
        <v>1.23555597786759</v>
      </c>
      <c r="I851" s="42">
        <f t="shared" ca="1" si="197"/>
        <v>1.08105571</v>
      </c>
      <c r="J851" s="40">
        <f t="shared" si="202"/>
        <v>3.5999999999999997E-2</v>
      </c>
      <c r="K851" s="98">
        <f t="shared" si="204"/>
        <v>42628</v>
      </c>
      <c r="L851" s="43">
        <f t="shared" si="205"/>
        <v>160</v>
      </c>
      <c r="M851" s="44">
        <f t="shared" si="206"/>
        <v>160</v>
      </c>
      <c r="N851" s="8">
        <f t="shared" si="198"/>
        <v>1.022709348</v>
      </c>
      <c r="O851" s="8">
        <f t="shared" ca="1" si="199"/>
        <v>1.1056057800000001</v>
      </c>
      <c r="P851" s="44">
        <v>0</v>
      </c>
      <c r="Q851" s="42">
        <f t="shared" ca="1" si="207"/>
        <v>221819.38100969</v>
      </c>
      <c r="R851" s="42"/>
      <c r="S851" s="34">
        <v>0</v>
      </c>
      <c r="T851" s="34"/>
      <c r="U851" s="1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</row>
    <row r="852" spans="1:122" x14ac:dyDescent="0.2">
      <c r="A852" s="38">
        <f t="shared" si="200"/>
        <v>42865</v>
      </c>
      <c r="B852" s="39">
        <f t="shared" ca="1" si="208"/>
        <v>2323565.5157238501</v>
      </c>
      <c r="C852" s="34">
        <f t="shared" si="203"/>
        <v>2100447.3525</v>
      </c>
      <c r="D852" s="34"/>
      <c r="E852" s="40">
        <f ca="1">IF(A852&lt;$B$1,VLOOKUP(A852,[1]DI!$A$4:$B$15000,2,FALSE),0)</f>
        <v>0.1113</v>
      </c>
      <c r="F852" s="41">
        <f t="shared" ca="1" si="196"/>
        <v>1.00041885952736</v>
      </c>
      <c r="G852" s="41">
        <f ca="1">(TRUNC(PRODUCT($F$11:$F851),16))</f>
        <v>1.3362643129360301</v>
      </c>
      <c r="H852" s="42">
        <f t="shared" ca="1" si="201"/>
        <v>1.23555597786759</v>
      </c>
      <c r="I852" s="42">
        <f t="shared" ca="1" si="197"/>
        <v>1.0815085200000001</v>
      </c>
      <c r="J852" s="40">
        <f t="shared" si="202"/>
        <v>3.5999999999999997E-2</v>
      </c>
      <c r="K852" s="98">
        <f t="shared" si="204"/>
        <v>42628</v>
      </c>
      <c r="L852" s="43">
        <f t="shared" si="205"/>
        <v>161</v>
      </c>
      <c r="M852" s="44">
        <f t="shared" si="206"/>
        <v>161</v>
      </c>
      <c r="N852" s="8">
        <f t="shared" si="198"/>
        <v>1.0228528910000001</v>
      </c>
      <c r="O852" s="8">
        <f t="shared" ca="1" si="199"/>
        <v>1.1062241159999999</v>
      </c>
      <c r="P852" s="44">
        <v>0</v>
      </c>
      <c r="Q852" s="42">
        <f t="shared" ca="1" si="207"/>
        <v>223118.16322384999</v>
      </c>
      <c r="R852" s="42"/>
      <c r="S852" s="34">
        <v>0</v>
      </c>
      <c r="T852" s="34"/>
      <c r="U852" s="1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</row>
    <row r="853" spans="1:122" x14ac:dyDescent="0.2">
      <c r="A853" s="38">
        <f t="shared" si="200"/>
        <v>42866</v>
      </c>
      <c r="B853" s="39">
        <f t="shared" ca="1" si="208"/>
        <v>2324865.0246927901</v>
      </c>
      <c r="C853" s="34">
        <f t="shared" si="203"/>
        <v>2100447.3525</v>
      </c>
      <c r="D853" s="34"/>
      <c r="E853" s="40">
        <f ca="1">IF(A853&lt;$B$1,VLOOKUP(A853,[1]DI!$A$4:$B$15000,2,FALSE),0)</f>
        <v>0.1113</v>
      </c>
      <c r="F853" s="41">
        <f t="shared" ca="1" si="196"/>
        <v>1.00041885952736</v>
      </c>
      <c r="G853" s="41">
        <f ca="1">(TRUNC(PRODUCT($F$11:$F852),16))</f>
        <v>1.33682401997457</v>
      </c>
      <c r="H853" s="42">
        <f t="shared" ca="1" si="201"/>
        <v>1.23555597786759</v>
      </c>
      <c r="I853" s="42">
        <f t="shared" ca="1" si="197"/>
        <v>1.0819615199999999</v>
      </c>
      <c r="J853" s="40">
        <f t="shared" si="202"/>
        <v>3.5999999999999997E-2</v>
      </c>
      <c r="K853" s="98">
        <f t="shared" si="204"/>
        <v>42628</v>
      </c>
      <c r="L853" s="43">
        <f t="shared" si="205"/>
        <v>162</v>
      </c>
      <c r="M853" s="44">
        <f t="shared" si="206"/>
        <v>162</v>
      </c>
      <c r="N853" s="8">
        <f t="shared" si="198"/>
        <v>1.0229964540000001</v>
      </c>
      <c r="O853" s="8">
        <f t="shared" ca="1" si="199"/>
        <v>1.106842798</v>
      </c>
      <c r="P853" s="44">
        <v>0</v>
      </c>
      <c r="Q853" s="42">
        <f t="shared" ca="1" si="207"/>
        <v>224417.67219278999</v>
      </c>
      <c r="R853" s="42"/>
      <c r="S853" s="34">
        <v>0</v>
      </c>
      <c r="T853" s="34"/>
      <c r="U853" s="1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</row>
    <row r="854" spans="1:122" x14ac:dyDescent="0.2">
      <c r="A854" s="38">
        <f t="shared" si="200"/>
        <v>42867</v>
      </c>
      <c r="B854" s="39">
        <f t="shared" ca="1" si="208"/>
        <v>2326165.26461741</v>
      </c>
      <c r="C854" s="34">
        <f t="shared" si="203"/>
        <v>2100447.3525</v>
      </c>
      <c r="D854" s="34"/>
      <c r="E854" s="40">
        <f ca="1">IF(A854&lt;$B$1,VLOOKUP(A854,[1]DI!$A$4:$B$15000,2,FALSE),0)</f>
        <v>0.1113</v>
      </c>
      <c r="F854" s="41">
        <f t="shared" ca="1" si="196"/>
        <v>1.00041885952736</v>
      </c>
      <c r="G854" s="41">
        <f ca="1">(TRUNC(PRODUCT($F$11:$F853),16))</f>
        <v>1.33738396145174</v>
      </c>
      <c r="H854" s="42">
        <f t="shared" ca="1" si="201"/>
        <v>1.23555597786759</v>
      </c>
      <c r="I854" s="42">
        <f t="shared" ca="1" si="197"/>
        <v>1.0824147099999999</v>
      </c>
      <c r="J854" s="40">
        <f t="shared" si="202"/>
        <v>3.5999999999999997E-2</v>
      </c>
      <c r="K854" s="98">
        <f t="shared" si="204"/>
        <v>42628</v>
      </c>
      <c r="L854" s="43">
        <f t="shared" si="205"/>
        <v>163</v>
      </c>
      <c r="M854" s="44">
        <f t="shared" si="206"/>
        <v>163</v>
      </c>
      <c r="N854" s="8">
        <f t="shared" si="198"/>
        <v>1.023140038</v>
      </c>
      <c r="O854" s="8">
        <f t="shared" ca="1" si="199"/>
        <v>1.1074618279999999</v>
      </c>
      <c r="P854" s="44">
        <v>0</v>
      </c>
      <c r="Q854" s="42">
        <f t="shared" ca="1" si="207"/>
        <v>225717.91211740999</v>
      </c>
      <c r="R854" s="42"/>
      <c r="S854" s="34">
        <v>0</v>
      </c>
      <c r="T854" s="34"/>
      <c r="U854" s="1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</row>
    <row r="855" spans="1:122" x14ac:dyDescent="0.2">
      <c r="A855" s="38">
        <f t="shared" si="200"/>
        <v>42868</v>
      </c>
      <c r="B855" s="39">
        <f t="shared" ca="1" si="208"/>
        <v>2327466.2270959099</v>
      </c>
      <c r="C855" s="34">
        <f t="shared" si="203"/>
        <v>2100447.3525</v>
      </c>
      <c r="D855" s="34"/>
      <c r="E855" s="40">
        <f ca="1">IF(A855&lt;$B$1,VLOOKUP(A855,[1]DI!$A$4:$B$15000,2,FALSE),0)</f>
        <v>0</v>
      </c>
      <c r="F855" s="41">
        <f t="shared" ca="1" si="196"/>
        <v>1</v>
      </c>
      <c r="G855" s="41">
        <f ca="1">(TRUNC(PRODUCT($F$11:$F854),16))</f>
        <v>1.3379441374657299</v>
      </c>
      <c r="H855" s="42">
        <f t="shared" ca="1" si="201"/>
        <v>1.23555597786759</v>
      </c>
      <c r="I855" s="42">
        <f t="shared" ca="1" si="197"/>
        <v>1.0828680900000001</v>
      </c>
      <c r="J855" s="40">
        <f t="shared" si="202"/>
        <v>3.5999999999999997E-2</v>
      </c>
      <c r="K855" s="98">
        <f t="shared" si="204"/>
        <v>42628</v>
      </c>
      <c r="L855" s="43">
        <f t="shared" si="205"/>
        <v>163</v>
      </c>
      <c r="M855" s="44">
        <f t="shared" si="206"/>
        <v>164</v>
      </c>
      <c r="N855" s="8">
        <f t="shared" si="198"/>
        <v>1.0232836409999999</v>
      </c>
      <c r="O855" s="8">
        <f t="shared" ca="1" si="199"/>
        <v>1.1080812019999999</v>
      </c>
      <c r="P855" s="44">
        <v>0</v>
      </c>
      <c r="Q855" s="42">
        <f t="shared" ca="1" si="207"/>
        <v>227018.87459590999</v>
      </c>
      <c r="R855" s="42"/>
      <c r="S855" s="34">
        <v>0</v>
      </c>
      <c r="T855" s="34"/>
      <c r="U855" s="1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</row>
    <row r="856" spans="1:122" x14ac:dyDescent="0.2">
      <c r="A856" s="38">
        <f t="shared" si="200"/>
        <v>42869</v>
      </c>
      <c r="B856" s="39">
        <f t="shared" ca="1" si="208"/>
        <v>2327466.2270959099</v>
      </c>
      <c r="C856" s="34">
        <f t="shared" si="203"/>
        <v>2100447.3525</v>
      </c>
      <c r="D856" s="34"/>
      <c r="E856" s="40">
        <f ca="1">IF(A856&lt;$B$1,VLOOKUP(A856,[1]DI!$A$4:$B$15000,2,FALSE),0)</f>
        <v>0</v>
      </c>
      <c r="F856" s="41">
        <f t="shared" ca="1" si="196"/>
        <v>1</v>
      </c>
      <c r="G856" s="41">
        <f ca="1">(TRUNC(PRODUCT($F$11:$F855),16))</f>
        <v>1.3379441374657299</v>
      </c>
      <c r="H856" s="42">
        <f t="shared" ca="1" si="201"/>
        <v>1.23555597786759</v>
      </c>
      <c r="I856" s="42">
        <f t="shared" ca="1" si="197"/>
        <v>1.0828680900000001</v>
      </c>
      <c r="J856" s="40">
        <f t="shared" si="202"/>
        <v>3.5999999999999997E-2</v>
      </c>
      <c r="K856" s="98">
        <f t="shared" si="204"/>
        <v>42628</v>
      </c>
      <c r="L856" s="43">
        <f t="shared" si="205"/>
        <v>163</v>
      </c>
      <c r="M856" s="44">
        <f t="shared" si="206"/>
        <v>164</v>
      </c>
      <c r="N856" s="8">
        <f t="shared" si="198"/>
        <v>1.0232836409999999</v>
      </c>
      <c r="O856" s="8">
        <f t="shared" ca="1" si="199"/>
        <v>1.1080812019999999</v>
      </c>
      <c r="P856" s="44">
        <v>0</v>
      </c>
      <c r="Q856" s="42">
        <f t="shared" ca="1" si="207"/>
        <v>227018.87459590999</v>
      </c>
      <c r="R856" s="42"/>
      <c r="S856" s="34">
        <v>0</v>
      </c>
      <c r="T856" s="34"/>
      <c r="U856" s="1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</row>
    <row r="857" spans="1:122" s="46" customFormat="1" x14ac:dyDescent="0.2">
      <c r="A857" s="38">
        <f t="shared" si="200"/>
        <v>42870</v>
      </c>
      <c r="B857" s="39">
        <f t="shared" ca="1" si="208"/>
        <v>2327466.2270959099</v>
      </c>
      <c r="C857" s="34">
        <f t="shared" si="203"/>
        <v>2100447.3525</v>
      </c>
      <c r="D857" s="34"/>
      <c r="E857" s="40">
        <f ca="1">IF(A857&lt;$B$1,VLOOKUP(A857,[1]DI!$A$4:$B$15000,2,FALSE),0)</f>
        <v>0.1113</v>
      </c>
      <c r="F857" s="41">
        <f t="shared" ca="1" si="196"/>
        <v>1.00041885952736</v>
      </c>
      <c r="G857" s="41">
        <f ca="1">(TRUNC(PRODUCT($F$11:$F856),16))</f>
        <v>1.3379441374657299</v>
      </c>
      <c r="H857" s="42">
        <f t="shared" ca="1" si="201"/>
        <v>1.23555597786759</v>
      </c>
      <c r="I857" s="42">
        <f t="shared" ca="1" si="197"/>
        <v>1.0828680900000001</v>
      </c>
      <c r="J857" s="40">
        <f t="shared" si="202"/>
        <v>3.5999999999999997E-2</v>
      </c>
      <c r="K857" s="98">
        <f t="shared" si="204"/>
        <v>42628</v>
      </c>
      <c r="L857" s="43">
        <f t="shared" si="205"/>
        <v>164</v>
      </c>
      <c r="M857" s="44">
        <f t="shared" si="206"/>
        <v>164</v>
      </c>
      <c r="N857" s="8">
        <f t="shared" si="198"/>
        <v>1.0232836409999999</v>
      </c>
      <c r="O857" s="8">
        <f t="shared" ca="1" si="199"/>
        <v>1.1080812019999999</v>
      </c>
      <c r="P857" s="44">
        <v>0</v>
      </c>
      <c r="Q857" s="42">
        <f t="shared" ca="1" si="207"/>
        <v>227018.87459590999</v>
      </c>
      <c r="R857" s="42"/>
      <c r="S857" s="34">
        <v>0</v>
      </c>
      <c r="T857" s="34"/>
      <c r="U857" s="34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</row>
    <row r="858" spans="1:122" x14ac:dyDescent="0.2">
      <c r="A858" s="38">
        <f t="shared" si="200"/>
        <v>42871</v>
      </c>
      <c r="B858" s="39">
        <f t="shared" ca="1" si="208"/>
        <v>2328767.9205300999</v>
      </c>
      <c r="C858" s="34">
        <f t="shared" si="203"/>
        <v>2100447.3525</v>
      </c>
      <c r="D858" s="34"/>
      <c r="E858" s="40">
        <f ca="1">IF(A858&lt;$B$1,VLOOKUP(A858,[1]DI!$A$4:$B$15000,2,FALSE),0)</f>
        <v>0.1113</v>
      </c>
      <c r="F858" s="41">
        <f t="shared" ca="1" si="196"/>
        <v>1.00041885952736</v>
      </c>
      <c r="G858" s="41">
        <f ca="1">(TRUNC(PRODUCT($F$11:$F857),16))</f>
        <v>1.3385045481147899</v>
      </c>
      <c r="H858" s="42">
        <f t="shared" ca="1" si="201"/>
        <v>1.23555597786759</v>
      </c>
      <c r="I858" s="42">
        <f t="shared" ca="1" si="197"/>
        <v>1.08332166</v>
      </c>
      <c r="J858" s="40">
        <f t="shared" si="202"/>
        <v>3.5999999999999997E-2</v>
      </c>
      <c r="K858" s="98">
        <f t="shared" si="204"/>
        <v>42628</v>
      </c>
      <c r="L858" s="43">
        <f t="shared" si="205"/>
        <v>165</v>
      </c>
      <c r="M858" s="44">
        <f t="shared" si="206"/>
        <v>165</v>
      </c>
      <c r="N858" s="8">
        <f t="shared" si="198"/>
        <v>1.023427265</v>
      </c>
      <c r="O858" s="8">
        <f t="shared" ca="1" si="199"/>
        <v>1.1087009240000001</v>
      </c>
      <c r="P858" s="44">
        <v>0</v>
      </c>
      <c r="Q858" s="42">
        <f t="shared" ca="1" si="207"/>
        <v>228320.5680301</v>
      </c>
      <c r="R858" s="42"/>
      <c r="S858" s="34">
        <v>0</v>
      </c>
      <c r="T858" s="34"/>
      <c r="U858" s="1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</row>
    <row r="859" spans="1:122" x14ac:dyDescent="0.2">
      <c r="A859" s="38">
        <f t="shared" si="200"/>
        <v>42872</v>
      </c>
      <c r="B859" s="39">
        <f t="shared" ca="1" si="208"/>
        <v>2330070.3407190698</v>
      </c>
      <c r="C859" s="34">
        <f t="shared" si="203"/>
        <v>2100447.3525</v>
      </c>
      <c r="D859" s="34"/>
      <c r="E859" s="40">
        <f ca="1">IF(A859&lt;$B$1,VLOOKUP(A859,[1]DI!$A$4:$B$15000,2,FALSE),0)</f>
        <v>0.1113</v>
      </c>
      <c r="F859" s="41">
        <f t="shared" ca="1" si="196"/>
        <v>1.00041885952736</v>
      </c>
      <c r="G859" s="41">
        <f ca="1">(TRUNC(PRODUCT($F$11:$F858),16))</f>
        <v>1.33906519349718</v>
      </c>
      <c r="H859" s="42">
        <f t="shared" ca="1" si="201"/>
        <v>1.23555597786759</v>
      </c>
      <c r="I859" s="42">
        <f t="shared" ca="1" si="197"/>
        <v>1.08377542</v>
      </c>
      <c r="J859" s="40">
        <f t="shared" si="202"/>
        <v>3.5999999999999997E-2</v>
      </c>
      <c r="K859" s="98">
        <f t="shared" si="204"/>
        <v>42628</v>
      </c>
      <c r="L859" s="43">
        <f t="shared" si="205"/>
        <v>166</v>
      </c>
      <c r="M859" s="44">
        <f t="shared" si="206"/>
        <v>166</v>
      </c>
      <c r="N859" s="8">
        <f t="shared" si="198"/>
        <v>1.023570909</v>
      </c>
      <c r="O859" s="8">
        <f t="shared" ca="1" si="199"/>
        <v>1.109320992</v>
      </c>
      <c r="P859" s="44">
        <v>0</v>
      </c>
      <c r="Q859" s="42">
        <f t="shared" ca="1" si="207"/>
        <v>229622.98821906999</v>
      </c>
      <c r="R859" s="42"/>
      <c r="S859" s="34">
        <v>0</v>
      </c>
      <c r="T859" s="34"/>
      <c r="U859" s="1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</row>
    <row r="860" spans="1:122" x14ac:dyDescent="0.2">
      <c r="A860" s="38">
        <f t="shared" si="200"/>
        <v>42873</v>
      </c>
      <c r="B860" s="39">
        <f t="shared" ca="1" si="208"/>
        <v>2331373.4897632701</v>
      </c>
      <c r="C860" s="34">
        <f t="shared" si="203"/>
        <v>2100447.3525</v>
      </c>
      <c r="D860" s="34"/>
      <c r="E860" s="40">
        <f ca="1">IF(A860&lt;$B$1,VLOOKUP(A860,[1]DI!$A$4:$B$15000,2,FALSE),0)</f>
        <v>0.1113</v>
      </c>
      <c r="F860" s="41">
        <f t="shared" ca="1" si="196"/>
        <v>1.00041885952736</v>
      </c>
      <c r="G860" s="41">
        <f ca="1">(TRUNC(PRODUCT($F$11:$F859),16))</f>
        <v>1.33962607371123</v>
      </c>
      <c r="H860" s="42">
        <f t="shared" ca="1" si="201"/>
        <v>1.23555597786759</v>
      </c>
      <c r="I860" s="42">
        <f t="shared" ca="1" si="197"/>
        <v>1.0842293700000001</v>
      </c>
      <c r="J860" s="40">
        <f t="shared" si="202"/>
        <v>3.5999999999999997E-2</v>
      </c>
      <c r="K860" s="98">
        <f t="shared" si="204"/>
        <v>42628</v>
      </c>
      <c r="L860" s="43">
        <f t="shared" si="205"/>
        <v>167</v>
      </c>
      <c r="M860" s="44">
        <f t="shared" si="206"/>
        <v>167</v>
      </c>
      <c r="N860" s="8">
        <f t="shared" si="198"/>
        <v>1.0237145729999999</v>
      </c>
      <c r="O860" s="8">
        <f t="shared" ca="1" si="199"/>
        <v>1.109941407</v>
      </c>
      <c r="P860" s="44">
        <v>0</v>
      </c>
      <c r="Q860" s="42">
        <f t="shared" ca="1" si="207"/>
        <v>230926.13726327001</v>
      </c>
      <c r="R860" s="42"/>
      <c r="S860" s="34">
        <v>0</v>
      </c>
      <c r="T860" s="34"/>
      <c r="U860" s="1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</row>
    <row r="861" spans="1:122" x14ac:dyDescent="0.2">
      <c r="A861" s="38">
        <f t="shared" si="200"/>
        <v>42874</v>
      </c>
      <c r="B861" s="39">
        <f t="shared" ca="1" si="208"/>
        <v>2332677.3655622602</v>
      </c>
      <c r="C861" s="34">
        <f t="shared" si="203"/>
        <v>2100447.3525</v>
      </c>
      <c r="D861" s="34"/>
      <c r="E861" s="40">
        <f ca="1">IF(A861&lt;$B$1,VLOOKUP(A861,[1]DI!$A$4:$B$15000,2,FALSE),0)</f>
        <v>0.1113</v>
      </c>
      <c r="F861" s="41">
        <f t="shared" ca="1" si="196"/>
        <v>1.00041885952736</v>
      </c>
      <c r="G861" s="41">
        <f ca="1">(TRUNC(PRODUCT($F$11:$F860),16))</f>
        <v>1.3401871888553101</v>
      </c>
      <c r="H861" s="42">
        <f t="shared" ca="1" si="201"/>
        <v>1.23555597786759</v>
      </c>
      <c r="I861" s="42">
        <f t="shared" ca="1" si="197"/>
        <v>1.0846835100000001</v>
      </c>
      <c r="J861" s="40">
        <f t="shared" si="202"/>
        <v>3.5999999999999997E-2</v>
      </c>
      <c r="K861" s="98">
        <f t="shared" si="204"/>
        <v>42628</v>
      </c>
      <c r="L861" s="43">
        <f t="shared" si="205"/>
        <v>168</v>
      </c>
      <c r="M861" s="44">
        <f t="shared" si="206"/>
        <v>168</v>
      </c>
      <c r="N861" s="8">
        <f t="shared" si="198"/>
        <v>1.0238582570000001</v>
      </c>
      <c r="O861" s="8">
        <f t="shared" ca="1" si="199"/>
        <v>1.110562168</v>
      </c>
      <c r="P861" s="44">
        <v>0</v>
      </c>
      <c r="Q861" s="42">
        <f t="shared" ca="1" si="207"/>
        <v>232230.01306226</v>
      </c>
      <c r="R861" s="42"/>
      <c r="S861" s="34">
        <v>0</v>
      </c>
      <c r="T861" s="34"/>
      <c r="U861" s="1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</row>
    <row r="862" spans="1:122" x14ac:dyDescent="0.2">
      <c r="A862" s="38">
        <f t="shared" si="200"/>
        <v>42875</v>
      </c>
      <c r="B862" s="39">
        <f t="shared" ca="1" si="208"/>
        <v>2333981.9702164698</v>
      </c>
      <c r="C862" s="34">
        <f t="shared" si="203"/>
        <v>2100447.3525</v>
      </c>
      <c r="D862" s="34"/>
      <c r="E862" s="40">
        <f ca="1">IF(A862&lt;$B$1,VLOOKUP(A862,[1]DI!$A$4:$B$15000,2,FALSE),0)</f>
        <v>0</v>
      </c>
      <c r="F862" s="41">
        <f t="shared" ca="1" si="196"/>
        <v>1</v>
      </c>
      <c r="G862" s="41">
        <f ca="1">(TRUNC(PRODUCT($F$11:$F861),16))</f>
        <v>1.3407485390278</v>
      </c>
      <c r="H862" s="42">
        <f t="shared" ca="1" si="201"/>
        <v>1.23555597786759</v>
      </c>
      <c r="I862" s="42">
        <f t="shared" ca="1" si="197"/>
        <v>1.08513784</v>
      </c>
      <c r="J862" s="40">
        <f t="shared" si="202"/>
        <v>3.5999999999999997E-2</v>
      </c>
      <c r="K862" s="98">
        <f t="shared" si="204"/>
        <v>42628</v>
      </c>
      <c r="L862" s="43">
        <f t="shared" si="205"/>
        <v>168</v>
      </c>
      <c r="M862" s="44">
        <f t="shared" si="206"/>
        <v>169</v>
      </c>
      <c r="N862" s="8">
        <f t="shared" si="198"/>
        <v>1.024001961</v>
      </c>
      <c r="O862" s="8">
        <f t="shared" ca="1" si="199"/>
        <v>1.111183276</v>
      </c>
      <c r="P862" s="44">
        <v>0</v>
      </c>
      <c r="Q862" s="42">
        <f t="shared" ca="1" si="207"/>
        <v>233534.61771647001</v>
      </c>
      <c r="R862" s="42"/>
      <c r="S862" s="34">
        <v>0</v>
      </c>
      <c r="T862" s="34"/>
      <c r="U862" s="1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</row>
    <row r="863" spans="1:122" x14ac:dyDescent="0.2">
      <c r="A863" s="38">
        <f t="shared" si="200"/>
        <v>42876</v>
      </c>
      <c r="B863" s="39">
        <f t="shared" ca="1" si="208"/>
        <v>2333981.9702164698</v>
      </c>
      <c r="C863" s="34">
        <f t="shared" si="203"/>
        <v>2100447.3525</v>
      </c>
      <c r="D863" s="34"/>
      <c r="E863" s="40">
        <f ca="1">IF(A863&lt;$B$1,VLOOKUP(A863,[1]DI!$A$4:$B$15000,2,FALSE),0)</f>
        <v>0</v>
      </c>
      <c r="F863" s="41">
        <f t="shared" ca="1" si="196"/>
        <v>1</v>
      </c>
      <c r="G863" s="41">
        <f ca="1">(TRUNC(PRODUCT($F$11:$F862),16))</f>
        <v>1.3407485390278</v>
      </c>
      <c r="H863" s="42">
        <f t="shared" ca="1" si="201"/>
        <v>1.23555597786759</v>
      </c>
      <c r="I863" s="42">
        <f t="shared" ca="1" si="197"/>
        <v>1.08513784</v>
      </c>
      <c r="J863" s="40">
        <f t="shared" si="202"/>
        <v>3.5999999999999997E-2</v>
      </c>
      <c r="K863" s="98">
        <f t="shared" si="204"/>
        <v>42628</v>
      </c>
      <c r="L863" s="43">
        <f t="shared" si="205"/>
        <v>168</v>
      </c>
      <c r="M863" s="44">
        <f t="shared" si="206"/>
        <v>169</v>
      </c>
      <c r="N863" s="8">
        <f t="shared" si="198"/>
        <v>1.024001961</v>
      </c>
      <c r="O863" s="8">
        <f t="shared" ca="1" si="199"/>
        <v>1.111183276</v>
      </c>
      <c r="P863" s="44">
        <v>0</v>
      </c>
      <c r="Q863" s="42">
        <f t="shared" ca="1" si="207"/>
        <v>233534.61771647001</v>
      </c>
      <c r="R863" s="42"/>
      <c r="S863" s="34">
        <v>0</v>
      </c>
      <c r="T863" s="34"/>
      <c r="U863" s="1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</row>
    <row r="864" spans="1:122" x14ac:dyDescent="0.2">
      <c r="A864" s="38">
        <f t="shared" si="200"/>
        <v>42877</v>
      </c>
      <c r="B864" s="39">
        <f t="shared" ca="1" si="208"/>
        <v>2333981.9702164698</v>
      </c>
      <c r="C864" s="34">
        <f t="shared" si="203"/>
        <v>2100447.3525</v>
      </c>
      <c r="D864" s="34"/>
      <c r="E864" s="40">
        <f ca="1">IF(A864&lt;$B$1,VLOOKUP(A864,[1]DI!$A$4:$B$15000,2,FALSE),0)</f>
        <v>0.1113</v>
      </c>
      <c r="F864" s="41">
        <f t="shared" ca="1" si="196"/>
        <v>1.00041885952736</v>
      </c>
      <c r="G864" s="41">
        <f ca="1">(TRUNC(PRODUCT($F$11:$F863),16))</f>
        <v>1.3407485390278</v>
      </c>
      <c r="H864" s="42">
        <f t="shared" ca="1" si="201"/>
        <v>1.23555597786759</v>
      </c>
      <c r="I864" s="42">
        <f t="shared" ca="1" si="197"/>
        <v>1.08513784</v>
      </c>
      <c r="J864" s="40">
        <f t="shared" si="202"/>
        <v>3.5999999999999997E-2</v>
      </c>
      <c r="K864" s="98">
        <f t="shared" si="204"/>
        <v>42628</v>
      </c>
      <c r="L864" s="43">
        <f t="shared" si="205"/>
        <v>169</v>
      </c>
      <c r="M864" s="44">
        <f t="shared" si="206"/>
        <v>169</v>
      </c>
      <c r="N864" s="8">
        <f t="shared" si="198"/>
        <v>1.024001961</v>
      </c>
      <c r="O864" s="8">
        <f t="shared" ca="1" si="199"/>
        <v>1.111183276</v>
      </c>
      <c r="P864" s="44">
        <v>0</v>
      </c>
      <c r="Q864" s="42">
        <f t="shared" ca="1" si="207"/>
        <v>233534.61771647001</v>
      </c>
      <c r="R864" s="42"/>
      <c r="S864" s="34">
        <v>0</v>
      </c>
      <c r="T864" s="34"/>
      <c r="U864" s="1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</row>
    <row r="865" spans="1:122" x14ac:dyDescent="0.2">
      <c r="A865" s="38">
        <f t="shared" si="200"/>
        <v>42878</v>
      </c>
      <c r="B865" s="39">
        <f t="shared" ca="1" si="208"/>
        <v>2335287.3058263701</v>
      </c>
      <c r="C865" s="34">
        <f t="shared" si="203"/>
        <v>2100447.3525</v>
      </c>
      <c r="D865" s="34"/>
      <c r="E865" s="40">
        <f ca="1">IF(A865&lt;$B$1,VLOOKUP(A865,[1]DI!$A$4:$B$15000,2,FALSE),0)</f>
        <v>0.1113</v>
      </c>
      <c r="F865" s="41">
        <f t="shared" ca="1" si="196"/>
        <v>1.00041885952736</v>
      </c>
      <c r="G865" s="41">
        <f ca="1">(TRUNC(PRODUCT($F$11:$F864),16))</f>
        <v>1.3413101243271699</v>
      </c>
      <c r="H865" s="42">
        <f t="shared" ca="1" si="201"/>
        <v>1.23555597786759</v>
      </c>
      <c r="I865" s="42">
        <f t="shared" ca="1" si="197"/>
        <v>1.0855923599999999</v>
      </c>
      <c r="J865" s="40">
        <f t="shared" si="202"/>
        <v>3.5999999999999997E-2</v>
      </c>
      <c r="K865" s="98">
        <f t="shared" si="204"/>
        <v>42628</v>
      </c>
      <c r="L865" s="43">
        <f t="shared" si="205"/>
        <v>170</v>
      </c>
      <c r="M865" s="44">
        <f t="shared" si="206"/>
        <v>170</v>
      </c>
      <c r="N865" s="8">
        <f t="shared" si="198"/>
        <v>1.024145686</v>
      </c>
      <c r="O865" s="8">
        <f t="shared" ca="1" si="199"/>
        <v>1.111804732</v>
      </c>
      <c r="P865" s="44">
        <v>0</v>
      </c>
      <c r="Q865" s="42">
        <f t="shared" ca="1" si="207"/>
        <v>234839.95332637001</v>
      </c>
      <c r="R865" s="42"/>
      <c r="S865" s="34">
        <v>0</v>
      </c>
      <c r="T865" s="34"/>
      <c r="U865" s="1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</row>
    <row r="866" spans="1:122" x14ac:dyDescent="0.2">
      <c r="A866" s="38">
        <f t="shared" si="200"/>
        <v>42879</v>
      </c>
      <c r="B866" s="39">
        <f t="shared" ca="1" si="208"/>
        <v>2336593.3681910499</v>
      </c>
      <c r="C866" s="34">
        <f t="shared" si="203"/>
        <v>2100447.3525</v>
      </c>
      <c r="D866" s="34"/>
      <c r="E866" s="40">
        <f ca="1">IF(A866&lt;$B$1,VLOOKUP(A866,[1]DI!$A$4:$B$15000,2,FALSE),0)</f>
        <v>0.1113</v>
      </c>
      <c r="F866" s="41">
        <f t="shared" ca="1" si="196"/>
        <v>1.00041885952736</v>
      </c>
      <c r="G866" s="41">
        <f ca="1">(TRUNC(PRODUCT($F$11:$F865),16))</f>
        <v>1.3418719448518901</v>
      </c>
      <c r="H866" s="42">
        <f t="shared" ca="1" si="201"/>
        <v>1.23555597786759</v>
      </c>
      <c r="I866" s="42">
        <f t="shared" ca="1" si="197"/>
        <v>1.08604707</v>
      </c>
      <c r="J866" s="40">
        <f t="shared" si="202"/>
        <v>3.5999999999999997E-2</v>
      </c>
      <c r="K866" s="98">
        <f t="shared" si="204"/>
        <v>42628</v>
      </c>
      <c r="L866" s="43">
        <f t="shared" si="205"/>
        <v>171</v>
      </c>
      <c r="M866" s="44">
        <f t="shared" si="206"/>
        <v>171</v>
      </c>
      <c r="N866" s="8">
        <f t="shared" si="198"/>
        <v>1.0242894300000001</v>
      </c>
      <c r="O866" s="8">
        <f t="shared" ca="1" si="199"/>
        <v>1.1124265339999999</v>
      </c>
      <c r="P866" s="44">
        <v>0</v>
      </c>
      <c r="Q866" s="42">
        <f t="shared" ca="1" si="207"/>
        <v>236146.01569105001</v>
      </c>
      <c r="R866" s="42"/>
      <c r="S866" s="34">
        <v>0</v>
      </c>
      <c r="T866" s="34"/>
      <c r="U866" s="1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</row>
    <row r="867" spans="1:122" x14ac:dyDescent="0.2">
      <c r="A867" s="38">
        <f t="shared" si="200"/>
        <v>42880</v>
      </c>
      <c r="B867" s="39">
        <f t="shared" ca="1" si="208"/>
        <v>2337900.1636118502</v>
      </c>
      <c r="C867" s="34">
        <f t="shared" si="203"/>
        <v>2100447.3525</v>
      </c>
      <c r="D867" s="34"/>
      <c r="E867" s="40">
        <f ca="1">IF(A867&lt;$B$1,VLOOKUP(A867,[1]DI!$A$4:$B$15000,2,FALSE),0)</f>
        <v>0.1113</v>
      </c>
      <c r="F867" s="41">
        <f t="shared" ca="1" si="196"/>
        <v>1.00041885952736</v>
      </c>
      <c r="G867" s="41">
        <f ca="1">(TRUNC(PRODUCT($F$11:$F866),16))</f>
        <v>1.34243400070049</v>
      </c>
      <c r="H867" s="42">
        <f t="shared" ca="1" si="201"/>
        <v>1.23555597786759</v>
      </c>
      <c r="I867" s="42">
        <f t="shared" ca="1" si="197"/>
        <v>1.08650197</v>
      </c>
      <c r="J867" s="40">
        <f t="shared" si="202"/>
        <v>3.5999999999999997E-2</v>
      </c>
      <c r="K867" s="98">
        <f t="shared" si="204"/>
        <v>42628</v>
      </c>
      <c r="L867" s="43">
        <f t="shared" si="205"/>
        <v>172</v>
      </c>
      <c r="M867" s="44">
        <f t="shared" si="206"/>
        <v>172</v>
      </c>
      <c r="N867" s="8">
        <f t="shared" si="198"/>
        <v>1.0244331950000001</v>
      </c>
      <c r="O867" s="8">
        <f t="shared" ca="1" si="199"/>
        <v>1.1130486850000001</v>
      </c>
      <c r="P867" s="44">
        <v>0</v>
      </c>
      <c r="Q867" s="42">
        <f t="shared" ca="1" si="207"/>
        <v>237452.81111184999</v>
      </c>
      <c r="R867" s="42"/>
      <c r="S867" s="34">
        <v>0</v>
      </c>
      <c r="T867" s="34"/>
      <c r="U867" s="1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</row>
    <row r="868" spans="1:122" x14ac:dyDescent="0.2">
      <c r="A868" s="38">
        <f t="shared" si="200"/>
        <v>42881</v>
      </c>
      <c r="B868" s="39">
        <f t="shared" ca="1" si="208"/>
        <v>2339207.6857874403</v>
      </c>
      <c r="C868" s="34">
        <f t="shared" si="203"/>
        <v>2100447.3525</v>
      </c>
      <c r="D868" s="34"/>
      <c r="E868" s="40">
        <f ca="1">IF(A868&lt;$B$1,VLOOKUP(A868,[1]DI!$A$4:$B$15000,2,FALSE),0)</f>
        <v>0.1113</v>
      </c>
      <c r="F868" s="41">
        <f t="shared" ca="1" si="196"/>
        <v>1.00041885952736</v>
      </c>
      <c r="G868" s="41">
        <f ca="1">(TRUNC(PRODUCT($F$11:$F867),16))</f>
        <v>1.3429962919715299</v>
      </c>
      <c r="H868" s="42">
        <f t="shared" ca="1" si="201"/>
        <v>1.23555597786759</v>
      </c>
      <c r="I868" s="42">
        <f t="shared" ca="1" si="197"/>
        <v>1.08695706</v>
      </c>
      <c r="J868" s="40">
        <f t="shared" si="202"/>
        <v>3.5999999999999997E-2</v>
      </c>
      <c r="K868" s="98">
        <f t="shared" si="204"/>
        <v>42628</v>
      </c>
      <c r="L868" s="43">
        <f t="shared" si="205"/>
        <v>173</v>
      </c>
      <c r="M868" s="44">
        <f t="shared" si="206"/>
        <v>173</v>
      </c>
      <c r="N868" s="8">
        <f t="shared" si="198"/>
        <v>1.02457698</v>
      </c>
      <c r="O868" s="8">
        <f t="shared" ca="1" si="199"/>
        <v>1.113671182</v>
      </c>
      <c r="P868" s="44">
        <v>0</v>
      </c>
      <c r="Q868" s="42">
        <f t="shared" ca="1" si="207"/>
        <v>238760.33328744001</v>
      </c>
      <c r="R868" s="42"/>
      <c r="S868" s="34">
        <v>0</v>
      </c>
      <c r="T868" s="34"/>
      <c r="U868" s="1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</row>
    <row r="869" spans="1:122" x14ac:dyDescent="0.2">
      <c r="A869" s="38">
        <f t="shared" si="200"/>
        <v>42882</v>
      </c>
      <c r="B869" s="39">
        <f t="shared" ca="1" si="208"/>
        <v>2340515.9389187102</v>
      </c>
      <c r="C869" s="34">
        <f t="shared" si="203"/>
        <v>2100447.3525</v>
      </c>
      <c r="D869" s="34"/>
      <c r="E869" s="40">
        <f ca="1">IF(A869&lt;$B$1,VLOOKUP(A869,[1]DI!$A$4:$B$15000,2,FALSE),0)</f>
        <v>0</v>
      </c>
      <c r="F869" s="41">
        <f t="shared" ca="1" si="196"/>
        <v>1</v>
      </c>
      <c r="G869" s="41">
        <f ca="1">(TRUNC(PRODUCT($F$11:$F868),16))</f>
        <v>1.34355881876363</v>
      </c>
      <c r="H869" s="42">
        <f t="shared" ca="1" si="201"/>
        <v>1.23555597786759</v>
      </c>
      <c r="I869" s="42">
        <f t="shared" ca="1" si="197"/>
        <v>1.08741234</v>
      </c>
      <c r="J869" s="40">
        <f t="shared" si="202"/>
        <v>3.5999999999999997E-2</v>
      </c>
      <c r="K869" s="98">
        <f t="shared" si="204"/>
        <v>42628</v>
      </c>
      <c r="L869" s="43">
        <f t="shared" si="205"/>
        <v>173</v>
      </c>
      <c r="M869" s="44">
        <f t="shared" si="206"/>
        <v>174</v>
      </c>
      <c r="N869" s="8">
        <f t="shared" si="198"/>
        <v>1.024720785</v>
      </c>
      <c r="O869" s="8">
        <f t="shared" ca="1" si="199"/>
        <v>1.1142940269999999</v>
      </c>
      <c r="P869" s="44">
        <v>0</v>
      </c>
      <c r="Q869" s="42">
        <f t="shared" ca="1" si="207"/>
        <v>240068.58641871001</v>
      </c>
      <c r="R869" s="42"/>
      <c r="S869" s="34">
        <v>0</v>
      </c>
      <c r="T869" s="34"/>
      <c r="U869" s="1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</row>
    <row r="870" spans="1:122" x14ac:dyDescent="0.2">
      <c r="A870" s="38">
        <f t="shared" si="200"/>
        <v>42883</v>
      </c>
      <c r="B870" s="39">
        <f t="shared" ca="1" si="208"/>
        <v>2340515.9389187102</v>
      </c>
      <c r="C870" s="34">
        <f t="shared" si="203"/>
        <v>2100447.3525</v>
      </c>
      <c r="D870" s="34"/>
      <c r="E870" s="40">
        <f ca="1">IF(A870&lt;$B$1,VLOOKUP(A870,[1]DI!$A$4:$B$15000,2,FALSE),0)</f>
        <v>0</v>
      </c>
      <c r="F870" s="41">
        <f t="shared" ca="1" si="196"/>
        <v>1</v>
      </c>
      <c r="G870" s="41">
        <f ca="1">(TRUNC(PRODUCT($F$11:$F869),16))</f>
        <v>1.34355881876363</v>
      </c>
      <c r="H870" s="42">
        <f t="shared" ca="1" si="201"/>
        <v>1.23555597786759</v>
      </c>
      <c r="I870" s="42">
        <f t="shared" ca="1" si="197"/>
        <v>1.08741234</v>
      </c>
      <c r="J870" s="40">
        <f t="shared" si="202"/>
        <v>3.5999999999999997E-2</v>
      </c>
      <c r="K870" s="98">
        <f t="shared" si="204"/>
        <v>42628</v>
      </c>
      <c r="L870" s="43">
        <f t="shared" si="205"/>
        <v>173</v>
      </c>
      <c r="M870" s="44">
        <f t="shared" si="206"/>
        <v>174</v>
      </c>
      <c r="N870" s="8">
        <f t="shared" si="198"/>
        <v>1.024720785</v>
      </c>
      <c r="O870" s="8">
        <f t="shared" ca="1" si="199"/>
        <v>1.1142940269999999</v>
      </c>
      <c r="P870" s="44">
        <v>0</v>
      </c>
      <c r="Q870" s="42">
        <f t="shared" ca="1" si="207"/>
        <v>240068.58641871001</v>
      </c>
      <c r="R870" s="42"/>
      <c r="S870" s="34">
        <v>0</v>
      </c>
      <c r="T870" s="34"/>
      <c r="U870" s="1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</row>
    <row r="871" spans="1:122" x14ac:dyDescent="0.2">
      <c r="A871" s="38">
        <f t="shared" si="200"/>
        <v>42884</v>
      </c>
      <c r="B871" s="39">
        <f t="shared" ca="1" si="208"/>
        <v>2340515.9389187102</v>
      </c>
      <c r="C871" s="34">
        <f t="shared" si="203"/>
        <v>2100447.3525</v>
      </c>
      <c r="D871" s="34"/>
      <c r="E871" s="40">
        <f ca="1">IF(A871&lt;$B$1,VLOOKUP(A871,[1]DI!$A$4:$B$15000,2,FALSE),0)</f>
        <v>0.1113</v>
      </c>
      <c r="F871" s="41">
        <f t="shared" ca="1" si="196"/>
        <v>1.00041885952736</v>
      </c>
      <c r="G871" s="41">
        <f ca="1">(TRUNC(PRODUCT($F$11:$F870),16))</f>
        <v>1.34355881876363</v>
      </c>
      <c r="H871" s="42">
        <f t="shared" ca="1" si="201"/>
        <v>1.23555597786759</v>
      </c>
      <c r="I871" s="42">
        <f t="shared" ca="1" si="197"/>
        <v>1.08741234</v>
      </c>
      <c r="J871" s="40">
        <f t="shared" si="202"/>
        <v>3.5999999999999997E-2</v>
      </c>
      <c r="K871" s="98">
        <f t="shared" si="204"/>
        <v>42628</v>
      </c>
      <c r="L871" s="43">
        <f t="shared" si="205"/>
        <v>174</v>
      </c>
      <c r="M871" s="44">
        <f t="shared" si="206"/>
        <v>174</v>
      </c>
      <c r="N871" s="8">
        <f t="shared" si="198"/>
        <v>1.024720785</v>
      </c>
      <c r="O871" s="8">
        <f t="shared" ca="1" si="199"/>
        <v>1.1142940269999999</v>
      </c>
      <c r="P871" s="44">
        <v>0</v>
      </c>
      <c r="Q871" s="42">
        <f t="shared" ca="1" si="207"/>
        <v>240068.58641871001</v>
      </c>
      <c r="R871" s="42"/>
      <c r="S871" s="34">
        <v>0</v>
      </c>
      <c r="T871" s="34"/>
      <c r="U871" s="1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</row>
    <row r="872" spans="1:122" x14ac:dyDescent="0.2">
      <c r="A872" s="38">
        <f t="shared" si="200"/>
        <v>42885</v>
      </c>
      <c r="B872" s="39">
        <f t="shared" ca="1" si="208"/>
        <v>2341824.9230056601</v>
      </c>
      <c r="C872" s="34">
        <f t="shared" si="203"/>
        <v>2100447.3525</v>
      </c>
      <c r="D872" s="34"/>
      <c r="E872" s="40">
        <f ca="1">IF(A872&lt;$B$1,VLOOKUP(A872,[1]DI!$A$4:$B$15000,2,FALSE),0)</f>
        <v>0.1113</v>
      </c>
      <c r="F872" s="41">
        <f t="shared" ca="1" si="196"/>
        <v>1.00041885952736</v>
      </c>
      <c r="G872" s="41">
        <f ca="1">(TRUNC(PRODUCT($F$11:$F871),16))</f>
        <v>1.3441215811754399</v>
      </c>
      <c r="H872" s="42">
        <f t="shared" ca="1" si="201"/>
        <v>1.23555597786759</v>
      </c>
      <c r="I872" s="42">
        <f t="shared" ca="1" si="197"/>
        <v>1.0878678100000001</v>
      </c>
      <c r="J872" s="40">
        <f t="shared" si="202"/>
        <v>3.5999999999999997E-2</v>
      </c>
      <c r="K872" s="98">
        <f t="shared" si="204"/>
        <v>42628</v>
      </c>
      <c r="L872" s="43">
        <f t="shared" si="205"/>
        <v>175</v>
      </c>
      <c r="M872" s="44">
        <f t="shared" si="206"/>
        <v>175</v>
      </c>
      <c r="N872" s="8">
        <f t="shared" si="198"/>
        <v>1.0248646109999999</v>
      </c>
      <c r="O872" s="8">
        <f t="shared" ca="1" si="199"/>
        <v>1.1149172199999999</v>
      </c>
      <c r="P872" s="44">
        <v>0</v>
      </c>
      <c r="Q872" s="42">
        <f t="shared" ca="1" si="207"/>
        <v>241377.57050566</v>
      </c>
      <c r="R872" s="42"/>
      <c r="S872" s="34">
        <v>0</v>
      </c>
      <c r="T872" s="34"/>
      <c r="U872" s="1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</row>
    <row r="873" spans="1:122" x14ac:dyDescent="0.2">
      <c r="A873" s="38">
        <f t="shared" si="200"/>
        <v>42886</v>
      </c>
      <c r="B873" s="39">
        <f t="shared" ca="1" si="208"/>
        <v>2343134.6569523099</v>
      </c>
      <c r="C873" s="34">
        <f t="shared" si="203"/>
        <v>2100447.3525</v>
      </c>
      <c r="D873" s="34"/>
      <c r="E873" s="40">
        <f ca="1">IF(A873&lt;$B$1,VLOOKUP(A873,[1]DI!$A$4:$B$15000,2,FALSE),0)</f>
        <v>0.1113</v>
      </c>
      <c r="F873" s="41">
        <f t="shared" ca="1" si="196"/>
        <v>1.00041885952736</v>
      </c>
      <c r="G873" s="41">
        <f ca="1">(TRUNC(PRODUCT($F$11:$F872),16))</f>
        <v>1.3446845793056501</v>
      </c>
      <c r="H873" s="42">
        <f t="shared" ca="1" si="201"/>
        <v>1.23555597786759</v>
      </c>
      <c r="I873" s="42">
        <f t="shared" ca="1" si="197"/>
        <v>1.0883234799999999</v>
      </c>
      <c r="J873" s="40">
        <f t="shared" si="202"/>
        <v>3.5999999999999997E-2</v>
      </c>
      <c r="K873" s="98">
        <f t="shared" si="204"/>
        <v>42628</v>
      </c>
      <c r="L873" s="43">
        <f t="shared" si="205"/>
        <v>176</v>
      </c>
      <c r="M873" s="44">
        <f t="shared" si="206"/>
        <v>176</v>
      </c>
      <c r="N873" s="8">
        <f t="shared" si="198"/>
        <v>1.0250084559999999</v>
      </c>
      <c r="O873" s="8">
        <f t="shared" ca="1" si="199"/>
        <v>1.11554077</v>
      </c>
      <c r="P873" s="44">
        <v>0</v>
      </c>
      <c r="Q873" s="42">
        <f t="shared" ca="1" si="207"/>
        <v>242687.30445231</v>
      </c>
      <c r="R873" s="42"/>
      <c r="S873" s="34">
        <v>0</v>
      </c>
      <c r="T873" s="34"/>
      <c r="U873" s="1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</row>
    <row r="874" spans="1:122" x14ac:dyDescent="0.2">
      <c r="A874" s="38">
        <f t="shared" si="200"/>
        <v>42887</v>
      </c>
      <c r="B874" s="39">
        <f t="shared" ca="1" si="208"/>
        <v>2344445.1008501602</v>
      </c>
      <c r="C874" s="34">
        <f t="shared" si="203"/>
        <v>2100447.3525</v>
      </c>
      <c r="D874" s="34"/>
      <c r="E874" s="40">
        <f ca="1">IF(A874&lt;$B$1,VLOOKUP(A874,[1]DI!$A$4:$B$15000,2,FALSE),0)</f>
        <v>0.1014</v>
      </c>
      <c r="F874" s="41">
        <f t="shared" ca="1" si="196"/>
        <v>1.0003833357474201</v>
      </c>
      <c r="G874" s="41">
        <f ca="1">(TRUNC(PRODUCT($F$11:$F873),16))</f>
        <v>1.3452478132529799</v>
      </c>
      <c r="H874" s="42">
        <f t="shared" ca="1" si="201"/>
        <v>1.23555597786759</v>
      </c>
      <c r="I874" s="42">
        <f t="shared" ca="1" si="197"/>
        <v>1.0887793299999999</v>
      </c>
      <c r="J874" s="40">
        <f t="shared" si="202"/>
        <v>3.5999999999999997E-2</v>
      </c>
      <c r="K874" s="98">
        <f t="shared" si="204"/>
        <v>42628</v>
      </c>
      <c r="L874" s="43">
        <f t="shared" si="205"/>
        <v>177</v>
      </c>
      <c r="M874" s="44">
        <f t="shared" si="206"/>
        <v>177</v>
      </c>
      <c r="N874" s="8">
        <f t="shared" si="198"/>
        <v>1.0251523220000001</v>
      </c>
      <c r="O874" s="8">
        <f t="shared" ca="1" si="199"/>
        <v>1.116164658</v>
      </c>
      <c r="P874" s="44">
        <v>0</v>
      </c>
      <c r="Q874" s="42">
        <f t="shared" ca="1" si="207"/>
        <v>243997.74835015999</v>
      </c>
      <c r="R874" s="42"/>
      <c r="S874" s="34">
        <v>0</v>
      </c>
      <c r="T874" s="34"/>
      <c r="U874" s="1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</row>
    <row r="875" spans="1:122" x14ac:dyDescent="0.2">
      <c r="A875" s="38">
        <f t="shared" si="200"/>
        <v>42888</v>
      </c>
      <c r="B875" s="39">
        <f t="shared" ca="1" si="208"/>
        <v>2345672.9971670699</v>
      </c>
      <c r="C875" s="34">
        <f t="shared" si="203"/>
        <v>2100447.3525</v>
      </c>
      <c r="D875" s="34"/>
      <c r="E875" s="40">
        <f ca="1">IF(A875&lt;$B$1,VLOOKUP(A875,[1]DI!$A$4:$B$15000,2,FALSE),0)</f>
        <v>0.1014</v>
      </c>
      <c r="F875" s="41">
        <f t="shared" ca="1" si="196"/>
        <v>1.0003833357474201</v>
      </c>
      <c r="G875" s="41">
        <f ca="1">(TRUNC(PRODUCT($F$11:$F874),16))</f>
        <v>1.3457634948289401</v>
      </c>
      <c r="H875" s="42">
        <f t="shared" ca="1" si="201"/>
        <v>1.23555597786759</v>
      </c>
      <c r="I875" s="42">
        <f t="shared" ca="1" si="197"/>
        <v>1.0891967</v>
      </c>
      <c r="J875" s="40">
        <f t="shared" si="202"/>
        <v>3.5999999999999997E-2</v>
      </c>
      <c r="K875" s="98">
        <f t="shared" si="204"/>
        <v>42628</v>
      </c>
      <c r="L875" s="43">
        <f t="shared" si="205"/>
        <v>178</v>
      </c>
      <c r="M875" s="44">
        <f t="shared" si="206"/>
        <v>178</v>
      </c>
      <c r="N875" s="8">
        <f t="shared" si="198"/>
        <v>1.0252962080000001</v>
      </c>
      <c r="O875" s="8">
        <f t="shared" ca="1" si="199"/>
        <v>1.1167492459999999</v>
      </c>
      <c r="P875" s="44">
        <v>0</v>
      </c>
      <c r="Q875" s="42">
        <f t="shared" ca="1" si="207"/>
        <v>245225.64466707001</v>
      </c>
      <c r="R875" s="42"/>
      <c r="S875" s="34">
        <v>0</v>
      </c>
      <c r="T875" s="34"/>
      <c r="U875" s="1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</row>
    <row r="876" spans="1:122" x14ac:dyDescent="0.2">
      <c r="A876" s="38">
        <f t="shared" si="200"/>
        <v>42889</v>
      </c>
      <c r="B876" s="39">
        <f t="shared" ca="1" si="208"/>
        <v>2346901.5362208602</v>
      </c>
      <c r="C876" s="34">
        <f t="shared" si="203"/>
        <v>2100447.3525</v>
      </c>
      <c r="D876" s="34"/>
      <c r="E876" s="40">
        <f ca="1">IF(A876&lt;$B$1,VLOOKUP(A876,[1]DI!$A$4:$B$15000,2,FALSE),0)</f>
        <v>0</v>
      </c>
      <c r="F876" s="41">
        <f t="shared" ca="1" si="196"/>
        <v>1</v>
      </c>
      <c r="G876" s="41">
        <f ca="1">(TRUNC(PRODUCT($F$11:$F875),16))</f>
        <v>1.3462793740840799</v>
      </c>
      <c r="H876" s="42">
        <f t="shared" ca="1" si="201"/>
        <v>1.23555597786759</v>
      </c>
      <c r="I876" s="42">
        <f t="shared" ca="1" si="197"/>
        <v>1.08961423</v>
      </c>
      <c r="J876" s="40">
        <f t="shared" si="202"/>
        <v>3.5999999999999997E-2</v>
      </c>
      <c r="K876" s="98">
        <f t="shared" si="204"/>
        <v>42628</v>
      </c>
      <c r="L876" s="43">
        <f t="shared" si="205"/>
        <v>178</v>
      </c>
      <c r="M876" s="44">
        <f t="shared" si="206"/>
        <v>179</v>
      </c>
      <c r="N876" s="8">
        <f t="shared" si="198"/>
        <v>1.025440114</v>
      </c>
      <c r="O876" s="8">
        <f t="shared" ca="1" si="199"/>
        <v>1.1173341400000001</v>
      </c>
      <c r="P876" s="44">
        <v>0</v>
      </c>
      <c r="Q876" s="42">
        <f t="shared" ca="1" si="207"/>
        <v>246454.18372085999</v>
      </c>
      <c r="R876" s="42"/>
      <c r="S876" s="34">
        <v>0</v>
      </c>
      <c r="T876" s="34"/>
      <c r="U876" s="1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</row>
    <row r="877" spans="1:122" x14ac:dyDescent="0.2">
      <c r="A877" s="38">
        <f t="shared" si="200"/>
        <v>42890</v>
      </c>
      <c r="B877" s="39">
        <f t="shared" ca="1" si="208"/>
        <v>2346901.5362208602</v>
      </c>
      <c r="C877" s="34">
        <f t="shared" si="203"/>
        <v>2100447.3525</v>
      </c>
      <c r="D877" s="34"/>
      <c r="E877" s="40">
        <f ca="1">IF(A877&lt;$B$1,VLOOKUP(A877,[1]DI!$A$4:$B$15000,2,FALSE),0)</f>
        <v>0</v>
      </c>
      <c r="F877" s="41">
        <f t="shared" ca="1" si="196"/>
        <v>1</v>
      </c>
      <c r="G877" s="41">
        <f ca="1">(TRUNC(PRODUCT($F$11:$F876),16))</f>
        <v>1.3462793740840799</v>
      </c>
      <c r="H877" s="42">
        <f t="shared" ca="1" si="201"/>
        <v>1.23555597786759</v>
      </c>
      <c r="I877" s="42">
        <f t="shared" ca="1" si="197"/>
        <v>1.08961423</v>
      </c>
      <c r="J877" s="40">
        <f t="shared" si="202"/>
        <v>3.5999999999999997E-2</v>
      </c>
      <c r="K877" s="98">
        <f t="shared" si="204"/>
        <v>42628</v>
      </c>
      <c r="L877" s="43">
        <f t="shared" si="205"/>
        <v>178</v>
      </c>
      <c r="M877" s="44">
        <f t="shared" si="206"/>
        <v>179</v>
      </c>
      <c r="N877" s="8">
        <f t="shared" si="198"/>
        <v>1.025440114</v>
      </c>
      <c r="O877" s="8">
        <f t="shared" ca="1" si="199"/>
        <v>1.1173341400000001</v>
      </c>
      <c r="P877" s="44">
        <v>0</v>
      </c>
      <c r="Q877" s="42">
        <f t="shared" ca="1" si="207"/>
        <v>246454.18372085999</v>
      </c>
      <c r="R877" s="42"/>
      <c r="S877" s="34">
        <v>0</v>
      </c>
      <c r="T877" s="34"/>
      <c r="U877" s="1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</row>
    <row r="878" spans="1:122" x14ac:dyDescent="0.2">
      <c r="A878" s="38">
        <f t="shared" si="200"/>
        <v>42891</v>
      </c>
      <c r="B878" s="39">
        <f t="shared" ca="1" si="208"/>
        <v>2346901.5362208602</v>
      </c>
      <c r="C878" s="34">
        <f t="shared" si="203"/>
        <v>2100447.3525</v>
      </c>
      <c r="D878" s="34"/>
      <c r="E878" s="40">
        <f ca="1">IF(A878&lt;$B$1,VLOOKUP(A878,[1]DI!$A$4:$B$15000,2,FALSE),0)</f>
        <v>0.1014</v>
      </c>
      <c r="F878" s="41">
        <f t="shared" ca="1" si="196"/>
        <v>1.0003833357474201</v>
      </c>
      <c r="G878" s="41">
        <f ca="1">(TRUNC(PRODUCT($F$11:$F877),16))</f>
        <v>1.3462793740840799</v>
      </c>
      <c r="H878" s="42">
        <f t="shared" ca="1" si="201"/>
        <v>1.23555597786759</v>
      </c>
      <c r="I878" s="42">
        <f t="shared" ca="1" si="197"/>
        <v>1.08961423</v>
      </c>
      <c r="J878" s="40">
        <f t="shared" si="202"/>
        <v>3.5999999999999997E-2</v>
      </c>
      <c r="K878" s="98">
        <f t="shared" si="204"/>
        <v>42628</v>
      </c>
      <c r="L878" s="43">
        <f t="shared" si="205"/>
        <v>179</v>
      </c>
      <c r="M878" s="44">
        <f t="shared" si="206"/>
        <v>179</v>
      </c>
      <c r="N878" s="8">
        <f t="shared" si="198"/>
        <v>1.025440114</v>
      </c>
      <c r="O878" s="8">
        <f t="shared" ca="1" si="199"/>
        <v>1.1173341400000001</v>
      </c>
      <c r="P878" s="44">
        <v>0</v>
      </c>
      <c r="Q878" s="42">
        <f t="shared" ca="1" si="207"/>
        <v>246454.18372085999</v>
      </c>
      <c r="R878" s="42"/>
      <c r="S878" s="34">
        <v>0</v>
      </c>
      <c r="T878" s="34"/>
      <c r="U878" s="1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</row>
    <row r="879" spans="1:122" x14ac:dyDescent="0.2">
      <c r="A879" s="38">
        <f t="shared" si="200"/>
        <v>42892</v>
      </c>
      <c r="B879" s="39">
        <f t="shared" ca="1" si="208"/>
        <v>2348130.7180115399</v>
      </c>
      <c r="C879" s="34">
        <f t="shared" si="203"/>
        <v>2100447.3525</v>
      </c>
      <c r="D879" s="34"/>
      <c r="E879" s="40">
        <f ca="1">IF(A879&lt;$B$1,VLOOKUP(A879,[1]DI!$A$4:$B$15000,2,FALSE),0)</f>
        <v>0.1014</v>
      </c>
      <c r="F879" s="41">
        <f t="shared" ca="1" si="196"/>
        <v>1.0003833357474201</v>
      </c>
      <c r="G879" s="41">
        <f ca="1">(TRUNC(PRODUCT($F$11:$F878),16))</f>
        <v>1.34679545109418</v>
      </c>
      <c r="H879" s="42">
        <f t="shared" ca="1" si="201"/>
        <v>1.23555597786759</v>
      </c>
      <c r="I879" s="42">
        <f t="shared" ca="1" si="197"/>
        <v>1.0900319199999999</v>
      </c>
      <c r="J879" s="40">
        <f t="shared" si="202"/>
        <v>3.5999999999999997E-2</v>
      </c>
      <c r="K879" s="98">
        <f t="shared" si="204"/>
        <v>42628</v>
      </c>
      <c r="L879" s="43">
        <f t="shared" si="205"/>
        <v>180</v>
      </c>
      <c r="M879" s="44">
        <f t="shared" si="206"/>
        <v>180</v>
      </c>
      <c r="N879" s="8">
        <f t="shared" si="198"/>
        <v>1.02558404</v>
      </c>
      <c r="O879" s="8">
        <f t="shared" ca="1" si="199"/>
        <v>1.11791934</v>
      </c>
      <c r="P879" s="44">
        <v>0</v>
      </c>
      <c r="Q879" s="42">
        <f t="shared" ca="1" si="207"/>
        <v>247683.36551154</v>
      </c>
      <c r="R879" s="42"/>
      <c r="S879" s="34">
        <v>0</v>
      </c>
      <c r="T879" s="34"/>
      <c r="U879" s="1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</row>
    <row r="880" spans="1:122" x14ac:dyDescent="0.2">
      <c r="A880" s="38">
        <f t="shared" si="200"/>
        <v>42893</v>
      </c>
      <c r="B880" s="39">
        <f t="shared" ca="1" si="208"/>
        <v>2349360.5467400099</v>
      </c>
      <c r="C880" s="34">
        <f t="shared" si="203"/>
        <v>2100447.3525</v>
      </c>
      <c r="D880" s="34"/>
      <c r="E880" s="40">
        <f ca="1">IF(A880&lt;$B$1,VLOOKUP(A880,[1]DI!$A$4:$B$15000,2,FALSE),0)</f>
        <v>0.1014</v>
      </c>
      <c r="F880" s="41">
        <f t="shared" ca="1" si="196"/>
        <v>1.0003833357474201</v>
      </c>
      <c r="G880" s="41">
        <f ca="1">(TRUNC(PRODUCT($F$11:$F879),16))</f>
        <v>1.34731172593505</v>
      </c>
      <c r="H880" s="42">
        <f t="shared" ca="1" si="201"/>
        <v>1.23555597786759</v>
      </c>
      <c r="I880" s="42">
        <f t="shared" ca="1" si="197"/>
        <v>1.09044977</v>
      </c>
      <c r="J880" s="40">
        <f t="shared" si="202"/>
        <v>3.5999999999999997E-2</v>
      </c>
      <c r="K880" s="98">
        <f t="shared" si="204"/>
        <v>42628</v>
      </c>
      <c r="L880" s="43">
        <f t="shared" si="205"/>
        <v>181</v>
      </c>
      <c r="M880" s="44">
        <f t="shared" si="206"/>
        <v>181</v>
      </c>
      <c r="N880" s="8">
        <f t="shared" si="198"/>
        <v>1.025727987</v>
      </c>
      <c r="O880" s="8">
        <f t="shared" ca="1" si="199"/>
        <v>1.1185048479999999</v>
      </c>
      <c r="P880" s="44">
        <v>0</v>
      </c>
      <c r="Q880" s="42">
        <f t="shared" ca="1" si="207"/>
        <v>248913.19424000999</v>
      </c>
      <c r="R880" s="42"/>
      <c r="S880" s="34">
        <v>0</v>
      </c>
      <c r="T880" s="34"/>
      <c r="U880" s="1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</row>
    <row r="881" spans="1:122" x14ac:dyDescent="0.2">
      <c r="A881" s="38">
        <f t="shared" si="200"/>
        <v>42894</v>
      </c>
      <c r="B881" s="39">
        <f t="shared" ca="1" si="208"/>
        <v>2350590.9930000002</v>
      </c>
      <c r="C881" s="34">
        <f t="shared" si="203"/>
        <v>2100447.3525</v>
      </c>
      <c r="D881" s="34"/>
      <c r="E881" s="40">
        <f ca="1">IF(A881&lt;$B$1,VLOOKUP(A881,[1]DI!$A$4:$B$15000,2,FALSE),0)</f>
        <v>0.1014</v>
      </c>
      <c r="F881" s="41">
        <f t="shared" ca="1" si="196"/>
        <v>1.0003833357474201</v>
      </c>
      <c r="G881" s="41">
        <f ca="1">(TRUNC(PRODUCT($F$11:$F880),16))</f>
        <v>1.34782819868252</v>
      </c>
      <c r="H881" s="42">
        <f t="shared" ca="1" si="201"/>
        <v>1.23555597786759</v>
      </c>
      <c r="I881" s="42">
        <f t="shared" ca="1" si="197"/>
        <v>1.09086777</v>
      </c>
      <c r="J881" s="40">
        <f t="shared" si="202"/>
        <v>3.5999999999999997E-2</v>
      </c>
      <c r="K881" s="98">
        <f t="shared" si="204"/>
        <v>42628</v>
      </c>
      <c r="L881" s="43">
        <f t="shared" si="205"/>
        <v>182</v>
      </c>
      <c r="M881" s="44">
        <f t="shared" si="206"/>
        <v>182</v>
      </c>
      <c r="N881" s="8">
        <f t="shared" si="198"/>
        <v>1.025871953</v>
      </c>
      <c r="O881" s="8">
        <f t="shared" ca="1" si="199"/>
        <v>1.11909065</v>
      </c>
      <c r="P881" s="44">
        <v>0</v>
      </c>
      <c r="Q881" s="42">
        <f t="shared" ca="1" si="207"/>
        <v>250143.64050000001</v>
      </c>
      <c r="R881" s="42"/>
      <c r="S881" s="34">
        <v>0</v>
      </c>
      <c r="T881" s="34"/>
      <c r="U881" s="1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</row>
    <row r="882" spans="1:122" x14ac:dyDescent="0.2">
      <c r="A882" s="38">
        <f t="shared" si="200"/>
        <v>42895</v>
      </c>
      <c r="B882" s="39">
        <f t="shared" ca="1" si="208"/>
        <v>2351822.10720225</v>
      </c>
      <c r="C882" s="34">
        <f t="shared" si="203"/>
        <v>2100447.3525</v>
      </c>
      <c r="D882" s="34"/>
      <c r="E882" s="40">
        <f ca="1">IF(A882&lt;$B$1,VLOOKUP(A882,[1]DI!$A$4:$B$15000,2,FALSE),0)</f>
        <v>0.1014</v>
      </c>
      <c r="F882" s="41">
        <f t="shared" ca="1" si="196"/>
        <v>1.0003833357474201</v>
      </c>
      <c r="G882" s="41">
        <f ca="1">(TRUNC(PRODUCT($F$11:$F881),16))</f>
        <v>1.34834486941246</v>
      </c>
      <c r="H882" s="42">
        <f t="shared" ca="1" si="201"/>
        <v>1.23555597786759</v>
      </c>
      <c r="I882" s="42">
        <f t="shared" ca="1" si="197"/>
        <v>1.0912859399999999</v>
      </c>
      <c r="J882" s="40">
        <f t="shared" si="202"/>
        <v>3.5999999999999997E-2</v>
      </c>
      <c r="K882" s="98">
        <f t="shared" si="204"/>
        <v>42628</v>
      </c>
      <c r="L882" s="43">
        <f t="shared" si="205"/>
        <v>183</v>
      </c>
      <c r="M882" s="44">
        <f t="shared" si="206"/>
        <v>183</v>
      </c>
      <c r="N882" s="8">
        <f t="shared" si="198"/>
        <v>1.02601594</v>
      </c>
      <c r="O882" s="8">
        <f t="shared" ca="1" si="199"/>
        <v>1.1196767700000001</v>
      </c>
      <c r="P882" s="44">
        <v>0</v>
      </c>
      <c r="Q882" s="42">
        <f t="shared" ca="1" si="207"/>
        <v>251374.75470225001</v>
      </c>
      <c r="R882" s="42"/>
      <c r="S882" s="34">
        <v>0</v>
      </c>
      <c r="T882" s="34"/>
      <c r="U882" s="1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</row>
    <row r="883" spans="1:122" x14ac:dyDescent="0.2">
      <c r="A883" s="38">
        <f t="shared" si="200"/>
        <v>42896</v>
      </c>
      <c r="B883" s="39">
        <f t="shared" ca="1" si="208"/>
        <v>2353053.8641413799</v>
      </c>
      <c r="C883" s="34">
        <f t="shared" si="203"/>
        <v>2100447.3525</v>
      </c>
      <c r="D883" s="34"/>
      <c r="E883" s="40">
        <f ca="1">IF(A883&lt;$B$1,VLOOKUP(A883,[1]DI!$A$4:$B$15000,2,FALSE),0)</f>
        <v>0</v>
      </c>
      <c r="F883" s="41">
        <f t="shared" ca="1" si="196"/>
        <v>1</v>
      </c>
      <c r="G883" s="41">
        <f ca="1">(TRUNC(PRODUCT($F$11:$F882),16))</f>
        <v>1.3488617382007499</v>
      </c>
      <c r="H883" s="42">
        <f t="shared" ca="1" si="201"/>
        <v>1.23555597786759</v>
      </c>
      <c r="I883" s="42">
        <f t="shared" ca="1" si="197"/>
        <v>1.0917042699999999</v>
      </c>
      <c r="J883" s="40">
        <f t="shared" si="202"/>
        <v>3.5999999999999997E-2</v>
      </c>
      <c r="K883" s="98">
        <f t="shared" si="204"/>
        <v>42628</v>
      </c>
      <c r="L883" s="43">
        <f t="shared" si="205"/>
        <v>183</v>
      </c>
      <c r="M883" s="44">
        <f t="shared" si="206"/>
        <v>184</v>
      </c>
      <c r="N883" s="8">
        <f t="shared" si="198"/>
        <v>1.026159947</v>
      </c>
      <c r="O883" s="8">
        <f t="shared" ca="1" si="199"/>
        <v>1.120263196</v>
      </c>
      <c r="P883" s="44">
        <v>0</v>
      </c>
      <c r="Q883" s="42">
        <f t="shared" ca="1" si="207"/>
        <v>252606.51164138</v>
      </c>
      <c r="R883" s="42"/>
      <c r="S883" s="34">
        <v>0</v>
      </c>
      <c r="T883" s="34"/>
      <c r="U883" s="1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</row>
    <row r="884" spans="1:122" x14ac:dyDescent="0.2">
      <c r="A884" s="38">
        <f t="shared" si="200"/>
        <v>42897</v>
      </c>
      <c r="B884" s="39">
        <f t="shared" ca="1" si="208"/>
        <v>2353053.8641413799</v>
      </c>
      <c r="C884" s="34">
        <f t="shared" si="203"/>
        <v>2100447.3525</v>
      </c>
      <c r="D884" s="34"/>
      <c r="E884" s="40">
        <f ca="1">IF(A884&lt;$B$1,VLOOKUP(A884,[1]DI!$A$4:$B$15000,2,FALSE),0)</f>
        <v>0</v>
      </c>
      <c r="F884" s="41">
        <f t="shared" ca="1" si="196"/>
        <v>1</v>
      </c>
      <c r="G884" s="41">
        <f ca="1">(TRUNC(PRODUCT($F$11:$F883),16))</f>
        <v>1.3488617382007499</v>
      </c>
      <c r="H884" s="42">
        <f t="shared" ca="1" si="201"/>
        <v>1.23555597786759</v>
      </c>
      <c r="I884" s="42">
        <f t="shared" ca="1" si="197"/>
        <v>1.0917042699999999</v>
      </c>
      <c r="J884" s="40">
        <f t="shared" si="202"/>
        <v>3.5999999999999997E-2</v>
      </c>
      <c r="K884" s="98">
        <f t="shared" si="204"/>
        <v>42628</v>
      </c>
      <c r="L884" s="43">
        <f t="shared" si="205"/>
        <v>183</v>
      </c>
      <c r="M884" s="44">
        <f t="shared" si="206"/>
        <v>184</v>
      </c>
      <c r="N884" s="8">
        <f t="shared" si="198"/>
        <v>1.026159947</v>
      </c>
      <c r="O884" s="8">
        <f t="shared" ca="1" si="199"/>
        <v>1.120263196</v>
      </c>
      <c r="P884" s="44">
        <v>0</v>
      </c>
      <c r="Q884" s="42">
        <f t="shared" ca="1" si="207"/>
        <v>252606.51164138</v>
      </c>
      <c r="R884" s="42"/>
      <c r="S884" s="34">
        <v>0</v>
      </c>
      <c r="T884" s="34"/>
      <c r="U884" s="1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</row>
    <row r="885" spans="1:122" x14ac:dyDescent="0.2">
      <c r="A885" s="38">
        <f t="shared" si="200"/>
        <v>42898</v>
      </c>
      <c r="B885" s="39">
        <f t="shared" ca="1" si="208"/>
        <v>2353053.8641413799</v>
      </c>
      <c r="C885" s="34">
        <f t="shared" si="203"/>
        <v>2100447.3525</v>
      </c>
      <c r="D885" s="34"/>
      <c r="E885" s="40">
        <f ca="1">IF(A885&lt;$B$1,VLOOKUP(A885,[1]DI!$A$4:$B$15000,2,FALSE),0)</f>
        <v>0.1014</v>
      </c>
      <c r="F885" s="41">
        <f t="shared" ca="1" si="196"/>
        <v>1.0003833357474201</v>
      </c>
      <c r="G885" s="41">
        <f ca="1">(TRUNC(PRODUCT($F$11:$F884),16))</f>
        <v>1.3488617382007499</v>
      </c>
      <c r="H885" s="42">
        <f t="shared" ca="1" si="201"/>
        <v>1.23555597786759</v>
      </c>
      <c r="I885" s="42">
        <f t="shared" ca="1" si="197"/>
        <v>1.0917042699999999</v>
      </c>
      <c r="J885" s="40">
        <f t="shared" si="202"/>
        <v>3.5999999999999997E-2</v>
      </c>
      <c r="K885" s="98">
        <f t="shared" si="204"/>
        <v>42628</v>
      </c>
      <c r="L885" s="43">
        <f t="shared" si="205"/>
        <v>184</v>
      </c>
      <c r="M885" s="44">
        <f t="shared" si="206"/>
        <v>184</v>
      </c>
      <c r="N885" s="8">
        <f t="shared" si="198"/>
        <v>1.026159947</v>
      </c>
      <c r="O885" s="8">
        <f t="shared" ca="1" si="199"/>
        <v>1.120263196</v>
      </c>
      <c r="P885" s="44">
        <v>0</v>
      </c>
      <c r="Q885" s="42">
        <f t="shared" ca="1" si="207"/>
        <v>252606.51164138</v>
      </c>
      <c r="R885" s="42"/>
      <c r="S885" s="34">
        <v>0</v>
      </c>
      <c r="T885" s="34"/>
      <c r="U885" s="1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</row>
    <row r="886" spans="1:122" x14ac:dyDescent="0.2">
      <c r="A886" s="38">
        <f t="shared" si="200"/>
        <v>42899</v>
      </c>
      <c r="B886" s="39">
        <f t="shared" ca="1" si="208"/>
        <v>2354286.26801831</v>
      </c>
      <c r="C886" s="34">
        <f t="shared" si="203"/>
        <v>2100447.3525</v>
      </c>
      <c r="D886" s="34"/>
      <c r="E886" s="40">
        <f ca="1">IF(A886&lt;$B$1,VLOOKUP(A886,[1]DI!$A$4:$B$15000,2,FALSE),0)</f>
        <v>0.1014</v>
      </c>
      <c r="F886" s="41">
        <f t="shared" ca="1" si="196"/>
        <v>1.0003833357474201</v>
      </c>
      <c r="G886" s="41">
        <f ca="1">(TRUNC(PRODUCT($F$11:$F885),16))</f>
        <v>1.34937880512333</v>
      </c>
      <c r="H886" s="42">
        <f t="shared" ca="1" si="201"/>
        <v>1.23555597786759</v>
      </c>
      <c r="I886" s="42">
        <f t="shared" ca="1" si="197"/>
        <v>1.0921227600000001</v>
      </c>
      <c r="J886" s="40">
        <f t="shared" si="202"/>
        <v>3.5999999999999997E-2</v>
      </c>
      <c r="K886" s="98">
        <f t="shared" si="204"/>
        <v>42628</v>
      </c>
      <c r="L886" s="43">
        <f t="shared" si="205"/>
        <v>185</v>
      </c>
      <c r="M886" s="44">
        <f t="shared" si="206"/>
        <v>185</v>
      </c>
      <c r="N886" s="8">
        <f t="shared" si="198"/>
        <v>1.026303975</v>
      </c>
      <c r="O886" s="8">
        <f t="shared" ca="1" si="199"/>
        <v>1.1208499300000001</v>
      </c>
      <c r="P886" s="44">
        <v>0</v>
      </c>
      <c r="Q886" s="42">
        <f t="shared" ca="1" si="207"/>
        <v>253838.91551831001</v>
      </c>
      <c r="R886" s="42"/>
      <c r="S886" s="34">
        <v>0</v>
      </c>
      <c r="T886" s="34"/>
      <c r="U886" s="1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</row>
    <row r="887" spans="1:122" x14ac:dyDescent="0.2">
      <c r="A887" s="38">
        <f t="shared" si="200"/>
        <v>42900</v>
      </c>
      <c r="B887" s="39">
        <f t="shared" ca="1" si="208"/>
        <v>2355519.3125316701</v>
      </c>
      <c r="C887" s="34">
        <f t="shared" si="203"/>
        <v>2100447.3525</v>
      </c>
      <c r="D887" s="34"/>
      <c r="E887" s="40">
        <f ca="1">IF(A887&lt;$B$1,VLOOKUP(A887,[1]DI!$A$4:$B$15000,2,FALSE),0)</f>
        <v>0.1014</v>
      </c>
      <c r="F887" s="41">
        <f t="shared" ca="1" si="196"/>
        <v>1.0003833357474201</v>
      </c>
      <c r="G887" s="41">
        <f ca="1">(TRUNC(PRODUCT($F$11:$F886),16))</f>
        <v>1.34989607025615</v>
      </c>
      <c r="H887" s="42">
        <f t="shared" ca="1" si="201"/>
        <v>1.23555597786759</v>
      </c>
      <c r="I887" s="42">
        <f t="shared" ca="1" si="197"/>
        <v>1.0925414099999999</v>
      </c>
      <c r="J887" s="40">
        <f t="shared" si="202"/>
        <v>3.5999999999999997E-2</v>
      </c>
      <c r="K887" s="98">
        <f t="shared" si="204"/>
        <v>42628</v>
      </c>
      <c r="L887" s="43">
        <f t="shared" si="205"/>
        <v>186</v>
      </c>
      <c r="M887" s="44">
        <f t="shared" si="206"/>
        <v>186</v>
      </c>
      <c r="N887" s="8">
        <f t="shared" si="198"/>
        <v>1.0264480220000001</v>
      </c>
      <c r="O887" s="8">
        <f t="shared" ca="1" si="199"/>
        <v>1.1214369689999999</v>
      </c>
      <c r="P887" s="44">
        <v>0</v>
      </c>
      <c r="Q887" s="42">
        <f t="shared" ca="1" si="207"/>
        <v>255071.96003166999</v>
      </c>
      <c r="R887" s="42"/>
      <c r="S887" s="34">
        <v>0</v>
      </c>
      <c r="T887" s="34"/>
      <c r="U887" s="1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</row>
    <row r="888" spans="1:122" x14ac:dyDescent="0.2">
      <c r="A888" s="38">
        <f t="shared" si="200"/>
        <v>42901</v>
      </c>
      <c r="B888" s="39">
        <f t="shared" ca="1" si="208"/>
        <v>2356753.0060832701</v>
      </c>
      <c r="C888" s="34">
        <f t="shared" si="203"/>
        <v>2100447.3525</v>
      </c>
      <c r="D888" s="34"/>
      <c r="E888" s="40">
        <f ca="1">IF(A888&lt;$B$1,VLOOKUP(A888,[1]DI!$A$4:$B$15000,2,FALSE),0)</f>
        <v>0</v>
      </c>
      <c r="F888" s="41">
        <f t="shared" ca="1" si="196"/>
        <v>1</v>
      </c>
      <c r="G888" s="41">
        <f ca="1">(TRUNC(PRODUCT($F$11:$F887),16))</f>
        <v>1.3504135336751799</v>
      </c>
      <c r="H888" s="42">
        <f t="shared" ca="1" si="201"/>
        <v>1.23555597786759</v>
      </c>
      <c r="I888" s="42">
        <f t="shared" ca="1" si="197"/>
        <v>1.0929602199999999</v>
      </c>
      <c r="J888" s="40">
        <f t="shared" si="202"/>
        <v>3.5999999999999997E-2</v>
      </c>
      <c r="K888" s="98">
        <f t="shared" si="204"/>
        <v>42628</v>
      </c>
      <c r="L888" s="43">
        <f t="shared" si="205"/>
        <v>186</v>
      </c>
      <c r="M888" s="44">
        <f t="shared" si="206"/>
        <v>187</v>
      </c>
      <c r="N888" s="8">
        <f t="shared" si="198"/>
        <v>1.0265920900000001</v>
      </c>
      <c r="O888" s="8">
        <f t="shared" ca="1" si="199"/>
        <v>1.1220243169999999</v>
      </c>
      <c r="P888" s="44">
        <v>0</v>
      </c>
      <c r="Q888" s="42">
        <f t="shared" ca="1" si="207"/>
        <v>256305.65358327</v>
      </c>
      <c r="R888" s="42"/>
      <c r="S888" s="34">
        <v>0</v>
      </c>
      <c r="T888" s="34"/>
      <c r="U888" s="1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</row>
    <row r="889" spans="1:122" s="46" customFormat="1" x14ac:dyDescent="0.2">
      <c r="A889" s="38">
        <f t="shared" si="200"/>
        <v>42902</v>
      </c>
      <c r="B889" s="39">
        <f t="shared" ca="1" si="208"/>
        <v>2356753.0060832701</v>
      </c>
      <c r="C889" s="34">
        <f t="shared" si="203"/>
        <v>2100447.3525</v>
      </c>
      <c r="D889" s="34"/>
      <c r="E889" s="40">
        <f ca="1">IF(A889&lt;$B$1,VLOOKUP(A889,[1]DI!$A$4:$B$15000,2,FALSE),0)</f>
        <v>0.1014</v>
      </c>
      <c r="F889" s="41">
        <f t="shared" ca="1" si="196"/>
        <v>1.0003833357474201</v>
      </c>
      <c r="G889" s="41">
        <f ca="1">(TRUNC(PRODUCT($F$11:$F888),16))</f>
        <v>1.3504135336751799</v>
      </c>
      <c r="H889" s="42">
        <f t="shared" ca="1" si="201"/>
        <v>1.23555597786759</v>
      </c>
      <c r="I889" s="42">
        <f t="shared" ca="1" si="197"/>
        <v>1.0929602199999999</v>
      </c>
      <c r="J889" s="40">
        <f t="shared" si="202"/>
        <v>3.5999999999999997E-2</v>
      </c>
      <c r="K889" s="98">
        <f t="shared" si="204"/>
        <v>42628</v>
      </c>
      <c r="L889" s="43">
        <f t="shared" si="205"/>
        <v>187</v>
      </c>
      <c r="M889" s="44">
        <f t="shared" si="206"/>
        <v>187</v>
      </c>
      <c r="N889" s="8">
        <f t="shared" si="198"/>
        <v>1.0265920900000001</v>
      </c>
      <c r="O889" s="8">
        <f t="shared" ca="1" si="199"/>
        <v>1.1220243169999999</v>
      </c>
      <c r="P889" s="44">
        <v>0</v>
      </c>
      <c r="Q889" s="42">
        <f t="shared" ca="1" si="207"/>
        <v>256305.65358327</v>
      </c>
      <c r="R889" s="42"/>
      <c r="S889" s="34">
        <v>0</v>
      </c>
      <c r="T889" s="34"/>
      <c r="U889" s="34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</row>
    <row r="890" spans="1:122" x14ac:dyDescent="0.2">
      <c r="A890" s="38">
        <f t="shared" si="200"/>
        <v>42903</v>
      </c>
      <c r="B890" s="39">
        <f t="shared" ca="1" si="208"/>
        <v>2357987.3423717502</v>
      </c>
      <c r="C890" s="34">
        <f t="shared" si="203"/>
        <v>2100447.3525</v>
      </c>
      <c r="D890" s="34"/>
      <c r="E890" s="40">
        <f ca="1">IF(A890&lt;$B$1,VLOOKUP(A890,[1]DI!$A$4:$B$15000,2,FALSE),0)</f>
        <v>0</v>
      </c>
      <c r="F890" s="41">
        <f t="shared" ca="1" si="196"/>
        <v>1</v>
      </c>
      <c r="G890" s="41">
        <f ca="1">(TRUNC(PRODUCT($F$11:$F889),16))</f>
        <v>1.35093119545644</v>
      </c>
      <c r="H890" s="42">
        <f t="shared" ca="1" si="201"/>
        <v>1.23555597786759</v>
      </c>
      <c r="I890" s="42">
        <f t="shared" ca="1" si="197"/>
        <v>1.0933791900000001</v>
      </c>
      <c r="J890" s="40">
        <f t="shared" si="202"/>
        <v>3.5999999999999997E-2</v>
      </c>
      <c r="K890" s="98">
        <f t="shared" si="204"/>
        <v>42628</v>
      </c>
      <c r="L890" s="43">
        <f t="shared" si="205"/>
        <v>187</v>
      </c>
      <c r="M890" s="44">
        <f t="shared" si="206"/>
        <v>188</v>
      </c>
      <c r="N890" s="8">
        <f t="shared" si="198"/>
        <v>1.0267361779999999</v>
      </c>
      <c r="O890" s="8">
        <f t="shared" ca="1" si="199"/>
        <v>1.122611971</v>
      </c>
      <c r="P890" s="44">
        <v>0</v>
      </c>
      <c r="Q890" s="42">
        <f t="shared" ca="1" si="207"/>
        <v>257539.98987175</v>
      </c>
      <c r="R890" s="42"/>
      <c r="S890" s="34">
        <v>0</v>
      </c>
      <c r="T890" s="34"/>
      <c r="U890" s="1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</row>
    <row r="891" spans="1:122" x14ac:dyDescent="0.2">
      <c r="A891" s="38">
        <f t="shared" si="200"/>
        <v>42904</v>
      </c>
      <c r="B891" s="39">
        <f t="shared" ca="1" si="208"/>
        <v>2357987.3423717502</v>
      </c>
      <c r="C891" s="34">
        <f t="shared" si="203"/>
        <v>2100447.3525</v>
      </c>
      <c r="D891" s="34"/>
      <c r="E891" s="40">
        <f ca="1">IF(A891&lt;$B$1,VLOOKUP(A891,[1]DI!$A$4:$B$15000,2,FALSE),0)</f>
        <v>0</v>
      </c>
      <c r="F891" s="41">
        <f t="shared" ca="1" si="196"/>
        <v>1</v>
      </c>
      <c r="G891" s="41">
        <f ca="1">(TRUNC(PRODUCT($F$11:$F890),16))</f>
        <v>1.35093119545644</v>
      </c>
      <c r="H891" s="42">
        <f t="shared" ca="1" si="201"/>
        <v>1.23555597786759</v>
      </c>
      <c r="I891" s="42">
        <f t="shared" ca="1" si="197"/>
        <v>1.0933791900000001</v>
      </c>
      <c r="J891" s="40">
        <f t="shared" si="202"/>
        <v>3.5999999999999997E-2</v>
      </c>
      <c r="K891" s="98">
        <f t="shared" si="204"/>
        <v>42628</v>
      </c>
      <c r="L891" s="43">
        <f t="shared" si="205"/>
        <v>187</v>
      </c>
      <c r="M891" s="44">
        <f t="shared" si="206"/>
        <v>188</v>
      </c>
      <c r="N891" s="8">
        <f t="shared" si="198"/>
        <v>1.0267361779999999</v>
      </c>
      <c r="O891" s="8">
        <f t="shared" ca="1" si="199"/>
        <v>1.122611971</v>
      </c>
      <c r="P891" s="44">
        <v>0</v>
      </c>
      <c r="Q891" s="42">
        <f t="shared" ca="1" si="207"/>
        <v>257539.98987175</v>
      </c>
      <c r="R891" s="42"/>
      <c r="S891" s="34">
        <v>0</v>
      </c>
      <c r="T891" s="34"/>
      <c r="U891" s="1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</row>
    <row r="892" spans="1:122" x14ac:dyDescent="0.2">
      <c r="A892" s="38">
        <f t="shared" si="200"/>
        <v>42905</v>
      </c>
      <c r="B892" s="39">
        <f t="shared" ca="1" si="208"/>
        <v>2357987.3423717502</v>
      </c>
      <c r="C892" s="34">
        <f t="shared" si="203"/>
        <v>2100447.3525</v>
      </c>
      <c r="D892" s="34"/>
      <c r="E892" s="40">
        <f ca="1">IF(A892&lt;$B$1,VLOOKUP(A892,[1]DI!$A$4:$B$15000,2,FALSE),0)</f>
        <v>0.1014</v>
      </c>
      <c r="F892" s="41">
        <f t="shared" ca="1" si="196"/>
        <v>1.0003833357474201</v>
      </c>
      <c r="G892" s="41">
        <f ca="1">(TRUNC(PRODUCT($F$11:$F891),16))</f>
        <v>1.35093119545644</v>
      </c>
      <c r="H892" s="42">
        <f t="shared" ca="1" si="201"/>
        <v>1.23555597786759</v>
      </c>
      <c r="I892" s="42">
        <f t="shared" ca="1" si="197"/>
        <v>1.0933791900000001</v>
      </c>
      <c r="J892" s="40">
        <f t="shared" si="202"/>
        <v>3.5999999999999997E-2</v>
      </c>
      <c r="K892" s="98">
        <f t="shared" si="204"/>
        <v>42628</v>
      </c>
      <c r="L892" s="43">
        <f t="shared" si="205"/>
        <v>188</v>
      </c>
      <c r="M892" s="44">
        <f t="shared" si="206"/>
        <v>188</v>
      </c>
      <c r="N892" s="8">
        <f t="shared" si="198"/>
        <v>1.0267361779999999</v>
      </c>
      <c r="O892" s="8">
        <f t="shared" ca="1" si="199"/>
        <v>1.122611971</v>
      </c>
      <c r="P892" s="44">
        <v>0</v>
      </c>
      <c r="Q892" s="42">
        <f t="shared" ca="1" si="207"/>
        <v>257539.98987175</v>
      </c>
      <c r="R892" s="42"/>
      <c r="S892" s="34">
        <v>0</v>
      </c>
      <c r="T892" s="34"/>
      <c r="U892" s="1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</row>
    <row r="893" spans="1:122" x14ac:dyDescent="0.2">
      <c r="A893" s="38">
        <f t="shared" si="200"/>
        <v>42906</v>
      </c>
      <c r="B893" s="39">
        <f t="shared" ca="1" si="208"/>
        <v>2359222.3234975799</v>
      </c>
      <c r="C893" s="34">
        <f t="shared" si="203"/>
        <v>2100447.3525</v>
      </c>
      <c r="D893" s="34"/>
      <c r="E893" s="40">
        <f ca="1">IF(A893&lt;$B$1,VLOOKUP(A893,[1]DI!$A$4:$B$15000,2,FALSE),0)</f>
        <v>0.1014</v>
      </c>
      <c r="F893" s="41">
        <f t="shared" ca="1" si="196"/>
        <v>1.0003833357474201</v>
      </c>
      <c r="G893" s="41">
        <f ca="1">(TRUNC(PRODUCT($F$11:$F892),16))</f>
        <v>1.35144905567596</v>
      </c>
      <c r="H893" s="42">
        <f t="shared" ca="1" si="201"/>
        <v>1.23555597786759</v>
      </c>
      <c r="I893" s="42">
        <f t="shared" ca="1" si="197"/>
        <v>1.0937983200000001</v>
      </c>
      <c r="J893" s="40">
        <f t="shared" si="202"/>
        <v>3.5999999999999997E-2</v>
      </c>
      <c r="K893" s="98">
        <f t="shared" si="204"/>
        <v>42628</v>
      </c>
      <c r="L893" s="43">
        <f t="shared" si="205"/>
        <v>189</v>
      </c>
      <c r="M893" s="44">
        <f t="shared" si="206"/>
        <v>189</v>
      </c>
      <c r="N893" s="8">
        <f t="shared" si="198"/>
        <v>1.0268802859999999</v>
      </c>
      <c r="O893" s="8">
        <f t="shared" ca="1" si="199"/>
        <v>1.1231999319999999</v>
      </c>
      <c r="P893" s="44">
        <v>0</v>
      </c>
      <c r="Q893" s="42">
        <f t="shared" ca="1" si="207"/>
        <v>258774.97099758001</v>
      </c>
      <c r="R893" s="42"/>
      <c r="S893" s="34">
        <v>0</v>
      </c>
      <c r="T893" s="34"/>
      <c r="U893" s="1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</row>
    <row r="894" spans="1:122" x14ac:dyDescent="0.2">
      <c r="A894" s="38">
        <f t="shared" si="200"/>
        <v>42907</v>
      </c>
      <c r="B894" s="39">
        <f t="shared" ca="1" si="208"/>
        <v>2360457.9515611799</v>
      </c>
      <c r="C894" s="34">
        <f t="shared" si="203"/>
        <v>2100447.3525</v>
      </c>
      <c r="D894" s="34"/>
      <c r="E894" s="40">
        <f ca="1">IF(A894&lt;$B$1,VLOOKUP(A894,[1]DI!$A$4:$B$15000,2,FALSE),0)</f>
        <v>0.1014</v>
      </c>
      <c r="F894" s="41">
        <f t="shared" ca="1" si="196"/>
        <v>1.0003833357474201</v>
      </c>
      <c r="G894" s="41">
        <f ca="1">(TRUNC(PRODUCT($F$11:$F893),16))</f>
        <v>1.35196711440982</v>
      </c>
      <c r="H894" s="42">
        <f t="shared" ca="1" si="201"/>
        <v>1.23555597786759</v>
      </c>
      <c r="I894" s="42">
        <f t="shared" ca="1" si="197"/>
        <v>1.0942176100000001</v>
      </c>
      <c r="J894" s="40">
        <f t="shared" si="202"/>
        <v>3.5999999999999997E-2</v>
      </c>
      <c r="K894" s="98">
        <f t="shared" si="204"/>
        <v>42628</v>
      </c>
      <c r="L894" s="43">
        <f t="shared" si="205"/>
        <v>190</v>
      </c>
      <c r="M894" s="44">
        <f t="shared" si="206"/>
        <v>190</v>
      </c>
      <c r="N894" s="8">
        <f t="shared" si="198"/>
        <v>1.0270244150000001</v>
      </c>
      <c r="O894" s="8">
        <f t="shared" ca="1" si="199"/>
        <v>1.123788201</v>
      </c>
      <c r="P894" s="44">
        <v>0</v>
      </c>
      <c r="Q894" s="42">
        <f t="shared" ca="1" si="207"/>
        <v>260010.59906117999</v>
      </c>
      <c r="R894" s="42"/>
      <c r="S894" s="34">
        <v>0</v>
      </c>
      <c r="T894" s="34"/>
      <c r="U894" s="1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</row>
    <row r="895" spans="1:122" x14ac:dyDescent="0.2">
      <c r="A895" s="38">
        <f t="shared" si="200"/>
        <v>42908</v>
      </c>
      <c r="B895" s="39">
        <f t="shared" ca="1" si="208"/>
        <v>2361694.2454666002</v>
      </c>
      <c r="C895" s="34">
        <f t="shared" si="203"/>
        <v>2100447.3525</v>
      </c>
      <c r="D895" s="34"/>
      <c r="E895" s="40">
        <f ca="1">IF(A895&lt;$B$1,VLOOKUP(A895,[1]DI!$A$4:$B$15000,2,FALSE),0)</f>
        <v>0.1014</v>
      </c>
      <c r="F895" s="41">
        <f t="shared" ca="1" si="196"/>
        <v>1.0003833357474201</v>
      </c>
      <c r="G895" s="41">
        <f ca="1">(TRUNC(PRODUCT($F$11:$F894),16))</f>
        <v>1.3524853717341101</v>
      </c>
      <c r="H895" s="42">
        <f t="shared" ca="1" si="201"/>
        <v>1.23555597786759</v>
      </c>
      <c r="I895" s="42">
        <f t="shared" ca="1" si="197"/>
        <v>1.0946370700000001</v>
      </c>
      <c r="J895" s="40">
        <f t="shared" si="202"/>
        <v>3.5999999999999997E-2</v>
      </c>
      <c r="K895" s="98">
        <f t="shared" si="204"/>
        <v>42628</v>
      </c>
      <c r="L895" s="43">
        <f t="shared" si="205"/>
        <v>191</v>
      </c>
      <c r="M895" s="44">
        <f t="shared" si="206"/>
        <v>191</v>
      </c>
      <c r="N895" s="8">
        <f t="shared" si="198"/>
        <v>1.0271685639999999</v>
      </c>
      <c r="O895" s="8">
        <f t="shared" ca="1" si="199"/>
        <v>1.1243767870000001</v>
      </c>
      <c r="P895" s="44">
        <v>0</v>
      </c>
      <c r="Q895" s="42">
        <f t="shared" ca="1" si="207"/>
        <v>261246.89296659999</v>
      </c>
      <c r="R895" s="42"/>
      <c r="S895" s="34">
        <v>0</v>
      </c>
      <c r="T895" s="34"/>
      <c r="U895" s="1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</row>
    <row r="896" spans="1:122" x14ac:dyDescent="0.2">
      <c r="A896" s="38">
        <f t="shared" si="200"/>
        <v>42909</v>
      </c>
      <c r="B896" s="39">
        <f t="shared" ca="1" si="208"/>
        <v>2362931.16530533</v>
      </c>
      <c r="C896" s="34">
        <f t="shared" si="203"/>
        <v>2100447.3525</v>
      </c>
      <c r="D896" s="34"/>
      <c r="E896" s="40">
        <f ca="1">IF(A896&lt;$B$1,VLOOKUP(A896,[1]DI!$A$4:$B$15000,2,FALSE),0)</f>
        <v>0.1014</v>
      </c>
      <c r="F896" s="41">
        <f t="shared" ca="1" si="196"/>
        <v>1.0003833357474201</v>
      </c>
      <c r="G896" s="41">
        <f ca="1">(TRUNC(PRODUCT($F$11:$F895),16))</f>
        <v>1.3530038277249501</v>
      </c>
      <c r="H896" s="42">
        <f t="shared" ca="1" si="201"/>
        <v>1.23555597786759</v>
      </c>
      <c r="I896" s="42">
        <f t="shared" ca="1" si="197"/>
        <v>1.0950566799999999</v>
      </c>
      <c r="J896" s="40">
        <f t="shared" si="202"/>
        <v>3.5999999999999997E-2</v>
      </c>
      <c r="K896" s="98">
        <f t="shared" si="204"/>
        <v>42628</v>
      </c>
      <c r="L896" s="43">
        <f t="shared" si="205"/>
        <v>192</v>
      </c>
      <c r="M896" s="44">
        <f t="shared" si="206"/>
        <v>192</v>
      </c>
      <c r="N896" s="8">
        <f t="shared" si="198"/>
        <v>1.027312733</v>
      </c>
      <c r="O896" s="8">
        <f t="shared" ca="1" si="199"/>
        <v>1.124965671</v>
      </c>
      <c r="P896" s="44">
        <v>0</v>
      </c>
      <c r="Q896" s="42">
        <f t="shared" ca="1" si="207"/>
        <v>262483.81280532997</v>
      </c>
      <c r="R896" s="42"/>
      <c r="S896" s="34">
        <v>0</v>
      </c>
      <c r="T896" s="34"/>
      <c r="U896" s="1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</row>
    <row r="897" spans="1:122" x14ac:dyDescent="0.2">
      <c r="A897" s="38">
        <f t="shared" si="200"/>
        <v>42910</v>
      </c>
      <c r="B897" s="39">
        <f t="shared" ca="1" si="208"/>
        <v>2364168.7278809501</v>
      </c>
      <c r="C897" s="34">
        <f t="shared" si="203"/>
        <v>2100447.3525</v>
      </c>
      <c r="D897" s="34"/>
      <c r="E897" s="40">
        <f ca="1">IF(A897&lt;$B$1,VLOOKUP(A897,[1]DI!$A$4:$B$15000,2,FALSE),0)</f>
        <v>0</v>
      </c>
      <c r="F897" s="41">
        <f t="shared" ca="1" si="196"/>
        <v>1</v>
      </c>
      <c r="G897" s="41">
        <f ca="1">(TRUNC(PRODUCT($F$11:$F896),16))</f>
        <v>1.3535224824585199</v>
      </c>
      <c r="H897" s="42">
        <f t="shared" ca="1" si="201"/>
        <v>1.23555597786759</v>
      </c>
      <c r="I897" s="42">
        <f t="shared" ca="1" si="197"/>
        <v>1.09547645</v>
      </c>
      <c r="J897" s="40">
        <f t="shared" si="202"/>
        <v>3.5999999999999997E-2</v>
      </c>
      <c r="K897" s="98">
        <f t="shared" si="204"/>
        <v>42628</v>
      </c>
      <c r="L897" s="43">
        <f t="shared" si="205"/>
        <v>192</v>
      </c>
      <c r="M897" s="44">
        <f t="shared" si="206"/>
        <v>193</v>
      </c>
      <c r="N897" s="8">
        <f t="shared" si="198"/>
        <v>1.0274569220000001</v>
      </c>
      <c r="O897" s="8">
        <f t="shared" ca="1" si="199"/>
        <v>1.1255548609999999</v>
      </c>
      <c r="P897" s="44">
        <v>0</v>
      </c>
      <c r="Q897" s="42">
        <f t="shared" ca="1" si="207"/>
        <v>263721.37538094999</v>
      </c>
      <c r="R897" s="42"/>
      <c r="S897" s="34">
        <v>0</v>
      </c>
      <c r="T897" s="34"/>
      <c r="U897" s="1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</row>
    <row r="898" spans="1:122" x14ac:dyDescent="0.2">
      <c r="A898" s="38">
        <f t="shared" si="200"/>
        <v>42911</v>
      </c>
      <c r="B898" s="39">
        <f t="shared" ca="1" si="208"/>
        <v>2364168.7278809501</v>
      </c>
      <c r="C898" s="34">
        <f t="shared" si="203"/>
        <v>2100447.3525</v>
      </c>
      <c r="D898" s="34"/>
      <c r="E898" s="40">
        <f ca="1">IF(A898&lt;$B$1,VLOOKUP(A898,[1]DI!$A$4:$B$15000,2,FALSE),0)</f>
        <v>0</v>
      </c>
      <c r="F898" s="41">
        <f t="shared" ca="1" si="196"/>
        <v>1</v>
      </c>
      <c r="G898" s="41">
        <f ca="1">(TRUNC(PRODUCT($F$11:$F897),16))</f>
        <v>1.3535224824585199</v>
      </c>
      <c r="H898" s="42">
        <f t="shared" ca="1" si="201"/>
        <v>1.23555597786759</v>
      </c>
      <c r="I898" s="42">
        <f t="shared" ca="1" si="197"/>
        <v>1.09547645</v>
      </c>
      <c r="J898" s="40">
        <f t="shared" si="202"/>
        <v>3.5999999999999997E-2</v>
      </c>
      <c r="K898" s="98">
        <f t="shared" si="204"/>
        <v>42628</v>
      </c>
      <c r="L898" s="43">
        <f t="shared" si="205"/>
        <v>192</v>
      </c>
      <c r="M898" s="44">
        <f t="shared" si="206"/>
        <v>193</v>
      </c>
      <c r="N898" s="8">
        <f t="shared" si="198"/>
        <v>1.0274569220000001</v>
      </c>
      <c r="O898" s="8">
        <f t="shared" ca="1" si="199"/>
        <v>1.1255548609999999</v>
      </c>
      <c r="P898" s="44">
        <v>0</v>
      </c>
      <c r="Q898" s="42">
        <f t="shared" ca="1" si="207"/>
        <v>263721.37538094999</v>
      </c>
      <c r="R898" s="42"/>
      <c r="S898" s="34">
        <v>0</v>
      </c>
      <c r="T898" s="34"/>
      <c r="U898" s="1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</row>
    <row r="899" spans="1:122" x14ac:dyDescent="0.2">
      <c r="A899" s="38">
        <f t="shared" si="200"/>
        <v>42912</v>
      </c>
      <c r="B899" s="39">
        <f t="shared" ca="1" si="208"/>
        <v>2364168.7278809501</v>
      </c>
      <c r="C899" s="34">
        <f t="shared" si="203"/>
        <v>2100447.3525</v>
      </c>
      <c r="D899" s="34"/>
      <c r="E899" s="40">
        <f ca="1">IF(A899&lt;$B$1,VLOOKUP(A899,[1]DI!$A$4:$B$15000,2,FALSE),0)</f>
        <v>0.1014</v>
      </c>
      <c r="F899" s="41">
        <f t="shared" ca="1" si="196"/>
        <v>1.0003833357474201</v>
      </c>
      <c r="G899" s="41">
        <f ca="1">(TRUNC(PRODUCT($F$11:$F898),16))</f>
        <v>1.3535224824585199</v>
      </c>
      <c r="H899" s="42">
        <f t="shared" ca="1" si="201"/>
        <v>1.23555597786759</v>
      </c>
      <c r="I899" s="42">
        <f t="shared" ca="1" si="197"/>
        <v>1.09547645</v>
      </c>
      <c r="J899" s="40">
        <f t="shared" si="202"/>
        <v>3.5999999999999997E-2</v>
      </c>
      <c r="K899" s="98">
        <f t="shared" si="204"/>
        <v>42628</v>
      </c>
      <c r="L899" s="43">
        <f t="shared" si="205"/>
        <v>193</v>
      </c>
      <c r="M899" s="44">
        <f t="shared" si="206"/>
        <v>193</v>
      </c>
      <c r="N899" s="8">
        <f t="shared" si="198"/>
        <v>1.0274569220000001</v>
      </c>
      <c r="O899" s="8">
        <f t="shared" ca="1" si="199"/>
        <v>1.1255548609999999</v>
      </c>
      <c r="P899" s="44">
        <v>0</v>
      </c>
      <c r="Q899" s="42">
        <f t="shared" ca="1" si="207"/>
        <v>263721.37538094999</v>
      </c>
      <c r="R899" s="42"/>
      <c r="S899" s="34">
        <v>0</v>
      </c>
      <c r="T899" s="34"/>
      <c r="U899" s="1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</row>
    <row r="900" spans="1:122" x14ac:dyDescent="0.2">
      <c r="A900" s="38">
        <f t="shared" si="200"/>
        <v>42913</v>
      </c>
      <c r="B900" s="39">
        <f t="shared" ca="1" si="208"/>
        <v>2365406.9604992801</v>
      </c>
      <c r="C900" s="34">
        <f t="shared" si="203"/>
        <v>2100447.3525</v>
      </c>
      <c r="D900" s="34"/>
      <c r="E900" s="40">
        <f ca="1">IF(A900&lt;$B$1,VLOOKUP(A900,[1]DI!$A$4:$B$15000,2,FALSE),0)</f>
        <v>0.1014</v>
      </c>
      <c r="F900" s="41">
        <f t="shared" ca="1" si="196"/>
        <v>1.0003833357474201</v>
      </c>
      <c r="G900" s="41">
        <f ca="1">(TRUNC(PRODUCT($F$11:$F899),16))</f>
        <v>1.35404133601098</v>
      </c>
      <c r="H900" s="42">
        <f t="shared" ca="1" si="201"/>
        <v>1.23555597786759</v>
      </c>
      <c r="I900" s="42">
        <f t="shared" ca="1" si="197"/>
        <v>1.0958963900000001</v>
      </c>
      <c r="J900" s="40">
        <f t="shared" si="202"/>
        <v>3.5999999999999997E-2</v>
      </c>
      <c r="K900" s="98">
        <f t="shared" si="204"/>
        <v>42628</v>
      </c>
      <c r="L900" s="43">
        <f t="shared" si="205"/>
        <v>194</v>
      </c>
      <c r="M900" s="44">
        <f t="shared" si="206"/>
        <v>194</v>
      </c>
      <c r="N900" s="8">
        <f t="shared" si="198"/>
        <v>1.0276011309999999</v>
      </c>
      <c r="O900" s="8">
        <f t="shared" ca="1" si="199"/>
        <v>1.12614437</v>
      </c>
      <c r="P900" s="44">
        <v>0</v>
      </c>
      <c r="Q900" s="42">
        <f t="shared" ca="1" si="207"/>
        <v>264959.60799927998</v>
      </c>
      <c r="R900" s="42"/>
      <c r="S900" s="34">
        <v>0</v>
      </c>
      <c r="T900" s="34"/>
      <c r="U900" s="1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</row>
    <row r="901" spans="1:122" x14ac:dyDescent="0.2">
      <c r="A901" s="38">
        <f t="shared" si="200"/>
        <v>42914</v>
      </c>
      <c r="B901" s="39">
        <f t="shared" ca="1" si="208"/>
        <v>2366645.8400553903</v>
      </c>
      <c r="C901" s="34">
        <f t="shared" si="203"/>
        <v>2100447.3525</v>
      </c>
      <c r="D901" s="34"/>
      <c r="E901" s="40">
        <f ca="1">IF(A901&lt;$B$1,VLOOKUP(A901,[1]DI!$A$4:$B$15000,2,FALSE),0)</f>
        <v>0.1014</v>
      </c>
      <c r="F901" s="41">
        <f t="shared" ca="1" si="196"/>
        <v>1.0003833357474201</v>
      </c>
      <c r="G901" s="41">
        <f ca="1">(TRUNC(PRODUCT($F$11:$F900),16))</f>
        <v>1.35456038845856</v>
      </c>
      <c r="H901" s="42">
        <f t="shared" ca="1" si="201"/>
        <v>1.23555597786759</v>
      </c>
      <c r="I901" s="42">
        <f t="shared" ca="1" si="197"/>
        <v>1.09631649</v>
      </c>
      <c r="J901" s="40">
        <f t="shared" si="202"/>
        <v>3.5999999999999997E-2</v>
      </c>
      <c r="K901" s="98">
        <f t="shared" si="204"/>
        <v>42628</v>
      </c>
      <c r="L901" s="43">
        <f t="shared" si="205"/>
        <v>195</v>
      </c>
      <c r="M901" s="44">
        <f t="shared" si="206"/>
        <v>195</v>
      </c>
      <c r="N901" s="8">
        <f t="shared" si="198"/>
        <v>1.027745361</v>
      </c>
      <c r="O901" s="8">
        <f t="shared" ca="1" si="199"/>
        <v>1.1267341870000001</v>
      </c>
      <c r="P901" s="44">
        <v>0</v>
      </c>
      <c r="Q901" s="42">
        <f t="shared" ca="1" si="207"/>
        <v>266198.48755538999</v>
      </c>
      <c r="R901" s="42"/>
      <c r="S901" s="34">
        <v>0</v>
      </c>
      <c r="T901" s="34"/>
      <c r="U901" s="1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</row>
    <row r="902" spans="1:122" x14ac:dyDescent="0.2">
      <c r="A902" s="38">
        <f t="shared" si="200"/>
        <v>42915</v>
      </c>
      <c r="B902" s="39">
        <f t="shared" ca="1" si="208"/>
        <v>2367885.34344436</v>
      </c>
      <c r="C902" s="34">
        <f t="shared" si="203"/>
        <v>2100447.3525</v>
      </c>
      <c r="D902" s="34"/>
      <c r="E902" s="40">
        <f ca="1">IF(A902&lt;$B$1,VLOOKUP(A902,[1]DI!$A$4:$B$15000,2,FALSE),0)</f>
        <v>0.1014</v>
      </c>
      <c r="F902" s="41">
        <f t="shared" ca="1" si="196"/>
        <v>1.0003833357474201</v>
      </c>
      <c r="G902" s="41">
        <f ca="1">(TRUNC(PRODUCT($F$11:$F901),16))</f>
        <v>1.35507963987749</v>
      </c>
      <c r="H902" s="42">
        <f t="shared" ca="1" si="201"/>
        <v>1.23555597786759</v>
      </c>
      <c r="I902" s="42">
        <f t="shared" ca="1" si="197"/>
        <v>1.0967367400000001</v>
      </c>
      <c r="J902" s="40">
        <f t="shared" si="202"/>
        <v>3.5999999999999997E-2</v>
      </c>
      <c r="K902" s="98">
        <f t="shared" si="204"/>
        <v>42628</v>
      </c>
      <c r="L902" s="43">
        <f t="shared" si="205"/>
        <v>196</v>
      </c>
      <c r="M902" s="44">
        <f t="shared" si="206"/>
        <v>196</v>
      </c>
      <c r="N902" s="8">
        <f t="shared" si="198"/>
        <v>1.027889611</v>
      </c>
      <c r="O902" s="8">
        <f t="shared" ca="1" si="199"/>
        <v>1.127324301</v>
      </c>
      <c r="P902" s="44">
        <v>0</v>
      </c>
      <c r="Q902" s="42">
        <f t="shared" ca="1" si="207"/>
        <v>267437.99094435998</v>
      </c>
      <c r="R902" s="42"/>
      <c r="S902" s="34">
        <v>0</v>
      </c>
      <c r="T902" s="34"/>
      <c r="U902" s="1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</row>
    <row r="903" spans="1:122" x14ac:dyDescent="0.2">
      <c r="A903" s="38">
        <f t="shared" si="200"/>
        <v>42916</v>
      </c>
      <c r="B903" s="39">
        <f t="shared" ca="1" si="208"/>
        <v>2369125.51477559</v>
      </c>
      <c r="C903" s="34">
        <f t="shared" si="203"/>
        <v>2100447.3525</v>
      </c>
      <c r="D903" s="34"/>
      <c r="E903" s="40">
        <f ca="1">IF(A903&lt;$B$1,VLOOKUP(A903,[1]DI!$A$4:$B$15000,2,FALSE),0)</f>
        <v>0.1014</v>
      </c>
      <c r="F903" s="41">
        <f t="shared" ca="1" si="196"/>
        <v>1.0003833357474201</v>
      </c>
      <c r="G903" s="41">
        <f ca="1">(TRUNC(PRODUCT($F$11:$F902),16))</f>
        <v>1.35559909034406</v>
      </c>
      <c r="H903" s="42">
        <f t="shared" ca="1" si="201"/>
        <v>1.23555597786759</v>
      </c>
      <c r="I903" s="42">
        <f t="shared" ca="1" si="197"/>
        <v>1.0971571600000001</v>
      </c>
      <c r="J903" s="40">
        <f t="shared" si="202"/>
        <v>3.5999999999999997E-2</v>
      </c>
      <c r="K903" s="98">
        <f t="shared" si="204"/>
        <v>42628</v>
      </c>
      <c r="L903" s="43">
        <f t="shared" si="205"/>
        <v>197</v>
      </c>
      <c r="M903" s="44">
        <f t="shared" si="206"/>
        <v>197</v>
      </c>
      <c r="N903" s="8">
        <f t="shared" si="198"/>
        <v>1.028033881</v>
      </c>
      <c r="O903" s="8">
        <f t="shared" ca="1" si="199"/>
        <v>1.1279147329999999</v>
      </c>
      <c r="P903" s="44">
        <v>0</v>
      </c>
      <c r="Q903" s="42">
        <f t="shared" ca="1" si="207"/>
        <v>268678.16227559</v>
      </c>
      <c r="R903" s="42"/>
      <c r="S903" s="34">
        <v>0</v>
      </c>
      <c r="T903" s="34"/>
      <c r="U903" s="1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</row>
    <row r="904" spans="1:122" x14ac:dyDescent="0.2">
      <c r="A904" s="38">
        <f t="shared" si="200"/>
        <v>42917</v>
      </c>
      <c r="B904" s="39">
        <f t="shared" ca="1" si="208"/>
        <v>2370366.33304461</v>
      </c>
      <c r="C904" s="34">
        <f t="shared" si="203"/>
        <v>2100447.3525</v>
      </c>
      <c r="D904" s="34"/>
      <c r="E904" s="40">
        <f ca="1">IF(A904&lt;$B$1,VLOOKUP(A904,[1]DI!$A$4:$B$15000,2,FALSE),0)</f>
        <v>0</v>
      </c>
      <c r="F904" s="41">
        <f t="shared" ca="1" si="196"/>
        <v>1</v>
      </c>
      <c r="G904" s="41">
        <f ca="1">(TRUNC(PRODUCT($F$11:$F903),16))</f>
        <v>1.35611873993456</v>
      </c>
      <c r="H904" s="42">
        <f t="shared" ca="1" si="201"/>
        <v>1.23555597786759</v>
      </c>
      <c r="I904" s="42">
        <f t="shared" ca="1" si="197"/>
        <v>1.09757774</v>
      </c>
      <c r="J904" s="40">
        <f t="shared" si="202"/>
        <v>3.5999999999999997E-2</v>
      </c>
      <c r="K904" s="98">
        <f t="shared" si="204"/>
        <v>42628</v>
      </c>
      <c r="L904" s="43">
        <f t="shared" si="205"/>
        <v>197</v>
      </c>
      <c r="M904" s="44">
        <f t="shared" si="206"/>
        <v>198</v>
      </c>
      <c r="N904" s="8">
        <f t="shared" si="198"/>
        <v>1.028178171</v>
      </c>
      <c r="O904" s="8">
        <f t="shared" ca="1" si="199"/>
        <v>1.1285054729999999</v>
      </c>
      <c r="P904" s="44">
        <v>0</v>
      </c>
      <c r="Q904" s="42">
        <f t="shared" ca="1" si="207"/>
        <v>269918.98054461001</v>
      </c>
      <c r="R904" s="42"/>
      <c r="S904" s="34">
        <v>0</v>
      </c>
      <c r="T904" s="34"/>
      <c r="U904" s="1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</row>
    <row r="905" spans="1:122" x14ac:dyDescent="0.2">
      <c r="A905" s="38">
        <f t="shared" si="200"/>
        <v>42918</v>
      </c>
      <c r="B905" s="39">
        <f t="shared" ca="1" si="208"/>
        <v>2370366.33304461</v>
      </c>
      <c r="C905" s="34">
        <f t="shared" si="203"/>
        <v>2100447.3525</v>
      </c>
      <c r="D905" s="34"/>
      <c r="E905" s="40">
        <f ca="1">IF(A905&lt;$B$1,VLOOKUP(A905,[1]DI!$A$4:$B$15000,2,FALSE),0)</f>
        <v>0</v>
      </c>
      <c r="F905" s="41">
        <f t="shared" ca="1" si="196"/>
        <v>1</v>
      </c>
      <c r="G905" s="41">
        <f ca="1">(TRUNC(PRODUCT($F$11:$F904),16))</f>
        <v>1.35611873993456</v>
      </c>
      <c r="H905" s="42">
        <f t="shared" ca="1" si="201"/>
        <v>1.23555597786759</v>
      </c>
      <c r="I905" s="42">
        <f t="shared" ca="1" si="197"/>
        <v>1.09757774</v>
      </c>
      <c r="J905" s="40">
        <f t="shared" si="202"/>
        <v>3.5999999999999997E-2</v>
      </c>
      <c r="K905" s="98">
        <f t="shared" si="204"/>
        <v>42628</v>
      </c>
      <c r="L905" s="43">
        <f t="shared" si="205"/>
        <v>197</v>
      </c>
      <c r="M905" s="44">
        <f t="shared" si="206"/>
        <v>198</v>
      </c>
      <c r="N905" s="8">
        <f t="shared" si="198"/>
        <v>1.028178171</v>
      </c>
      <c r="O905" s="8">
        <f t="shared" ca="1" si="199"/>
        <v>1.1285054729999999</v>
      </c>
      <c r="P905" s="44">
        <v>0</v>
      </c>
      <c r="Q905" s="42">
        <f t="shared" ca="1" si="207"/>
        <v>269918.98054461001</v>
      </c>
      <c r="R905" s="42"/>
      <c r="S905" s="34">
        <v>0</v>
      </c>
      <c r="T905" s="34"/>
      <c r="U905" s="1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</row>
    <row r="906" spans="1:122" x14ac:dyDescent="0.2">
      <c r="A906" s="38">
        <f t="shared" si="200"/>
        <v>42919</v>
      </c>
      <c r="B906" s="39">
        <f t="shared" ca="1" si="208"/>
        <v>2370366.33304461</v>
      </c>
      <c r="C906" s="34">
        <f t="shared" si="203"/>
        <v>2100447.3525</v>
      </c>
      <c r="D906" s="34"/>
      <c r="E906" s="40">
        <f ca="1">IF(A906&lt;$B$1,VLOOKUP(A906,[1]DI!$A$4:$B$15000,2,FALSE),0)</f>
        <v>0.1014</v>
      </c>
      <c r="F906" s="41">
        <f t="shared" ca="1" si="196"/>
        <v>1.0003833357474201</v>
      </c>
      <c r="G906" s="41">
        <f ca="1">(TRUNC(PRODUCT($F$11:$F905),16))</f>
        <v>1.35611873993456</v>
      </c>
      <c r="H906" s="42">
        <f t="shared" ca="1" si="201"/>
        <v>1.23555597786759</v>
      </c>
      <c r="I906" s="42">
        <f t="shared" ca="1" si="197"/>
        <v>1.09757774</v>
      </c>
      <c r="J906" s="40">
        <f t="shared" si="202"/>
        <v>3.5999999999999997E-2</v>
      </c>
      <c r="K906" s="98">
        <f t="shared" si="204"/>
        <v>42628</v>
      </c>
      <c r="L906" s="43">
        <f t="shared" si="205"/>
        <v>198</v>
      </c>
      <c r="M906" s="44">
        <f t="shared" si="206"/>
        <v>198</v>
      </c>
      <c r="N906" s="8">
        <f t="shared" si="198"/>
        <v>1.028178171</v>
      </c>
      <c r="O906" s="8">
        <f t="shared" ca="1" si="199"/>
        <v>1.1285054729999999</v>
      </c>
      <c r="P906" s="44">
        <v>0</v>
      </c>
      <c r="Q906" s="42">
        <f t="shared" ca="1" si="207"/>
        <v>269918.98054461001</v>
      </c>
      <c r="R906" s="42"/>
      <c r="S906" s="34">
        <v>0</v>
      </c>
      <c r="T906" s="34"/>
      <c r="U906" s="1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</row>
    <row r="907" spans="1:122" x14ac:dyDescent="0.2">
      <c r="A907" s="38">
        <f t="shared" si="200"/>
        <v>42920</v>
      </c>
      <c r="B907" s="39">
        <f t="shared" ca="1" si="208"/>
        <v>2371607.8003518502</v>
      </c>
      <c r="C907" s="34">
        <f t="shared" si="203"/>
        <v>2100447.3525</v>
      </c>
      <c r="D907" s="34"/>
      <c r="E907" s="40">
        <f ca="1">IF(A907&lt;$B$1,VLOOKUP(A907,[1]DI!$A$4:$B$15000,2,FALSE),0)</f>
        <v>0.1014</v>
      </c>
      <c r="F907" s="41">
        <f t="shared" ca="1" si="196"/>
        <v>1.0003833357474201</v>
      </c>
      <c r="G907" s="41">
        <f ca="1">(TRUNC(PRODUCT($F$11:$F906),16))</f>
        <v>1.3566385887253201</v>
      </c>
      <c r="H907" s="42">
        <f t="shared" ca="1" si="201"/>
        <v>1.23555597786759</v>
      </c>
      <c r="I907" s="42">
        <f t="shared" ca="1" si="197"/>
        <v>1.09799848</v>
      </c>
      <c r="J907" s="40">
        <f t="shared" si="202"/>
        <v>3.5999999999999997E-2</v>
      </c>
      <c r="K907" s="98">
        <f t="shared" si="204"/>
        <v>42628</v>
      </c>
      <c r="L907" s="43">
        <f t="shared" si="205"/>
        <v>199</v>
      </c>
      <c r="M907" s="44">
        <f t="shared" si="206"/>
        <v>199</v>
      </c>
      <c r="N907" s="8">
        <f t="shared" si="198"/>
        <v>1.0283224820000001</v>
      </c>
      <c r="O907" s="8">
        <f t="shared" ca="1" si="199"/>
        <v>1.129096522</v>
      </c>
      <c r="P907" s="44">
        <v>0</v>
      </c>
      <c r="Q907" s="42">
        <f t="shared" ca="1" si="207"/>
        <v>271160.44785185001</v>
      </c>
      <c r="R907" s="42"/>
      <c r="S907" s="34">
        <v>0</v>
      </c>
      <c r="T907" s="34"/>
      <c r="U907" s="1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</row>
    <row r="908" spans="1:122" x14ac:dyDescent="0.2">
      <c r="A908" s="38">
        <f t="shared" si="200"/>
        <v>42921</v>
      </c>
      <c r="B908" s="39">
        <f t="shared" ca="1" si="208"/>
        <v>2372849.9145968901</v>
      </c>
      <c r="C908" s="34">
        <f t="shared" si="203"/>
        <v>2100447.3525</v>
      </c>
      <c r="D908" s="34"/>
      <c r="E908" s="40">
        <f ca="1">IF(A908&lt;$B$1,VLOOKUP(A908,[1]DI!$A$4:$B$15000,2,FALSE),0)</f>
        <v>0.1014</v>
      </c>
      <c r="F908" s="41">
        <f t="shared" ref="F908:F971" ca="1" si="209">IF(A908&lt;A$9,1,ROUND(((1+E908)^(1/252)),16))</f>
        <v>1.0003833357474201</v>
      </c>
      <c r="G908" s="41">
        <f ca="1">(TRUNC(PRODUCT($F$11:$F907),16))</f>
        <v>1.35715863679271</v>
      </c>
      <c r="H908" s="42">
        <f t="shared" ca="1" si="201"/>
        <v>1.23555597786759</v>
      </c>
      <c r="I908" s="42">
        <f t="shared" ref="I908:I971" ca="1" si="210">ROUND(G908/H908,8)</f>
        <v>1.0984193799999999</v>
      </c>
      <c r="J908" s="40">
        <f t="shared" si="202"/>
        <v>3.5999999999999997E-2</v>
      </c>
      <c r="K908" s="98">
        <f t="shared" si="204"/>
        <v>42628</v>
      </c>
      <c r="L908" s="43">
        <f t="shared" si="205"/>
        <v>200</v>
      </c>
      <c r="M908" s="44">
        <f t="shared" si="206"/>
        <v>200</v>
      </c>
      <c r="N908" s="8">
        <f t="shared" ref="N908:N971" si="211">ROUND((J908+1)^(M908/252),9)</f>
        <v>1.0284668130000001</v>
      </c>
      <c r="O908" s="8">
        <f t="shared" ref="O908:O971" ca="1" si="212">ROUND(I908*N908,9)</f>
        <v>1.129687879</v>
      </c>
      <c r="P908" s="44">
        <v>0</v>
      </c>
      <c r="Q908" s="42">
        <f t="shared" ca="1" si="207"/>
        <v>272402.56209689</v>
      </c>
      <c r="R908" s="42"/>
      <c r="S908" s="34">
        <v>0</v>
      </c>
      <c r="T908" s="34"/>
      <c r="U908" s="1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</row>
    <row r="909" spans="1:122" x14ac:dyDescent="0.2">
      <c r="A909" s="38">
        <f t="shared" ref="A909:A972" si="213">(A908+1)</f>
        <v>42922</v>
      </c>
      <c r="B909" s="39">
        <f t="shared" ca="1" si="208"/>
        <v>2374092.6967841801</v>
      </c>
      <c r="C909" s="34">
        <f t="shared" si="203"/>
        <v>2100447.3525</v>
      </c>
      <c r="D909" s="34"/>
      <c r="E909" s="40">
        <f ca="1">IF(A909&lt;$B$1,VLOOKUP(A909,[1]DI!$A$4:$B$15000,2,FALSE),0)</f>
        <v>0.1014</v>
      </c>
      <c r="F909" s="41">
        <f t="shared" ca="1" si="209"/>
        <v>1.0003833357474201</v>
      </c>
      <c r="G909" s="41">
        <f ca="1">(TRUNC(PRODUCT($F$11:$F908),16))</f>
        <v>1.35767888421311</v>
      </c>
      <c r="H909" s="42">
        <f t="shared" ref="H909:H972" ca="1" si="214">IF(P908&gt;0,G908,H908)</f>
        <v>1.23555597786759</v>
      </c>
      <c r="I909" s="42">
        <f t="shared" ca="1" si="210"/>
        <v>1.09884045</v>
      </c>
      <c r="J909" s="40">
        <f t="shared" ref="J909:J972" si="215">J908</f>
        <v>3.5999999999999997E-2</v>
      </c>
      <c r="K909" s="98">
        <f t="shared" si="204"/>
        <v>42628</v>
      </c>
      <c r="L909" s="43">
        <f t="shared" si="205"/>
        <v>201</v>
      </c>
      <c r="M909" s="44">
        <f t="shared" si="206"/>
        <v>201</v>
      </c>
      <c r="N909" s="8">
        <f t="shared" si="211"/>
        <v>1.028611164</v>
      </c>
      <c r="O909" s="8">
        <f t="shared" ca="1" si="212"/>
        <v>1.1302795539999999</v>
      </c>
      <c r="P909" s="44">
        <v>0</v>
      </c>
      <c r="Q909" s="42">
        <f t="shared" ca="1" si="207"/>
        <v>273645.34428418003</v>
      </c>
      <c r="R909" s="42"/>
      <c r="S909" s="34">
        <v>0</v>
      </c>
      <c r="T909" s="34"/>
      <c r="U909" s="1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</row>
    <row r="910" spans="1:122" x14ac:dyDescent="0.2">
      <c r="A910" s="38">
        <f t="shared" si="213"/>
        <v>42923</v>
      </c>
      <c r="B910" s="39">
        <f t="shared" ca="1" si="208"/>
        <v>2375336.1049047802</v>
      </c>
      <c r="C910" s="34">
        <f t="shared" ref="C910:C973" si="216">(C909-S909)</f>
        <v>2100447.3525</v>
      </c>
      <c r="D910" s="34"/>
      <c r="E910" s="40">
        <f ca="1">IF(A910&lt;$B$1,VLOOKUP(A910,[1]DI!$A$4:$B$15000,2,FALSE),0)</f>
        <v>0.1014</v>
      </c>
      <c r="F910" s="41">
        <f t="shared" ca="1" si="209"/>
        <v>1.0003833357474201</v>
      </c>
      <c r="G910" s="41">
        <f ca="1">(TRUNC(PRODUCT($F$11:$F909),16))</f>
        <v>1.3581993310629501</v>
      </c>
      <c r="H910" s="42">
        <f t="shared" ca="1" si="214"/>
        <v>1.23555597786759</v>
      </c>
      <c r="I910" s="42">
        <f t="shared" ca="1" si="210"/>
        <v>1.09926167</v>
      </c>
      <c r="J910" s="40">
        <f t="shared" si="215"/>
        <v>3.5999999999999997E-2</v>
      </c>
      <c r="K910" s="98">
        <f t="shared" ref="K910:K973" si="217">IF(P909&gt;0,A909,K909)</f>
        <v>42628</v>
      </c>
      <c r="L910" s="43">
        <f t="shared" ref="L910:L973" si="218">IF(A910&gt;K910,IF(NETWORKDAYS(K910,A910,$W$12:$W$197)-1=0,1,NETWORKDAYS(K910,A910,$W$12:$W$197)-1),0)</f>
        <v>202</v>
      </c>
      <c r="M910" s="44">
        <f t="shared" ref="M910:M973" si="219">IF(AND(L910=1,L909=1),1,IF(L910&gt;0,IF(L910=L909,L910+1,L910),0))</f>
        <v>202</v>
      </c>
      <c r="N910" s="8">
        <f t="shared" si="211"/>
        <v>1.0287555349999999</v>
      </c>
      <c r="O910" s="8">
        <f t="shared" ca="1" si="212"/>
        <v>1.130871527</v>
      </c>
      <c r="P910" s="44">
        <v>0</v>
      </c>
      <c r="Q910" s="42">
        <f t="shared" ref="Q910:Q973" ca="1" si="220">TRUNC(((O910-1)*C910),8)</f>
        <v>274888.75240478001</v>
      </c>
      <c r="R910" s="42"/>
      <c r="S910" s="34">
        <v>0</v>
      </c>
      <c r="T910" s="34"/>
      <c r="U910" s="1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</row>
    <row r="911" spans="1:122" x14ac:dyDescent="0.2">
      <c r="A911" s="38">
        <f t="shared" si="213"/>
        <v>42924</v>
      </c>
      <c r="B911" s="39">
        <f t="shared" ref="B911:B974" ca="1" si="221">IF(A911&lt;=TODAY(),C911+Q911,IF(AND(A911&gt;TODAY(),A911&lt;=$B$1),IF(VLOOKUP(TODAY(),$A$10:$E$2000,5,FALSE)=0,"n.d",C911+Q911),"n.d"))</f>
        <v>2376580.1851685299</v>
      </c>
      <c r="C911" s="34">
        <f t="shared" si="216"/>
        <v>2100447.3525</v>
      </c>
      <c r="D911" s="34"/>
      <c r="E911" s="40">
        <f ca="1">IF(A911&lt;$B$1,VLOOKUP(A911,[1]DI!$A$4:$B$15000,2,FALSE),0)</f>
        <v>0</v>
      </c>
      <c r="F911" s="41">
        <f t="shared" ca="1" si="209"/>
        <v>1</v>
      </c>
      <c r="G911" s="41">
        <f ca="1">(TRUNC(PRODUCT($F$11:$F910),16))</f>
        <v>1.35871997741867</v>
      </c>
      <c r="H911" s="42">
        <f t="shared" ca="1" si="214"/>
        <v>1.23555597786759</v>
      </c>
      <c r="I911" s="42">
        <f t="shared" ca="1" si="210"/>
        <v>1.09968306</v>
      </c>
      <c r="J911" s="40">
        <f t="shared" si="215"/>
        <v>3.5999999999999997E-2</v>
      </c>
      <c r="K911" s="98">
        <f t="shared" si="217"/>
        <v>42628</v>
      </c>
      <c r="L911" s="43">
        <f t="shared" si="218"/>
        <v>202</v>
      </c>
      <c r="M911" s="44">
        <f t="shared" si="219"/>
        <v>203</v>
      </c>
      <c r="N911" s="8">
        <f t="shared" si="211"/>
        <v>1.0288999270000001</v>
      </c>
      <c r="O911" s="8">
        <f t="shared" ca="1" si="212"/>
        <v>1.13146382</v>
      </c>
      <c r="P911" s="44">
        <v>0</v>
      </c>
      <c r="Q911" s="42">
        <f t="shared" ca="1" si="220"/>
        <v>276132.83266853</v>
      </c>
      <c r="R911" s="42"/>
      <c r="S911" s="34">
        <v>0</v>
      </c>
      <c r="T911" s="34"/>
      <c r="U911" s="1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</row>
    <row r="912" spans="1:122" x14ac:dyDescent="0.2">
      <c r="A912" s="38">
        <f t="shared" si="213"/>
        <v>42925</v>
      </c>
      <c r="B912" s="39">
        <f t="shared" ca="1" si="221"/>
        <v>2376580.1851685299</v>
      </c>
      <c r="C912" s="34">
        <f t="shared" si="216"/>
        <v>2100447.3525</v>
      </c>
      <c r="D912" s="34"/>
      <c r="E912" s="40">
        <f ca="1">IF(A912&lt;$B$1,VLOOKUP(A912,[1]DI!$A$4:$B$15000,2,FALSE),0)</f>
        <v>0</v>
      </c>
      <c r="F912" s="41">
        <f t="shared" ca="1" si="209"/>
        <v>1</v>
      </c>
      <c r="G912" s="41">
        <f ca="1">(TRUNC(PRODUCT($F$11:$F911),16))</f>
        <v>1.35871997741867</v>
      </c>
      <c r="H912" s="42">
        <f t="shared" ca="1" si="214"/>
        <v>1.23555597786759</v>
      </c>
      <c r="I912" s="42">
        <f t="shared" ca="1" si="210"/>
        <v>1.09968306</v>
      </c>
      <c r="J912" s="40">
        <f t="shared" si="215"/>
        <v>3.5999999999999997E-2</v>
      </c>
      <c r="K912" s="98">
        <f t="shared" si="217"/>
        <v>42628</v>
      </c>
      <c r="L912" s="43">
        <f t="shared" si="218"/>
        <v>202</v>
      </c>
      <c r="M912" s="44">
        <f t="shared" si="219"/>
        <v>203</v>
      </c>
      <c r="N912" s="8">
        <f t="shared" si="211"/>
        <v>1.0288999270000001</v>
      </c>
      <c r="O912" s="8">
        <f t="shared" ca="1" si="212"/>
        <v>1.13146382</v>
      </c>
      <c r="P912" s="44">
        <v>0</v>
      </c>
      <c r="Q912" s="42">
        <f t="shared" ca="1" si="220"/>
        <v>276132.83266853</v>
      </c>
      <c r="R912" s="42"/>
      <c r="S912" s="34">
        <v>0</v>
      </c>
      <c r="T912" s="34"/>
      <c r="U912" s="1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</row>
    <row r="913" spans="1:122" x14ac:dyDescent="0.2">
      <c r="A913" s="38">
        <f t="shared" si="213"/>
        <v>42926</v>
      </c>
      <c r="B913" s="39">
        <f t="shared" ca="1" si="221"/>
        <v>2376580.1851685299</v>
      </c>
      <c r="C913" s="34">
        <f t="shared" si="216"/>
        <v>2100447.3525</v>
      </c>
      <c r="D913" s="34"/>
      <c r="E913" s="40">
        <f ca="1">IF(A913&lt;$B$1,VLOOKUP(A913,[1]DI!$A$4:$B$15000,2,FALSE),0)</f>
        <v>0.1014</v>
      </c>
      <c r="F913" s="41">
        <f t="shared" ca="1" si="209"/>
        <v>1.0003833357474201</v>
      </c>
      <c r="G913" s="41">
        <f ca="1">(TRUNC(PRODUCT($F$11:$F912),16))</f>
        <v>1.35871997741867</v>
      </c>
      <c r="H913" s="42">
        <f t="shared" ca="1" si="214"/>
        <v>1.23555597786759</v>
      </c>
      <c r="I913" s="42">
        <f t="shared" ca="1" si="210"/>
        <v>1.09968306</v>
      </c>
      <c r="J913" s="40">
        <f t="shared" si="215"/>
        <v>3.5999999999999997E-2</v>
      </c>
      <c r="K913" s="98">
        <f t="shared" si="217"/>
        <v>42628</v>
      </c>
      <c r="L913" s="43">
        <f t="shared" si="218"/>
        <v>203</v>
      </c>
      <c r="M913" s="44">
        <f t="shared" si="219"/>
        <v>203</v>
      </c>
      <c r="N913" s="8">
        <f t="shared" si="211"/>
        <v>1.0288999270000001</v>
      </c>
      <c r="O913" s="8">
        <f t="shared" ca="1" si="212"/>
        <v>1.13146382</v>
      </c>
      <c r="P913" s="44">
        <v>0</v>
      </c>
      <c r="Q913" s="42">
        <f t="shared" ca="1" si="220"/>
        <v>276132.83266853</v>
      </c>
      <c r="R913" s="42"/>
      <c r="S913" s="34">
        <v>0</v>
      </c>
      <c r="T913" s="34"/>
      <c r="U913" s="1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</row>
    <row r="914" spans="1:122" x14ac:dyDescent="0.2">
      <c r="A914" s="38">
        <f t="shared" si="213"/>
        <v>42927</v>
      </c>
      <c r="B914" s="39">
        <f t="shared" ca="1" si="221"/>
        <v>2377824.9123700699</v>
      </c>
      <c r="C914" s="34">
        <f t="shared" si="216"/>
        <v>2100447.3525</v>
      </c>
      <c r="D914" s="34"/>
      <c r="E914" s="40">
        <f ca="1">IF(A914&lt;$B$1,VLOOKUP(A914,[1]DI!$A$4:$B$15000,2,FALSE),0)</f>
        <v>0.1014</v>
      </c>
      <c r="F914" s="41">
        <f t="shared" ca="1" si="209"/>
        <v>1.0003833357474201</v>
      </c>
      <c r="G914" s="41">
        <f ca="1">(TRUNC(PRODUCT($F$11:$F913),16))</f>
        <v>1.3592408233567499</v>
      </c>
      <c r="H914" s="42">
        <f t="shared" ca="1" si="214"/>
        <v>1.23555597786759</v>
      </c>
      <c r="I914" s="42">
        <f t="shared" ca="1" si="210"/>
        <v>1.10010461</v>
      </c>
      <c r="J914" s="40">
        <f t="shared" si="215"/>
        <v>3.5999999999999997E-2</v>
      </c>
      <c r="K914" s="98">
        <f t="shared" si="217"/>
        <v>42628</v>
      </c>
      <c r="L914" s="43">
        <f t="shared" si="218"/>
        <v>204</v>
      </c>
      <c r="M914" s="44">
        <f t="shared" si="219"/>
        <v>204</v>
      </c>
      <c r="N914" s="8">
        <f t="shared" si="211"/>
        <v>1.0290443389999999</v>
      </c>
      <c r="O914" s="8">
        <f t="shared" ca="1" si="212"/>
        <v>1.1320564209999999</v>
      </c>
      <c r="P914" s="44">
        <v>0</v>
      </c>
      <c r="Q914" s="42">
        <f t="shared" ca="1" si="220"/>
        <v>277377.55987007002</v>
      </c>
      <c r="R914" s="42"/>
      <c r="S914" s="34">
        <v>0</v>
      </c>
      <c r="T914" s="34"/>
      <c r="U914" s="1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</row>
    <row r="915" spans="1:122" x14ac:dyDescent="0.2">
      <c r="A915" s="38">
        <f t="shared" si="213"/>
        <v>42928</v>
      </c>
      <c r="B915" s="39">
        <f t="shared" ca="1" si="221"/>
        <v>2379070.28860984</v>
      </c>
      <c r="C915" s="34">
        <f t="shared" si="216"/>
        <v>2100447.3525</v>
      </c>
      <c r="D915" s="34"/>
      <c r="E915" s="40">
        <f ca="1">IF(A915&lt;$B$1,VLOOKUP(A915,[1]DI!$A$4:$B$15000,2,FALSE),0)</f>
        <v>0.1014</v>
      </c>
      <c r="F915" s="41">
        <f t="shared" ca="1" si="209"/>
        <v>1.0003833357474201</v>
      </c>
      <c r="G915" s="41">
        <f ca="1">(TRUNC(PRODUCT($F$11:$F914),16))</f>
        <v>1.3597618689536899</v>
      </c>
      <c r="H915" s="42">
        <f t="shared" ca="1" si="214"/>
        <v>1.23555597786759</v>
      </c>
      <c r="I915" s="42">
        <f t="shared" ca="1" si="210"/>
        <v>1.1005263199999999</v>
      </c>
      <c r="J915" s="40">
        <f t="shared" si="215"/>
        <v>3.5999999999999997E-2</v>
      </c>
      <c r="K915" s="98">
        <f t="shared" si="217"/>
        <v>42628</v>
      </c>
      <c r="L915" s="43">
        <f t="shared" si="218"/>
        <v>205</v>
      </c>
      <c r="M915" s="44">
        <f t="shared" si="219"/>
        <v>205</v>
      </c>
      <c r="N915" s="8">
        <f t="shared" si="211"/>
        <v>1.0291887710000001</v>
      </c>
      <c r="O915" s="8">
        <f t="shared" ca="1" si="212"/>
        <v>1.1326493310000001</v>
      </c>
      <c r="P915" s="44">
        <v>0</v>
      </c>
      <c r="Q915" s="42">
        <f t="shared" ca="1" si="220"/>
        <v>278622.93610984</v>
      </c>
      <c r="R915" s="42"/>
      <c r="S915" s="34">
        <v>0</v>
      </c>
      <c r="T915" s="34"/>
    </row>
    <row r="916" spans="1:122" x14ac:dyDescent="0.2">
      <c r="A916" s="38">
        <f t="shared" si="213"/>
        <v>42929</v>
      </c>
      <c r="B916" s="39">
        <f t="shared" ca="1" si="221"/>
        <v>2380316.3117873999</v>
      </c>
      <c r="C916" s="34">
        <f t="shared" si="216"/>
        <v>2100447.3525</v>
      </c>
      <c r="D916" s="34"/>
      <c r="E916" s="40">
        <f ca="1">IF(A916&lt;$B$1,VLOOKUP(A916,[1]DI!$A$4:$B$15000,2,FALSE),0)</f>
        <v>0.1014</v>
      </c>
      <c r="F916" s="41">
        <f t="shared" ca="1" si="209"/>
        <v>1.0003833357474201</v>
      </c>
      <c r="G916" s="41">
        <f ca="1">(TRUNC(PRODUCT($F$11:$F915),16))</f>
        <v>1.3602831142860401</v>
      </c>
      <c r="H916" s="42">
        <f t="shared" ca="1" si="214"/>
        <v>1.23555597786759</v>
      </c>
      <c r="I916" s="42">
        <f t="shared" ca="1" si="210"/>
        <v>1.10094819</v>
      </c>
      <c r="J916" s="40">
        <f t="shared" si="215"/>
        <v>3.5999999999999997E-2</v>
      </c>
      <c r="K916" s="98">
        <f t="shared" si="217"/>
        <v>42628</v>
      </c>
      <c r="L916" s="43">
        <f t="shared" si="218"/>
        <v>206</v>
      </c>
      <c r="M916" s="44">
        <f t="shared" si="219"/>
        <v>206</v>
      </c>
      <c r="N916" s="8">
        <f t="shared" si="211"/>
        <v>1.0293332230000001</v>
      </c>
      <c r="O916" s="8">
        <f t="shared" ca="1" si="212"/>
        <v>1.133242549</v>
      </c>
      <c r="P916" s="44">
        <v>0</v>
      </c>
      <c r="Q916" s="42">
        <f t="shared" ca="1" si="220"/>
        <v>279868.95928740001</v>
      </c>
      <c r="R916" s="42"/>
      <c r="S916" s="34">
        <v>0</v>
      </c>
      <c r="T916" s="34"/>
    </row>
    <row r="917" spans="1:122" x14ac:dyDescent="0.2">
      <c r="A917" s="38">
        <f t="shared" si="213"/>
        <v>42930</v>
      </c>
      <c r="B917" s="39">
        <f t="shared" ca="1" si="221"/>
        <v>2381562.9861036302</v>
      </c>
      <c r="C917" s="34">
        <f t="shared" si="216"/>
        <v>2100447.3525</v>
      </c>
      <c r="D917" s="34"/>
      <c r="E917" s="40">
        <f ca="1">IF(A917&lt;$B$1,VLOOKUP(A917,[1]DI!$A$4:$B$15000,2,FALSE),0)</f>
        <v>0.1014</v>
      </c>
      <c r="F917" s="41">
        <f t="shared" ca="1" si="209"/>
        <v>1.0003833357474201</v>
      </c>
      <c r="G917" s="41">
        <f ca="1">(TRUNC(PRODUCT($F$11:$F916),16))</f>
        <v>1.3608045594303599</v>
      </c>
      <c r="H917" s="42">
        <f t="shared" ca="1" si="214"/>
        <v>1.23555597786759</v>
      </c>
      <c r="I917" s="42">
        <f t="shared" ca="1" si="210"/>
        <v>1.10137022</v>
      </c>
      <c r="J917" s="40">
        <f t="shared" si="215"/>
        <v>3.5999999999999997E-2</v>
      </c>
      <c r="K917" s="98">
        <f t="shared" si="217"/>
        <v>42628</v>
      </c>
      <c r="L917" s="43">
        <f t="shared" si="218"/>
        <v>207</v>
      </c>
      <c r="M917" s="44">
        <f t="shared" si="219"/>
        <v>207</v>
      </c>
      <c r="N917" s="8">
        <f t="shared" si="211"/>
        <v>1.0294776960000001</v>
      </c>
      <c r="O917" s="8">
        <f t="shared" ca="1" si="212"/>
        <v>1.133836077</v>
      </c>
      <c r="P917" s="44">
        <v>0</v>
      </c>
      <c r="Q917" s="42">
        <f t="shared" ca="1" si="220"/>
        <v>281115.63360363001</v>
      </c>
      <c r="R917" s="42"/>
      <c r="S917" s="34">
        <v>0</v>
      </c>
      <c r="T917" s="34"/>
    </row>
    <row r="918" spans="1:122" x14ac:dyDescent="0.2">
      <c r="A918" s="38">
        <f t="shared" si="213"/>
        <v>42931</v>
      </c>
      <c r="B918" s="39">
        <f t="shared" ca="1" si="221"/>
        <v>2382810.3073576503</v>
      </c>
      <c r="C918" s="34">
        <f t="shared" si="216"/>
        <v>2100447.3525</v>
      </c>
      <c r="D918" s="34"/>
      <c r="E918" s="40">
        <f ca="1">IF(A918&lt;$B$1,VLOOKUP(A918,[1]DI!$A$4:$B$15000,2,FALSE),0)</f>
        <v>0</v>
      </c>
      <c r="F918" s="41">
        <f t="shared" ca="1" si="209"/>
        <v>1</v>
      </c>
      <c r="G918" s="41">
        <f ca="1">(TRUNC(PRODUCT($F$11:$F917),16))</f>
        <v>1.3613262044632399</v>
      </c>
      <c r="H918" s="42">
        <f t="shared" ca="1" si="214"/>
        <v>1.23555597786759</v>
      </c>
      <c r="I918" s="42">
        <f t="shared" ca="1" si="210"/>
        <v>1.1017924100000001</v>
      </c>
      <c r="J918" s="40">
        <f t="shared" si="215"/>
        <v>3.5999999999999997E-2</v>
      </c>
      <c r="K918" s="98">
        <f t="shared" si="217"/>
        <v>42628</v>
      </c>
      <c r="L918" s="43">
        <f t="shared" si="218"/>
        <v>207</v>
      </c>
      <c r="M918" s="44">
        <f t="shared" si="219"/>
        <v>208</v>
      </c>
      <c r="N918" s="8">
        <f t="shared" si="211"/>
        <v>1.0296221889999999</v>
      </c>
      <c r="O918" s="8">
        <f t="shared" ca="1" si="212"/>
        <v>1.134429913</v>
      </c>
      <c r="P918" s="44">
        <v>0</v>
      </c>
      <c r="Q918" s="42">
        <f t="shared" ca="1" si="220"/>
        <v>282362.95485764998</v>
      </c>
      <c r="R918" s="42"/>
      <c r="S918" s="34">
        <v>0</v>
      </c>
      <c r="T918" s="34"/>
    </row>
    <row r="919" spans="1:122" x14ac:dyDescent="0.2">
      <c r="A919" s="38">
        <f t="shared" si="213"/>
        <v>42932</v>
      </c>
      <c r="B919" s="39">
        <f t="shared" ca="1" si="221"/>
        <v>2382810.3073576503</v>
      </c>
      <c r="C919" s="34">
        <f t="shared" si="216"/>
        <v>2100447.3525</v>
      </c>
      <c r="D919" s="34"/>
      <c r="E919" s="40">
        <f ca="1">IF(A919&lt;$B$1,VLOOKUP(A919,[1]DI!$A$4:$B$15000,2,FALSE),0)</f>
        <v>0</v>
      </c>
      <c r="F919" s="41">
        <f t="shared" ca="1" si="209"/>
        <v>1</v>
      </c>
      <c r="G919" s="41">
        <f ca="1">(TRUNC(PRODUCT($F$11:$F918),16))</f>
        <v>1.3613262044632399</v>
      </c>
      <c r="H919" s="42">
        <f t="shared" ca="1" si="214"/>
        <v>1.23555597786759</v>
      </c>
      <c r="I919" s="42">
        <f t="shared" ca="1" si="210"/>
        <v>1.1017924100000001</v>
      </c>
      <c r="J919" s="40">
        <f t="shared" si="215"/>
        <v>3.5999999999999997E-2</v>
      </c>
      <c r="K919" s="98">
        <f t="shared" si="217"/>
        <v>42628</v>
      </c>
      <c r="L919" s="43">
        <f t="shared" si="218"/>
        <v>207</v>
      </c>
      <c r="M919" s="44">
        <f t="shared" si="219"/>
        <v>208</v>
      </c>
      <c r="N919" s="8">
        <f t="shared" si="211"/>
        <v>1.0296221889999999</v>
      </c>
      <c r="O919" s="8">
        <f t="shared" ca="1" si="212"/>
        <v>1.134429913</v>
      </c>
      <c r="P919" s="44">
        <v>0</v>
      </c>
      <c r="Q919" s="42">
        <f t="shared" ca="1" si="220"/>
        <v>282362.95485764998</v>
      </c>
      <c r="R919" s="42"/>
      <c r="S919" s="34">
        <v>0</v>
      </c>
      <c r="T919" s="34"/>
    </row>
    <row r="920" spans="1:122" s="46" customFormat="1" x14ac:dyDescent="0.2">
      <c r="A920" s="38">
        <f t="shared" si="213"/>
        <v>42933</v>
      </c>
      <c r="B920" s="39">
        <f t="shared" ca="1" si="221"/>
        <v>2382810.3073576503</v>
      </c>
      <c r="C920" s="34">
        <f t="shared" si="216"/>
        <v>2100447.3525</v>
      </c>
      <c r="D920" s="34"/>
      <c r="E920" s="40">
        <f ca="1">IF(A920&lt;$B$1,VLOOKUP(A920,[1]DI!$A$4:$B$15000,2,FALSE),0)</f>
        <v>0.1014</v>
      </c>
      <c r="F920" s="41">
        <f t="shared" ca="1" si="209"/>
        <v>1.0003833357474201</v>
      </c>
      <c r="G920" s="41">
        <f ca="1">(TRUNC(PRODUCT($F$11:$F919),16))</f>
        <v>1.3613262044632399</v>
      </c>
      <c r="H920" s="42">
        <f t="shared" ca="1" si="214"/>
        <v>1.23555597786759</v>
      </c>
      <c r="I920" s="42">
        <f t="shared" ca="1" si="210"/>
        <v>1.1017924100000001</v>
      </c>
      <c r="J920" s="40">
        <f t="shared" si="215"/>
        <v>3.5999999999999997E-2</v>
      </c>
      <c r="K920" s="98">
        <f t="shared" si="217"/>
        <v>42628</v>
      </c>
      <c r="L920" s="43">
        <f t="shared" si="218"/>
        <v>208</v>
      </c>
      <c r="M920" s="44">
        <f t="shared" si="219"/>
        <v>208</v>
      </c>
      <c r="N920" s="8">
        <f t="shared" si="211"/>
        <v>1.0296221889999999</v>
      </c>
      <c r="O920" s="8">
        <f t="shared" ca="1" si="212"/>
        <v>1.134429913</v>
      </c>
      <c r="P920" s="44">
        <v>0</v>
      </c>
      <c r="Q920" s="42">
        <f t="shared" ca="1" si="220"/>
        <v>282362.95485764998</v>
      </c>
      <c r="R920" s="42"/>
      <c r="S920" s="34">
        <v>0</v>
      </c>
      <c r="T920" s="34"/>
      <c r="U920" s="45"/>
    </row>
    <row r="921" spans="1:122" x14ac:dyDescent="0.2">
      <c r="A921" s="38">
        <f t="shared" si="213"/>
        <v>42934</v>
      </c>
      <c r="B921" s="39">
        <f t="shared" ca="1" si="221"/>
        <v>2384058.30075482</v>
      </c>
      <c r="C921" s="34">
        <f t="shared" si="216"/>
        <v>2100447.3525</v>
      </c>
      <c r="D921" s="34"/>
      <c r="E921" s="40">
        <f ca="1">IF(A921&lt;$B$1,VLOOKUP(A921,[1]DI!$A$4:$B$15000,2,FALSE),0)</f>
        <v>0.1014</v>
      </c>
      <c r="F921" s="41">
        <f t="shared" ca="1" si="209"/>
        <v>1.0003833357474201</v>
      </c>
      <c r="G921" s="41">
        <f ca="1">(TRUNC(PRODUCT($F$11:$F920),16))</f>
        <v>1.3618480494613101</v>
      </c>
      <c r="H921" s="42">
        <f t="shared" ca="1" si="214"/>
        <v>1.23555597786759</v>
      </c>
      <c r="I921" s="42">
        <f t="shared" ca="1" si="210"/>
        <v>1.10221477</v>
      </c>
      <c r="J921" s="40">
        <f t="shared" si="215"/>
        <v>3.5999999999999997E-2</v>
      </c>
      <c r="K921" s="98">
        <f t="shared" si="217"/>
        <v>42628</v>
      </c>
      <c r="L921" s="43">
        <f t="shared" si="218"/>
        <v>209</v>
      </c>
      <c r="M921" s="44">
        <f t="shared" si="219"/>
        <v>209</v>
      </c>
      <c r="N921" s="8">
        <f t="shared" si="211"/>
        <v>1.0297667020000001</v>
      </c>
      <c r="O921" s="8">
        <f t="shared" ca="1" si="212"/>
        <v>1.135024069</v>
      </c>
      <c r="P921" s="44">
        <v>0</v>
      </c>
      <c r="Q921" s="42">
        <f t="shared" ca="1" si="220"/>
        <v>283610.94825482002</v>
      </c>
      <c r="R921" s="42"/>
      <c r="S921" s="34">
        <v>0</v>
      </c>
      <c r="T921" s="34"/>
    </row>
    <row r="922" spans="1:122" x14ac:dyDescent="0.2">
      <c r="A922" s="38">
        <f t="shared" si="213"/>
        <v>42935</v>
      </c>
      <c r="B922" s="39">
        <f t="shared" ca="1" si="221"/>
        <v>2385306.9431902301</v>
      </c>
      <c r="C922" s="34">
        <f t="shared" si="216"/>
        <v>2100447.3525</v>
      </c>
      <c r="D922" s="34"/>
      <c r="E922" s="40">
        <f ca="1">IF(A922&lt;$B$1,VLOOKUP(A922,[1]DI!$A$4:$B$15000,2,FALSE),0)</f>
        <v>0.1014</v>
      </c>
      <c r="F922" s="41">
        <f t="shared" ca="1" si="209"/>
        <v>1.0003833357474201</v>
      </c>
      <c r="G922" s="41">
        <f ca="1">(TRUNC(PRODUCT($F$11:$F921),16))</f>
        <v>1.36237009450122</v>
      </c>
      <c r="H922" s="42">
        <f t="shared" ca="1" si="214"/>
        <v>1.23555597786759</v>
      </c>
      <c r="I922" s="42">
        <f t="shared" ca="1" si="210"/>
        <v>1.1026372900000001</v>
      </c>
      <c r="J922" s="40">
        <f t="shared" si="215"/>
        <v>3.5999999999999997E-2</v>
      </c>
      <c r="K922" s="98">
        <f t="shared" si="217"/>
        <v>42628</v>
      </c>
      <c r="L922" s="43">
        <f t="shared" si="218"/>
        <v>210</v>
      </c>
      <c r="M922" s="44">
        <f t="shared" si="219"/>
        <v>210</v>
      </c>
      <c r="N922" s="8">
        <f t="shared" si="211"/>
        <v>1.029911236</v>
      </c>
      <c r="O922" s="8">
        <f t="shared" ca="1" si="212"/>
        <v>1.135618534</v>
      </c>
      <c r="P922" s="44">
        <v>0</v>
      </c>
      <c r="Q922" s="42">
        <f t="shared" ca="1" si="220"/>
        <v>284859.59069023002</v>
      </c>
      <c r="R922" s="42"/>
      <c r="S922" s="34">
        <v>0</v>
      </c>
      <c r="T922" s="34"/>
    </row>
    <row r="923" spans="1:122" x14ac:dyDescent="0.2">
      <c r="A923" s="38">
        <f t="shared" si="213"/>
        <v>42936</v>
      </c>
      <c r="B923" s="39">
        <f t="shared" ca="1" si="221"/>
        <v>2386556.2367643099</v>
      </c>
      <c r="C923" s="34">
        <f t="shared" si="216"/>
        <v>2100447.3525</v>
      </c>
      <c r="D923" s="34"/>
      <c r="E923" s="40">
        <f ca="1">IF(A923&lt;$B$1,VLOOKUP(A923,[1]DI!$A$4:$B$15000,2,FALSE),0)</f>
        <v>0.1014</v>
      </c>
      <c r="F923" s="41">
        <f t="shared" ca="1" si="209"/>
        <v>1.0003833357474201</v>
      </c>
      <c r="G923" s="41">
        <f ca="1">(TRUNC(PRODUCT($F$11:$F922),16))</f>
        <v>1.3628923396596599</v>
      </c>
      <c r="H923" s="42">
        <f t="shared" ca="1" si="214"/>
        <v>1.23555597786759</v>
      </c>
      <c r="I923" s="42">
        <f t="shared" ca="1" si="210"/>
        <v>1.1030599699999999</v>
      </c>
      <c r="J923" s="40">
        <f t="shared" si="215"/>
        <v>3.5999999999999997E-2</v>
      </c>
      <c r="K923" s="98">
        <f t="shared" si="217"/>
        <v>42628</v>
      </c>
      <c r="L923" s="43">
        <f t="shared" si="218"/>
        <v>211</v>
      </c>
      <c r="M923" s="44">
        <f t="shared" si="219"/>
        <v>211</v>
      </c>
      <c r="N923" s="8">
        <f t="shared" si="211"/>
        <v>1.03005579</v>
      </c>
      <c r="O923" s="8">
        <f t="shared" ca="1" si="212"/>
        <v>1.1362133089999999</v>
      </c>
      <c r="P923" s="44">
        <v>0</v>
      </c>
      <c r="Q923" s="42">
        <f t="shared" ca="1" si="220"/>
        <v>286108.88426431001</v>
      </c>
      <c r="R923" s="42"/>
      <c r="S923" s="34">
        <v>0</v>
      </c>
      <c r="T923" s="34"/>
    </row>
    <row r="924" spans="1:122" x14ac:dyDescent="0.2">
      <c r="A924" s="38">
        <f t="shared" si="213"/>
        <v>42937</v>
      </c>
      <c r="B924" s="39">
        <f t="shared" ca="1" si="221"/>
        <v>2387806.1793766199</v>
      </c>
      <c r="C924" s="34">
        <f t="shared" si="216"/>
        <v>2100447.3525</v>
      </c>
      <c r="D924" s="34"/>
      <c r="E924" s="40">
        <f ca="1">IF(A924&lt;$B$1,VLOOKUP(A924,[1]DI!$A$4:$B$15000,2,FALSE),0)</f>
        <v>0.1014</v>
      </c>
      <c r="F924" s="41">
        <f t="shared" ca="1" si="209"/>
        <v>1.0003833357474201</v>
      </c>
      <c r="G924" s="41">
        <f ca="1">(TRUNC(PRODUCT($F$11:$F923),16))</f>
        <v>1.36341478501334</v>
      </c>
      <c r="H924" s="42">
        <f t="shared" ca="1" si="214"/>
        <v>1.23555597786759</v>
      </c>
      <c r="I924" s="42">
        <f t="shared" ca="1" si="210"/>
        <v>1.10348281</v>
      </c>
      <c r="J924" s="40">
        <f t="shared" si="215"/>
        <v>3.5999999999999997E-2</v>
      </c>
      <c r="K924" s="98">
        <f t="shared" si="217"/>
        <v>42628</v>
      </c>
      <c r="L924" s="43">
        <f t="shared" si="218"/>
        <v>212</v>
      </c>
      <c r="M924" s="44">
        <f t="shared" si="219"/>
        <v>212</v>
      </c>
      <c r="N924" s="8">
        <f t="shared" si="211"/>
        <v>1.0302003639999999</v>
      </c>
      <c r="O924" s="8">
        <f t="shared" ca="1" si="212"/>
        <v>1.1368083929999999</v>
      </c>
      <c r="P924" s="44">
        <v>0</v>
      </c>
      <c r="Q924" s="42">
        <f t="shared" ca="1" si="220"/>
        <v>287358.82687662001</v>
      </c>
      <c r="R924" s="42"/>
      <c r="S924" s="34">
        <v>0</v>
      </c>
      <c r="T924" s="34"/>
    </row>
    <row r="925" spans="1:122" x14ac:dyDescent="0.2">
      <c r="A925" s="38">
        <f t="shared" si="213"/>
        <v>42938</v>
      </c>
      <c r="B925" s="39">
        <f t="shared" ca="1" si="221"/>
        <v>2389056.79203165</v>
      </c>
      <c r="C925" s="34">
        <f t="shared" si="216"/>
        <v>2100447.3525</v>
      </c>
      <c r="D925" s="34"/>
      <c r="E925" s="40">
        <f ca="1">IF(A925&lt;$B$1,VLOOKUP(A925,[1]DI!$A$4:$B$15000,2,FALSE),0)</f>
        <v>0</v>
      </c>
      <c r="F925" s="41">
        <f t="shared" ca="1" si="209"/>
        <v>1</v>
      </c>
      <c r="G925" s="41">
        <f ca="1">(TRUNC(PRODUCT($F$11:$F924),16))</f>
        <v>1.36393743063899</v>
      </c>
      <c r="H925" s="42">
        <f t="shared" ca="1" si="214"/>
        <v>1.23555597786759</v>
      </c>
      <c r="I925" s="42">
        <f t="shared" ca="1" si="210"/>
        <v>1.10390582</v>
      </c>
      <c r="J925" s="40">
        <f t="shared" si="215"/>
        <v>3.5999999999999997E-2</v>
      </c>
      <c r="K925" s="98">
        <f t="shared" si="217"/>
        <v>42628</v>
      </c>
      <c r="L925" s="43">
        <f t="shared" si="218"/>
        <v>212</v>
      </c>
      <c r="M925" s="44">
        <f t="shared" si="219"/>
        <v>213</v>
      </c>
      <c r="N925" s="8">
        <f t="shared" si="211"/>
        <v>1.0303449579999999</v>
      </c>
      <c r="O925" s="8">
        <f t="shared" ca="1" si="212"/>
        <v>1.1374037960000001</v>
      </c>
      <c r="P925" s="44">
        <v>0</v>
      </c>
      <c r="Q925" s="42">
        <f t="shared" ca="1" si="220"/>
        <v>288609.43953164999</v>
      </c>
      <c r="R925" s="42"/>
      <c r="S925" s="34">
        <v>0</v>
      </c>
      <c r="T925" s="34"/>
    </row>
    <row r="926" spans="1:122" x14ac:dyDescent="0.2">
      <c r="A926" s="38">
        <f t="shared" si="213"/>
        <v>42939</v>
      </c>
      <c r="B926" s="39">
        <f t="shared" ca="1" si="221"/>
        <v>2389056.79203165</v>
      </c>
      <c r="C926" s="34">
        <f t="shared" si="216"/>
        <v>2100447.3525</v>
      </c>
      <c r="D926" s="34"/>
      <c r="E926" s="40">
        <f ca="1">IF(A926&lt;$B$1,VLOOKUP(A926,[1]DI!$A$4:$B$15000,2,FALSE),0)</f>
        <v>0</v>
      </c>
      <c r="F926" s="41">
        <f t="shared" ca="1" si="209"/>
        <v>1</v>
      </c>
      <c r="G926" s="41">
        <f ca="1">(TRUNC(PRODUCT($F$11:$F925),16))</f>
        <v>1.36393743063899</v>
      </c>
      <c r="H926" s="42">
        <f t="shared" ca="1" si="214"/>
        <v>1.23555597786759</v>
      </c>
      <c r="I926" s="42">
        <f t="shared" ca="1" si="210"/>
        <v>1.10390582</v>
      </c>
      <c r="J926" s="40">
        <f t="shared" si="215"/>
        <v>3.5999999999999997E-2</v>
      </c>
      <c r="K926" s="98">
        <f t="shared" si="217"/>
        <v>42628</v>
      </c>
      <c r="L926" s="43">
        <f t="shared" si="218"/>
        <v>212</v>
      </c>
      <c r="M926" s="44">
        <f t="shared" si="219"/>
        <v>213</v>
      </c>
      <c r="N926" s="8">
        <f t="shared" si="211"/>
        <v>1.0303449579999999</v>
      </c>
      <c r="O926" s="8">
        <f t="shared" ca="1" si="212"/>
        <v>1.1374037960000001</v>
      </c>
      <c r="P926" s="44">
        <v>0</v>
      </c>
      <c r="Q926" s="42">
        <f t="shared" ca="1" si="220"/>
        <v>288609.43953164999</v>
      </c>
      <c r="R926" s="42"/>
      <c r="S926" s="34">
        <v>0</v>
      </c>
      <c r="T926" s="34"/>
    </row>
    <row r="927" spans="1:122" x14ac:dyDescent="0.2">
      <c r="A927" s="38">
        <f t="shared" si="213"/>
        <v>42940</v>
      </c>
      <c r="B927" s="39">
        <f t="shared" ca="1" si="221"/>
        <v>2389056.79203165</v>
      </c>
      <c r="C927" s="34">
        <f t="shared" si="216"/>
        <v>2100447.3525</v>
      </c>
      <c r="D927" s="34"/>
      <c r="E927" s="40">
        <f ca="1">IF(A927&lt;$B$1,VLOOKUP(A927,[1]DI!$A$4:$B$15000,2,FALSE),0)</f>
        <v>0.1014</v>
      </c>
      <c r="F927" s="41">
        <f t="shared" ca="1" si="209"/>
        <v>1.0003833357474201</v>
      </c>
      <c r="G927" s="41">
        <f ca="1">(TRUNC(PRODUCT($F$11:$F926),16))</f>
        <v>1.36393743063899</v>
      </c>
      <c r="H927" s="42">
        <f t="shared" ca="1" si="214"/>
        <v>1.23555597786759</v>
      </c>
      <c r="I927" s="42">
        <f t="shared" ca="1" si="210"/>
        <v>1.10390582</v>
      </c>
      <c r="J927" s="40">
        <f t="shared" si="215"/>
        <v>3.5999999999999997E-2</v>
      </c>
      <c r="K927" s="98">
        <f t="shared" si="217"/>
        <v>42628</v>
      </c>
      <c r="L927" s="43">
        <f t="shared" si="218"/>
        <v>213</v>
      </c>
      <c r="M927" s="44">
        <f t="shared" si="219"/>
        <v>213</v>
      </c>
      <c r="N927" s="8">
        <f t="shared" si="211"/>
        <v>1.0303449579999999</v>
      </c>
      <c r="O927" s="8">
        <f t="shared" ca="1" si="212"/>
        <v>1.1374037960000001</v>
      </c>
      <c r="P927" s="44">
        <v>0</v>
      </c>
      <c r="Q927" s="42">
        <f t="shared" ca="1" si="220"/>
        <v>288609.43953164999</v>
      </c>
      <c r="R927" s="42"/>
      <c r="S927" s="34">
        <v>0</v>
      </c>
      <c r="T927" s="34"/>
    </row>
    <row r="928" spans="1:122" x14ac:dyDescent="0.2">
      <c r="A928" s="38">
        <f t="shared" si="213"/>
        <v>42941</v>
      </c>
      <c r="B928" s="39">
        <f t="shared" ca="1" si="221"/>
        <v>2390308.03482087</v>
      </c>
      <c r="C928" s="34">
        <f t="shared" si="216"/>
        <v>2100447.3525</v>
      </c>
      <c r="D928" s="34"/>
      <c r="E928" s="40">
        <f ca="1">IF(A928&lt;$B$1,VLOOKUP(A928,[1]DI!$A$4:$B$15000,2,FALSE),0)</f>
        <v>0.1014</v>
      </c>
      <c r="F928" s="41">
        <f t="shared" ca="1" si="209"/>
        <v>1.0003833357474201</v>
      </c>
      <c r="G928" s="41">
        <f ca="1">(TRUNC(PRODUCT($F$11:$F927),16))</f>
        <v>1.3644602766134</v>
      </c>
      <c r="H928" s="42">
        <f t="shared" ca="1" si="214"/>
        <v>1.23555597786759</v>
      </c>
      <c r="I928" s="42">
        <f t="shared" ca="1" si="210"/>
        <v>1.10432898</v>
      </c>
      <c r="J928" s="40">
        <f t="shared" si="215"/>
        <v>3.5999999999999997E-2</v>
      </c>
      <c r="K928" s="98">
        <f t="shared" si="217"/>
        <v>42628</v>
      </c>
      <c r="L928" s="43">
        <f t="shared" si="218"/>
        <v>214</v>
      </c>
      <c r="M928" s="44">
        <f t="shared" si="219"/>
        <v>214</v>
      </c>
      <c r="N928" s="8">
        <f t="shared" si="211"/>
        <v>1.0304895730000001</v>
      </c>
      <c r="O928" s="8">
        <f t="shared" ca="1" si="212"/>
        <v>1.137999499</v>
      </c>
      <c r="P928" s="44">
        <v>0</v>
      </c>
      <c r="Q928" s="42">
        <f t="shared" ca="1" si="220"/>
        <v>289860.68232086999</v>
      </c>
      <c r="R928" s="42"/>
      <c r="S928" s="34">
        <v>0</v>
      </c>
      <c r="T928" s="34"/>
    </row>
    <row r="929" spans="1:20" x14ac:dyDescent="0.2">
      <c r="A929" s="38">
        <f t="shared" si="213"/>
        <v>42942</v>
      </c>
      <c r="B929" s="39">
        <f t="shared" ca="1" si="221"/>
        <v>2391559.94975325</v>
      </c>
      <c r="C929" s="34">
        <f t="shared" si="216"/>
        <v>2100447.3525</v>
      </c>
      <c r="D929" s="34"/>
      <c r="E929" s="40">
        <f ca="1">IF(A929&lt;$B$1,VLOOKUP(A929,[1]DI!$A$4:$B$15000,2,FALSE),0)</f>
        <v>0.1014</v>
      </c>
      <c r="F929" s="41">
        <f t="shared" ca="1" si="209"/>
        <v>1.0003833357474201</v>
      </c>
      <c r="G929" s="41">
        <f ca="1">(TRUNC(PRODUCT($F$11:$F928),16))</f>
        <v>1.3649833230133599</v>
      </c>
      <c r="H929" s="42">
        <f t="shared" ca="1" si="214"/>
        <v>1.23555597786759</v>
      </c>
      <c r="I929" s="42">
        <f t="shared" ca="1" si="210"/>
        <v>1.1047523100000001</v>
      </c>
      <c r="J929" s="40">
        <f t="shared" si="215"/>
        <v>3.5999999999999997E-2</v>
      </c>
      <c r="K929" s="98">
        <f t="shared" si="217"/>
        <v>42628</v>
      </c>
      <c r="L929" s="43">
        <f t="shared" si="218"/>
        <v>215</v>
      </c>
      <c r="M929" s="44">
        <f t="shared" si="219"/>
        <v>215</v>
      </c>
      <c r="N929" s="8">
        <f t="shared" si="211"/>
        <v>1.0306342079999999</v>
      </c>
      <c r="O929" s="8">
        <f t="shared" ca="1" si="212"/>
        <v>1.1385955219999999</v>
      </c>
      <c r="P929" s="44">
        <v>0</v>
      </c>
      <c r="Q929" s="42">
        <f t="shared" ca="1" si="220"/>
        <v>291112.59725325002</v>
      </c>
      <c r="R929" s="42"/>
      <c r="S929" s="34">
        <v>0</v>
      </c>
      <c r="T929" s="34"/>
    </row>
    <row r="930" spans="1:20" x14ac:dyDescent="0.2">
      <c r="A930" s="38">
        <f t="shared" si="213"/>
        <v>42943</v>
      </c>
      <c r="B930" s="39">
        <f t="shared" ca="1" si="221"/>
        <v>2392812.51792476</v>
      </c>
      <c r="C930" s="34">
        <f t="shared" si="216"/>
        <v>2100447.3525</v>
      </c>
      <c r="D930" s="34"/>
      <c r="E930" s="40">
        <f ca="1">IF(A930&lt;$B$1,VLOOKUP(A930,[1]DI!$A$4:$B$15000,2,FALSE),0)</f>
        <v>9.1399999999999995E-2</v>
      </c>
      <c r="F930" s="41">
        <f t="shared" ca="1" si="209"/>
        <v>1.0003471287899</v>
      </c>
      <c r="G930" s="41">
        <f ca="1">(TRUNC(PRODUCT($F$11:$F929),16))</f>
        <v>1.3655065699157101</v>
      </c>
      <c r="H930" s="42">
        <f t="shared" ca="1" si="214"/>
        <v>1.23555597786759</v>
      </c>
      <c r="I930" s="42">
        <f t="shared" ca="1" si="210"/>
        <v>1.1051758</v>
      </c>
      <c r="J930" s="40">
        <f t="shared" si="215"/>
        <v>3.5999999999999997E-2</v>
      </c>
      <c r="K930" s="98">
        <f t="shared" si="217"/>
        <v>42628</v>
      </c>
      <c r="L930" s="43">
        <f t="shared" si="218"/>
        <v>216</v>
      </c>
      <c r="M930" s="44">
        <f t="shared" si="219"/>
        <v>216</v>
      </c>
      <c r="N930" s="8">
        <f t="shared" si="211"/>
        <v>1.030778864</v>
      </c>
      <c r="O930" s="8">
        <f t="shared" ca="1" si="212"/>
        <v>1.1391918560000001</v>
      </c>
      <c r="P930" s="44">
        <v>0</v>
      </c>
      <c r="Q930" s="42">
        <f t="shared" ca="1" si="220"/>
        <v>292365.16542476002</v>
      </c>
      <c r="R930" s="42"/>
      <c r="S930" s="34">
        <v>0</v>
      </c>
      <c r="T930" s="34"/>
    </row>
    <row r="931" spans="1:20" x14ac:dyDescent="0.2">
      <c r="A931" s="38">
        <f t="shared" si="213"/>
        <v>42944</v>
      </c>
      <c r="B931" s="39">
        <f t="shared" ca="1" si="221"/>
        <v>2393979.0937816501</v>
      </c>
      <c r="C931" s="34">
        <f t="shared" si="216"/>
        <v>2100447.3525</v>
      </c>
      <c r="D931" s="34"/>
      <c r="E931" s="40">
        <f ca="1">IF(A931&lt;$B$1,VLOOKUP(A931,[1]DI!$A$4:$B$15000,2,FALSE),0)</f>
        <v>9.1399999999999995E-2</v>
      </c>
      <c r="F931" s="41">
        <f t="shared" ca="1" si="209"/>
        <v>1.0003471287899</v>
      </c>
      <c r="G931" s="41">
        <f ca="1">(TRUNC(PRODUCT($F$11:$F930),16))</f>
        <v>1.3659805765589199</v>
      </c>
      <c r="H931" s="42">
        <f t="shared" ca="1" si="214"/>
        <v>1.23555597786759</v>
      </c>
      <c r="I931" s="42">
        <f t="shared" ca="1" si="210"/>
        <v>1.1055594399999999</v>
      </c>
      <c r="J931" s="40">
        <f t="shared" si="215"/>
        <v>3.5999999999999997E-2</v>
      </c>
      <c r="K931" s="98">
        <f t="shared" si="217"/>
        <v>42628</v>
      </c>
      <c r="L931" s="43">
        <f t="shared" si="218"/>
        <v>217</v>
      </c>
      <c r="M931" s="44">
        <f t="shared" si="219"/>
        <v>217</v>
      </c>
      <c r="N931" s="8">
        <f t="shared" si="211"/>
        <v>1.030923539</v>
      </c>
      <c r="O931" s="8">
        <f t="shared" ca="1" si="212"/>
        <v>1.1397472500000001</v>
      </c>
      <c r="P931" s="44">
        <v>0</v>
      </c>
      <c r="Q931" s="42">
        <f t="shared" ca="1" si="220"/>
        <v>293531.74128164997</v>
      </c>
      <c r="R931" s="42"/>
      <c r="S931" s="34">
        <v>0</v>
      </c>
      <c r="T931" s="34"/>
    </row>
    <row r="932" spans="1:20" x14ac:dyDescent="0.2">
      <c r="A932" s="38">
        <f t="shared" si="213"/>
        <v>42945</v>
      </c>
      <c r="B932" s="39">
        <f t="shared" ca="1" si="221"/>
        <v>2395146.2367593301</v>
      </c>
      <c r="C932" s="34">
        <f t="shared" si="216"/>
        <v>2100447.3525</v>
      </c>
      <c r="D932" s="34"/>
      <c r="E932" s="40">
        <f ca="1">IF(A932&lt;$B$1,VLOOKUP(A932,[1]DI!$A$4:$B$15000,2,FALSE),0)</f>
        <v>0</v>
      </c>
      <c r="F932" s="41">
        <f t="shared" ca="1" si="209"/>
        <v>1</v>
      </c>
      <c r="G932" s="41">
        <f ca="1">(TRUNC(PRODUCT($F$11:$F931),16))</f>
        <v>1.3664547477434901</v>
      </c>
      <c r="H932" s="42">
        <f t="shared" ca="1" si="214"/>
        <v>1.23555597786759</v>
      </c>
      <c r="I932" s="42">
        <f t="shared" ca="1" si="210"/>
        <v>1.10594321</v>
      </c>
      <c r="J932" s="40">
        <f t="shared" si="215"/>
        <v>3.5999999999999997E-2</v>
      </c>
      <c r="K932" s="98">
        <f t="shared" si="217"/>
        <v>42628</v>
      </c>
      <c r="L932" s="43">
        <f t="shared" si="218"/>
        <v>217</v>
      </c>
      <c r="M932" s="44">
        <f t="shared" si="219"/>
        <v>218</v>
      </c>
      <c r="N932" s="8">
        <f t="shared" si="211"/>
        <v>1.031068235</v>
      </c>
      <c r="O932" s="8">
        <f t="shared" ca="1" si="212"/>
        <v>1.1403029140000001</v>
      </c>
      <c r="P932" s="44">
        <v>0</v>
      </c>
      <c r="Q932" s="42">
        <f t="shared" ca="1" si="220"/>
        <v>294698.88425932999</v>
      </c>
      <c r="R932" s="42"/>
      <c r="S932" s="34">
        <v>0</v>
      </c>
      <c r="T932" s="34"/>
    </row>
    <row r="933" spans="1:20" x14ac:dyDescent="0.2">
      <c r="A933" s="38">
        <f t="shared" si="213"/>
        <v>42946</v>
      </c>
      <c r="B933" s="39">
        <f t="shared" ca="1" si="221"/>
        <v>2395146.2367593301</v>
      </c>
      <c r="C933" s="34">
        <f t="shared" si="216"/>
        <v>2100447.3525</v>
      </c>
      <c r="D933" s="34"/>
      <c r="E933" s="40">
        <f ca="1">IF(A933&lt;$B$1,VLOOKUP(A933,[1]DI!$A$4:$B$15000,2,FALSE),0)</f>
        <v>0</v>
      </c>
      <c r="F933" s="41">
        <f t="shared" ca="1" si="209"/>
        <v>1</v>
      </c>
      <c r="G933" s="41">
        <f ca="1">(TRUNC(PRODUCT($F$11:$F932),16))</f>
        <v>1.3664547477434901</v>
      </c>
      <c r="H933" s="42">
        <f t="shared" ca="1" si="214"/>
        <v>1.23555597786759</v>
      </c>
      <c r="I933" s="42">
        <f t="shared" ca="1" si="210"/>
        <v>1.10594321</v>
      </c>
      <c r="J933" s="40">
        <f t="shared" si="215"/>
        <v>3.5999999999999997E-2</v>
      </c>
      <c r="K933" s="98">
        <f t="shared" si="217"/>
        <v>42628</v>
      </c>
      <c r="L933" s="43">
        <f t="shared" si="218"/>
        <v>217</v>
      </c>
      <c r="M933" s="44">
        <f t="shared" si="219"/>
        <v>218</v>
      </c>
      <c r="N933" s="8">
        <f t="shared" si="211"/>
        <v>1.031068235</v>
      </c>
      <c r="O933" s="8">
        <f t="shared" ca="1" si="212"/>
        <v>1.1403029140000001</v>
      </c>
      <c r="P933" s="44">
        <v>0</v>
      </c>
      <c r="Q933" s="42">
        <f t="shared" ca="1" si="220"/>
        <v>294698.88425932999</v>
      </c>
      <c r="R933" s="42"/>
      <c r="S933" s="34">
        <v>0</v>
      </c>
      <c r="T933" s="34"/>
    </row>
    <row r="934" spans="1:20" x14ac:dyDescent="0.2">
      <c r="A934" s="38">
        <f t="shared" si="213"/>
        <v>42947</v>
      </c>
      <c r="B934" s="39">
        <f t="shared" ca="1" si="221"/>
        <v>2395146.2367593301</v>
      </c>
      <c r="C934" s="34">
        <f t="shared" si="216"/>
        <v>2100447.3525</v>
      </c>
      <c r="D934" s="34"/>
      <c r="E934" s="40">
        <f ca="1">IF(A934&lt;$B$1,VLOOKUP(A934,[1]DI!$A$4:$B$15000,2,FALSE),0)</f>
        <v>9.1399999999999995E-2</v>
      </c>
      <c r="F934" s="41">
        <f t="shared" ca="1" si="209"/>
        <v>1.0003471287899</v>
      </c>
      <c r="G934" s="41">
        <f ca="1">(TRUNC(PRODUCT($F$11:$F933),16))</f>
        <v>1.3664547477434901</v>
      </c>
      <c r="H934" s="42">
        <f t="shared" ca="1" si="214"/>
        <v>1.23555597786759</v>
      </c>
      <c r="I934" s="42">
        <f t="shared" ca="1" si="210"/>
        <v>1.10594321</v>
      </c>
      <c r="J934" s="40">
        <f t="shared" si="215"/>
        <v>3.5999999999999997E-2</v>
      </c>
      <c r="K934" s="98">
        <f t="shared" si="217"/>
        <v>42628</v>
      </c>
      <c r="L934" s="43">
        <f t="shared" si="218"/>
        <v>218</v>
      </c>
      <c r="M934" s="44">
        <f t="shared" si="219"/>
        <v>218</v>
      </c>
      <c r="N934" s="8">
        <f t="shared" si="211"/>
        <v>1.031068235</v>
      </c>
      <c r="O934" s="8">
        <f t="shared" ca="1" si="212"/>
        <v>1.1403029140000001</v>
      </c>
      <c r="P934" s="44">
        <v>0</v>
      </c>
      <c r="Q934" s="42">
        <f t="shared" ca="1" si="220"/>
        <v>294698.88425932999</v>
      </c>
      <c r="R934" s="42"/>
      <c r="S934" s="34">
        <v>0</v>
      </c>
      <c r="T934" s="34"/>
    </row>
    <row r="935" spans="1:20" x14ac:dyDescent="0.2">
      <c r="A935" s="38">
        <f t="shared" si="213"/>
        <v>42948</v>
      </c>
      <c r="B935" s="39">
        <f t="shared" ca="1" si="221"/>
        <v>2396313.9594604801</v>
      </c>
      <c r="C935" s="34">
        <f t="shared" si="216"/>
        <v>2100447.3525</v>
      </c>
      <c r="D935" s="34"/>
      <c r="E935" s="40">
        <f ca="1">IF(A935&lt;$B$1,VLOOKUP(A935,[1]DI!$A$4:$B$15000,2,FALSE),0)</f>
        <v>9.1399999999999995E-2</v>
      </c>
      <c r="F935" s="41">
        <f t="shared" ca="1" si="209"/>
        <v>1.0003471287899</v>
      </c>
      <c r="G935" s="41">
        <f ca="1">(TRUNC(PRODUCT($F$11:$F934),16))</f>
        <v>1.36692908352653</v>
      </c>
      <c r="H935" s="42">
        <f t="shared" ca="1" si="214"/>
        <v>1.23555597786759</v>
      </c>
      <c r="I935" s="42">
        <f t="shared" ca="1" si="210"/>
        <v>1.10632712</v>
      </c>
      <c r="J935" s="40">
        <f t="shared" si="215"/>
        <v>3.5999999999999997E-2</v>
      </c>
      <c r="K935" s="98">
        <f t="shared" si="217"/>
        <v>42628</v>
      </c>
      <c r="L935" s="43">
        <f t="shared" si="218"/>
        <v>219</v>
      </c>
      <c r="M935" s="44">
        <f t="shared" si="219"/>
        <v>219</v>
      </c>
      <c r="N935" s="8">
        <f t="shared" si="211"/>
        <v>1.0312129510000001</v>
      </c>
      <c r="O935" s="8">
        <f t="shared" ca="1" si="212"/>
        <v>1.140858854</v>
      </c>
      <c r="P935" s="44">
        <v>0</v>
      </c>
      <c r="Q935" s="42">
        <f t="shared" ca="1" si="220"/>
        <v>295866.60696047998</v>
      </c>
      <c r="R935" s="42"/>
      <c r="S935" s="34">
        <v>0</v>
      </c>
      <c r="T935" s="34"/>
    </row>
    <row r="936" spans="1:20" x14ac:dyDescent="0.2">
      <c r="A936" s="38">
        <f t="shared" si="213"/>
        <v>42949</v>
      </c>
      <c r="B936" s="39">
        <f t="shared" ca="1" si="221"/>
        <v>2397482.2471819702</v>
      </c>
      <c r="C936" s="34">
        <f t="shared" si="216"/>
        <v>2100447.3525</v>
      </c>
      <c r="D936" s="34"/>
      <c r="E936" s="40">
        <f ca="1">IF(A936&lt;$B$1,VLOOKUP(A936,[1]DI!$A$4:$B$15000,2,FALSE),0)</f>
        <v>9.1399999999999995E-2</v>
      </c>
      <c r="F936" s="41">
        <f t="shared" ca="1" si="209"/>
        <v>1.0003471287899</v>
      </c>
      <c r="G936" s="41">
        <f ca="1">(TRUNC(PRODUCT($F$11:$F935),16))</f>
        <v>1.3674035839651699</v>
      </c>
      <c r="H936" s="42">
        <f t="shared" ca="1" si="214"/>
        <v>1.23555597786759</v>
      </c>
      <c r="I936" s="42">
        <f t="shared" ca="1" si="210"/>
        <v>1.1067111599999999</v>
      </c>
      <c r="J936" s="40">
        <f t="shared" si="215"/>
        <v>3.5999999999999997E-2</v>
      </c>
      <c r="K936" s="98">
        <f t="shared" si="217"/>
        <v>42628</v>
      </c>
      <c r="L936" s="43">
        <f t="shared" si="218"/>
        <v>220</v>
      </c>
      <c r="M936" s="44">
        <f t="shared" si="219"/>
        <v>220</v>
      </c>
      <c r="N936" s="8">
        <f t="shared" si="211"/>
        <v>1.0313576879999999</v>
      </c>
      <c r="O936" s="8">
        <f t="shared" ca="1" si="212"/>
        <v>1.141415063</v>
      </c>
      <c r="P936" s="44">
        <v>0</v>
      </c>
      <c r="Q936" s="42">
        <f t="shared" ca="1" si="220"/>
        <v>297034.89468197001</v>
      </c>
      <c r="R936" s="42"/>
      <c r="S936" s="34">
        <v>0</v>
      </c>
      <c r="T936" s="34"/>
    </row>
    <row r="937" spans="1:20" x14ac:dyDescent="0.2">
      <c r="A937" s="38">
        <f t="shared" si="213"/>
        <v>42950</v>
      </c>
      <c r="B937" s="39">
        <f t="shared" ca="1" si="221"/>
        <v>2398651.09782334</v>
      </c>
      <c r="C937" s="34">
        <f t="shared" si="216"/>
        <v>2100447.3525</v>
      </c>
      <c r="D937" s="34"/>
      <c r="E937" s="40">
        <f ca="1">IF(A937&lt;$B$1,VLOOKUP(A937,[1]DI!$A$4:$B$15000,2,FALSE),0)</f>
        <v>9.1399999999999995E-2</v>
      </c>
      <c r="F937" s="41">
        <f t="shared" ca="1" si="209"/>
        <v>1.0003471287899</v>
      </c>
      <c r="G937" s="41">
        <f ca="1">(TRUNC(PRODUCT($F$11:$F936),16))</f>
        <v>1.36787824911658</v>
      </c>
      <c r="H937" s="42">
        <f t="shared" ca="1" si="214"/>
        <v>1.23555597786759</v>
      </c>
      <c r="I937" s="42">
        <f t="shared" ca="1" si="210"/>
        <v>1.1070953299999999</v>
      </c>
      <c r="J937" s="40">
        <f t="shared" si="215"/>
        <v>3.5999999999999997E-2</v>
      </c>
      <c r="K937" s="98">
        <f t="shared" si="217"/>
        <v>42628</v>
      </c>
      <c r="L937" s="43">
        <f t="shared" si="218"/>
        <v>221</v>
      </c>
      <c r="M937" s="44">
        <f t="shared" si="219"/>
        <v>221</v>
      </c>
      <c r="N937" s="8">
        <f t="shared" si="211"/>
        <v>1.0315024450000001</v>
      </c>
      <c r="O937" s="8">
        <f t="shared" ca="1" si="212"/>
        <v>1.1419715399999999</v>
      </c>
      <c r="P937" s="44">
        <v>0</v>
      </c>
      <c r="Q937" s="42">
        <f t="shared" ca="1" si="220"/>
        <v>298203.74532334</v>
      </c>
      <c r="R937" s="42"/>
      <c r="S937" s="34">
        <v>0</v>
      </c>
      <c r="T937" s="34"/>
    </row>
    <row r="938" spans="1:20" x14ac:dyDescent="0.2">
      <c r="A938" s="38">
        <f t="shared" si="213"/>
        <v>42951</v>
      </c>
      <c r="B938" s="39">
        <f t="shared" ca="1" si="221"/>
        <v>2399820.5092841601</v>
      </c>
      <c r="C938" s="34">
        <f t="shared" si="216"/>
        <v>2100447.3525</v>
      </c>
      <c r="D938" s="34"/>
      <c r="E938" s="40">
        <f ca="1">IF(A938&lt;$B$1,VLOOKUP(A938,[1]DI!$A$4:$B$15000,2,FALSE),0)</f>
        <v>9.1399999999999995E-2</v>
      </c>
      <c r="F938" s="41">
        <f t="shared" ca="1" si="209"/>
        <v>1.0003471287899</v>
      </c>
      <c r="G938" s="41">
        <f ca="1">(TRUNC(PRODUCT($F$11:$F937),16))</f>
        <v>1.3683530790379199</v>
      </c>
      <c r="H938" s="42">
        <f t="shared" ca="1" si="214"/>
        <v>1.23555597786759</v>
      </c>
      <c r="I938" s="42">
        <f t="shared" ca="1" si="210"/>
        <v>1.10747963</v>
      </c>
      <c r="J938" s="40">
        <f t="shared" si="215"/>
        <v>3.5999999999999997E-2</v>
      </c>
      <c r="K938" s="98">
        <f t="shared" si="217"/>
        <v>42628</v>
      </c>
      <c r="L938" s="43">
        <f t="shared" si="218"/>
        <v>222</v>
      </c>
      <c r="M938" s="44">
        <f t="shared" si="219"/>
        <v>222</v>
      </c>
      <c r="N938" s="8">
        <f t="shared" si="211"/>
        <v>1.0316472219999999</v>
      </c>
      <c r="O938" s="8">
        <f t="shared" ca="1" si="212"/>
        <v>1.1425282839999999</v>
      </c>
      <c r="P938" s="44">
        <v>0</v>
      </c>
      <c r="Q938" s="42">
        <f t="shared" ca="1" si="220"/>
        <v>299373.15678416</v>
      </c>
      <c r="R938" s="42"/>
      <c r="S938" s="34">
        <v>0</v>
      </c>
      <c r="T938" s="34"/>
    </row>
    <row r="939" spans="1:20" x14ac:dyDescent="0.2">
      <c r="A939" s="38">
        <f t="shared" si="213"/>
        <v>42952</v>
      </c>
      <c r="B939" s="39">
        <f t="shared" ca="1" si="221"/>
        <v>2400990.5067698001</v>
      </c>
      <c r="C939" s="34">
        <f t="shared" si="216"/>
        <v>2100447.3525</v>
      </c>
      <c r="D939" s="34"/>
      <c r="E939" s="40">
        <f ca="1">IF(A939&lt;$B$1,VLOOKUP(A939,[1]DI!$A$4:$B$15000,2,FALSE),0)</f>
        <v>0</v>
      </c>
      <c r="F939" s="41">
        <f t="shared" ca="1" si="209"/>
        <v>1</v>
      </c>
      <c r="G939" s="41">
        <f ca="1">(TRUNC(PRODUCT($F$11:$F938),16))</f>
        <v>1.36882807378641</v>
      </c>
      <c r="H939" s="42">
        <f t="shared" ca="1" si="214"/>
        <v>1.23555597786759</v>
      </c>
      <c r="I939" s="42">
        <f t="shared" ca="1" si="210"/>
        <v>1.10786407</v>
      </c>
      <c r="J939" s="40">
        <f t="shared" si="215"/>
        <v>3.5999999999999997E-2</v>
      </c>
      <c r="K939" s="98">
        <f t="shared" si="217"/>
        <v>42628</v>
      </c>
      <c r="L939" s="43">
        <f t="shared" si="218"/>
        <v>222</v>
      </c>
      <c r="M939" s="44">
        <f t="shared" si="219"/>
        <v>223</v>
      </c>
      <c r="N939" s="8">
        <f t="shared" si="211"/>
        <v>1.0317920199999999</v>
      </c>
      <c r="O939" s="8">
        <f t="shared" ca="1" si="212"/>
        <v>1.143085307</v>
      </c>
      <c r="P939" s="44">
        <v>0</v>
      </c>
      <c r="Q939" s="42">
        <f t="shared" ca="1" si="220"/>
        <v>300543.1542698</v>
      </c>
      <c r="R939" s="42"/>
      <c r="S939" s="34">
        <v>0</v>
      </c>
      <c r="T939" s="34"/>
    </row>
    <row r="940" spans="1:20" x14ac:dyDescent="0.2">
      <c r="A940" s="38">
        <f t="shared" si="213"/>
        <v>42953</v>
      </c>
      <c r="B940" s="39">
        <f t="shared" ca="1" si="221"/>
        <v>2400990.5067698001</v>
      </c>
      <c r="C940" s="34">
        <f t="shared" si="216"/>
        <v>2100447.3525</v>
      </c>
      <c r="D940" s="34"/>
      <c r="E940" s="40">
        <f ca="1">IF(A940&lt;$B$1,VLOOKUP(A940,[1]DI!$A$4:$B$15000,2,FALSE),0)</f>
        <v>0</v>
      </c>
      <c r="F940" s="41">
        <f t="shared" ca="1" si="209"/>
        <v>1</v>
      </c>
      <c r="G940" s="41">
        <f ca="1">(TRUNC(PRODUCT($F$11:$F939),16))</f>
        <v>1.36882807378641</v>
      </c>
      <c r="H940" s="42">
        <f t="shared" ca="1" si="214"/>
        <v>1.23555597786759</v>
      </c>
      <c r="I940" s="42">
        <f t="shared" ca="1" si="210"/>
        <v>1.10786407</v>
      </c>
      <c r="J940" s="40">
        <f t="shared" si="215"/>
        <v>3.5999999999999997E-2</v>
      </c>
      <c r="K940" s="98">
        <f t="shared" si="217"/>
        <v>42628</v>
      </c>
      <c r="L940" s="43">
        <f t="shared" si="218"/>
        <v>222</v>
      </c>
      <c r="M940" s="44">
        <f t="shared" si="219"/>
        <v>223</v>
      </c>
      <c r="N940" s="8">
        <f t="shared" si="211"/>
        <v>1.0317920199999999</v>
      </c>
      <c r="O940" s="8">
        <f t="shared" ca="1" si="212"/>
        <v>1.143085307</v>
      </c>
      <c r="P940" s="44">
        <v>0</v>
      </c>
      <c r="Q940" s="42">
        <f t="shared" ca="1" si="220"/>
        <v>300543.1542698</v>
      </c>
      <c r="R940" s="42"/>
      <c r="S940" s="34">
        <v>0</v>
      </c>
      <c r="T940" s="34"/>
    </row>
    <row r="941" spans="1:20" x14ac:dyDescent="0.2">
      <c r="A941" s="38">
        <f t="shared" si="213"/>
        <v>42954</v>
      </c>
      <c r="B941" s="39">
        <f t="shared" ca="1" si="221"/>
        <v>2400990.5067698001</v>
      </c>
      <c r="C941" s="34">
        <f t="shared" si="216"/>
        <v>2100447.3525</v>
      </c>
      <c r="D941" s="34"/>
      <c r="E941" s="40">
        <f ca="1">IF(A941&lt;$B$1,VLOOKUP(A941,[1]DI!$A$4:$B$15000,2,FALSE),0)</f>
        <v>9.1399999999999995E-2</v>
      </c>
      <c r="F941" s="41">
        <f t="shared" ca="1" si="209"/>
        <v>1.0003471287899</v>
      </c>
      <c r="G941" s="41">
        <f ca="1">(TRUNC(PRODUCT($F$11:$F940),16))</f>
        <v>1.36882807378641</v>
      </c>
      <c r="H941" s="42">
        <f t="shared" ca="1" si="214"/>
        <v>1.23555597786759</v>
      </c>
      <c r="I941" s="42">
        <f t="shared" ca="1" si="210"/>
        <v>1.10786407</v>
      </c>
      <c r="J941" s="40">
        <f t="shared" si="215"/>
        <v>3.5999999999999997E-2</v>
      </c>
      <c r="K941" s="98">
        <f t="shared" si="217"/>
        <v>42628</v>
      </c>
      <c r="L941" s="43">
        <f t="shared" si="218"/>
        <v>223</v>
      </c>
      <c r="M941" s="44">
        <f t="shared" si="219"/>
        <v>223</v>
      </c>
      <c r="N941" s="8">
        <f t="shared" si="211"/>
        <v>1.0317920199999999</v>
      </c>
      <c r="O941" s="8">
        <f t="shared" ca="1" si="212"/>
        <v>1.143085307</v>
      </c>
      <c r="P941" s="44">
        <v>0</v>
      </c>
      <c r="Q941" s="42">
        <f t="shared" ca="1" si="220"/>
        <v>300543.1542698</v>
      </c>
      <c r="R941" s="42"/>
      <c r="S941" s="34">
        <v>0</v>
      </c>
      <c r="T941" s="34"/>
    </row>
    <row r="942" spans="1:20" x14ac:dyDescent="0.2">
      <c r="A942" s="38">
        <f t="shared" si="213"/>
        <v>42955</v>
      </c>
      <c r="B942" s="39">
        <f t="shared" ca="1" si="221"/>
        <v>2402161.0629744199</v>
      </c>
      <c r="C942" s="34">
        <f t="shared" si="216"/>
        <v>2100447.3525</v>
      </c>
      <c r="D942" s="34"/>
      <c r="E942" s="40">
        <f ca="1">IF(A942&lt;$B$1,VLOOKUP(A942,[1]DI!$A$4:$B$15000,2,FALSE),0)</f>
        <v>9.1399999999999995E-2</v>
      </c>
      <c r="F942" s="41">
        <f t="shared" ca="1" si="209"/>
        <v>1.0003471287899</v>
      </c>
      <c r="G942" s="41">
        <f ca="1">(TRUNC(PRODUCT($F$11:$F941),16))</f>
        <v>1.3693032334192401</v>
      </c>
      <c r="H942" s="42">
        <f t="shared" ca="1" si="214"/>
        <v>1.23555597786759</v>
      </c>
      <c r="I942" s="42">
        <f t="shared" ca="1" si="210"/>
        <v>1.10824864</v>
      </c>
      <c r="J942" s="40">
        <f t="shared" si="215"/>
        <v>3.5999999999999997E-2</v>
      </c>
      <c r="K942" s="98">
        <f t="shared" si="217"/>
        <v>42628</v>
      </c>
      <c r="L942" s="43">
        <f t="shared" si="218"/>
        <v>224</v>
      </c>
      <c r="M942" s="44">
        <f t="shared" si="219"/>
        <v>224</v>
      </c>
      <c r="N942" s="8">
        <f t="shared" si="211"/>
        <v>1.0319368369999999</v>
      </c>
      <c r="O942" s="8">
        <f t="shared" ca="1" si="212"/>
        <v>1.1436425960000001</v>
      </c>
      <c r="P942" s="44">
        <v>0</v>
      </c>
      <c r="Q942" s="42">
        <f t="shared" ca="1" si="220"/>
        <v>301713.71047441999</v>
      </c>
      <c r="R942" s="42"/>
      <c r="S942" s="34">
        <v>0</v>
      </c>
      <c r="T942" s="34"/>
    </row>
    <row r="943" spans="1:20" x14ac:dyDescent="0.2">
      <c r="A943" s="38">
        <f t="shared" si="213"/>
        <v>42956</v>
      </c>
      <c r="B943" s="39">
        <f t="shared" ca="1" si="221"/>
        <v>2403332.20940476</v>
      </c>
      <c r="C943" s="34">
        <f t="shared" si="216"/>
        <v>2100447.3525</v>
      </c>
      <c r="D943" s="34"/>
      <c r="E943" s="40">
        <f ca="1">IF(A943&lt;$B$1,VLOOKUP(A943,[1]DI!$A$4:$B$15000,2,FALSE),0)</f>
        <v>9.1399999999999995E-2</v>
      </c>
      <c r="F943" s="41">
        <f t="shared" ca="1" si="209"/>
        <v>1.0003471287899</v>
      </c>
      <c r="G943" s="41">
        <f ca="1">(TRUNC(PRODUCT($F$11:$F942),16))</f>
        <v>1.3697785579936601</v>
      </c>
      <c r="H943" s="42">
        <f t="shared" ca="1" si="214"/>
        <v>1.23555597786759</v>
      </c>
      <c r="I943" s="42">
        <f t="shared" ca="1" si="210"/>
        <v>1.1086333500000001</v>
      </c>
      <c r="J943" s="40">
        <f t="shared" si="215"/>
        <v>3.5999999999999997E-2</v>
      </c>
      <c r="K943" s="98">
        <f t="shared" si="217"/>
        <v>42628</v>
      </c>
      <c r="L943" s="43">
        <f t="shared" si="218"/>
        <v>225</v>
      </c>
      <c r="M943" s="44">
        <f t="shared" si="219"/>
        <v>225</v>
      </c>
      <c r="N943" s="8">
        <f t="shared" si="211"/>
        <v>1.032081676</v>
      </c>
      <c r="O943" s="8">
        <f t="shared" ca="1" si="212"/>
        <v>1.1442001660000001</v>
      </c>
      <c r="P943" s="44">
        <v>0</v>
      </c>
      <c r="Q943" s="42">
        <f t="shared" ca="1" si="220"/>
        <v>302884.85690476</v>
      </c>
      <c r="R943" s="42"/>
      <c r="S943" s="34">
        <v>0</v>
      </c>
      <c r="T943" s="34"/>
    </row>
    <row r="944" spans="1:20" x14ac:dyDescent="0.2">
      <c r="A944" s="38">
        <f t="shared" si="213"/>
        <v>42957</v>
      </c>
      <c r="B944" s="39">
        <f t="shared" ca="1" si="221"/>
        <v>2404503.8935496099</v>
      </c>
      <c r="C944" s="34">
        <f t="shared" si="216"/>
        <v>2100447.3525</v>
      </c>
      <c r="D944" s="34"/>
      <c r="E944" s="40">
        <f ca="1">IF(A944&lt;$B$1,VLOOKUP(A944,[1]DI!$A$4:$B$15000,2,FALSE),0)</f>
        <v>9.1399999999999995E-2</v>
      </c>
      <c r="F944" s="41">
        <f t="shared" ca="1" si="209"/>
        <v>1.0003471287899</v>
      </c>
      <c r="G944" s="41">
        <f ca="1">(TRUNC(PRODUCT($F$11:$F943),16))</f>
        <v>1.37025404756693</v>
      </c>
      <c r="H944" s="42">
        <f t="shared" ca="1" si="214"/>
        <v>1.23555597786759</v>
      </c>
      <c r="I944" s="42">
        <f t="shared" ca="1" si="210"/>
        <v>1.1090181800000001</v>
      </c>
      <c r="J944" s="40">
        <f t="shared" si="215"/>
        <v>3.5999999999999997E-2</v>
      </c>
      <c r="K944" s="98">
        <f t="shared" si="217"/>
        <v>42628</v>
      </c>
      <c r="L944" s="43">
        <f t="shared" si="218"/>
        <v>226</v>
      </c>
      <c r="M944" s="44">
        <f t="shared" si="219"/>
        <v>226</v>
      </c>
      <c r="N944" s="8">
        <f t="shared" si="211"/>
        <v>1.0322265340000001</v>
      </c>
      <c r="O944" s="8">
        <f t="shared" ca="1" si="212"/>
        <v>1.1447579919999999</v>
      </c>
      <c r="P944" s="44">
        <v>0</v>
      </c>
      <c r="Q944" s="42">
        <f t="shared" ca="1" si="220"/>
        <v>304056.54104961001</v>
      </c>
      <c r="R944" s="42"/>
      <c r="S944" s="34">
        <v>0</v>
      </c>
      <c r="T944" s="34"/>
    </row>
    <row r="945" spans="1:21" x14ac:dyDescent="0.2">
      <c r="A945" s="38">
        <f t="shared" si="213"/>
        <v>42958</v>
      </c>
      <c r="B945" s="39">
        <f t="shared" ca="1" si="221"/>
        <v>2405676.1868242002</v>
      </c>
      <c r="C945" s="34">
        <f t="shared" si="216"/>
        <v>2100447.3525</v>
      </c>
      <c r="D945" s="34"/>
      <c r="E945" s="40">
        <f ca="1">IF(A945&lt;$B$1,VLOOKUP(A945,[1]DI!$A$4:$B$15000,2,FALSE),0)</f>
        <v>9.1399999999999995E-2</v>
      </c>
      <c r="F945" s="41">
        <f t="shared" ca="1" si="209"/>
        <v>1.0003471287899</v>
      </c>
      <c r="G945" s="41">
        <f ca="1">(TRUNC(PRODUCT($F$11:$F944),16))</f>
        <v>1.3707297021963201</v>
      </c>
      <c r="H945" s="42">
        <f t="shared" ca="1" si="214"/>
        <v>1.23555597786759</v>
      </c>
      <c r="I945" s="42">
        <f t="shared" ca="1" si="210"/>
        <v>1.1094031600000001</v>
      </c>
      <c r="J945" s="40">
        <f t="shared" si="215"/>
        <v>3.5999999999999997E-2</v>
      </c>
      <c r="K945" s="98">
        <f t="shared" si="217"/>
        <v>42628</v>
      </c>
      <c r="L945" s="43">
        <f t="shared" si="218"/>
        <v>227</v>
      </c>
      <c r="M945" s="44">
        <f t="shared" si="219"/>
        <v>227</v>
      </c>
      <c r="N945" s="8">
        <f t="shared" si="211"/>
        <v>1.0323714129999999</v>
      </c>
      <c r="O945" s="8">
        <f t="shared" ca="1" si="212"/>
        <v>1.1453161080000001</v>
      </c>
      <c r="P945" s="44">
        <v>0</v>
      </c>
      <c r="Q945" s="42">
        <f t="shared" ca="1" si="220"/>
        <v>305228.8343242</v>
      </c>
      <c r="R945" s="42"/>
      <c r="S945" s="34">
        <v>0</v>
      </c>
      <c r="T945" s="34"/>
    </row>
    <row r="946" spans="1:21" x14ac:dyDescent="0.2">
      <c r="A946" s="38">
        <f t="shared" si="213"/>
        <v>42959</v>
      </c>
      <c r="B946" s="39">
        <f t="shared" ca="1" si="221"/>
        <v>2406849.01991376</v>
      </c>
      <c r="C946" s="34">
        <f t="shared" si="216"/>
        <v>2100447.3525</v>
      </c>
      <c r="D946" s="34"/>
      <c r="E946" s="40">
        <f ca="1">IF(A946&lt;$B$1,VLOOKUP(A946,[1]DI!$A$4:$B$15000,2,FALSE),0)</f>
        <v>0</v>
      </c>
      <c r="F946" s="41">
        <f t="shared" ca="1" si="209"/>
        <v>1</v>
      </c>
      <c r="G946" s="41">
        <f ca="1">(TRUNC(PRODUCT($F$11:$F945),16))</f>
        <v>1.3712055219391199</v>
      </c>
      <c r="H946" s="42">
        <f t="shared" ca="1" si="214"/>
        <v>1.23555597786759</v>
      </c>
      <c r="I946" s="42">
        <f t="shared" ca="1" si="210"/>
        <v>1.10978826</v>
      </c>
      <c r="J946" s="40">
        <f t="shared" si="215"/>
        <v>3.5999999999999997E-2</v>
      </c>
      <c r="K946" s="98">
        <f t="shared" si="217"/>
        <v>42628</v>
      </c>
      <c r="L946" s="43">
        <f t="shared" si="218"/>
        <v>227</v>
      </c>
      <c r="M946" s="44">
        <f t="shared" si="219"/>
        <v>228</v>
      </c>
      <c r="N946" s="8">
        <f t="shared" si="211"/>
        <v>1.032516312</v>
      </c>
      <c r="O946" s="8">
        <f t="shared" ca="1" si="212"/>
        <v>1.1458744809999999</v>
      </c>
      <c r="P946" s="44">
        <v>0</v>
      </c>
      <c r="Q946" s="42">
        <f t="shared" ca="1" si="220"/>
        <v>306401.66741375998</v>
      </c>
      <c r="R946" s="42"/>
      <c r="S946" s="34">
        <v>0</v>
      </c>
      <c r="T946" s="34"/>
    </row>
    <row r="947" spans="1:21" x14ac:dyDescent="0.2">
      <c r="A947" s="38">
        <f t="shared" si="213"/>
        <v>42960</v>
      </c>
      <c r="B947" s="39">
        <f t="shared" ca="1" si="221"/>
        <v>2406849.01991376</v>
      </c>
      <c r="C947" s="34">
        <f t="shared" si="216"/>
        <v>2100447.3525</v>
      </c>
      <c r="D947" s="34"/>
      <c r="E947" s="40">
        <f ca="1">IF(A947&lt;$B$1,VLOOKUP(A947,[1]DI!$A$4:$B$15000,2,FALSE),0)</f>
        <v>0</v>
      </c>
      <c r="F947" s="41">
        <f t="shared" ca="1" si="209"/>
        <v>1</v>
      </c>
      <c r="G947" s="41">
        <f ca="1">(TRUNC(PRODUCT($F$11:$F946),16))</f>
        <v>1.3712055219391199</v>
      </c>
      <c r="H947" s="42">
        <f t="shared" ca="1" si="214"/>
        <v>1.23555597786759</v>
      </c>
      <c r="I947" s="42">
        <f t="shared" ca="1" si="210"/>
        <v>1.10978826</v>
      </c>
      <c r="J947" s="40">
        <f t="shared" si="215"/>
        <v>3.5999999999999997E-2</v>
      </c>
      <c r="K947" s="98">
        <f t="shared" si="217"/>
        <v>42628</v>
      </c>
      <c r="L947" s="43">
        <f t="shared" si="218"/>
        <v>227</v>
      </c>
      <c r="M947" s="44">
        <f t="shared" si="219"/>
        <v>228</v>
      </c>
      <c r="N947" s="8">
        <f t="shared" si="211"/>
        <v>1.032516312</v>
      </c>
      <c r="O947" s="8">
        <f t="shared" ca="1" si="212"/>
        <v>1.1458744809999999</v>
      </c>
      <c r="P947" s="44">
        <v>0</v>
      </c>
      <c r="Q947" s="42">
        <f t="shared" ca="1" si="220"/>
        <v>306401.66741375998</v>
      </c>
      <c r="R947" s="42"/>
      <c r="S947" s="34">
        <v>0</v>
      </c>
      <c r="T947" s="34"/>
    </row>
    <row r="948" spans="1:21" x14ac:dyDescent="0.2">
      <c r="A948" s="38">
        <f t="shared" si="213"/>
        <v>42961</v>
      </c>
      <c r="B948" s="39">
        <f t="shared" ca="1" si="221"/>
        <v>2406849.01991376</v>
      </c>
      <c r="C948" s="34">
        <f t="shared" si="216"/>
        <v>2100447.3525</v>
      </c>
      <c r="D948" s="34"/>
      <c r="E948" s="40">
        <f ca="1">IF(A948&lt;$B$1,VLOOKUP(A948,[1]DI!$A$4:$B$15000,2,FALSE),0)</f>
        <v>9.1399999999999995E-2</v>
      </c>
      <c r="F948" s="41">
        <f t="shared" ca="1" si="209"/>
        <v>1.0003471287899</v>
      </c>
      <c r="G948" s="41">
        <f ca="1">(TRUNC(PRODUCT($F$11:$F947),16))</f>
        <v>1.3712055219391199</v>
      </c>
      <c r="H948" s="42">
        <f t="shared" ca="1" si="214"/>
        <v>1.23555597786759</v>
      </c>
      <c r="I948" s="42">
        <f t="shared" ca="1" si="210"/>
        <v>1.10978826</v>
      </c>
      <c r="J948" s="40">
        <f t="shared" si="215"/>
        <v>3.5999999999999997E-2</v>
      </c>
      <c r="K948" s="98">
        <f t="shared" si="217"/>
        <v>42628</v>
      </c>
      <c r="L948" s="43">
        <f t="shared" si="218"/>
        <v>228</v>
      </c>
      <c r="M948" s="44">
        <f t="shared" si="219"/>
        <v>228</v>
      </c>
      <c r="N948" s="8">
        <f t="shared" si="211"/>
        <v>1.032516312</v>
      </c>
      <c r="O948" s="8">
        <f t="shared" ca="1" si="212"/>
        <v>1.1458744809999999</v>
      </c>
      <c r="P948" s="44">
        <v>0</v>
      </c>
      <c r="Q948" s="42">
        <f t="shared" ca="1" si="220"/>
        <v>306401.66741375998</v>
      </c>
      <c r="R948" s="42"/>
      <c r="S948" s="34">
        <v>0</v>
      </c>
      <c r="T948" s="34"/>
    </row>
    <row r="949" spans="1:21" s="46" customFormat="1" x14ac:dyDescent="0.2">
      <c r="A949" s="38">
        <f t="shared" si="213"/>
        <v>42962</v>
      </c>
      <c r="B949" s="39">
        <f t="shared" ca="1" si="221"/>
        <v>2408022.4411285701</v>
      </c>
      <c r="C949" s="34">
        <f t="shared" si="216"/>
        <v>2100447.3525</v>
      </c>
      <c r="D949" s="34"/>
      <c r="E949" s="40">
        <f ca="1">IF(A949&lt;$B$1,VLOOKUP(A949,[1]DI!$A$4:$B$15000,2,FALSE),0)</f>
        <v>9.1399999999999995E-2</v>
      </c>
      <c r="F949" s="41">
        <f t="shared" ca="1" si="209"/>
        <v>1.0003471287899</v>
      </c>
      <c r="G949" s="41">
        <f ca="1">(TRUNC(PRODUCT($F$11:$F948),16))</f>
        <v>1.37168150685266</v>
      </c>
      <c r="H949" s="42">
        <f t="shared" ca="1" si="214"/>
        <v>1.23555597786759</v>
      </c>
      <c r="I949" s="42">
        <f t="shared" ca="1" si="210"/>
        <v>1.1101734999999999</v>
      </c>
      <c r="J949" s="40">
        <f t="shared" si="215"/>
        <v>3.5999999999999997E-2</v>
      </c>
      <c r="K949" s="98">
        <f t="shared" si="217"/>
        <v>42628</v>
      </c>
      <c r="L949" s="43">
        <f t="shared" si="218"/>
        <v>229</v>
      </c>
      <c r="M949" s="44">
        <f t="shared" si="219"/>
        <v>229</v>
      </c>
      <c r="N949" s="8">
        <f t="shared" si="211"/>
        <v>1.0326612319999999</v>
      </c>
      <c r="O949" s="8">
        <f t="shared" ca="1" si="212"/>
        <v>1.146433134</v>
      </c>
      <c r="P949" s="44">
        <v>0</v>
      </c>
      <c r="Q949" s="42">
        <f t="shared" ca="1" si="220"/>
        <v>307575.08862857003</v>
      </c>
      <c r="R949" s="42"/>
      <c r="S949" s="34">
        <v>0</v>
      </c>
      <c r="T949" s="34"/>
      <c r="U949" s="45"/>
    </row>
    <row r="950" spans="1:21" x14ac:dyDescent="0.2">
      <c r="A950" s="38">
        <f t="shared" si="213"/>
        <v>42963</v>
      </c>
      <c r="B950" s="39">
        <f t="shared" ca="1" si="221"/>
        <v>2409196.4483682001</v>
      </c>
      <c r="C950" s="34">
        <f t="shared" si="216"/>
        <v>2100447.3525</v>
      </c>
      <c r="D950" s="34"/>
      <c r="E950" s="40">
        <f ca="1">IF(A950&lt;$B$1,VLOOKUP(A950,[1]DI!$A$4:$B$15000,2,FALSE),0)</f>
        <v>9.1399999999999995E-2</v>
      </c>
      <c r="F950" s="41">
        <f t="shared" ca="1" si="209"/>
        <v>1.0003471287899</v>
      </c>
      <c r="G950" s="41">
        <f ca="1">(TRUNC(PRODUCT($F$11:$F949),16))</f>
        <v>1.37215765699426</v>
      </c>
      <c r="H950" s="42">
        <f t="shared" ca="1" si="214"/>
        <v>1.23555597786759</v>
      </c>
      <c r="I950" s="42">
        <f t="shared" ca="1" si="210"/>
        <v>1.1105588799999999</v>
      </c>
      <c r="J950" s="40">
        <f t="shared" si="215"/>
        <v>3.5999999999999997E-2</v>
      </c>
      <c r="K950" s="98">
        <f t="shared" si="217"/>
        <v>42628</v>
      </c>
      <c r="L950" s="43">
        <f t="shared" si="218"/>
        <v>230</v>
      </c>
      <c r="M950" s="44">
        <f t="shared" si="219"/>
        <v>230</v>
      </c>
      <c r="N950" s="8">
        <f t="shared" si="211"/>
        <v>1.0328061719999999</v>
      </c>
      <c r="O950" s="8">
        <f t="shared" ca="1" si="212"/>
        <v>1.1469920659999999</v>
      </c>
      <c r="P950" s="44">
        <v>0</v>
      </c>
      <c r="Q950" s="42">
        <f t="shared" ca="1" si="220"/>
        <v>308749.09586820001</v>
      </c>
      <c r="R950" s="42"/>
      <c r="S950" s="34">
        <v>0</v>
      </c>
      <c r="T950" s="34"/>
    </row>
    <row r="951" spans="1:21" x14ac:dyDescent="0.2">
      <c r="A951" s="38">
        <f t="shared" si="213"/>
        <v>42964</v>
      </c>
      <c r="B951" s="39">
        <f t="shared" ca="1" si="221"/>
        <v>2410370.9954228001</v>
      </c>
      <c r="C951" s="34">
        <f t="shared" si="216"/>
        <v>2100447.3525</v>
      </c>
      <c r="D951" s="34"/>
      <c r="E951" s="40">
        <f ca="1">IF(A951&lt;$B$1,VLOOKUP(A951,[1]DI!$A$4:$B$15000,2,FALSE),0)</f>
        <v>9.1399999999999995E-2</v>
      </c>
      <c r="F951" s="41">
        <f t="shared" ca="1" si="209"/>
        <v>1.0003471287899</v>
      </c>
      <c r="G951" s="41">
        <f ca="1">(TRUNC(PRODUCT($F$11:$F950),16))</f>
        <v>1.3726339724212799</v>
      </c>
      <c r="H951" s="42">
        <f t="shared" ca="1" si="214"/>
        <v>1.23555597786759</v>
      </c>
      <c r="I951" s="42">
        <f t="shared" ca="1" si="210"/>
        <v>1.1109443800000001</v>
      </c>
      <c r="J951" s="40">
        <f t="shared" si="215"/>
        <v>3.5999999999999997E-2</v>
      </c>
      <c r="K951" s="98">
        <f t="shared" si="217"/>
        <v>42628</v>
      </c>
      <c r="L951" s="43">
        <f t="shared" si="218"/>
        <v>231</v>
      </c>
      <c r="M951" s="44">
        <f t="shared" si="219"/>
        <v>231</v>
      </c>
      <c r="N951" s="8">
        <f t="shared" si="211"/>
        <v>1.032951132</v>
      </c>
      <c r="O951" s="8">
        <f t="shared" ca="1" si="212"/>
        <v>1.147551255</v>
      </c>
      <c r="P951" s="44">
        <v>0</v>
      </c>
      <c r="Q951" s="42">
        <f t="shared" ca="1" si="220"/>
        <v>309923.64292279998</v>
      </c>
      <c r="R951" s="42"/>
      <c r="S951" s="34">
        <v>0</v>
      </c>
      <c r="T951" s="34"/>
    </row>
    <row r="952" spans="1:21" x14ac:dyDescent="0.2">
      <c r="A952" s="38">
        <f t="shared" si="213"/>
        <v>42965</v>
      </c>
      <c r="B952" s="39">
        <f t="shared" ca="1" si="221"/>
        <v>2411546.1285022101</v>
      </c>
      <c r="C952" s="34">
        <f t="shared" si="216"/>
        <v>2100447.3525</v>
      </c>
      <c r="D952" s="34"/>
      <c r="E952" s="40">
        <f ca="1">IF(A952&lt;$B$1,VLOOKUP(A952,[1]DI!$A$4:$B$15000,2,FALSE),0)</f>
        <v>9.1399999999999995E-2</v>
      </c>
      <c r="F952" s="41">
        <f t="shared" ca="1" si="209"/>
        <v>1.0003471287899</v>
      </c>
      <c r="G952" s="41">
        <f ca="1">(TRUNC(PRODUCT($F$11:$F951),16))</f>
        <v>1.3731104531911</v>
      </c>
      <c r="H952" s="42">
        <f t="shared" ca="1" si="214"/>
        <v>1.23555597786759</v>
      </c>
      <c r="I952" s="42">
        <f t="shared" ca="1" si="210"/>
        <v>1.11133002</v>
      </c>
      <c r="J952" s="40">
        <f t="shared" si="215"/>
        <v>3.5999999999999997E-2</v>
      </c>
      <c r="K952" s="98">
        <f t="shared" si="217"/>
        <v>42628</v>
      </c>
      <c r="L952" s="43">
        <f t="shared" si="218"/>
        <v>232</v>
      </c>
      <c r="M952" s="44">
        <f t="shared" si="219"/>
        <v>232</v>
      </c>
      <c r="N952" s="8">
        <f t="shared" si="211"/>
        <v>1.033096112</v>
      </c>
      <c r="O952" s="8">
        <f t="shared" ca="1" si="212"/>
        <v>1.1481107230000001</v>
      </c>
      <c r="P952" s="44">
        <v>0</v>
      </c>
      <c r="Q952" s="42">
        <f t="shared" ca="1" si="220"/>
        <v>311098.77600220998</v>
      </c>
      <c r="R952" s="42"/>
      <c r="S952" s="34">
        <v>0</v>
      </c>
      <c r="T952" s="34"/>
    </row>
    <row r="953" spans="1:21" x14ac:dyDescent="0.2">
      <c r="A953" s="38">
        <f t="shared" si="213"/>
        <v>42966</v>
      </c>
      <c r="B953" s="39">
        <f t="shared" ca="1" si="221"/>
        <v>2412721.84970687</v>
      </c>
      <c r="C953" s="34">
        <f t="shared" si="216"/>
        <v>2100447.3525</v>
      </c>
      <c r="D953" s="34"/>
      <c r="E953" s="40">
        <f ca="1">IF(A953&lt;$B$1,VLOOKUP(A953,[1]DI!$A$4:$B$15000,2,FALSE),0)</f>
        <v>0</v>
      </c>
      <c r="F953" s="41">
        <f t="shared" ca="1" si="209"/>
        <v>1</v>
      </c>
      <c r="G953" s="41">
        <f ca="1">(TRUNC(PRODUCT($F$11:$F952),16))</f>
        <v>1.3735870993611199</v>
      </c>
      <c r="H953" s="42">
        <f t="shared" ca="1" si="214"/>
        <v>1.23555597786759</v>
      </c>
      <c r="I953" s="42">
        <f t="shared" ca="1" si="210"/>
        <v>1.1117158</v>
      </c>
      <c r="J953" s="40">
        <f t="shared" si="215"/>
        <v>3.5999999999999997E-2</v>
      </c>
      <c r="K953" s="98">
        <f t="shared" si="217"/>
        <v>42628</v>
      </c>
      <c r="L953" s="43">
        <f t="shared" si="218"/>
        <v>232</v>
      </c>
      <c r="M953" s="44">
        <f t="shared" si="219"/>
        <v>233</v>
      </c>
      <c r="N953" s="8">
        <f t="shared" si="211"/>
        <v>1.0332411130000001</v>
      </c>
      <c r="O953" s="8">
        <f t="shared" ca="1" si="212"/>
        <v>1.148670471</v>
      </c>
      <c r="P953" s="44">
        <v>0</v>
      </c>
      <c r="Q953" s="42">
        <f t="shared" ca="1" si="220"/>
        <v>312274.49720687</v>
      </c>
      <c r="R953" s="42"/>
      <c r="S953" s="34">
        <v>0</v>
      </c>
      <c r="T953" s="34"/>
    </row>
    <row r="954" spans="1:21" x14ac:dyDescent="0.2">
      <c r="A954" s="38">
        <f t="shared" si="213"/>
        <v>42967</v>
      </c>
      <c r="B954" s="39">
        <f t="shared" ca="1" si="221"/>
        <v>2412721.84970687</v>
      </c>
      <c r="C954" s="34">
        <f t="shared" si="216"/>
        <v>2100447.3525</v>
      </c>
      <c r="D954" s="34"/>
      <c r="E954" s="40">
        <f ca="1">IF(A954&lt;$B$1,VLOOKUP(A954,[1]DI!$A$4:$B$15000,2,FALSE),0)</f>
        <v>0</v>
      </c>
      <c r="F954" s="41">
        <f t="shared" ca="1" si="209"/>
        <v>1</v>
      </c>
      <c r="G954" s="41">
        <f ca="1">(TRUNC(PRODUCT($F$11:$F953),16))</f>
        <v>1.3735870993611199</v>
      </c>
      <c r="H954" s="42">
        <f t="shared" ca="1" si="214"/>
        <v>1.23555597786759</v>
      </c>
      <c r="I954" s="42">
        <f t="shared" ca="1" si="210"/>
        <v>1.1117158</v>
      </c>
      <c r="J954" s="40">
        <f t="shared" si="215"/>
        <v>3.5999999999999997E-2</v>
      </c>
      <c r="K954" s="98">
        <f t="shared" si="217"/>
        <v>42628</v>
      </c>
      <c r="L954" s="43">
        <f t="shared" si="218"/>
        <v>232</v>
      </c>
      <c r="M954" s="44">
        <f t="shared" si="219"/>
        <v>233</v>
      </c>
      <c r="N954" s="8">
        <f t="shared" si="211"/>
        <v>1.0332411130000001</v>
      </c>
      <c r="O954" s="8">
        <f t="shared" ca="1" si="212"/>
        <v>1.148670471</v>
      </c>
      <c r="P954" s="44">
        <v>0</v>
      </c>
      <c r="Q954" s="42">
        <f t="shared" ca="1" si="220"/>
        <v>312274.49720687</v>
      </c>
      <c r="R954" s="42"/>
      <c r="S954" s="34">
        <v>0</v>
      </c>
      <c r="T954" s="34"/>
    </row>
    <row r="955" spans="1:21" x14ac:dyDescent="0.2">
      <c r="A955" s="38">
        <f t="shared" si="213"/>
        <v>42968</v>
      </c>
      <c r="B955" s="39">
        <f t="shared" ca="1" si="221"/>
        <v>2412721.84970687</v>
      </c>
      <c r="C955" s="34">
        <f t="shared" si="216"/>
        <v>2100447.3525</v>
      </c>
      <c r="D955" s="34"/>
      <c r="E955" s="40">
        <f ca="1">IF(A955&lt;$B$1,VLOOKUP(A955,[1]DI!$A$4:$B$15000,2,FALSE),0)</f>
        <v>9.1399999999999995E-2</v>
      </c>
      <c r="F955" s="41">
        <f t="shared" ca="1" si="209"/>
        <v>1.0003471287899</v>
      </c>
      <c r="G955" s="41">
        <f ca="1">(TRUNC(PRODUCT($F$11:$F954),16))</f>
        <v>1.3735870993611199</v>
      </c>
      <c r="H955" s="42">
        <f t="shared" ca="1" si="214"/>
        <v>1.23555597786759</v>
      </c>
      <c r="I955" s="42">
        <f t="shared" ca="1" si="210"/>
        <v>1.1117158</v>
      </c>
      <c r="J955" s="40">
        <f t="shared" si="215"/>
        <v>3.5999999999999997E-2</v>
      </c>
      <c r="K955" s="98">
        <f t="shared" si="217"/>
        <v>42628</v>
      </c>
      <c r="L955" s="43">
        <f t="shared" si="218"/>
        <v>233</v>
      </c>
      <c r="M955" s="44">
        <f t="shared" si="219"/>
        <v>233</v>
      </c>
      <c r="N955" s="8">
        <f t="shared" si="211"/>
        <v>1.0332411130000001</v>
      </c>
      <c r="O955" s="8">
        <f t="shared" ca="1" si="212"/>
        <v>1.148670471</v>
      </c>
      <c r="P955" s="44">
        <v>0</v>
      </c>
      <c r="Q955" s="42">
        <f t="shared" ca="1" si="220"/>
        <v>312274.49720687</v>
      </c>
      <c r="R955" s="42"/>
      <c r="S955" s="34">
        <v>0</v>
      </c>
      <c r="T955" s="34"/>
    </row>
    <row r="956" spans="1:21" x14ac:dyDescent="0.2">
      <c r="A956" s="38">
        <f t="shared" si="213"/>
        <v>42969</v>
      </c>
      <c r="B956" s="39">
        <f t="shared" ca="1" si="221"/>
        <v>2413898.1338314302</v>
      </c>
      <c r="C956" s="34">
        <f t="shared" si="216"/>
        <v>2100447.3525</v>
      </c>
      <c r="D956" s="34"/>
      <c r="E956" s="40">
        <f ca="1">IF(A956&lt;$B$1,VLOOKUP(A956,[1]DI!$A$4:$B$15000,2,FALSE),0)</f>
        <v>9.1399999999999995E-2</v>
      </c>
      <c r="F956" s="41">
        <f t="shared" ca="1" si="209"/>
        <v>1.0003471287899</v>
      </c>
      <c r="G956" s="41">
        <f ca="1">(TRUNC(PRODUCT($F$11:$F955),16))</f>
        <v>1.37406391098874</v>
      </c>
      <c r="H956" s="42">
        <f t="shared" ca="1" si="214"/>
        <v>1.23555597786759</v>
      </c>
      <c r="I956" s="42">
        <f t="shared" ca="1" si="210"/>
        <v>1.1121017099999999</v>
      </c>
      <c r="J956" s="40">
        <f t="shared" si="215"/>
        <v>3.5999999999999997E-2</v>
      </c>
      <c r="K956" s="98">
        <f t="shared" si="217"/>
        <v>42628</v>
      </c>
      <c r="L956" s="43">
        <f t="shared" si="218"/>
        <v>234</v>
      </c>
      <c r="M956" s="44">
        <f t="shared" si="219"/>
        <v>234</v>
      </c>
      <c r="N956" s="8">
        <f t="shared" si="211"/>
        <v>1.0333861339999999</v>
      </c>
      <c r="O956" s="8">
        <f t="shared" ca="1" si="212"/>
        <v>1.1492304870000001</v>
      </c>
      <c r="P956" s="44">
        <v>0</v>
      </c>
      <c r="Q956" s="42">
        <f t="shared" ca="1" si="220"/>
        <v>313450.78133143001</v>
      </c>
      <c r="R956" s="42"/>
      <c r="S956" s="34">
        <v>0</v>
      </c>
      <c r="T956" s="34"/>
    </row>
    <row r="957" spans="1:21" x14ac:dyDescent="0.2">
      <c r="A957" s="38">
        <f t="shared" si="213"/>
        <v>42970</v>
      </c>
      <c r="B957" s="39">
        <f t="shared" ca="1" si="221"/>
        <v>2415074.9850767702</v>
      </c>
      <c r="C957" s="34">
        <f t="shared" si="216"/>
        <v>2100447.3525</v>
      </c>
      <c r="D957" s="34"/>
      <c r="E957" s="40">
        <f ca="1">IF(A957&lt;$B$1,VLOOKUP(A957,[1]DI!$A$4:$B$15000,2,FALSE),0)</f>
        <v>9.1399999999999995E-2</v>
      </c>
      <c r="F957" s="41">
        <f t="shared" ca="1" si="209"/>
        <v>1.0003471287899</v>
      </c>
      <c r="G957" s="41">
        <f ca="1">(TRUNC(PRODUCT($F$11:$F956),16))</f>
        <v>1.3745408881314101</v>
      </c>
      <c r="H957" s="42">
        <f t="shared" ca="1" si="214"/>
        <v>1.23555597786759</v>
      </c>
      <c r="I957" s="42">
        <f t="shared" ca="1" si="210"/>
        <v>1.1124877500000001</v>
      </c>
      <c r="J957" s="40">
        <f t="shared" si="215"/>
        <v>3.5999999999999997E-2</v>
      </c>
      <c r="K957" s="98">
        <f t="shared" si="217"/>
        <v>42628</v>
      </c>
      <c r="L957" s="43">
        <f t="shared" si="218"/>
        <v>235</v>
      </c>
      <c r="M957" s="44">
        <f t="shared" si="219"/>
        <v>235</v>
      </c>
      <c r="N957" s="8">
        <f t="shared" si="211"/>
        <v>1.0335311760000001</v>
      </c>
      <c r="O957" s="8">
        <f t="shared" ca="1" si="212"/>
        <v>1.1497907730000001</v>
      </c>
      <c r="P957" s="44">
        <v>0</v>
      </c>
      <c r="Q957" s="42">
        <f t="shared" ca="1" si="220"/>
        <v>314627.63257676997</v>
      </c>
      <c r="R957" s="42"/>
      <c r="S957" s="34">
        <v>0</v>
      </c>
      <c r="T957" s="34"/>
    </row>
    <row r="958" spans="1:21" x14ac:dyDescent="0.2">
      <c r="A958" s="38">
        <f t="shared" si="213"/>
        <v>42971</v>
      </c>
      <c r="B958" s="39">
        <f t="shared" ca="1" si="221"/>
        <v>2416252.42024648</v>
      </c>
      <c r="C958" s="34">
        <f t="shared" si="216"/>
        <v>2100447.3525</v>
      </c>
      <c r="D958" s="34"/>
      <c r="E958" s="40">
        <f ca="1">IF(A958&lt;$B$1,VLOOKUP(A958,[1]DI!$A$4:$B$15000,2,FALSE),0)</f>
        <v>9.1399999999999995E-2</v>
      </c>
      <c r="F958" s="41">
        <f t="shared" ca="1" si="209"/>
        <v>1.0003471287899</v>
      </c>
      <c r="G958" s="41">
        <f ca="1">(TRUNC(PRODUCT($F$11:$F957),16))</f>
        <v>1.37501803084658</v>
      </c>
      <c r="H958" s="42">
        <f t="shared" ca="1" si="214"/>
        <v>1.23555597786759</v>
      </c>
      <c r="I958" s="42">
        <f t="shared" ca="1" si="210"/>
        <v>1.1128739299999999</v>
      </c>
      <c r="J958" s="40">
        <f t="shared" si="215"/>
        <v>3.5999999999999997E-2</v>
      </c>
      <c r="K958" s="98">
        <f t="shared" si="217"/>
        <v>42628</v>
      </c>
      <c r="L958" s="43">
        <f t="shared" si="218"/>
        <v>236</v>
      </c>
      <c r="M958" s="44">
        <f t="shared" si="219"/>
        <v>236</v>
      </c>
      <c r="N958" s="8">
        <f t="shared" si="211"/>
        <v>1.033676238</v>
      </c>
      <c r="O958" s="8">
        <f t="shared" ca="1" si="212"/>
        <v>1.150351337</v>
      </c>
      <c r="P958" s="44">
        <v>0</v>
      </c>
      <c r="Q958" s="42">
        <f t="shared" ca="1" si="220"/>
        <v>315805.06774648</v>
      </c>
      <c r="R958" s="42"/>
      <c r="S958" s="34">
        <v>0</v>
      </c>
      <c r="T958" s="34"/>
    </row>
    <row r="959" spans="1:21" x14ac:dyDescent="0.2">
      <c r="A959" s="38">
        <f t="shared" si="213"/>
        <v>42972</v>
      </c>
      <c r="B959" s="39">
        <f t="shared" ca="1" si="221"/>
        <v>2417430.4225369701</v>
      </c>
      <c r="C959" s="34">
        <f t="shared" si="216"/>
        <v>2100447.3525</v>
      </c>
      <c r="D959" s="34"/>
      <c r="E959" s="40">
        <f ca="1">IF(A959&lt;$B$1,VLOOKUP(A959,[1]DI!$A$4:$B$15000,2,FALSE),0)</f>
        <v>9.1399999999999995E-2</v>
      </c>
      <c r="F959" s="41">
        <f t="shared" ca="1" si="209"/>
        <v>1.0003471287899</v>
      </c>
      <c r="G959" s="41">
        <f ca="1">(TRUNC(PRODUCT($F$11:$F958),16))</f>
        <v>1.37549533919171</v>
      </c>
      <c r="H959" s="42">
        <f t="shared" ca="1" si="214"/>
        <v>1.23555597786759</v>
      </c>
      <c r="I959" s="42">
        <f t="shared" ca="1" si="210"/>
        <v>1.11326024</v>
      </c>
      <c r="J959" s="40">
        <f t="shared" si="215"/>
        <v>3.5999999999999997E-2</v>
      </c>
      <c r="K959" s="98">
        <f t="shared" si="217"/>
        <v>42628</v>
      </c>
      <c r="L959" s="43">
        <f t="shared" si="218"/>
        <v>237</v>
      </c>
      <c r="M959" s="44">
        <f t="shared" si="219"/>
        <v>237</v>
      </c>
      <c r="N959" s="8">
        <f t="shared" si="211"/>
        <v>1.0338213199999999</v>
      </c>
      <c r="O959" s="8">
        <f t="shared" ca="1" si="212"/>
        <v>1.1509121710000001</v>
      </c>
      <c r="P959" s="44">
        <v>0</v>
      </c>
      <c r="Q959" s="42">
        <f t="shared" ca="1" si="220"/>
        <v>316983.07003697002</v>
      </c>
      <c r="R959" s="42"/>
      <c r="S959" s="34">
        <v>0</v>
      </c>
      <c r="T959" s="34"/>
    </row>
    <row r="960" spans="1:21" x14ac:dyDescent="0.2">
      <c r="A960" s="38">
        <f t="shared" si="213"/>
        <v>42973</v>
      </c>
      <c r="B960" s="39">
        <f t="shared" ca="1" si="221"/>
        <v>2418608.9898478002</v>
      </c>
      <c r="C960" s="34">
        <f t="shared" si="216"/>
        <v>2100447.3525</v>
      </c>
      <c r="D960" s="34"/>
      <c r="E960" s="40">
        <f ca="1">IF(A960&lt;$B$1,VLOOKUP(A960,[1]DI!$A$4:$B$15000,2,FALSE),0)</f>
        <v>0</v>
      </c>
      <c r="F960" s="41">
        <f t="shared" ca="1" si="209"/>
        <v>1</v>
      </c>
      <c r="G960" s="41">
        <f ca="1">(TRUNC(PRODUCT($F$11:$F959),16))</f>
        <v>1.3759728132243201</v>
      </c>
      <c r="H960" s="42">
        <f t="shared" ca="1" si="214"/>
        <v>1.23555597786759</v>
      </c>
      <c r="I960" s="42">
        <f t="shared" ca="1" si="210"/>
        <v>1.11364668</v>
      </c>
      <c r="J960" s="40">
        <f t="shared" si="215"/>
        <v>3.5999999999999997E-2</v>
      </c>
      <c r="K960" s="98">
        <f t="shared" si="217"/>
        <v>42628</v>
      </c>
      <c r="L960" s="43">
        <f t="shared" si="218"/>
        <v>237</v>
      </c>
      <c r="M960" s="44">
        <f t="shared" si="219"/>
        <v>238</v>
      </c>
      <c r="N960" s="8">
        <f t="shared" si="211"/>
        <v>1.0339664230000001</v>
      </c>
      <c r="O960" s="8">
        <f t="shared" ca="1" si="212"/>
        <v>1.151473274</v>
      </c>
      <c r="P960" s="44">
        <v>0</v>
      </c>
      <c r="Q960" s="42">
        <f t="shared" ca="1" si="220"/>
        <v>318161.63734780002</v>
      </c>
      <c r="R960" s="42"/>
      <c r="S960" s="34">
        <v>0</v>
      </c>
      <c r="T960" s="34"/>
    </row>
    <row r="961" spans="1:20" x14ac:dyDescent="0.2">
      <c r="A961" s="38">
        <f t="shared" si="213"/>
        <v>42974</v>
      </c>
      <c r="B961" s="39">
        <f t="shared" ca="1" si="221"/>
        <v>2418608.9898478002</v>
      </c>
      <c r="C961" s="34">
        <f t="shared" si="216"/>
        <v>2100447.3525</v>
      </c>
      <c r="D961" s="34"/>
      <c r="E961" s="40">
        <f ca="1">IF(A961&lt;$B$1,VLOOKUP(A961,[1]DI!$A$4:$B$15000,2,FALSE),0)</f>
        <v>0</v>
      </c>
      <c r="F961" s="41">
        <f t="shared" ca="1" si="209"/>
        <v>1</v>
      </c>
      <c r="G961" s="41">
        <f ca="1">(TRUNC(PRODUCT($F$11:$F960),16))</f>
        <v>1.3759728132243201</v>
      </c>
      <c r="H961" s="42">
        <f t="shared" ca="1" si="214"/>
        <v>1.23555597786759</v>
      </c>
      <c r="I961" s="42">
        <f t="shared" ca="1" si="210"/>
        <v>1.11364668</v>
      </c>
      <c r="J961" s="40">
        <f t="shared" si="215"/>
        <v>3.5999999999999997E-2</v>
      </c>
      <c r="K961" s="98">
        <f t="shared" si="217"/>
        <v>42628</v>
      </c>
      <c r="L961" s="43">
        <f t="shared" si="218"/>
        <v>237</v>
      </c>
      <c r="M961" s="44">
        <f t="shared" si="219"/>
        <v>238</v>
      </c>
      <c r="N961" s="8">
        <f t="shared" si="211"/>
        <v>1.0339664230000001</v>
      </c>
      <c r="O961" s="8">
        <f t="shared" ca="1" si="212"/>
        <v>1.151473274</v>
      </c>
      <c r="P961" s="44">
        <v>0</v>
      </c>
      <c r="Q961" s="42">
        <f t="shared" ca="1" si="220"/>
        <v>318161.63734780002</v>
      </c>
      <c r="R961" s="42"/>
      <c r="S961" s="34">
        <v>0</v>
      </c>
      <c r="T961" s="34"/>
    </row>
    <row r="962" spans="1:20" x14ac:dyDescent="0.2">
      <c r="A962" s="38">
        <f t="shared" si="213"/>
        <v>42975</v>
      </c>
      <c r="B962" s="39">
        <f t="shared" ca="1" si="221"/>
        <v>2418608.9898478002</v>
      </c>
      <c r="C962" s="34">
        <f t="shared" si="216"/>
        <v>2100447.3525</v>
      </c>
      <c r="D962" s="34"/>
      <c r="E962" s="40">
        <f ca="1">IF(A962&lt;$B$1,VLOOKUP(A962,[1]DI!$A$4:$B$15000,2,FALSE),0)</f>
        <v>9.1399999999999995E-2</v>
      </c>
      <c r="F962" s="41">
        <f t="shared" ca="1" si="209"/>
        <v>1.0003471287899</v>
      </c>
      <c r="G962" s="41">
        <f ca="1">(TRUNC(PRODUCT($F$11:$F961),16))</f>
        <v>1.3759728132243201</v>
      </c>
      <c r="H962" s="42">
        <f t="shared" ca="1" si="214"/>
        <v>1.23555597786759</v>
      </c>
      <c r="I962" s="42">
        <f t="shared" ca="1" si="210"/>
        <v>1.11364668</v>
      </c>
      <c r="J962" s="40">
        <f t="shared" si="215"/>
        <v>3.5999999999999997E-2</v>
      </c>
      <c r="K962" s="98">
        <f t="shared" si="217"/>
        <v>42628</v>
      </c>
      <c r="L962" s="43">
        <f t="shared" si="218"/>
        <v>238</v>
      </c>
      <c r="M962" s="44">
        <f t="shared" si="219"/>
        <v>238</v>
      </c>
      <c r="N962" s="8">
        <f t="shared" si="211"/>
        <v>1.0339664230000001</v>
      </c>
      <c r="O962" s="8">
        <f t="shared" ca="1" si="212"/>
        <v>1.151473274</v>
      </c>
      <c r="P962" s="44">
        <v>0</v>
      </c>
      <c r="Q962" s="42">
        <f t="shared" ca="1" si="220"/>
        <v>318161.63734780002</v>
      </c>
      <c r="R962" s="42"/>
      <c r="S962" s="34">
        <v>0</v>
      </c>
      <c r="T962" s="34"/>
    </row>
    <row r="963" spans="1:20" x14ac:dyDescent="0.2">
      <c r="A963" s="38">
        <f t="shared" si="213"/>
        <v>42976</v>
      </c>
      <c r="B963" s="39">
        <f t="shared" ca="1" si="221"/>
        <v>2419788.14528389</v>
      </c>
      <c r="C963" s="34">
        <f t="shared" si="216"/>
        <v>2100447.3525</v>
      </c>
      <c r="D963" s="34"/>
      <c r="E963" s="40">
        <f ca="1">IF(A963&lt;$B$1,VLOOKUP(A963,[1]DI!$A$4:$B$15000,2,FALSE),0)</f>
        <v>9.1399999999999995E-2</v>
      </c>
      <c r="F963" s="41">
        <f t="shared" ca="1" si="209"/>
        <v>1.0003471287899</v>
      </c>
      <c r="G963" s="41">
        <f ca="1">(TRUNC(PRODUCT($F$11:$F962),16))</f>
        <v>1.3764504530019099</v>
      </c>
      <c r="H963" s="42">
        <f t="shared" ca="1" si="214"/>
        <v>1.23555597786759</v>
      </c>
      <c r="I963" s="42">
        <f t="shared" ca="1" si="210"/>
        <v>1.11403326</v>
      </c>
      <c r="J963" s="40">
        <f t="shared" si="215"/>
        <v>3.5999999999999997E-2</v>
      </c>
      <c r="K963" s="98">
        <f t="shared" si="217"/>
        <v>42628</v>
      </c>
      <c r="L963" s="43">
        <f t="shared" si="218"/>
        <v>239</v>
      </c>
      <c r="M963" s="44">
        <f t="shared" si="219"/>
        <v>239</v>
      </c>
      <c r="N963" s="8">
        <f t="shared" si="211"/>
        <v>1.0341115460000001</v>
      </c>
      <c r="O963" s="8">
        <f t="shared" ca="1" si="212"/>
        <v>1.152034657</v>
      </c>
      <c r="P963" s="44">
        <v>0</v>
      </c>
      <c r="Q963" s="42">
        <f t="shared" ca="1" si="220"/>
        <v>319340.79278388998</v>
      </c>
      <c r="R963" s="42"/>
      <c r="S963" s="34">
        <v>0</v>
      </c>
      <c r="T963" s="34"/>
    </row>
    <row r="964" spans="1:20" x14ac:dyDescent="0.2">
      <c r="A964" s="38">
        <f t="shared" si="213"/>
        <v>42977</v>
      </c>
      <c r="B964" s="39">
        <f t="shared" ca="1" si="221"/>
        <v>2420967.8636398702</v>
      </c>
      <c r="C964" s="34">
        <f t="shared" si="216"/>
        <v>2100447.3525</v>
      </c>
      <c r="D964" s="34"/>
      <c r="E964" s="40">
        <f ca="1">IF(A964&lt;$B$1,VLOOKUP(A964,[1]DI!$A$4:$B$15000,2,FALSE),0)</f>
        <v>9.1399999999999995E-2</v>
      </c>
      <c r="F964" s="41">
        <f t="shared" ca="1" si="209"/>
        <v>1.0003471287899</v>
      </c>
      <c r="G964" s="41">
        <f ca="1">(TRUNC(PRODUCT($F$11:$F963),16))</f>
        <v>1.3769282585820199</v>
      </c>
      <c r="H964" s="42">
        <f t="shared" ca="1" si="214"/>
        <v>1.23555597786759</v>
      </c>
      <c r="I964" s="42">
        <f t="shared" ca="1" si="210"/>
        <v>1.1144199699999999</v>
      </c>
      <c r="J964" s="40">
        <f t="shared" si="215"/>
        <v>3.5999999999999997E-2</v>
      </c>
      <c r="K964" s="98">
        <f t="shared" si="217"/>
        <v>42628</v>
      </c>
      <c r="L964" s="43">
        <f t="shared" si="218"/>
        <v>240</v>
      </c>
      <c r="M964" s="44">
        <f t="shared" si="219"/>
        <v>240</v>
      </c>
      <c r="N964" s="8">
        <f t="shared" si="211"/>
        <v>1.034256689</v>
      </c>
      <c r="O964" s="8">
        <f t="shared" ca="1" si="212"/>
        <v>1.1525963079999999</v>
      </c>
      <c r="P964" s="44">
        <v>0</v>
      </c>
      <c r="Q964" s="42">
        <f t="shared" ca="1" si="220"/>
        <v>320520.51113986998</v>
      </c>
      <c r="R964" s="42"/>
      <c r="S964" s="34">
        <v>0</v>
      </c>
      <c r="T964" s="34"/>
    </row>
    <row r="965" spans="1:20" x14ac:dyDescent="0.2">
      <c r="A965" s="38">
        <f t="shared" si="213"/>
        <v>42978</v>
      </c>
      <c r="B965" s="39">
        <f t="shared" ca="1" si="221"/>
        <v>2422148.17222156</v>
      </c>
      <c r="C965" s="34">
        <f t="shared" si="216"/>
        <v>2100447.3525</v>
      </c>
      <c r="D965" s="34"/>
      <c r="E965" s="40">
        <f ca="1">IF(A965&lt;$B$1,VLOOKUP(A965,[1]DI!$A$4:$B$15000,2,FALSE),0)</f>
        <v>9.1399999999999995E-2</v>
      </c>
      <c r="F965" s="41">
        <f t="shared" ca="1" si="209"/>
        <v>1.0003471287899</v>
      </c>
      <c r="G965" s="41">
        <f ca="1">(TRUNC(PRODUCT($F$11:$F964),16))</f>
        <v>1.3774062300222001</v>
      </c>
      <c r="H965" s="42">
        <f t="shared" ca="1" si="214"/>
        <v>1.23555597786759</v>
      </c>
      <c r="I965" s="42">
        <f t="shared" ca="1" si="210"/>
        <v>1.1148068200000001</v>
      </c>
      <c r="J965" s="40">
        <f t="shared" si="215"/>
        <v>3.5999999999999997E-2</v>
      </c>
      <c r="K965" s="98">
        <f t="shared" si="217"/>
        <v>42628</v>
      </c>
      <c r="L965" s="43">
        <f t="shared" si="218"/>
        <v>241</v>
      </c>
      <c r="M965" s="44">
        <f t="shared" si="219"/>
        <v>241</v>
      </c>
      <c r="N965" s="8">
        <f t="shared" si="211"/>
        <v>1.0344018530000001</v>
      </c>
      <c r="O965" s="8">
        <f t="shared" ca="1" si="212"/>
        <v>1.15315824</v>
      </c>
      <c r="P965" s="44">
        <v>0</v>
      </c>
      <c r="Q965" s="42">
        <f t="shared" ca="1" si="220"/>
        <v>321700.81972155999</v>
      </c>
      <c r="R965" s="42"/>
      <c r="S965" s="34">
        <v>0</v>
      </c>
      <c r="T965" s="34"/>
    </row>
    <row r="966" spans="1:20" x14ac:dyDescent="0.2">
      <c r="A966" s="38">
        <f t="shared" si="213"/>
        <v>42979</v>
      </c>
      <c r="B966" s="39">
        <f t="shared" ca="1" si="221"/>
        <v>2423329.0458235801</v>
      </c>
      <c r="C966" s="34">
        <f t="shared" si="216"/>
        <v>2100447.3525</v>
      </c>
      <c r="D966" s="34"/>
      <c r="E966" s="40">
        <f ca="1">IF(A966&lt;$B$1,VLOOKUP(A966,[1]DI!$A$4:$B$15000,2,FALSE),0)</f>
        <v>9.1399999999999995E-2</v>
      </c>
      <c r="F966" s="41">
        <f t="shared" ca="1" si="209"/>
        <v>1.0003471287899</v>
      </c>
      <c r="G966" s="41">
        <f ca="1">(TRUNC(PRODUCT($F$11:$F965),16))</f>
        <v>1.3778843673800301</v>
      </c>
      <c r="H966" s="42">
        <f t="shared" ca="1" si="214"/>
        <v>1.23555597786759</v>
      </c>
      <c r="I966" s="42">
        <f t="shared" ca="1" si="210"/>
        <v>1.1151937999999999</v>
      </c>
      <c r="J966" s="40">
        <f t="shared" si="215"/>
        <v>3.5999999999999997E-2</v>
      </c>
      <c r="K966" s="98">
        <f t="shared" si="217"/>
        <v>42628</v>
      </c>
      <c r="L966" s="43">
        <f t="shared" si="218"/>
        <v>242</v>
      </c>
      <c r="M966" s="44">
        <f t="shared" si="219"/>
        <v>242</v>
      </c>
      <c r="N966" s="8">
        <f t="shared" si="211"/>
        <v>1.0345470370000001</v>
      </c>
      <c r="O966" s="8">
        <f t="shared" ca="1" si="212"/>
        <v>1.1537204409999999</v>
      </c>
      <c r="P966" s="44">
        <v>0</v>
      </c>
      <c r="Q966" s="42">
        <f t="shared" ca="1" si="220"/>
        <v>322881.69332358002</v>
      </c>
      <c r="R966" s="42"/>
      <c r="S966" s="34">
        <v>0</v>
      </c>
      <c r="T966" s="34"/>
    </row>
    <row r="967" spans="1:20" x14ac:dyDescent="0.2">
      <c r="A967" s="38">
        <f t="shared" si="213"/>
        <v>42980</v>
      </c>
      <c r="B967" s="39">
        <f t="shared" ca="1" si="221"/>
        <v>2424510.5096513098</v>
      </c>
      <c r="C967" s="34">
        <f t="shared" si="216"/>
        <v>2100447.3525</v>
      </c>
      <c r="D967" s="34"/>
      <c r="E967" s="40">
        <f ca="1">IF(A967&lt;$B$1,VLOOKUP(A967,[1]DI!$A$4:$B$15000,2,FALSE),0)</f>
        <v>0</v>
      </c>
      <c r="F967" s="41">
        <f t="shared" ca="1" si="209"/>
        <v>1</v>
      </c>
      <c r="G967" s="41">
        <f ca="1">(TRUNC(PRODUCT($F$11:$F966),16))</f>
        <v>1.3783626707131</v>
      </c>
      <c r="H967" s="42">
        <f t="shared" ca="1" si="214"/>
        <v>1.23555597786759</v>
      </c>
      <c r="I967" s="42">
        <f t="shared" ca="1" si="210"/>
        <v>1.11558092</v>
      </c>
      <c r="J967" s="40">
        <f t="shared" si="215"/>
        <v>3.5999999999999997E-2</v>
      </c>
      <c r="K967" s="98">
        <f t="shared" si="217"/>
        <v>42628</v>
      </c>
      <c r="L967" s="43">
        <f t="shared" si="218"/>
        <v>242</v>
      </c>
      <c r="M967" s="44">
        <f t="shared" si="219"/>
        <v>243</v>
      </c>
      <c r="N967" s="8">
        <f t="shared" si="211"/>
        <v>1.034692242</v>
      </c>
      <c r="O967" s="8">
        <f t="shared" ca="1" si="212"/>
        <v>1.154282923</v>
      </c>
      <c r="P967" s="44">
        <v>0</v>
      </c>
      <c r="Q967" s="42">
        <f t="shared" ca="1" si="220"/>
        <v>324063.15715131001</v>
      </c>
      <c r="R967" s="42"/>
      <c r="S967" s="34">
        <v>0</v>
      </c>
      <c r="T967" s="34"/>
    </row>
    <row r="968" spans="1:20" x14ac:dyDescent="0.2">
      <c r="A968" s="38">
        <f t="shared" si="213"/>
        <v>42981</v>
      </c>
      <c r="B968" s="39">
        <f t="shared" ca="1" si="221"/>
        <v>2424510.5096513098</v>
      </c>
      <c r="C968" s="34">
        <f t="shared" si="216"/>
        <v>2100447.3525</v>
      </c>
      <c r="D968" s="34"/>
      <c r="E968" s="40">
        <f ca="1">IF(A968&lt;$B$1,VLOOKUP(A968,[1]DI!$A$4:$B$15000,2,FALSE),0)</f>
        <v>0</v>
      </c>
      <c r="F968" s="41">
        <f t="shared" ca="1" si="209"/>
        <v>1</v>
      </c>
      <c r="G968" s="41">
        <f ca="1">(TRUNC(PRODUCT($F$11:$F967),16))</f>
        <v>1.3783626707131</v>
      </c>
      <c r="H968" s="42">
        <f t="shared" ca="1" si="214"/>
        <v>1.23555597786759</v>
      </c>
      <c r="I968" s="42">
        <f t="shared" ca="1" si="210"/>
        <v>1.11558092</v>
      </c>
      <c r="J968" s="40">
        <f t="shared" si="215"/>
        <v>3.5999999999999997E-2</v>
      </c>
      <c r="K968" s="98">
        <f t="shared" si="217"/>
        <v>42628</v>
      </c>
      <c r="L968" s="43">
        <f t="shared" si="218"/>
        <v>242</v>
      </c>
      <c r="M968" s="44">
        <f t="shared" si="219"/>
        <v>243</v>
      </c>
      <c r="N968" s="8">
        <f t="shared" si="211"/>
        <v>1.034692242</v>
      </c>
      <c r="O968" s="8">
        <f t="shared" ca="1" si="212"/>
        <v>1.154282923</v>
      </c>
      <c r="P968" s="44">
        <v>0</v>
      </c>
      <c r="Q968" s="42">
        <f t="shared" ca="1" si="220"/>
        <v>324063.15715131001</v>
      </c>
      <c r="R968" s="42"/>
      <c r="S968" s="34">
        <v>0</v>
      </c>
      <c r="T968" s="34"/>
    </row>
    <row r="969" spans="1:20" x14ac:dyDescent="0.2">
      <c r="A969" s="38">
        <f t="shared" si="213"/>
        <v>42982</v>
      </c>
      <c r="B969" s="39">
        <f t="shared" ca="1" si="221"/>
        <v>2424510.5096513098</v>
      </c>
      <c r="C969" s="34">
        <f t="shared" si="216"/>
        <v>2100447.3525</v>
      </c>
      <c r="D969" s="34"/>
      <c r="E969" s="40">
        <f ca="1">IF(A969&lt;$B$1,VLOOKUP(A969,[1]DI!$A$4:$B$15000,2,FALSE),0)</f>
        <v>9.1399999999999995E-2</v>
      </c>
      <c r="F969" s="41">
        <f t="shared" ca="1" si="209"/>
        <v>1.0003471287899</v>
      </c>
      <c r="G969" s="41">
        <f ca="1">(TRUNC(PRODUCT($F$11:$F968),16))</f>
        <v>1.3783626707131</v>
      </c>
      <c r="H969" s="42">
        <f t="shared" ca="1" si="214"/>
        <v>1.23555597786759</v>
      </c>
      <c r="I969" s="42">
        <f t="shared" ca="1" si="210"/>
        <v>1.11558092</v>
      </c>
      <c r="J969" s="40">
        <f t="shared" si="215"/>
        <v>3.5999999999999997E-2</v>
      </c>
      <c r="K969" s="98">
        <f t="shared" si="217"/>
        <v>42628</v>
      </c>
      <c r="L969" s="43">
        <f t="shared" si="218"/>
        <v>243</v>
      </c>
      <c r="M969" s="44">
        <f t="shared" si="219"/>
        <v>243</v>
      </c>
      <c r="N969" s="8">
        <f t="shared" si="211"/>
        <v>1.034692242</v>
      </c>
      <c r="O969" s="8">
        <f t="shared" ca="1" si="212"/>
        <v>1.154282923</v>
      </c>
      <c r="P969" s="44">
        <v>0</v>
      </c>
      <c r="Q969" s="42">
        <f t="shared" ca="1" si="220"/>
        <v>324063.15715131001</v>
      </c>
      <c r="R969" s="42"/>
      <c r="S969" s="34">
        <v>0</v>
      </c>
      <c r="T969" s="34"/>
    </row>
    <row r="970" spans="1:20" x14ac:dyDescent="0.2">
      <c r="A970" s="38">
        <f t="shared" si="213"/>
        <v>42983</v>
      </c>
      <c r="B970" s="39">
        <f t="shared" ca="1" si="221"/>
        <v>2425692.5384993702</v>
      </c>
      <c r="C970" s="34">
        <f t="shared" si="216"/>
        <v>2100447.3525</v>
      </c>
      <c r="D970" s="34"/>
      <c r="E970" s="40">
        <f ca="1">IF(A970&lt;$B$1,VLOOKUP(A970,[1]DI!$A$4:$B$15000,2,FALSE),0)</f>
        <v>9.1399999999999995E-2</v>
      </c>
      <c r="F970" s="41">
        <f t="shared" ca="1" si="209"/>
        <v>1.0003471287899</v>
      </c>
      <c r="G970" s="41">
        <f ca="1">(TRUNC(PRODUCT($F$11:$F969),16))</f>
        <v>1.3788411400790299</v>
      </c>
      <c r="H970" s="42">
        <f t="shared" ca="1" si="214"/>
        <v>1.23555597786759</v>
      </c>
      <c r="I970" s="42">
        <f t="shared" ca="1" si="210"/>
        <v>1.1159681699999999</v>
      </c>
      <c r="J970" s="40">
        <f t="shared" si="215"/>
        <v>3.5999999999999997E-2</v>
      </c>
      <c r="K970" s="98">
        <f t="shared" si="217"/>
        <v>42628</v>
      </c>
      <c r="L970" s="43">
        <f t="shared" si="218"/>
        <v>244</v>
      </c>
      <c r="M970" s="44">
        <f t="shared" si="219"/>
        <v>244</v>
      </c>
      <c r="N970" s="8">
        <f t="shared" si="211"/>
        <v>1.034837467</v>
      </c>
      <c r="O970" s="8">
        <f t="shared" ca="1" si="212"/>
        <v>1.1548456739999999</v>
      </c>
      <c r="P970" s="44">
        <v>0</v>
      </c>
      <c r="Q970" s="42">
        <f t="shared" ca="1" si="220"/>
        <v>325245.18599937001</v>
      </c>
      <c r="R970" s="42"/>
      <c r="S970" s="34">
        <v>0</v>
      </c>
      <c r="T970" s="34"/>
    </row>
    <row r="971" spans="1:20" x14ac:dyDescent="0.2">
      <c r="A971" s="38">
        <f t="shared" si="213"/>
        <v>42984</v>
      </c>
      <c r="B971" s="39">
        <f t="shared" ca="1" si="221"/>
        <v>2426875.13446823</v>
      </c>
      <c r="C971" s="34">
        <f t="shared" si="216"/>
        <v>2100447.3525</v>
      </c>
      <c r="D971" s="34"/>
      <c r="E971" s="40">
        <f ca="1">IF(A971&lt;$B$1,VLOOKUP(A971,[1]DI!$A$4:$B$15000,2,FALSE),0)</f>
        <v>9.1399999999999995E-2</v>
      </c>
      <c r="F971" s="41">
        <f t="shared" ca="1" si="209"/>
        <v>1.0003471287899</v>
      </c>
      <c r="G971" s="41">
        <f ca="1">(TRUNC(PRODUCT($F$11:$F970),16))</f>
        <v>1.37931977553545</v>
      </c>
      <c r="H971" s="42">
        <f t="shared" ca="1" si="214"/>
        <v>1.23555597786759</v>
      </c>
      <c r="I971" s="42">
        <f t="shared" ca="1" si="210"/>
        <v>1.11635555</v>
      </c>
      <c r="J971" s="40">
        <f t="shared" si="215"/>
        <v>3.5999999999999997E-2</v>
      </c>
      <c r="K971" s="98">
        <f t="shared" si="217"/>
        <v>42628</v>
      </c>
      <c r="L971" s="43">
        <f t="shared" si="218"/>
        <v>245</v>
      </c>
      <c r="M971" s="44">
        <f t="shared" si="219"/>
        <v>245</v>
      </c>
      <c r="N971" s="8">
        <f t="shared" si="211"/>
        <v>1.0349827119999999</v>
      </c>
      <c r="O971" s="8">
        <f t="shared" ca="1" si="212"/>
        <v>1.155408695</v>
      </c>
      <c r="P971" s="44">
        <v>0</v>
      </c>
      <c r="Q971" s="42">
        <f t="shared" ca="1" si="220"/>
        <v>326427.78196822997</v>
      </c>
      <c r="R971" s="42"/>
      <c r="S971" s="34">
        <v>0</v>
      </c>
      <c r="T971" s="34"/>
    </row>
    <row r="972" spans="1:20" x14ac:dyDescent="0.2">
      <c r="A972" s="38">
        <f t="shared" si="213"/>
        <v>42985</v>
      </c>
      <c r="B972" s="39">
        <f t="shared" ca="1" si="221"/>
        <v>2428058.31856234</v>
      </c>
      <c r="C972" s="34">
        <f t="shared" si="216"/>
        <v>2100447.3525</v>
      </c>
      <c r="D972" s="34"/>
      <c r="E972" s="40">
        <f ca="1">IF(A972&lt;$B$1,VLOOKUP(A972,[1]DI!$A$4:$B$15000,2,FALSE),0)</f>
        <v>0</v>
      </c>
      <c r="F972" s="41">
        <f t="shared" ref="F972:F1035" ca="1" si="222">IF(A972&lt;A$9,1,ROUND(((1+E972)^(1/252)),16))</f>
        <v>1</v>
      </c>
      <c r="G972" s="41">
        <f ca="1">(TRUNC(PRODUCT($F$11:$F971),16))</f>
        <v>1.3797985771400101</v>
      </c>
      <c r="H972" s="42">
        <f t="shared" ca="1" si="214"/>
        <v>1.23555597786759</v>
      </c>
      <c r="I972" s="42">
        <f t="shared" ref="I972:I1035" ca="1" si="223">ROUND(G972/H972,8)</f>
        <v>1.1167430700000001</v>
      </c>
      <c r="J972" s="40">
        <f t="shared" si="215"/>
        <v>3.5999999999999997E-2</v>
      </c>
      <c r="K972" s="98">
        <f t="shared" si="217"/>
        <v>42628</v>
      </c>
      <c r="L972" s="43">
        <f t="shared" si="218"/>
        <v>245</v>
      </c>
      <c r="M972" s="44">
        <f t="shared" si="219"/>
        <v>246</v>
      </c>
      <c r="N972" s="8">
        <f t="shared" ref="N972:N1035" si="224">ROUND((J972+1)^(M972/252),9)</f>
        <v>1.035127978</v>
      </c>
      <c r="O972" s="8">
        <f t="shared" ref="O972:O1035" ca="1" si="225">ROUND(I972*N972,9)</f>
        <v>1.1559719959999999</v>
      </c>
      <c r="P972" s="44">
        <v>0</v>
      </c>
      <c r="Q972" s="42">
        <f t="shared" ca="1" si="220"/>
        <v>327610.96606234001</v>
      </c>
      <c r="R972" s="42"/>
      <c r="S972" s="34">
        <v>0</v>
      </c>
      <c r="T972" s="34"/>
    </row>
    <row r="973" spans="1:20" x14ac:dyDescent="0.2">
      <c r="A973" s="38">
        <f t="shared" ref="A973:A1036" si="226">(A972+1)</f>
        <v>42986</v>
      </c>
      <c r="B973" s="39">
        <f t="shared" ca="1" si="221"/>
        <v>2428058.31856234</v>
      </c>
      <c r="C973" s="34">
        <f t="shared" si="216"/>
        <v>2100447.3525</v>
      </c>
      <c r="D973" s="34"/>
      <c r="E973" s="40">
        <f ca="1">IF(A973&lt;$B$1,VLOOKUP(A973,[1]DI!$A$4:$B$15000,2,FALSE),0)</f>
        <v>8.14E-2</v>
      </c>
      <c r="F973" s="41">
        <f t="shared" ca="1" si="222"/>
        <v>1.00031058988165</v>
      </c>
      <c r="G973" s="41">
        <f ca="1">(TRUNC(PRODUCT($F$11:$F972),16))</f>
        <v>1.3797985771400101</v>
      </c>
      <c r="H973" s="42">
        <f t="shared" ref="H973:H1036" ca="1" si="227">IF(P972&gt;0,G972,H972)</f>
        <v>1.23555597786759</v>
      </c>
      <c r="I973" s="42">
        <f t="shared" ca="1" si="223"/>
        <v>1.1167430700000001</v>
      </c>
      <c r="J973" s="40">
        <f t="shared" ref="J973:J1036" si="228">J972</f>
        <v>3.5999999999999997E-2</v>
      </c>
      <c r="K973" s="98">
        <f t="shared" si="217"/>
        <v>42628</v>
      </c>
      <c r="L973" s="43">
        <f t="shared" si="218"/>
        <v>246</v>
      </c>
      <c r="M973" s="44">
        <f t="shared" si="219"/>
        <v>246</v>
      </c>
      <c r="N973" s="8">
        <f t="shared" si="224"/>
        <v>1.035127978</v>
      </c>
      <c r="O973" s="8">
        <f t="shared" ca="1" si="225"/>
        <v>1.1559719959999999</v>
      </c>
      <c r="P973" s="44">
        <v>0</v>
      </c>
      <c r="Q973" s="42">
        <f t="shared" ca="1" si="220"/>
        <v>327610.96606234001</v>
      </c>
      <c r="R973" s="42"/>
      <c r="S973" s="34">
        <v>0</v>
      </c>
      <c r="T973" s="34"/>
    </row>
    <row r="974" spans="1:20" x14ac:dyDescent="0.2">
      <c r="A974" s="38">
        <f t="shared" si="226"/>
        <v>42987</v>
      </c>
      <c r="B974" s="39">
        <f t="shared" ca="1" si="221"/>
        <v>2429153.3489815099</v>
      </c>
      <c r="C974" s="34">
        <f t="shared" ref="C974:C1037" si="229">(C973-S973)</f>
        <v>2100447.3525</v>
      </c>
      <c r="D974" s="34"/>
      <c r="E974" s="40">
        <f ca="1">IF(A974&lt;$B$1,VLOOKUP(A974,[1]DI!$A$4:$B$15000,2,FALSE),0)</f>
        <v>0</v>
      </c>
      <c r="F974" s="41">
        <f t="shared" ca="1" si="222"/>
        <v>1</v>
      </c>
      <c r="G974" s="41">
        <f ca="1">(TRUNC(PRODUCT($F$11:$F973),16))</f>
        <v>1.38022712861679</v>
      </c>
      <c r="H974" s="42">
        <f t="shared" ca="1" si="227"/>
        <v>1.23555597786759</v>
      </c>
      <c r="I974" s="42">
        <f t="shared" ca="1" si="223"/>
        <v>1.11708992</v>
      </c>
      <c r="J974" s="40">
        <f t="shared" si="228"/>
        <v>3.5999999999999997E-2</v>
      </c>
      <c r="K974" s="98">
        <f t="shared" ref="K974:K1037" si="230">IF(P973&gt;0,A973,K973)</f>
        <v>42628</v>
      </c>
      <c r="L974" s="43">
        <f t="shared" ref="L974:L1037" si="231">IF(A974&gt;K974,IF(NETWORKDAYS(K974,A974,$W$12:$W$197)-1=0,1,NETWORKDAYS(K974,A974,$W$12:$W$197)-1),0)</f>
        <v>246</v>
      </c>
      <c r="M974" s="44">
        <f t="shared" ref="M974:M1037" si="232">IF(AND(L974=1,L973=1),1,IF(L974&gt;0,IF(L974=L973,L974+1,L974),0))</f>
        <v>247</v>
      </c>
      <c r="N974" s="8">
        <f t="shared" si="224"/>
        <v>1.035273264</v>
      </c>
      <c r="O974" s="8">
        <f t="shared" ca="1" si="225"/>
        <v>1.156493328</v>
      </c>
      <c r="P974" s="44">
        <v>0</v>
      </c>
      <c r="Q974" s="42">
        <f t="shared" ref="Q974:Q1037" ca="1" si="233">TRUNC(((O974-1)*C974),8)</f>
        <v>328705.99648151</v>
      </c>
      <c r="R974" s="42"/>
      <c r="S974" s="34">
        <v>0</v>
      </c>
      <c r="T974" s="34"/>
    </row>
    <row r="975" spans="1:20" x14ac:dyDescent="0.2">
      <c r="A975" s="38">
        <f t="shared" si="226"/>
        <v>42988</v>
      </c>
      <c r="B975" s="39">
        <f t="shared" ref="B975:B1038" ca="1" si="234">IF(A975&lt;=TODAY(),C975+Q975,IF(AND(A975&gt;TODAY(),A975&lt;=$B$1),IF(VLOOKUP(TODAY(),$A$10:$E$2000,5,FALSE)=0,"n.d",C975+Q975),"n.d"))</f>
        <v>2429153.3489815099</v>
      </c>
      <c r="C975" s="34">
        <f t="shared" si="229"/>
        <v>2100447.3525</v>
      </c>
      <c r="D975" s="34"/>
      <c r="E975" s="40">
        <f ca="1">IF(A975&lt;$B$1,VLOOKUP(A975,[1]DI!$A$4:$B$15000,2,FALSE),0)</f>
        <v>0</v>
      </c>
      <c r="F975" s="41">
        <f t="shared" ca="1" si="222"/>
        <v>1</v>
      </c>
      <c r="G975" s="41">
        <f ca="1">(TRUNC(PRODUCT($F$11:$F974),16))</f>
        <v>1.38022712861679</v>
      </c>
      <c r="H975" s="42">
        <f t="shared" ca="1" si="227"/>
        <v>1.23555597786759</v>
      </c>
      <c r="I975" s="42">
        <f t="shared" ca="1" si="223"/>
        <v>1.11708992</v>
      </c>
      <c r="J975" s="40">
        <f t="shared" si="228"/>
        <v>3.5999999999999997E-2</v>
      </c>
      <c r="K975" s="98">
        <f t="shared" si="230"/>
        <v>42628</v>
      </c>
      <c r="L975" s="43">
        <f t="shared" si="231"/>
        <v>246</v>
      </c>
      <c r="M975" s="44">
        <f t="shared" si="232"/>
        <v>247</v>
      </c>
      <c r="N975" s="8">
        <f t="shared" si="224"/>
        <v>1.035273264</v>
      </c>
      <c r="O975" s="8">
        <f t="shared" ca="1" si="225"/>
        <v>1.156493328</v>
      </c>
      <c r="P975" s="44">
        <v>0</v>
      </c>
      <c r="Q975" s="42">
        <f t="shared" ca="1" si="233"/>
        <v>328705.99648151</v>
      </c>
      <c r="R975" s="42"/>
      <c r="S975" s="34">
        <v>0</v>
      </c>
      <c r="T975" s="34"/>
    </row>
    <row r="976" spans="1:20" x14ac:dyDescent="0.2">
      <c r="A976" s="38">
        <f t="shared" si="226"/>
        <v>42989</v>
      </c>
      <c r="B976" s="39">
        <f t="shared" ca="1" si="234"/>
        <v>2429153.3489815099</v>
      </c>
      <c r="C976" s="34">
        <f t="shared" si="229"/>
        <v>2100447.3525</v>
      </c>
      <c r="D976" s="34"/>
      <c r="E976" s="40">
        <f ca="1">IF(A976&lt;$B$1,VLOOKUP(A976,[1]DI!$A$4:$B$15000,2,FALSE),0)</f>
        <v>8.14E-2</v>
      </c>
      <c r="F976" s="41">
        <f t="shared" ca="1" si="222"/>
        <v>1.00031058988165</v>
      </c>
      <c r="G976" s="41">
        <f ca="1">(TRUNC(PRODUCT($F$11:$F975),16))</f>
        <v>1.38022712861679</v>
      </c>
      <c r="H976" s="42">
        <f t="shared" ca="1" si="227"/>
        <v>1.23555597786759</v>
      </c>
      <c r="I976" s="42">
        <f t="shared" ca="1" si="223"/>
        <v>1.11708992</v>
      </c>
      <c r="J976" s="40">
        <f t="shared" si="228"/>
        <v>3.5999999999999997E-2</v>
      </c>
      <c r="K976" s="98">
        <f t="shared" si="230"/>
        <v>42628</v>
      </c>
      <c r="L976" s="43">
        <f t="shared" si="231"/>
        <v>247</v>
      </c>
      <c r="M976" s="44">
        <f t="shared" si="232"/>
        <v>247</v>
      </c>
      <c r="N976" s="8">
        <f t="shared" si="224"/>
        <v>1.035273264</v>
      </c>
      <c r="O976" s="8">
        <f t="shared" ca="1" si="225"/>
        <v>1.156493328</v>
      </c>
      <c r="P976" s="44">
        <v>0</v>
      </c>
      <c r="Q976" s="42">
        <f t="shared" ca="1" si="233"/>
        <v>328705.99648151</v>
      </c>
      <c r="R976" s="42"/>
      <c r="S976" s="34">
        <v>0</v>
      </c>
      <c r="T976" s="34"/>
    </row>
    <row r="977" spans="1:21" x14ac:dyDescent="0.2">
      <c r="A977" s="38">
        <f t="shared" si="226"/>
        <v>42990</v>
      </c>
      <c r="B977" s="39">
        <f t="shared" ca="1" si="234"/>
        <v>2430248.8751062602</v>
      </c>
      <c r="C977" s="34">
        <f t="shared" si="229"/>
        <v>2100447.3525</v>
      </c>
      <c r="D977" s="34"/>
      <c r="E977" s="40">
        <f ca="1">IF(A977&lt;$B$1,VLOOKUP(A977,[1]DI!$A$4:$B$15000,2,FALSE),0)</f>
        <v>8.14E-2</v>
      </c>
      <c r="F977" s="41">
        <f t="shared" ca="1" si="222"/>
        <v>1.00031058988165</v>
      </c>
      <c r="G977" s="41">
        <f ca="1">(TRUNC(PRODUCT($F$11:$F976),16))</f>
        <v>1.3806558131973099</v>
      </c>
      <c r="H977" s="42">
        <f t="shared" ca="1" si="227"/>
        <v>1.23555597786759</v>
      </c>
      <c r="I977" s="42">
        <f t="shared" ca="1" si="223"/>
        <v>1.1174368800000001</v>
      </c>
      <c r="J977" s="40">
        <f t="shared" si="228"/>
        <v>3.5999999999999997E-2</v>
      </c>
      <c r="K977" s="98">
        <f t="shared" si="230"/>
        <v>42628</v>
      </c>
      <c r="L977" s="43">
        <f t="shared" si="231"/>
        <v>248</v>
      </c>
      <c r="M977" s="44">
        <f t="shared" si="232"/>
        <v>248</v>
      </c>
      <c r="N977" s="8">
        <f t="shared" si="224"/>
        <v>1.03541857</v>
      </c>
      <c r="O977" s="8">
        <f t="shared" ca="1" si="225"/>
        <v>1.157014896</v>
      </c>
      <c r="P977" s="44">
        <v>0</v>
      </c>
      <c r="Q977" s="42">
        <f t="shared" ca="1" si="233"/>
        <v>329801.52260626003</v>
      </c>
      <c r="R977" s="42"/>
      <c r="S977" s="34">
        <v>0</v>
      </c>
      <c r="T977" s="34"/>
    </row>
    <row r="978" spans="1:21" x14ac:dyDescent="0.2">
      <c r="A978" s="38">
        <f t="shared" si="226"/>
        <v>42991</v>
      </c>
      <c r="B978" s="39">
        <f t="shared" ca="1" si="234"/>
        <v>2431344.8822334502</v>
      </c>
      <c r="C978" s="34">
        <f t="shared" si="229"/>
        <v>2100447.3525</v>
      </c>
      <c r="D978" s="34"/>
      <c r="E978" s="40">
        <f ca="1">IF(A978&lt;$B$1,VLOOKUP(A978,[1]DI!$A$4:$B$15000,2,FALSE),0)</f>
        <v>8.14E-2</v>
      </c>
      <c r="F978" s="41">
        <f t="shared" ca="1" si="222"/>
        <v>1.00031058988165</v>
      </c>
      <c r="G978" s="41">
        <f ca="1">(TRUNC(PRODUCT($F$11:$F977),16))</f>
        <v>1.3810846309229301</v>
      </c>
      <c r="H978" s="42">
        <f t="shared" ca="1" si="227"/>
        <v>1.23555597786759</v>
      </c>
      <c r="I978" s="42">
        <f t="shared" ca="1" si="223"/>
        <v>1.11778394</v>
      </c>
      <c r="J978" s="40">
        <f t="shared" si="228"/>
        <v>3.5999999999999997E-2</v>
      </c>
      <c r="K978" s="98">
        <f t="shared" si="230"/>
        <v>42628</v>
      </c>
      <c r="L978" s="43">
        <f t="shared" si="231"/>
        <v>249</v>
      </c>
      <c r="M978" s="44">
        <f t="shared" si="232"/>
        <v>249</v>
      </c>
      <c r="N978" s="8">
        <f t="shared" si="224"/>
        <v>1.0355638970000001</v>
      </c>
      <c r="O978" s="8">
        <f t="shared" ca="1" si="225"/>
        <v>1.1575366929999999</v>
      </c>
      <c r="P978" s="44">
        <v>0</v>
      </c>
      <c r="Q978" s="42">
        <f t="shared" ca="1" si="233"/>
        <v>330897.52973344998</v>
      </c>
      <c r="R978" s="42"/>
      <c r="S978" s="34">
        <v>0</v>
      </c>
      <c r="T978" s="34"/>
    </row>
    <row r="979" spans="1:21" x14ac:dyDescent="0.2">
      <c r="A979" s="38">
        <f t="shared" si="226"/>
        <v>42992</v>
      </c>
      <c r="B979" s="39">
        <f t="shared" ca="1" si="234"/>
        <v>2432441.3871666701</v>
      </c>
      <c r="C979" s="34">
        <f t="shared" si="229"/>
        <v>2100447.3525</v>
      </c>
      <c r="D979" s="34"/>
      <c r="E979" s="40">
        <f ca="1">IF(A979&lt;$B$1,VLOOKUP(A979,[1]DI!$A$4:$B$15000,2,FALSE),0)</f>
        <v>8.14E-2</v>
      </c>
      <c r="F979" s="41">
        <f t="shared" ca="1" si="222"/>
        <v>1.00031058988165</v>
      </c>
      <c r="G979" s="41">
        <f ca="1">(TRUNC(PRODUCT($F$11:$F978),16))</f>
        <v>1.3815135818349999</v>
      </c>
      <c r="H979" s="42">
        <f t="shared" ca="1" si="227"/>
        <v>1.23555597786759</v>
      </c>
      <c r="I979" s="42">
        <f t="shared" ca="1" si="223"/>
        <v>1.11813111</v>
      </c>
      <c r="J979" s="40">
        <f t="shared" si="228"/>
        <v>3.5999999999999997E-2</v>
      </c>
      <c r="K979" s="98">
        <f t="shared" si="230"/>
        <v>42628</v>
      </c>
      <c r="L979" s="43">
        <f t="shared" si="231"/>
        <v>250</v>
      </c>
      <c r="M979" s="44">
        <f t="shared" si="232"/>
        <v>250</v>
      </c>
      <c r="N979" s="8">
        <f t="shared" si="224"/>
        <v>1.035709244</v>
      </c>
      <c r="O979" s="8">
        <f t="shared" ca="1" si="225"/>
        <v>1.158058727</v>
      </c>
      <c r="P979" s="44">
        <v>0</v>
      </c>
      <c r="Q979" s="42">
        <f t="shared" ca="1" si="233"/>
        <v>331994.03466667002</v>
      </c>
      <c r="R979" s="42"/>
      <c r="S979" s="34">
        <v>0</v>
      </c>
      <c r="T979" s="34"/>
    </row>
    <row r="980" spans="1:21" s="46" customFormat="1" x14ac:dyDescent="0.2">
      <c r="A980" s="38">
        <f t="shared" si="226"/>
        <v>42993</v>
      </c>
      <c r="B980" s="39">
        <f t="shared" ca="1" si="234"/>
        <v>2433538.3920063502</v>
      </c>
      <c r="C980" s="34">
        <f t="shared" si="229"/>
        <v>2100447.3525</v>
      </c>
      <c r="D980" s="34"/>
      <c r="E980" s="40">
        <f ca="1">IF(A980&lt;$B$1,VLOOKUP(A980,[1]DI!$A$4:$B$15000,2,FALSE),0)</f>
        <v>8.14E-2</v>
      </c>
      <c r="F980" s="41">
        <f t="shared" ca="1" si="222"/>
        <v>1.00031058988165</v>
      </c>
      <c r="G980" s="41">
        <f ca="1">(TRUNC(PRODUCT($F$11:$F979),16))</f>
        <v>1.3819426659748799</v>
      </c>
      <c r="H980" s="42">
        <f t="shared" ca="1" si="227"/>
        <v>1.23555597786759</v>
      </c>
      <c r="I980" s="42">
        <f t="shared" ca="1" si="223"/>
        <v>1.1184783899999999</v>
      </c>
      <c r="J980" s="40">
        <f t="shared" si="228"/>
        <v>3.5999999999999997E-2</v>
      </c>
      <c r="K980" s="98">
        <f t="shared" si="230"/>
        <v>42628</v>
      </c>
      <c r="L980" s="43">
        <f t="shared" si="231"/>
        <v>251</v>
      </c>
      <c r="M980" s="44">
        <f t="shared" si="232"/>
        <v>251</v>
      </c>
      <c r="N980" s="8">
        <f t="shared" si="224"/>
        <v>1.0358546120000001</v>
      </c>
      <c r="O980" s="8">
        <f t="shared" ca="1" si="225"/>
        <v>1.158580999</v>
      </c>
      <c r="P980" s="44">
        <v>0</v>
      </c>
      <c r="Q980" s="42">
        <f t="shared" ca="1" si="233"/>
        <v>333091.03950635</v>
      </c>
      <c r="R980" s="42"/>
      <c r="S980" s="34">
        <v>0</v>
      </c>
      <c r="T980" s="34"/>
      <c r="U980" s="45"/>
    </row>
    <row r="981" spans="1:21" x14ac:dyDescent="0.2">
      <c r="A981" s="38">
        <f t="shared" si="226"/>
        <v>42994</v>
      </c>
      <c r="B981" s="39">
        <f t="shared" ca="1" si="234"/>
        <v>2434635.8946520602</v>
      </c>
      <c r="C981" s="34">
        <f t="shared" si="229"/>
        <v>2100447.3525</v>
      </c>
      <c r="D981" s="34"/>
      <c r="E981" s="40">
        <f ca="1">IF(A981&lt;$B$1,VLOOKUP(A981,[1]DI!$A$4:$B$15000,2,FALSE),0)</f>
        <v>0</v>
      </c>
      <c r="F981" s="41">
        <f t="shared" ca="1" si="222"/>
        <v>1</v>
      </c>
      <c r="G981" s="41">
        <f ca="1">(TRUNC(PRODUCT($F$11:$F980),16))</f>
        <v>1.38237188338395</v>
      </c>
      <c r="H981" s="42">
        <f t="shared" ca="1" si="227"/>
        <v>1.23555597786759</v>
      </c>
      <c r="I981" s="42">
        <f t="shared" ca="1" si="223"/>
        <v>1.1188257800000001</v>
      </c>
      <c r="J981" s="40">
        <f t="shared" si="228"/>
        <v>3.5999999999999997E-2</v>
      </c>
      <c r="K981" s="98">
        <f t="shared" si="230"/>
        <v>42628</v>
      </c>
      <c r="L981" s="43">
        <f t="shared" si="231"/>
        <v>251</v>
      </c>
      <c r="M981" s="44">
        <f t="shared" si="232"/>
        <v>252</v>
      </c>
      <c r="N981" s="8">
        <f t="shared" si="224"/>
        <v>1.036</v>
      </c>
      <c r="O981" s="8">
        <f t="shared" ca="1" si="225"/>
        <v>1.1591035080000001</v>
      </c>
      <c r="P981" s="44">
        <v>0</v>
      </c>
      <c r="Q981" s="42">
        <f t="shared" ca="1" si="233"/>
        <v>334188.54215206002</v>
      </c>
      <c r="R981" s="42"/>
      <c r="S981" s="34">
        <v>0</v>
      </c>
      <c r="T981" s="34"/>
    </row>
    <row r="982" spans="1:21" x14ac:dyDescent="0.2">
      <c r="A982" s="38">
        <f t="shared" si="226"/>
        <v>42995</v>
      </c>
      <c r="B982" s="39">
        <f t="shared" ca="1" si="234"/>
        <v>2434635.8946520602</v>
      </c>
      <c r="C982" s="34">
        <f t="shared" si="229"/>
        <v>2100447.3525</v>
      </c>
      <c r="D982" s="34"/>
      <c r="E982" s="40">
        <f ca="1">IF(A982&lt;$B$1,VLOOKUP(A982,[1]DI!$A$4:$B$15000,2,FALSE),0)</f>
        <v>0</v>
      </c>
      <c r="F982" s="41">
        <f t="shared" ca="1" si="222"/>
        <v>1</v>
      </c>
      <c r="G982" s="41">
        <f ca="1">(TRUNC(PRODUCT($F$11:$F981),16))</f>
        <v>1.38237188338395</v>
      </c>
      <c r="H982" s="42">
        <f t="shared" ca="1" si="227"/>
        <v>1.23555597786759</v>
      </c>
      <c r="I982" s="42">
        <f t="shared" ca="1" si="223"/>
        <v>1.1188257800000001</v>
      </c>
      <c r="J982" s="40">
        <f t="shared" si="228"/>
        <v>3.5999999999999997E-2</v>
      </c>
      <c r="K982" s="98">
        <f t="shared" si="230"/>
        <v>42628</v>
      </c>
      <c r="L982" s="43">
        <f t="shared" si="231"/>
        <v>251</v>
      </c>
      <c r="M982" s="44">
        <f t="shared" si="232"/>
        <v>252</v>
      </c>
      <c r="N982" s="8">
        <f t="shared" si="224"/>
        <v>1.036</v>
      </c>
      <c r="O982" s="8">
        <f t="shared" ca="1" si="225"/>
        <v>1.1591035080000001</v>
      </c>
      <c r="P982" s="44">
        <v>0</v>
      </c>
      <c r="Q982" s="42">
        <f t="shared" ca="1" si="233"/>
        <v>334188.54215206002</v>
      </c>
      <c r="R982" s="42"/>
      <c r="S982" s="34">
        <v>0</v>
      </c>
      <c r="T982" s="34"/>
    </row>
    <row r="983" spans="1:21" x14ac:dyDescent="0.2">
      <c r="A983" s="38">
        <f t="shared" si="226"/>
        <v>42996</v>
      </c>
      <c r="B983" s="39">
        <f t="shared" ca="1" si="234"/>
        <v>2434635.8946520602</v>
      </c>
      <c r="C983" s="34">
        <f t="shared" si="229"/>
        <v>2100447.3525</v>
      </c>
      <c r="D983" s="34"/>
      <c r="E983" s="40">
        <f ca="1">IF(A983&lt;$B$1,VLOOKUP(A983,[1]DI!$A$4:$B$15000,2,FALSE),0)</f>
        <v>8.14E-2</v>
      </c>
      <c r="F983" s="41">
        <f t="shared" ca="1" si="222"/>
        <v>1.00031058988165</v>
      </c>
      <c r="G983" s="41">
        <f ca="1">(TRUNC(PRODUCT($F$11:$F982),16))</f>
        <v>1.38237188338395</v>
      </c>
      <c r="H983" s="42">
        <f t="shared" ca="1" si="227"/>
        <v>1.23555597786759</v>
      </c>
      <c r="I983" s="42">
        <f t="shared" ca="1" si="223"/>
        <v>1.1188257800000001</v>
      </c>
      <c r="J983" s="40">
        <f t="shared" si="228"/>
        <v>3.5999999999999997E-2</v>
      </c>
      <c r="K983" s="98">
        <f t="shared" si="230"/>
        <v>42628</v>
      </c>
      <c r="L983" s="43">
        <f t="shared" si="231"/>
        <v>252</v>
      </c>
      <c r="M983" s="44">
        <f t="shared" si="232"/>
        <v>252</v>
      </c>
      <c r="N983" s="8">
        <f t="shared" si="224"/>
        <v>1.036</v>
      </c>
      <c r="O983" s="8">
        <f t="shared" ca="1" si="225"/>
        <v>1.1591035080000001</v>
      </c>
      <c r="P983" s="44">
        <v>0</v>
      </c>
      <c r="Q983" s="42">
        <f t="shared" ca="1" si="233"/>
        <v>334188.54215206002</v>
      </c>
      <c r="R983" s="42"/>
      <c r="S983" s="34">
        <v>0</v>
      </c>
      <c r="T983" s="34"/>
    </row>
    <row r="984" spans="1:21" x14ac:dyDescent="0.2">
      <c r="A984" s="38">
        <f t="shared" si="226"/>
        <v>42997</v>
      </c>
      <c r="B984" s="39">
        <f t="shared" ca="1" si="234"/>
        <v>2435733.8972042399</v>
      </c>
      <c r="C984" s="34">
        <f t="shared" si="229"/>
        <v>2100447.3525</v>
      </c>
      <c r="D984" s="34"/>
      <c r="E984" s="40">
        <f ca="1">IF(A984&lt;$B$1,VLOOKUP(A984,[1]DI!$A$4:$B$15000,2,FALSE),0)</f>
        <v>8.14E-2</v>
      </c>
      <c r="F984" s="41">
        <f t="shared" ca="1" si="222"/>
        <v>1.00031058988165</v>
      </c>
      <c r="G984" s="41">
        <f ca="1">(TRUNC(PRODUCT($F$11:$F983),16))</f>
        <v>1.38280123410361</v>
      </c>
      <c r="H984" s="42">
        <f t="shared" ca="1" si="227"/>
        <v>1.23555597786759</v>
      </c>
      <c r="I984" s="42">
        <f t="shared" ca="1" si="223"/>
        <v>1.11917328</v>
      </c>
      <c r="J984" s="40">
        <f t="shared" si="228"/>
        <v>3.5999999999999997E-2</v>
      </c>
      <c r="K984" s="98">
        <f t="shared" si="230"/>
        <v>42628</v>
      </c>
      <c r="L984" s="43">
        <f t="shared" si="231"/>
        <v>253</v>
      </c>
      <c r="M984" s="44">
        <f t="shared" si="232"/>
        <v>253</v>
      </c>
      <c r="N984" s="8">
        <f t="shared" si="224"/>
        <v>1.0361454080000001</v>
      </c>
      <c r="O984" s="8">
        <f t="shared" ca="1" si="225"/>
        <v>1.1596262550000001</v>
      </c>
      <c r="P984" s="44">
        <v>0</v>
      </c>
      <c r="Q984" s="42">
        <f t="shared" ca="1" si="233"/>
        <v>335286.54470423999</v>
      </c>
      <c r="R984" s="42"/>
      <c r="S984" s="34">
        <v>0</v>
      </c>
      <c r="T984" s="34"/>
    </row>
    <row r="985" spans="1:21" x14ac:dyDescent="0.2">
      <c r="A985" s="38">
        <f t="shared" si="226"/>
        <v>42998</v>
      </c>
      <c r="B985" s="39">
        <f t="shared" ca="1" si="234"/>
        <v>2436832.3786584102</v>
      </c>
      <c r="C985" s="34">
        <f t="shared" si="229"/>
        <v>2100447.3525</v>
      </c>
      <c r="D985" s="34"/>
      <c r="E985" s="40">
        <f ca="1">IF(A985&lt;$B$1,VLOOKUP(A985,[1]DI!$A$4:$B$15000,2,FALSE),0)</f>
        <v>8.14E-2</v>
      </c>
      <c r="F985" s="41">
        <f t="shared" ca="1" si="222"/>
        <v>1.00031058988165</v>
      </c>
      <c r="G985" s="41">
        <f ca="1">(TRUNC(PRODUCT($F$11:$F984),16))</f>
        <v>1.3832307181752601</v>
      </c>
      <c r="H985" s="42">
        <f t="shared" ca="1" si="227"/>
        <v>1.23555597786759</v>
      </c>
      <c r="I985" s="42">
        <f t="shared" ca="1" si="223"/>
        <v>1.1195208800000001</v>
      </c>
      <c r="J985" s="40">
        <f t="shared" si="228"/>
        <v>3.5999999999999997E-2</v>
      </c>
      <c r="K985" s="98">
        <f t="shared" si="230"/>
        <v>42628</v>
      </c>
      <c r="L985" s="43">
        <f t="shared" si="231"/>
        <v>254</v>
      </c>
      <c r="M985" s="44">
        <f t="shared" si="232"/>
        <v>254</v>
      </c>
      <c r="N985" s="8">
        <f t="shared" si="224"/>
        <v>1.0362908369999999</v>
      </c>
      <c r="O985" s="8">
        <f t="shared" ca="1" si="225"/>
        <v>1.16014923</v>
      </c>
      <c r="P985" s="44">
        <v>0</v>
      </c>
      <c r="Q985" s="42">
        <f t="shared" ca="1" si="233"/>
        <v>336385.02615841001</v>
      </c>
      <c r="R985" s="42"/>
      <c r="S985" s="34">
        <v>0</v>
      </c>
      <c r="T985" s="34"/>
    </row>
    <row r="986" spans="1:21" x14ac:dyDescent="0.2">
      <c r="A986" s="38">
        <f t="shared" si="226"/>
        <v>42999</v>
      </c>
      <c r="B986" s="39">
        <f t="shared" ca="1" si="234"/>
        <v>2437931.3600190501</v>
      </c>
      <c r="C986" s="34">
        <f t="shared" si="229"/>
        <v>2100447.3525</v>
      </c>
      <c r="D986" s="34"/>
      <c r="E986" s="40">
        <f ca="1">IF(A986&lt;$B$1,VLOOKUP(A986,[1]DI!$A$4:$B$15000,2,FALSE),0)</f>
        <v>8.14E-2</v>
      </c>
      <c r="F986" s="41">
        <f t="shared" ca="1" si="222"/>
        <v>1.00031058988165</v>
      </c>
      <c r="G986" s="41">
        <f ca="1">(TRUNC(PRODUCT($F$11:$F985),16))</f>
        <v>1.3836603356403101</v>
      </c>
      <c r="H986" s="42">
        <f t="shared" ca="1" si="227"/>
        <v>1.23555597786759</v>
      </c>
      <c r="I986" s="42">
        <f t="shared" ca="1" si="223"/>
        <v>1.1198685900000001</v>
      </c>
      <c r="J986" s="40">
        <f t="shared" si="228"/>
        <v>3.5999999999999997E-2</v>
      </c>
      <c r="K986" s="98">
        <f t="shared" si="230"/>
        <v>42628</v>
      </c>
      <c r="L986" s="43">
        <f t="shared" si="231"/>
        <v>255</v>
      </c>
      <c r="M986" s="44">
        <f t="shared" si="232"/>
        <v>255</v>
      </c>
      <c r="N986" s="8">
        <f t="shared" si="224"/>
        <v>1.0364362869999999</v>
      </c>
      <c r="O986" s="8">
        <f t="shared" ca="1" si="225"/>
        <v>1.1606724429999999</v>
      </c>
      <c r="P986" s="44">
        <v>0</v>
      </c>
      <c r="Q986" s="42">
        <f t="shared" ca="1" si="233"/>
        <v>337484.00751904998</v>
      </c>
      <c r="R986" s="42"/>
      <c r="S986" s="34">
        <v>0</v>
      </c>
      <c r="T986" s="34"/>
    </row>
    <row r="987" spans="1:21" x14ac:dyDescent="0.2">
      <c r="A987" s="38">
        <f t="shared" si="226"/>
        <v>43000</v>
      </c>
      <c r="B987" s="39">
        <f t="shared" ca="1" si="234"/>
        <v>2439030.8391857198</v>
      </c>
      <c r="C987" s="34">
        <f t="shared" si="229"/>
        <v>2100447.3525</v>
      </c>
      <c r="D987" s="34"/>
      <c r="E987" s="40">
        <f ca="1">IF(A987&lt;$B$1,VLOOKUP(A987,[1]DI!$A$4:$B$15000,2,FALSE),0)</f>
        <v>8.14E-2</v>
      </c>
      <c r="F987" s="41">
        <f t="shared" ca="1" si="222"/>
        <v>1.00031058988165</v>
      </c>
      <c r="G987" s="41">
        <f ca="1">(TRUNC(PRODUCT($F$11:$F986),16))</f>
        <v>1.3840900865401999</v>
      </c>
      <c r="H987" s="42">
        <f t="shared" ca="1" si="227"/>
        <v>1.23555597786759</v>
      </c>
      <c r="I987" s="42">
        <f t="shared" ca="1" si="223"/>
        <v>1.1202164100000001</v>
      </c>
      <c r="J987" s="40">
        <f t="shared" si="228"/>
        <v>3.5999999999999997E-2</v>
      </c>
      <c r="K987" s="98">
        <f t="shared" si="230"/>
        <v>42628</v>
      </c>
      <c r="L987" s="43">
        <f t="shared" si="231"/>
        <v>256</v>
      </c>
      <c r="M987" s="44">
        <f t="shared" si="232"/>
        <v>256</v>
      </c>
      <c r="N987" s="8">
        <f t="shared" si="224"/>
        <v>1.0365817559999999</v>
      </c>
      <c r="O987" s="8">
        <f t="shared" ca="1" si="225"/>
        <v>1.1611958929999999</v>
      </c>
      <c r="P987" s="44">
        <v>0</v>
      </c>
      <c r="Q987" s="42">
        <f t="shared" ca="1" si="233"/>
        <v>338583.48668571998</v>
      </c>
      <c r="R987" s="42"/>
      <c r="S987" s="34">
        <v>0</v>
      </c>
      <c r="T987" s="34"/>
    </row>
    <row r="988" spans="1:21" x14ac:dyDescent="0.2">
      <c r="A988" s="38">
        <f t="shared" si="226"/>
        <v>43001</v>
      </c>
      <c r="B988" s="39">
        <f t="shared" ca="1" si="234"/>
        <v>2440130.8203592999</v>
      </c>
      <c r="C988" s="34">
        <f t="shared" si="229"/>
        <v>2100447.3525</v>
      </c>
      <c r="D988" s="34"/>
      <c r="E988" s="40">
        <f ca="1">IF(A988&lt;$B$1,VLOOKUP(A988,[1]DI!$A$4:$B$15000,2,FALSE),0)</f>
        <v>0</v>
      </c>
      <c r="F988" s="41">
        <f t="shared" ca="1" si="222"/>
        <v>1</v>
      </c>
      <c r="G988" s="41">
        <f ca="1">(TRUNC(PRODUCT($F$11:$F987),16))</f>
        <v>1.38451997091637</v>
      </c>
      <c r="H988" s="42">
        <f t="shared" ca="1" si="227"/>
        <v>1.23555597786759</v>
      </c>
      <c r="I988" s="42">
        <f t="shared" ca="1" si="223"/>
        <v>1.12056434</v>
      </c>
      <c r="J988" s="40">
        <f t="shared" si="228"/>
        <v>3.5999999999999997E-2</v>
      </c>
      <c r="K988" s="98">
        <f t="shared" si="230"/>
        <v>42628</v>
      </c>
      <c r="L988" s="43">
        <f t="shared" si="231"/>
        <v>256</v>
      </c>
      <c r="M988" s="44">
        <f t="shared" si="232"/>
        <v>257</v>
      </c>
      <c r="N988" s="8">
        <f t="shared" si="224"/>
        <v>1.0367272460000001</v>
      </c>
      <c r="O988" s="8">
        <f t="shared" ca="1" si="225"/>
        <v>1.1617195819999999</v>
      </c>
      <c r="P988" s="44">
        <v>0</v>
      </c>
      <c r="Q988" s="42">
        <f t="shared" ca="1" si="233"/>
        <v>339683.46785930003</v>
      </c>
      <c r="R988" s="42"/>
      <c r="S988" s="34">
        <v>0</v>
      </c>
      <c r="T988" s="34"/>
    </row>
    <row r="989" spans="1:21" x14ac:dyDescent="0.2">
      <c r="A989" s="38">
        <f t="shared" si="226"/>
        <v>43002</v>
      </c>
      <c r="B989" s="39">
        <f t="shared" ca="1" si="234"/>
        <v>2440130.8203592999</v>
      </c>
      <c r="C989" s="34">
        <f t="shared" si="229"/>
        <v>2100447.3525</v>
      </c>
      <c r="D989" s="34"/>
      <c r="E989" s="40">
        <f ca="1">IF(A989&lt;$B$1,VLOOKUP(A989,[1]DI!$A$4:$B$15000,2,FALSE),0)</f>
        <v>0</v>
      </c>
      <c r="F989" s="41">
        <f t="shared" ca="1" si="222"/>
        <v>1</v>
      </c>
      <c r="G989" s="41">
        <f ca="1">(TRUNC(PRODUCT($F$11:$F988),16))</f>
        <v>1.38451997091637</v>
      </c>
      <c r="H989" s="42">
        <f t="shared" ca="1" si="227"/>
        <v>1.23555597786759</v>
      </c>
      <c r="I989" s="42">
        <f t="shared" ca="1" si="223"/>
        <v>1.12056434</v>
      </c>
      <c r="J989" s="40">
        <f t="shared" si="228"/>
        <v>3.5999999999999997E-2</v>
      </c>
      <c r="K989" s="98">
        <f t="shared" si="230"/>
        <v>42628</v>
      </c>
      <c r="L989" s="43">
        <f t="shared" si="231"/>
        <v>256</v>
      </c>
      <c r="M989" s="44">
        <f t="shared" si="232"/>
        <v>257</v>
      </c>
      <c r="N989" s="8">
        <f t="shared" si="224"/>
        <v>1.0367272460000001</v>
      </c>
      <c r="O989" s="8">
        <f t="shared" ca="1" si="225"/>
        <v>1.1617195819999999</v>
      </c>
      <c r="P989" s="44">
        <v>0</v>
      </c>
      <c r="Q989" s="42">
        <f t="shared" ca="1" si="233"/>
        <v>339683.46785930003</v>
      </c>
      <c r="R989" s="42"/>
      <c r="S989" s="34">
        <v>0</v>
      </c>
      <c r="T989" s="34"/>
    </row>
    <row r="990" spans="1:21" x14ac:dyDescent="0.2">
      <c r="A990" s="38">
        <f t="shared" si="226"/>
        <v>43003</v>
      </c>
      <c r="B990" s="39">
        <f t="shared" ca="1" si="234"/>
        <v>2440130.8203592999</v>
      </c>
      <c r="C990" s="34">
        <f t="shared" si="229"/>
        <v>2100447.3525</v>
      </c>
      <c r="D990" s="34"/>
      <c r="E990" s="40">
        <f ca="1">IF(A990&lt;$B$1,VLOOKUP(A990,[1]DI!$A$4:$B$15000,2,FALSE),0)</f>
        <v>8.14E-2</v>
      </c>
      <c r="F990" s="41">
        <f t="shared" ca="1" si="222"/>
        <v>1.00031058988165</v>
      </c>
      <c r="G990" s="41">
        <f ca="1">(TRUNC(PRODUCT($F$11:$F989),16))</f>
        <v>1.38451997091637</v>
      </c>
      <c r="H990" s="42">
        <f t="shared" ca="1" si="227"/>
        <v>1.23555597786759</v>
      </c>
      <c r="I990" s="42">
        <f t="shared" ca="1" si="223"/>
        <v>1.12056434</v>
      </c>
      <c r="J990" s="40">
        <f t="shared" si="228"/>
        <v>3.5999999999999997E-2</v>
      </c>
      <c r="K990" s="98">
        <f t="shared" si="230"/>
        <v>42628</v>
      </c>
      <c r="L990" s="43">
        <f t="shared" si="231"/>
        <v>257</v>
      </c>
      <c r="M990" s="44">
        <f t="shared" si="232"/>
        <v>257</v>
      </c>
      <c r="N990" s="8">
        <f t="shared" si="224"/>
        <v>1.0367272460000001</v>
      </c>
      <c r="O990" s="8">
        <f t="shared" ca="1" si="225"/>
        <v>1.1617195819999999</v>
      </c>
      <c r="P990" s="44">
        <v>0</v>
      </c>
      <c r="Q990" s="42">
        <f t="shared" ca="1" si="233"/>
        <v>339683.46785930003</v>
      </c>
      <c r="R990" s="42"/>
      <c r="S990" s="34">
        <v>0</v>
      </c>
      <c r="T990" s="34"/>
    </row>
    <row r="991" spans="1:21" x14ac:dyDescent="0.2">
      <c r="A991" s="38">
        <f t="shared" si="226"/>
        <v>43004</v>
      </c>
      <c r="B991" s="39">
        <f t="shared" ca="1" si="234"/>
        <v>2441231.3035398</v>
      </c>
      <c r="C991" s="34">
        <f t="shared" si="229"/>
        <v>2100447.3525</v>
      </c>
      <c r="D991" s="34"/>
      <c r="E991" s="40">
        <f ca="1">IF(A991&lt;$B$1,VLOOKUP(A991,[1]DI!$A$4:$B$15000,2,FALSE),0)</f>
        <v>8.14E-2</v>
      </c>
      <c r="F991" s="41">
        <f t="shared" ca="1" si="222"/>
        <v>1.00031058988165</v>
      </c>
      <c r="G991" s="41">
        <f ca="1">(TRUNC(PRODUCT($F$11:$F990),16))</f>
        <v>1.3849499888102801</v>
      </c>
      <c r="H991" s="42">
        <f t="shared" ca="1" si="227"/>
        <v>1.23555597786759</v>
      </c>
      <c r="I991" s="42">
        <f t="shared" ca="1" si="223"/>
        <v>1.12091238</v>
      </c>
      <c r="J991" s="40">
        <f t="shared" si="228"/>
        <v>3.5999999999999997E-2</v>
      </c>
      <c r="K991" s="98">
        <f t="shared" si="230"/>
        <v>42628</v>
      </c>
      <c r="L991" s="43">
        <f t="shared" si="231"/>
        <v>258</v>
      </c>
      <c r="M991" s="44">
        <f t="shared" si="232"/>
        <v>258</v>
      </c>
      <c r="N991" s="8">
        <f t="shared" si="224"/>
        <v>1.036872757</v>
      </c>
      <c r="O991" s="8">
        <f t="shared" ca="1" si="225"/>
        <v>1.1622435099999999</v>
      </c>
      <c r="P991" s="44">
        <v>0</v>
      </c>
      <c r="Q991" s="42">
        <f t="shared" ca="1" si="233"/>
        <v>340783.95103980001</v>
      </c>
      <c r="R991" s="42"/>
      <c r="S991" s="34">
        <v>0</v>
      </c>
      <c r="T991" s="34"/>
    </row>
    <row r="992" spans="1:21" x14ac:dyDescent="0.2">
      <c r="A992" s="38">
        <f t="shared" si="226"/>
        <v>43005</v>
      </c>
      <c r="B992" s="39">
        <f t="shared" ca="1" si="234"/>
        <v>2442332.2635218501</v>
      </c>
      <c r="C992" s="34">
        <f t="shared" si="229"/>
        <v>2100447.3525</v>
      </c>
      <c r="D992" s="34"/>
      <c r="E992" s="40">
        <f ca="1">IF(A992&lt;$B$1,VLOOKUP(A992,[1]DI!$A$4:$B$15000,2,FALSE),0)</f>
        <v>8.14E-2</v>
      </c>
      <c r="F992" s="41">
        <f t="shared" ca="1" si="222"/>
        <v>1.00031058988165</v>
      </c>
      <c r="G992" s="41">
        <f ca="1">(TRUNC(PRODUCT($F$11:$F991),16))</f>
        <v>1.3853801402633901</v>
      </c>
      <c r="H992" s="42">
        <f t="shared" ca="1" si="227"/>
        <v>1.23555597786759</v>
      </c>
      <c r="I992" s="42">
        <f t="shared" ca="1" si="223"/>
        <v>1.1212605200000001</v>
      </c>
      <c r="J992" s="40">
        <f t="shared" si="228"/>
        <v>3.5999999999999997E-2</v>
      </c>
      <c r="K992" s="98">
        <f t="shared" si="230"/>
        <v>42628</v>
      </c>
      <c r="L992" s="43">
        <f t="shared" si="231"/>
        <v>259</v>
      </c>
      <c r="M992" s="44">
        <f t="shared" si="232"/>
        <v>259</v>
      </c>
      <c r="N992" s="8">
        <f t="shared" si="224"/>
        <v>1.0370182880000001</v>
      </c>
      <c r="O992" s="8">
        <f t="shared" ca="1" si="225"/>
        <v>1.1627676650000001</v>
      </c>
      <c r="P992" s="44">
        <v>0</v>
      </c>
      <c r="Q992" s="42">
        <f t="shared" ca="1" si="233"/>
        <v>341884.91102185001</v>
      </c>
      <c r="R992" s="42"/>
      <c r="S992" s="34">
        <v>0</v>
      </c>
      <c r="T992" s="34"/>
    </row>
    <row r="993" spans="1:20" x14ac:dyDescent="0.2">
      <c r="A993" s="38">
        <f t="shared" si="226"/>
        <v>43006</v>
      </c>
      <c r="B993" s="39">
        <f t="shared" ca="1" si="234"/>
        <v>2443433.7234103698</v>
      </c>
      <c r="C993" s="34">
        <f t="shared" si="229"/>
        <v>2100447.3525</v>
      </c>
      <c r="D993" s="34"/>
      <c r="E993" s="40">
        <f ca="1">IF(A993&lt;$B$1,VLOOKUP(A993,[1]DI!$A$4:$B$15000,2,FALSE),0)</f>
        <v>8.14E-2</v>
      </c>
      <c r="F993" s="41">
        <f t="shared" ca="1" si="222"/>
        <v>1.00031058988165</v>
      </c>
      <c r="G993" s="41">
        <f ca="1">(TRUNC(PRODUCT($F$11:$F992),16))</f>
        <v>1.3858104253171999</v>
      </c>
      <c r="H993" s="42">
        <f t="shared" ca="1" si="227"/>
        <v>1.23555597786759</v>
      </c>
      <c r="I993" s="42">
        <f t="shared" ca="1" si="223"/>
        <v>1.1216087699999999</v>
      </c>
      <c r="J993" s="40">
        <f t="shared" si="228"/>
        <v>3.5999999999999997E-2</v>
      </c>
      <c r="K993" s="98">
        <f t="shared" si="230"/>
        <v>42628</v>
      </c>
      <c r="L993" s="43">
        <f t="shared" si="231"/>
        <v>260</v>
      </c>
      <c r="M993" s="44">
        <f t="shared" si="232"/>
        <v>260</v>
      </c>
      <c r="N993" s="8">
        <f t="shared" si="224"/>
        <v>1.037163839</v>
      </c>
      <c r="O993" s="8">
        <f t="shared" ca="1" si="225"/>
        <v>1.1632920579999999</v>
      </c>
      <c r="P993" s="44">
        <v>0</v>
      </c>
      <c r="Q993" s="42">
        <f t="shared" ca="1" si="233"/>
        <v>342986.37091037002</v>
      </c>
      <c r="R993" s="42"/>
      <c r="S993" s="34">
        <v>0</v>
      </c>
      <c r="T993" s="34"/>
    </row>
    <row r="994" spans="1:20" x14ac:dyDescent="0.2">
      <c r="A994" s="38">
        <f t="shared" si="226"/>
        <v>43007</v>
      </c>
      <c r="B994" s="39">
        <f t="shared" ca="1" si="234"/>
        <v>2444535.6853058101</v>
      </c>
      <c r="C994" s="34">
        <f t="shared" si="229"/>
        <v>2100447.3525</v>
      </c>
      <c r="D994" s="34"/>
      <c r="E994" s="40">
        <f ca="1">IF(A994&lt;$B$1,VLOOKUP(A994,[1]DI!$A$4:$B$15000,2,FALSE),0)</f>
        <v>8.14E-2</v>
      </c>
      <c r="F994" s="41">
        <f t="shared" ca="1" si="222"/>
        <v>1.00031058988165</v>
      </c>
      <c r="G994" s="41">
        <f ca="1">(TRUNC(PRODUCT($F$11:$F993),16))</f>
        <v>1.3862408440131899</v>
      </c>
      <c r="H994" s="42">
        <f t="shared" ca="1" si="227"/>
        <v>1.23555597786759</v>
      </c>
      <c r="I994" s="42">
        <f t="shared" ca="1" si="223"/>
        <v>1.12195713</v>
      </c>
      <c r="J994" s="40">
        <f t="shared" si="228"/>
        <v>3.5999999999999997E-2</v>
      </c>
      <c r="K994" s="98">
        <f t="shared" si="230"/>
        <v>42628</v>
      </c>
      <c r="L994" s="43">
        <f t="shared" si="231"/>
        <v>261</v>
      </c>
      <c r="M994" s="44">
        <f t="shared" si="232"/>
        <v>261</v>
      </c>
      <c r="N994" s="8">
        <f t="shared" si="224"/>
        <v>1.0373094110000001</v>
      </c>
      <c r="O994" s="8">
        <f t="shared" ca="1" si="225"/>
        <v>1.16381669</v>
      </c>
      <c r="P994" s="44">
        <v>0</v>
      </c>
      <c r="Q994" s="42">
        <f t="shared" ca="1" si="233"/>
        <v>344088.33280580997</v>
      </c>
      <c r="R994" s="42"/>
      <c r="S994" s="34">
        <v>0</v>
      </c>
      <c r="T994" s="34"/>
    </row>
    <row r="995" spans="1:20" x14ac:dyDescent="0.2">
      <c r="A995" s="38">
        <f t="shared" si="226"/>
        <v>43008</v>
      </c>
      <c r="B995" s="39">
        <f t="shared" ca="1" si="234"/>
        <v>2445638.1471077199</v>
      </c>
      <c r="C995" s="34">
        <f t="shared" si="229"/>
        <v>2100447.3525</v>
      </c>
      <c r="D995" s="34"/>
      <c r="E995" s="40">
        <f ca="1">IF(A995&lt;$B$1,VLOOKUP(A995,[1]DI!$A$4:$B$15000,2,FALSE),0)</f>
        <v>0</v>
      </c>
      <c r="F995" s="41">
        <f t="shared" ca="1" si="222"/>
        <v>1</v>
      </c>
      <c r="G995" s="41">
        <f ca="1">(TRUNC(PRODUCT($F$11:$F994),16))</f>
        <v>1.3866713963928701</v>
      </c>
      <c r="H995" s="42">
        <f t="shared" ca="1" si="227"/>
        <v>1.23555597786759</v>
      </c>
      <c r="I995" s="42">
        <f t="shared" ca="1" si="223"/>
        <v>1.1223056</v>
      </c>
      <c r="J995" s="40">
        <f t="shared" si="228"/>
        <v>3.5999999999999997E-2</v>
      </c>
      <c r="K995" s="98">
        <f t="shared" si="230"/>
        <v>42628</v>
      </c>
      <c r="L995" s="43">
        <f t="shared" si="231"/>
        <v>261</v>
      </c>
      <c r="M995" s="44">
        <f t="shared" si="232"/>
        <v>262</v>
      </c>
      <c r="N995" s="8">
        <f t="shared" si="224"/>
        <v>1.037455003</v>
      </c>
      <c r="O995" s="8">
        <f t="shared" ca="1" si="225"/>
        <v>1.16434156</v>
      </c>
      <c r="P995" s="44">
        <v>0</v>
      </c>
      <c r="Q995" s="42">
        <f t="shared" ca="1" si="233"/>
        <v>345190.79460771999</v>
      </c>
      <c r="R995" s="42"/>
      <c r="S995" s="34">
        <v>0</v>
      </c>
      <c r="T995" s="34"/>
    </row>
    <row r="996" spans="1:20" x14ac:dyDescent="0.2">
      <c r="A996" s="38">
        <f t="shared" si="226"/>
        <v>43009</v>
      </c>
      <c r="B996" s="39">
        <f t="shared" ca="1" si="234"/>
        <v>2445638.1471077199</v>
      </c>
      <c r="C996" s="34">
        <f t="shared" si="229"/>
        <v>2100447.3525</v>
      </c>
      <c r="D996" s="34"/>
      <c r="E996" s="40">
        <f ca="1">IF(A996&lt;$B$1,VLOOKUP(A996,[1]DI!$A$4:$B$15000,2,FALSE),0)</f>
        <v>0</v>
      </c>
      <c r="F996" s="41">
        <f t="shared" ca="1" si="222"/>
        <v>1</v>
      </c>
      <c r="G996" s="41">
        <f ca="1">(TRUNC(PRODUCT($F$11:$F995),16))</f>
        <v>1.3866713963928701</v>
      </c>
      <c r="H996" s="42">
        <f t="shared" ca="1" si="227"/>
        <v>1.23555597786759</v>
      </c>
      <c r="I996" s="42">
        <f t="shared" ca="1" si="223"/>
        <v>1.1223056</v>
      </c>
      <c r="J996" s="40">
        <f t="shared" si="228"/>
        <v>3.5999999999999997E-2</v>
      </c>
      <c r="K996" s="98">
        <f t="shared" si="230"/>
        <v>42628</v>
      </c>
      <c r="L996" s="43">
        <f t="shared" si="231"/>
        <v>261</v>
      </c>
      <c r="M996" s="44">
        <f t="shared" si="232"/>
        <v>262</v>
      </c>
      <c r="N996" s="8">
        <f t="shared" si="224"/>
        <v>1.037455003</v>
      </c>
      <c r="O996" s="8">
        <f t="shared" ca="1" si="225"/>
        <v>1.16434156</v>
      </c>
      <c r="P996" s="44">
        <v>0</v>
      </c>
      <c r="Q996" s="42">
        <f t="shared" ca="1" si="233"/>
        <v>345190.79460771999</v>
      </c>
      <c r="R996" s="42"/>
      <c r="S996" s="34">
        <v>0</v>
      </c>
      <c r="T996" s="34"/>
    </row>
    <row r="997" spans="1:20" x14ac:dyDescent="0.2">
      <c r="A997" s="38">
        <f t="shared" si="226"/>
        <v>43010</v>
      </c>
      <c r="B997" s="39">
        <f t="shared" ca="1" si="234"/>
        <v>2445638.1471077199</v>
      </c>
      <c r="C997" s="34">
        <f t="shared" si="229"/>
        <v>2100447.3525</v>
      </c>
      <c r="D997" s="34"/>
      <c r="E997" s="40">
        <f ca="1">IF(A997&lt;$B$1,VLOOKUP(A997,[1]DI!$A$4:$B$15000,2,FALSE),0)</f>
        <v>8.14E-2</v>
      </c>
      <c r="F997" s="41">
        <f t="shared" ca="1" si="222"/>
        <v>1.00031058988165</v>
      </c>
      <c r="G997" s="41">
        <f ca="1">(TRUNC(PRODUCT($F$11:$F996),16))</f>
        <v>1.3866713963928701</v>
      </c>
      <c r="H997" s="42">
        <f t="shared" ca="1" si="227"/>
        <v>1.23555597786759</v>
      </c>
      <c r="I997" s="42">
        <f t="shared" ca="1" si="223"/>
        <v>1.1223056</v>
      </c>
      <c r="J997" s="40">
        <f t="shared" si="228"/>
        <v>3.5999999999999997E-2</v>
      </c>
      <c r="K997" s="98">
        <f t="shared" si="230"/>
        <v>42628</v>
      </c>
      <c r="L997" s="43">
        <f t="shared" si="231"/>
        <v>262</v>
      </c>
      <c r="M997" s="44">
        <f t="shared" si="232"/>
        <v>262</v>
      </c>
      <c r="N997" s="8">
        <f t="shared" si="224"/>
        <v>1.037455003</v>
      </c>
      <c r="O997" s="8">
        <f t="shared" ca="1" si="225"/>
        <v>1.16434156</v>
      </c>
      <c r="P997" s="44">
        <v>0</v>
      </c>
      <c r="Q997" s="42">
        <f t="shared" ca="1" si="233"/>
        <v>345190.79460771999</v>
      </c>
      <c r="R997" s="42"/>
      <c r="S997" s="34">
        <v>0</v>
      </c>
      <c r="T997" s="34"/>
    </row>
    <row r="998" spans="1:20" x14ac:dyDescent="0.2">
      <c r="A998" s="38">
        <f t="shared" si="226"/>
        <v>43011</v>
      </c>
      <c r="B998" s="39">
        <f t="shared" ca="1" si="234"/>
        <v>2446741.11091654</v>
      </c>
      <c r="C998" s="34">
        <f t="shared" si="229"/>
        <v>2100447.3525</v>
      </c>
      <c r="D998" s="34"/>
      <c r="E998" s="40">
        <f ca="1">IF(A998&lt;$B$1,VLOOKUP(A998,[1]DI!$A$4:$B$15000,2,FALSE),0)</f>
        <v>8.14E-2</v>
      </c>
      <c r="F998" s="41">
        <f t="shared" ca="1" si="222"/>
        <v>1.00031058988165</v>
      </c>
      <c r="G998" s="41">
        <f ca="1">(TRUNC(PRODUCT($F$11:$F997),16))</f>
        <v>1.38710208249776</v>
      </c>
      <c r="H998" s="42">
        <f t="shared" ca="1" si="227"/>
        <v>1.23555597786759</v>
      </c>
      <c r="I998" s="42">
        <f t="shared" ca="1" si="223"/>
        <v>1.1226541800000001</v>
      </c>
      <c r="J998" s="40">
        <f t="shared" si="228"/>
        <v>3.5999999999999997E-2</v>
      </c>
      <c r="K998" s="98">
        <f t="shared" si="230"/>
        <v>42628</v>
      </c>
      <c r="L998" s="43">
        <f t="shared" si="231"/>
        <v>263</v>
      </c>
      <c r="M998" s="44">
        <f t="shared" si="232"/>
        <v>263</v>
      </c>
      <c r="N998" s="8">
        <f t="shared" si="224"/>
        <v>1.037600616</v>
      </c>
      <c r="O998" s="8">
        <f t="shared" ca="1" si="225"/>
        <v>1.164866669</v>
      </c>
      <c r="P998" s="44">
        <v>0</v>
      </c>
      <c r="Q998" s="42">
        <f t="shared" ca="1" si="233"/>
        <v>346293.75841653999</v>
      </c>
      <c r="R998" s="42"/>
      <c r="S998" s="34">
        <v>0</v>
      </c>
      <c r="T998" s="34"/>
    </row>
    <row r="999" spans="1:20" x14ac:dyDescent="0.2">
      <c r="A999" s="38">
        <f t="shared" si="226"/>
        <v>43012</v>
      </c>
      <c r="B999" s="39">
        <f t="shared" ca="1" si="234"/>
        <v>2447844.5536273601</v>
      </c>
      <c r="C999" s="34">
        <f t="shared" si="229"/>
        <v>2100447.3525</v>
      </c>
      <c r="D999" s="34"/>
      <c r="E999" s="40">
        <f ca="1">IF(A999&lt;$B$1,VLOOKUP(A999,[1]DI!$A$4:$B$15000,2,FALSE),0)</f>
        <v>8.14E-2</v>
      </c>
      <c r="F999" s="41">
        <f t="shared" ca="1" si="222"/>
        <v>1.00031058988165</v>
      </c>
      <c r="G999" s="41">
        <f ca="1">(TRUNC(PRODUCT($F$11:$F998),16))</f>
        <v>1.3875329023694001</v>
      </c>
      <c r="H999" s="42">
        <f t="shared" ca="1" si="227"/>
        <v>1.23555597786759</v>
      </c>
      <c r="I999" s="42">
        <f t="shared" ca="1" si="223"/>
        <v>1.1230028599999999</v>
      </c>
      <c r="J999" s="40">
        <f t="shared" si="228"/>
        <v>3.5999999999999997E-2</v>
      </c>
      <c r="K999" s="98">
        <f t="shared" si="230"/>
        <v>42628</v>
      </c>
      <c r="L999" s="43">
        <f t="shared" si="231"/>
        <v>264</v>
      </c>
      <c r="M999" s="44">
        <f t="shared" si="232"/>
        <v>264</v>
      </c>
      <c r="N999" s="8">
        <f t="shared" si="224"/>
        <v>1.037746249</v>
      </c>
      <c r="O999" s="8">
        <f t="shared" ca="1" si="225"/>
        <v>1.165392006</v>
      </c>
      <c r="P999" s="44">
        <v>0</v>
      </c>
      <c r="Q999" s="42">
        <f t="shared" ca="1" si="233"/>
        <v>347397.20112735999</v>
      </c>
      <c r="R999" s="42"/>
      <c r="S999" s="34">
        <v>0</v>
      </c>
      <c r="T999" s="34"/>
    </row>
    <row r="1000" spans="1:20" x14ac:dyDescent="0.2">
      <c r="A1000" s="38">
        <f t="shared" si="226"/>
        <v>43013</v>
      </c>
      <c r="B1000" s="39">
        <f t="shared" ca="1" si="234"/>
        <v>2448948.5193495699</v>
      </c>
      <c r="C1000" s="34">
        <f t="shared" si="229"/>
        <v>2100447.3525</v>
      </c>
      <c r="D1000" s="34"/>
      <c r="E1000" s="40">
        <f ca="1">IF(A1000&lt;$B$1,VLOOKUP(A1000,[1]DI!$A$4:$B$15000,2,FALSE),0)</f>
        <v>8.14E-2</v>
      </c>
      <c r="F1000" s="41">
        <f t="shared" ca="1" si="222"/>
        <v>1.00031058988165</v>
      </c>
      <c r="G1000" s="41">
        <f ca="1">(TRUNC(PRODUCT($F$11:$F999),16))</f>
        <v>1.3879638560493299</v>
      </c>
      <c r="H1000" s="42">
        <f t="shared" ca="1" si="227"/>
        <v>1.23555597786759</v>
      </c>
      <c r="I1000" s="42">
        <f t="shared" ca="1" si="223"/>
        <v>1.12335166</v>
      </c>
      <c r="J1000" s="40">
        <f t="shared" si="228"/>
        <v>3.5999999999999997E-2</v>
      </c>
      <c r="K1000" s="98">
        <f t="shared" si="230"/>
        <v>42628</v>
      </c>
      <c r="L1000" s="43">
        <f t="shared" si="231"/>
        <v>265</v>
      </c>
      <c r="M1000" s="44">
        <f t="shared" si="232"/>
        <v>265</v>
      </c>
      <c r="N1000" s="8">
        <f t="shared" si="224"/>
        <v>1.037891903</v>
      </c>
      <c r="O1000" s="8">
        <f t="shared" ca="1" si="225"/>
        <v>1.165917592</v>
      </c>
      <c r="P1000" s="44">
        <v>0</v>
      </c>
      <c r="Q1000" s="42">
        <f t="shared" ca="1" si="233"/>
        <v>348501.16684957</v>
      </c>
      <c r="R1000" s="42"/>
      <c r="S1000" s="34">
        <v>0</v>
      </c>
      <c r="T1000" s="34"/>
    </row>
    <row r="1001" spans="1:20" x14ac:dyDescent="0.2">
      <c r="A1001" s="38">
        <f t="shared" si="226"/>
        <v>43014</v>
      </c>
      <c r="B1001" s="39">
        <f t="shared" ca="1" si="234"/>
        <v>2450052.9660742301</v>
      </c>
      <c r="C1001" s="34">
        <f t="shared" si="229"/>
        <v>2100447.3525</v>
      </c>
      <c r="D1001" s="34"/>
      <c r="E1001" s="40">
        <f ca="1">IF(A1001&lt;$B$1,VLOOKUP(A1001,[1]DI!$A$4:$B$15000,2,FALSE),0)</f>
        <v>8.14E-2</v>
      </c>
      <c r="F1001" s="41">
        <f t="shared" ca="1" si="222"/>
        <v>1.00031058988165</v>
      </c>
      <c r="G1001" s="41">
        <f ca="1">(TRUNC(PRODUCT($F$11:$F1000),16))</f>
        <v>1.3883949435791201</v>
      </c>
      <c r="H1001" s="42">
        <f t="shared" ca="1" si="227"/>
        <v>1.23555597786759</v>
      </c>
      <c r="I1001" s="42">
        <f t="shared" ca="1" si="223"/>
        <v>1.1237005600000001</v>
      </c>
      <c r="J1001" s="40">
        <f t="shared" si="228"/>
        <v>3.5999999999999997E-2</v>
      </c>
      <c r="K1001" s="98">
        <f t="shared" si="230"/>
        <v>42628</v>
      </c>
      <c r="L1001" s="43">
        <f t="shared" si="231"/>
        <v>266</v>
      </c>
      <c r="M1001" s="44">
        <f t="shared" si="232"/>
        <v>266</v>
      </c>
      <c r="N1001" s="8">
        <f t="shared" si="224"/>
        <v>1.0380375770000001</v>
      </c>
      <c r="O1001" s="8">
        <f t="shared" ca="1" si="225"/>
        <v>1.166443407</v>
      </c>
      <c r="P1001" s="44">
        <v>0</v>
      </c>
      <c r="Q1001" s="42">
        <f t="shared" ca="1" si="233"/>
        <v>349605.61357423</v>
      </c>
      <c r="R1001" s="42"/>
      <c r="S1001" s="34">
        <v>0</v>
      </c>
      <c r="T1001" s="34"/>
    </row>
    <row r="1002" spans="1:20" x14ac:dyDescent="0.2">
      <c r="A1002" s="38">
        <f t="shared" si="226"/>
        <v>43015</v>
      </c>
      <c r="B1002" s="39">
        <f t="shared" ca="1" si="234"/>
        <v>2451157.9106049002</v>
      </c>
      <c r="C1002" s="34">
        <f t="shared" si="229"/>
        <v>2100447.3525</v>
      </c>
      <c r="D1002" s="34"/>
      <c r="E1002" s="40">
        <f ca="1">IF(A1002&lt;$B$1,VLOOKUP(A1002,[1]DI!$A$4:$B$15000,2,FALSE),0)</f>
        <v>0</v>
      </c>
      <c r="F1002" s="41">
        <f t="shared" ca="1" si="222"/>
        <v>1</v>
      </c>
      <c r="G1002" s="41">
        <f ca="1">(TRUNC(PRODUCT($F$11:$F1001),16))</f>
        <v>1.38882616500033</v>
      </c>
      <c r="H1002" s="42">
        <f t="shared" ca="1" si="227"/>
        <v>1.23555597786759</v>
      </c>
      <c r="I1002" s="42">
        <f t="shared" ca="1" si="223"/>
        <v>1.1240495699999999</v>
      </c>
      <c r="J1002" s="40">
        <f t="shared" si="228"/>
        <v>3.5999999999999997E-2</v>
      </c>
      <c r="K1002" s="98">
        <f t="shared" si="230"/>
        <v>42628</v>
      </c>
      <c r="L1002" s="43">
        <f t="shared" si="231"/>
        <v>266</v>
      </c>
      <c r="M1002" s="44">
        <f t="shared" si="232"/>
        <v>267</v>
      </c>
      <c r="N1002" s="8">
        <f t="shared" si="224"/>
        <v>1.0381832710000001</v>
      </c>
      <c r="O1002" s="8">
        <f t="shared" ca="1" si="225"/>
        <v>1.1669694589999999</v>
      </c>
      <c r="P1002" s="44">
        <v>0</v>
      </c>
      <c r="Q1002" s="42">
        <f t="shared" ca="1" si="233"/>
        <v>350710.5581049</v>
      </c>
      <c r="R1002" s="42"/>
      <c r="S1002" s="34">
        <v>0</v>
      </c>
      <c r="T1002" s="34"/>
    </row>
    <row r="1003" spans="1:20" x14ac:dyDescent="0.2">
      <c r="A1003" s="38">
        <f t="shared" si="226"/>
        <v>43016</v>
      </c>
      <c r="B1003" s="39">
        <f t="shared" ca="1" si="234"/>
        <v>2451157.9106049002</v>
      </c>
      <c r="C1003" s="34">
        <f t="shared" si="229"/>
        <v>2100447.3525</v>
      </c>
      <c r="D1003" s="34"/>
      <c r="E1003" s="40">
        <f ca="1">IF(A1003&lt;$B$1,VLOOKUP(A1003,[1]DI!$A$4:$B$15000,2,FALSE),0)</f>
        <v>0</v>
      </c>
      <c r="F1003" s="41">
        <f t="shared" ca="1" si="222"/>
        <v>1</v>
      </c>
      <c r="G1003" s="41">
        <f ca="1">(TRUNC(PRODUCT($F$11:$F1002),16))</f>
        <v>1.38882616500033</v>
      </c>
      <c r="H1003" s="42">
        <f t="shared" ca="1" si="227"/>
        <v>1.23555597786759</v>
      </c>
      <c r="I1003" s="42">
        <f t="shared" ca="1" si="223"/>
        <v>1.1240495699999999</v>
      </c>
      <c r="J1003" s="40">
        <f t="shared" si="228"/>
        <v>3.5999999999999997E-2</v>
      </c>
      <c r="K1003" s="98">
        <f t="shared" si="230"/>
        <v>42628</v>
      </c>
      <c r="L1003" s="43">
        <f t="shared" si="231"/>
        <v>266</v>
      </c>
      <c r="M1003" s="44">
        <f t="shared" si="232"/>
        <v>267</v>
      </c>
      <c r="N1003" s="8">
        <f t="shared" si="224"/>
        <v>1.0381832710000001</v>
      </c>
      <c r="O1003" s="8">
        <f t="shared" ca="1" si="225"/>
        <v>1.1669694589999999</v>
      </c>
      <c r="P1003" s="44">
        <v>0</v>
      </c>
      <c r="Q1003" s="42">
        <f t="shared" ca="1" si="233"/>
        <v>350710.5581049</v>
      </c>
      <c r="R1003" s="42"/>
      <c r="S1003" s="34">
        <v>0</v>
      </c>
      <c r="T1003" s="34"/>
    </row>
    <row r="1004" spans="1:20" x14ac:dyDescent="0.2">
      <c r="A1004" s="38">
        <f t="shared" si="226"/>
        <v>43017</v>
      </c>
      <c r="B1004" s="39">
        <f t="shared" ca="1" si="234"/>
        <v>2451157.9106049002</v>
      </c>
      <c r="C1004" s="34">
        <f t="shared" si="229"/>
        <v>2100447.3525</v>
      </c>
      <c r="D1004" s="34"/>
      <c r="E1004" s="40">
        <f ca="1">IF(A1004&lt;$B$1,VLOOKUP(A1004,[1]DI!$A$4:$B$15000,2,FALSE),0)</f>
        <v>8.14E-2</v>
      </c>
      <c r="F1004" s="41">
        <f t="shared" ca="1" si="222"/>
        <v>1.00031058988165</v>
      </c>
      <c r="G1004" s="41">
        <f ca="1">(TRUNC(PRODUCT($F$11:$F1003),16))</f>
        <v>1.38882616500033</v>
      </c>
      <c r="H1004" s="42">
        <f t="shared" ca="1" si="227"/>
        <v>1.23555597786759</v>
      </c>
      <c r="I1004" s="42">
        <f t="shared" ca="1" si="223"/>
        <v>1.1240495699999999</v>
      </c>
      <c r="J1004" s="40">
        <f t="shared" si="228"/>
        <v>3.5999999999999997E-2</v>
      </c>
      <c r="K1004" s="98">
        <f t="shared" si="230"/>
        <v>42628</v>
      </c>
      <c r="L1004" s="43">
        <f t="shared" si="231"/>
        <v>267</v>
      </c>
      <c r="M1004" s="44">
        <f t="shared" si="232"/>
        <v>267</v>
      </c>
      <c r="N1004" s="8">
        <f t="shared" si="224"/>
        <v>1.0381832710000001</v>
      </c>
      <c r="O1004" s="8">
        <f t="shared" ca="1" si="225"/>
        <v>1.1669694589999999</v>
      </c>
      <c r="P1004" s="44">
        <v>0</v>
      </c>
      <c r="Q1004" s="42">
        <f t="shared" ca="1" si="233"/>
        <v>350710.5581049</v>
      </c>
      <c r="R1004" s="42"/>
      <c r="S1004" s="34">
        <v>0</v>
      </c>
      <c r="T1004" s="34"/>
    </row>
    <row r="1005" spans="1:20" x14ac:dyDescent="0.2">
      <c r="A1005" s="38">
        <f t="shared" si="226"/>
        <v>43018</v>
      </c>
      <c r="B1005" s="39">
        <f t="shared" ca="1" si="234"/>
        <v>2452263.3613433898</v>
      </c>
      <c r="C1005" s="34">
        <f t="shared" si="229"/>
        <v>2100447.3525</v>
      </c>
      <c r="D1005" s="34"/>
      <c r="E1005" s="40">
        <f ca="1">IF(A1005&lt;$B$1,VLOOKUP(A1005,[1]DI!$A$4:$B$15000,2,FALSE),0)</f>
        <v>8.14E-2</v>
      </c>
      <c r="F1005" s="41">
        <f t="shared" ca="1" si="222"/>
        <v>1.00031058988165</v>
      </c>
      <c r="G1005" s="41">
        <f ca="1">(TRUNC(PRODUCT($F$11:$F1004),16))</f>
        <v>1.3892575203545501</v>
      </c>
      <c r="H1005" s="42">
        <f t="shared" ca="1" si="227"/>
        <v>1.23555597786759</v>
      </c>
      <c r="I1005" s="42">
        <f t="shared" ca="1" si="223"/>
        <v>1.12439869</v>
      </c>
      <c r="J1005" s="40">
        <f t="shared" si="228"/>
        <v>3.5999999999999997E-2</v>
      </c>
      <c r="K1005" s="98">
        <f t="shared" si="230"/>
        <v>42628</v>
      </c>
      <c r="L1005" s="43">
        <f t="shared" si="231"/>
        <v>268</v>
      </c>
      <c r="M1005" s="44">
        <f t="shared" si="232"/>
        <v>268</v>
      </c>
      <c r="N1005" s="8">
        <f t="shared" si="224"/>
        <v>1.038328986</v>
      </c>
      <c r="O1005" s="8">
        <f t="shared" ca="1" si="225"/>
        <v>1.167495752</v>
      </c>
      <c r="P1005" s="44">
        <v>0</v>
      </c>
      <c r="Q1005" s="42">
        <f t="shared" ca="1" si="233"/>
        <v>351816.00884338998</v>
      </c>
      <c r="R1005" s="42"/>
      <c r="S1005" s="34">
        <v>0</v>
      </c>
      <c r="T1005" s="34"/>
    </row>
    <row r="1006" spans="1:20" x14ac:dyDescent="0.2">
      <c r="A1006" s="38">
        <f t="shared" si="226"/>
        <v>43019</v>
      </c>
      <c r="B1006" s="39">
        <f t="shared" ca="1" si="234"/>
        <v>2453369.28888343</v>
      </c>
      <c r="C1006" s="34">
        <f t="shared" si="229"/>
        <v>2100447.3525</v>
      </c>
      <c r="D1006" s="34"/>
      <c r="E1006" s="40">
        <f ca="1">IF(A1006&lt;$B$1,VLOOKUP(A1006,[1]DI!$A$4:$B$15000,2,FALSE),0)</f>
        <v>8.14E-2</v>
      </c>
      <c r="F1006" s="41">
        <f t="shared" ca="1" si="222"/>
        <v>1.00031058988165</v>
      </c>
      <c r="G1006" s="41">
        <f ca="1">(TRUNC(PRODUCT($F$11:$F1005),16))</f>
        <v>1.38968900968338</v>
      </c>
      <c r="H1006" s="42">
        <f t="shared" ca="1" si="227"/>
        <v>1.23555597786759</v>
      </c>
      <c r="I1006" s="42">
        <f t="shared" ca="1" si="223"/>
        <v>1.12474791</v>
      </c>
      <c r="J1006" s="40">
        <f t="shared" si="228"/>
        <v>3.5999999999999997E-2</v>
      </c>
      <c r="K1006" s="98">
        <f t="shared" si="230"/>
        <v>42628</v>
      </c>
      <c r="L1006" s="43">
        <f t="shared" si="231"/>
        <v>269</v>
      </c>
      <c r="M1006" s="44">
        <f t="shared" si="232"/>
        <v>269</v>
      </c>
      <c r="N1006" s="8">
        <f t="shared" si="224"/>
        <v>1.038474721</v>
      </c>
      <c r="O1006" s="8">
        <f t="shared" ca="1" si="225"/>
        <v>1.168022272</v>
      </c>
      <c r="P1006" s="44">
        <v>0</v>
      </c>
      <c r="Q1006" s="42">
        <f t="shared" ca="1" si="233"/>
        <v>352921.93638342997</v>
      </c>
      <c r="R1006" s="42"/>
      <c r="S1006" s="34">
        <v>0</v>
      </c>
      <c r="T1006" s="34"/>
    </row>
    <row r="1007" spans="1:20" x14ac:dyDescent="0.2">
      <c r="A1007" s="38">
        <f t="shared" si="226"/>
        <v>43020</v>
      </c>
      <c r="B1007" s="39">
        <f t="shared" ca="1" si="234"/>
        <v>2454475.7415353102</v>
      </c>
      <c r="C1007" s="34">
        <f t="shared" si="229"/>
        <v>2100447.3525</v>
      </c>
      <c r="D1007" s="34"/>
      <c r="E1007" s="40">
        <f ca="1">IF(A1007&lt;$B$1,VLOOKUP(A1007,[1]DI!$A$4:$B$15000,2,FALSE),0)</f>
        <v>0</v>
      </c>
      <c r="F1007" s="41">
        <f t="shared" ca="1" si="222"/>
        <v>1</v>
      </c>
      <c r="G1007" s="41">
        <f ca="1">(TRUNC(PRODUCT($F$11:$F1006),16))</f>
        <v>1.3901206330284199</v>
      </c>
      <c r="H1007" s="42">
        <f t="shared" ca="1" si="227"/>
        <v>1.23555597786759</v>
      </c>
      <c r="I1007" s="42">
        <f t="shared" ca="1" si="223"/>
        <v>1.12509725</v>
      </c>
      <c r="J1007" s="40">
        <f t="shared" si="228"/>
        <v>3.5999999999999997E-2</v>
      </c>
      <c r="K1007" s="98">
        <f t="shared" si="230"/>
        <v>42628</v>
      </c>
      <c r="L1007" s="43">
        <f t="shared" si="231"/>
        <v>269</v>
      </c>
      <c r="M1007" s="44">
        <f t="shared" si="232"/>
        <v>270</v>
      </c>
      <c r="N1007" s="8">
        <f t="shared" si="224"/>
        <v>1.038620477</v>
      </c>
      <c r="O1007" s="8">
        <f t="shared" ca="1" si="225"/>
        <v>1.168549042</v>
      </c>
      <c r="P1007" s="44">
        <v>0</v>
      </c>
      <c r="Q1007" s="42">
        <f t="shared" ca="1" si="233"/>
        <v>354028.38903531001</v>
      </c>
      <c r="R1007" s="42"/>
      <c r="S1007" s="34">
        <v>0</v>
      </c>
      <c r="T1007" s="34"/>
    </row>
    <row r="1008" spans="1:20" x14ac:dyDescent="0.2">
      <c r="A1008" s="38">
        <f t="shared" si="226"/>
        <v>43021</v>
      </c>
      <c r="B1008" s="39">
        <f t="shared" ca="1" si="234"/>
        <v>2454475.7415353102</v>
      </c>
      <c r="C1008" s="34">
        <f t="shared" si="229"/>
        <v>2100447.3525</v>
      </c>
      <c r="D1008" s="34"/>
      <c r="E1008" s="40">
        <f ca="1">IF(A1008&lt;$B$1,VLOOKUP(A1008,[1]DI!$A$4:$B$15000,2,FALSE),0)</f>
        <v>8.14E-2</v>
      </c>
      <c r="F1008" s="41">
        <f t="shared" ca="1" si="222"/>
        <v>1.00031058988165</v>
      </c>
      <c r="G1008" s="41">
        <f ca="1">(TRUNC(PRODUCT($F$11:$F1007),16))</f>
        <v>1.3901206330284199</v>
      </c>
      <c r="H1008" s="42">
        <f t="shared" ca="1" si="227"/>
        <v>1.23555597786759</v>
      </c>
      <c r="I1008" s="42">
        <f t="shared" ca="1" si="223"/>
        <v>1.12509725</v>
      </c>
      <c r="J1008" s="40">
        <f t="shared" si="228"/>
        <v>3.5999999999999997E-2</v>
      </c>
      <c r="K1008" s="98">
        <f t="shared" si="230"/>
        <v>42628</v>
      </c>
      <c r="L1008" s="43">
        <f t="shared" si="231"/>
        <v>270</v>
      </c>
      <c r="M1008" s="44">
        <f t="shared" si="232"/>
        <v>270</v>
      </c>
      <c r="N1008" s="8">
        <f t="shared" si="224"/>
        <v>1.038620477</v>
      </c>
      <c r="O1008" s="8">
        <f t="shared" ca="1" si="225"/>
        <v>1.168549042</v>
      </c>
      <c r="P1008" s="44">
        <v>0</v>
      </c>
      <c r="Q1008" s="42">
        <f t="shared" ca="1" si="233"/>
        <v>354028.38903531001</v>
      </c>
      <c r="R1008" s="42"/>
      <c r="S1008" s="34">
        <v>0</v>
      </c>
      <c r="T1008" s="34"/>
    </row>
    <row r="1009" spans="1:21" x14ac:dyDescent="0.2">
      <c r="A1009" s="38">
        <f t="shared" si="226"/>
        <v>43022</v>
      </c>
      <c r="B1009" s="39">
        <f t="shared" ca="1" si="234"/>
        <v>2455582.6751896301</v>
      </c>
      <c r="C1009" s="34">
        <f t="shared" si="229"/>
        <v>2100447.3525</v>
      </c>
      <c r="D1009" s="34"/>
      <c r="E1009" s="40">
        <f ca="1">IF(A1009&lt;$B$1,VLOOKUP(A1009,[1]DI!$A$4:$B$15000,2,FALSE),0)</f>
        <v>0</v>
      </c>
      <c r="F1009" s="41">
        <f t="shared" ca="1" si="222"/>
        <v>1</v>
      </c>
      <c r="G1009" s="41">
        <f ca="1">(TRUNC(PRODUCT($F$11:$F1008),16))</f>
        <v>1.39055239043132</v>
      </c>
      <c r="H1009" s="42">
        <f t="shared" ca="1" si="227"/>
        <v>1.23555597786759</v>
      </c>
      <c r="I1009" s="42">
        <f t="shared" ca="1" si="223"/>
        <v>1.12544669</v>
      </c>
      <c r="J1009" s="40">
        <f t="shared" si="228"/>
        <v>3.5999999999999997E-2</v>
      </c>
      <c r="K1009" s="98">
        <f t="shared" si="230"/>
        <v>42628</v>
      </c>
      <c r="L1009" s="43">
        <f t="shared" si="231"/>
        <v>270</v>
      </c>
      <c r="M1009" s="44">
        <f t="shared" si="232"/>
        <v>271</v>
      </c>
      <c r="N1009" s="8">
        <f t="shared" si="224"/>
        <v>1.0387662529999999</v>
      </c>
      <c r="O1009" s="8">
        <f t="shared" ca="1" si="225"/>
        <v>1.1690760410000001</v>
      </c>
      <c r="P1009" s="44">
        <v>0</v>
      </c>
      <c r="Q1009" s="42">
        <f t="shared" ca="1" si="233"/>
        <v>355135.32268962997</v>
      </c>
      <c r="R1009" s="42"/>
      <c r="S1009" s="34">
        <v>0</v>
      </c>
      <c r="T1009" s="34"/>
    </row>
    <row r="1010" spans="1:21" x14ac:dyDescent="0.2">
      <c r="A1010" s="38">
        <f t="shared" si="226"/>
        <v>43023</v>
      </c>
      <c r="B1010" s="39">
        <f t="shared" ca="1" si="234"/>
        <v>2455582.6751896301</v>
      </c>
      <c r="C1010" s="34">
        <f t="shared" si="229"/>
        <v>2100447.3525</v>
      </c>
      <c r="D1010" s="34"/>
      <c r="E1010" s="40">
        <f ca="1">IF(A1010&lt;$B$1,VLOOKUP(A1010,[1]DI!$A$4:$B$15000,2,FALSE),0)</f>
        <v>0</v>
      </c>
      <c r="F1010" s="41">
        <f t="shared" ca="1" si="222"/>
        <v>1</v>
      </c>
      <c r="G1010" s="41">
        <f ca="1">(TRUNC(PRODUCT($F$11:$F1009),16))</f>
        <v>1.39055239043132</v>
      </c>
      <c r="H1010" s="42">
        <f t="shared" ca="1" si="227"/>
        <v>1.23555597786759</v>
      </c>
      <c r="I1010" s="42">
        <f t="shared" ca="1" si="223"/>
        <v>1.12544669</v>
      </c>
      <c r="J1010" s="40">
        <f t="shared" si="228"/>
        <v>3.5999999999999997E-2</v>
      </c>
      <c r="K1010" s="98">
        <f t="shared" si="230"/>
        <v>42628</v>
      </c>
      <c r="L1010" s="43">
        <f t="shared" si="231"/>
        <v>270</v>
      </c>
      <c r="M1010" s="44">
        <f t="shared" si="232"/>
        <v>271</v>
      </c>
      <c r="N1010" s="8">
        <f t="shared" si="224"/>
        <v>1.0387662529999999</v>
      </c>
      <c r="O1010" s="8">
        <f t="shared" ca="1" si="225"/>
        <v>1.1690760410000001</v>
      </c>
      <c r="P1010" s="44">
        <v>0</v>
      </c>
      <c r="Q1010" s="42">
        <f t="shared" ca="1" si="233"/>
        <v>355135.32268962997</v>
      </c>
      <c r="R1010" s="42"/>
      <c r="S1010" s="34">
        <v>0</v>
      </c>
      <c r="T1010" s="34"/>
    </row>
    <row r="1011" spans="1:21" s="46" customFormat="1" x14ac:dyDescent="0.2">
      <c r="A1011" s="38">
        <f t="shared" si="226"/>
        <v>43024</v>
      </c>
      <c r="B1011" s="39">
        <f t="shared" ca="1" si="234"/>
        <v>2455582.6751896301</v>
      </c>
      <c r="C1011" s="34">
        <f t="shared" si="229"/>
        <v>2100447.3525</v>
      </c>
      <c r="D1011" s="34"/>
      <c r="E1011" s="40">
        <f ca="1">IF(A1011&lt;$B$1,VLOOKUP(A1011,[1]DI!$A$4:$B$15000,2,FALSE),0)</f>
        <v>8.14E-2</v>
      </c>
      <c r="F1011" s="41">
        <f t="shared" ca="1" si="222"/>
        <v>1.00031058988165</v>
      </c>
      <c r="G1011" s="41">
        <f ca="1">(TRUNC(PRODUCT($F$11:$F1010),16))</f>
        <v>1.39055239043132</v>
      </c>
      <c r="H1011" s="42">
        <f t="shared" ca="1" si="227"/>
        <v>1.23555597786759</v>
      </c>
      <c r="I1011" s="42">
        <f t="shared" ca="1" si="223"/>
        <v>1.12544669</v>
      </c>
      <c r="J1011" s="40">
        <f t="shared" si="228"/>
        <v>3.5999999999999997E-2</v>
      </c>
      <c r="K1011" s="98">
        <f t="shared" si="230"/>
        <v>42628</v>
      </c>
      <c r="L1011" s="43">
        <f t="shared" si="231"/>
        <v>271</v>
      </c>
      <c r="M1011" s="44">
        <f t="shared" si="232"/>
        <v>271</v>
      </c>
      <c r="N1011" s="8">
        <f t="shared" si="224"/>
        <v>1.0387662529999999</v>
      </c>
      <c r="O1011" s="8">
        <f t="shared" ca="1" si="225"/>
        <v>1.1690760410000001</v>
      </c>
      <c r="P1011" s="44">
        <v>0</v>
      </c>
      <c r="Q1011" s="42">
        <f t="shared" ca="1" si="233"/>
        <v>355135.32268962997</v>
      </c>
      <c r="R1011" s="42"/>
      <c r="S1011" s="34">
        <v>0</v>
      </c>
      <c r="T1011" s="34"/>
      <c r="U1011" s="45"/>
    </row>
    <row r="1012" spans="1:21" x14ac:dyDescent="0.2">
      <c r="A1012" s="38">
        <f t="shared" si="226"/>
        <v>43025</v>
      </c>
      <c r="B1012" s="39">
        <f t="shared" ca="1" si="234"/>
        <v>2456690.1339557902</v>
      </c>
      <c r="C1012" s="34">
        <f t="shared" si="229"/>
        <v>2100447.3525</v>
      </c>
      <c r="D1012" s="34"/>
      <c r="E1012" s="40">
        <f ca="1">IF(A1012&lt;$B$1,VLOOKUP(A1012,[1]DI!$A$4:$B$15000,2,FALSE),0)</f>
        <v>8.14E-2</v>
      </c>
      <c r="F1012" s="41">
        <f t="shared" ca="1" si="222"/>
        <v>1.00031058988165</v>
      </c>
      <c r="G1012" s="41">
        <f ca="1">(TRUNC(PRODUCT($F$11:$F1011),16))</f>
        <v>1.3909842819336899</v>
      </c>
      <c r="H1012" s="42">
        <f t="shared" ca="1" si="227"/>
        <v>1.23555597786759</v>
      </c>
      <c r="I1012" s="42">
        <f t="shared" ca="1" si="223"/>
        <v>1.1257962500000001</v>
      </c>
      <c r="J1012" s="40">
        <f t="shared" si="228"/>
        <v>3.5999999999999997E-2</v>
      </c>
      <c r="K1012" s="98">
        <f t="shared" si="230"/>
        <v>42628</v>
      </c>
      <c r="L1012" s="43">
        <f t="shared" si="231"/>
        <v>272</v>
      </c>
      <c r="M1012" s="44">
        <f t="shared" si="232"/>
        <v>272</v>
      </c>
      <c r="N1012" s="8">
        <f t="shared" si="224"/>
        <v>1.03891205</v>
      </c>
      <c r="O1012" s="8">
        <f t="shared" ca="1" si="225"/>
        <v>1.16960329</v>
      </c>
      <c r="P1012" s="44">
        <v>0</v>
      </c>
      <c r="Q1012" s="42">
        <f t="shared" ca="1" si="233"/>
        <v>356242.78145578998</v>
      </c>
      <c r="R1012" s="42"/>
      <c r="S1012" s="34">
        <v>0</v>
      </c>
      <c r="T1012" s="34"/>
    </row>
    <row r="1013" spans="1:21" x14ac:dyDescent="0.2">
      <c r="A1013" s="38">
        <f t="shared" si="226"/>
        <v>43026</v>
      </c>
      <c r="B1013" s="39">
        <f t="shared" ca="1" si="234"/>
        <v>2457798.07162394</v>
      </c>
      <c r="C1013" s="34">
        <f t="shared" si="229"/>
        <v>2100447.3525</v>
      </c>
      <c r="D1013" s="34"/>
      <c r="E1013" s="40">
        <f ca="1">IF(A1013&lt;$B$1,VLOOKUP(A1013,[1]DI!$A$4:$B$15000,2,FALSE),0)</f>
        <v>8.14E-2</v>
      </c>
      <c r="F1013" s="41">
        <f t="shared" ca="1" si="222"/>
        <v>1.00031058988165</v>
      </c>
      <c r="G1013" s="41">
        <f ca="1">(TRUNC(PRODUCT($F$11:$F1012),16))</f>
        <v>1.3914163075771899</v>
      </c>
      <c r="H1013" s="42">
        <f t="shared" ca="1" si="227"/>
        <v>1.23555597786759</v>
      </c>
      <c r="I1013" s="42">
        <f t="shared" ca="1" si="223"/>
        <v>1.12614591</v>
      </c>
      <c r="J1013" s="40">
        <f t="shared" si="228"/>
        <v>3.5999999999999997E-2</v>
      </c>
      <c r="K1013" s="98">
        <f t="shared" si="230"/>
        <v>42628</v>
      </c>
      <c r="L1013" s="43">
        <f t="shared" si="231"/>
        <v>273</v>
      </c>
      <c r="M1013" s="44">
        <f t="shared" si="232"/>
        <v>273</v>
      </c>
      <c r="N1013" s="8">
        <f t="shared" si="224"/>
        <v>1.0390578669999999</v>
      </c>
      <c r="O1013" s="8">
        <f t="shared" ca="1" si="225"/>
        <v>1.1701307670000001</v>
      </c>
      <c r="P1013" s="44">
        <v>0</v>
      </c>
      <c r="Q1013" s="42">
        <f t="shared" ca="1" si="233"/>
        <v>357350.71912393998</v>
      </c>
      <c r="R1013" s="42"/>
      <c r="S1013" s="34">
        <v>0</v>
      </c>
      <c r="T1013" s="34"/>
    </row>
    <row r="1014" spans="1:21" x14ac:dyDescent="0.2">
      <c r="A1014" s="38">
        <f t="shared" si="226"/>
        <v>43027</v>
      </c>
      <c r="B1014" s="39">
        <f t="shared" ca="1" si="234"/>
        <v>2458906.5133994599</v>
      </c>
      <c r="C1014" s="34">
        <f t="shared" si="229"/>
        <v>2100447.3525</v>
      </c>
      <c r="D1014" s="34"/>
      <c r="E1014" s="40">
        <f ca="1">IF(A1014&lt;$B$1,VLOOKUP(A1014,[1]DI!$A$4:$B$15000,2,FALSE),0)</f>
        <v>8.14E-2</v>
      </c>
      <c r="F1014" s="41">
        <f t="shared" ca="1" si="222"/>
        <v>1.00031058988165</v>
      </c>
      <c r="G1014" s="41">
        <f ca="1">(TRUNC(PRODUCT($F$11:$F1013),16))</f>
        <v>1.3918484674034901</v>
      </c>
      <c r="H1014" s="42">
        <f t="shared" ca="1" si="227"/>
        <v>1.23555597786759</v>
      </c>
      <c r="I1014" s="42">
        <f t="shared" ca="1" si="223"/>
        <v>1.1264956800000001</v>
      </c>
      <c r="J1014" s="40">
        <f t="shared" si="228"/>
        <v>3.5999999999999997E-2</v>
      </c>
      <c r="K1014" s="98">
        <f t="shared" si="230"/>
        <v>42628</v>
      </c>
      <c r="L1014" s="43">
        <f t="shared" si="231"/>
        <v>274</v>
      </c>
      <c r="M1014" s="44">
        <f t="shared" si="232"/>
        <v>274</v>
      </c>
      <c r="N1014" s="8">
        <f t="shared" si="224"/>
        <v>1.039203705</v>
      </c>
      <c r="O1014" s="8">
        <f t="shared" ca="1" si="225"/>
        <v>1.1706584840000001</v>
      </c>
      <c r="P1014" s="44">
        <v>0</v>
      </c>
      <c r="Q1014" s="42">
        <f t="shared" ca="1" si="233"/>
        <v>358459.16089946002</v>
      </c>
      <c r="R1014" s="42"/>
      <c r="S1014" s="34">
        <v>0</v>
      </c>
      <c r="T1014" s="34"/>
    </row>
    <row r="1015" spans="1:21" x14ac:dyDescent="0.2">
      <c r="A1015" s="38">
        <f t="shared" si="226"/>
        <v>43028</v>
      </c>
      <c r="B1015" s="39">
        <f t="shared" ca="1" si="234"/>
        <v>2460015.43617742</v>
      </c>
      <c r="C1015" s="34">
        <f t="shared" si="229"/>
        <v>2100447.3525</v>
      </c>
      <c r="D1015" s="34"/>
      <c r="E1015" s="40">
        <f ca="1">IF(A1015&lt;$B$1,VLOOKUP(A1015,[1]DI!$A$4:$B$15000,2,FALSE),0)</f>
        <v>8.14E-2</v>
      </c>
      <c r="F1015" s="41">
        <f t="shared" ca="1" si="222"/>
        <v>1.00031058988165</v>
      </c>
      <c r="G1015" s="41">
        <f ca="1">(TRUNC(PRODUCT($F$11:$F1014),16))</f>
        <v>1.3922807614542501</v>
      </c>
      <c r="H1015" s="42">
        <f t="shared" ca="1" si="227"/>
        <v>1.23555597786759</v>
      </c>
      <c r="I1015" s="42">
        <f t="shared" ca="1" si="223"/>
        <v>1.1268455500000001</v>
      </c>
      <c r="J1015" s="40">
        <f t="shared" si="228"/>
        <v>3.5999999999999997E-2</v>
      </c>
      <c r="K1015" s="98">
        <f t="shared" si="230"/>
        <v>42628</v>
      </c>
      <c r="L1015" s="43">
        <f t="shared" si="231"/>
        <v>275</v>
      </c>
      <c r="M1015" s="44">
        <f t="shared" si="232"/>
        <v>275</v>
      </c>
      <c r="N1015" s="8">
        <f t="shared" si="224"/>
        <v>1.039349563</v>
      </c>
      <c r="O1015" s="8">
        <f t="shared" ca="1" si="225"/>
        <v>1.1711864299999999</v>
      </c>
      <c r="P1015" s="44">
        <v>0</v>
      </c>
      <c r="Q1015" s="42">
        <f t="shared" ca="1" si="233"/>
        <v>359568.08367741999</v>
      </c>
      <c r="R1015" s="42"/>
      <c r="S1015" s="34">
        <v>0</v>
      </c>
      <c r="T1015" s="34"/>
    </row>
    <row r="1016" spans="1:21" x14ac:dyDescent="0.2">
      <c r="A1016" s="38">
        <f t="shared" si="226"/>
        <v>43029</v>
      </c>
      <c r="B1016" s="39">
        <f t="shared" ca="1" si="234"/>
        <v>2461124.8840672201</v>
      </c>
      <c r="C1016" s="34">
        <f t="shared" si="229"/>
        <v>2100447.3525</v>
      </c>
      <c r="D1016" s="34"/>
      <c r="E1016" s="40">
        <f ca="1">IF(A1016&lt;$B$1,VLOOKUP(A1016,[1]DI!$A$4:$B$15000,2,FALSE),0)</f>
        <v>0</v>
      </c>
      <c r="F1016" s="41">
        <f t="shared" ca="1" si="222"/>
        <v>1</v>
      </c>
      <c r="G1016" s="41">
        <f ca="1">(TRUNC(PRODUCT($F$11:$F1015),16))</f>
        <v>1.39271318977118</v>
      </c>
      <c r="H1016" s="42">
        <f t="shared" ca="1" si="227"/>
        <v>1.23555597786759</v>
      </c>
      <c r="I1016" s="42">
        <f t="shared" ca="1" si="223"/>
        <v>1.12719554</v>
      </c>
      <c r="J1016" s="40">
        <f t="shared" si="228"/>
        <v>3.5999999999999997E-2</v>
      </c>
      <c r="K1016" s="98">
        <f t="shared" si="230"/>
        <v>42628</v>
      </c>
      <c r="L1016" s="43">
        <f t="shared" si="231"/>
        <v>275</v>
      </c>
      <c r="M1016" s="44">
        <f t="shared" si="232"/>
        <v>276</v>
      </c>
      <c r="N1016" s="8">
        <f t="shared" si="224"/>
        <v>1.039495442</v>
      </c>
      <c r="O1016" s="8">
        <f t="shared" ca="1" si="225"/>
        <v>1.171714626</v>
      </c>
      <c r="P1016" s="44">
        <v>0</v>
      </c>
      <c r="Q1016" s="42">
        <f t="shared" ca="1" si="233"/>
        <v>360677.53156721999</v>
      </c>
      <c r="R1016" s="42"/>
      <c r="S1016" s="34">
        <v>0</v>
      </c>
      <c r="T1016" s="34"/>
    </row>
    <row r="1017" spans="1:21" x14ac:dyDescent="0.2">
      <c r="A1017" s="38">
        <f t="shared" si="226"/>
        <v>43030</v>
      </c>
      <c r="B1017" s="39">
        <f t="shared" ca="1" si="234"/>
        <v>2461124.8840672201</v>
      </c>
      <c r="C1017" s="34">
        <f t="shared" si="229"/>
        <v>2100447.3525</v>
      </c>
      <c r="D1017" s="34"/>
      <c r="E1017" s="40">
        <f ca="1">IF(A1017&lt;$B$1,VLOOKUP(A1017,[1]DI!$A$4:$B$15000,2,FALSE),0)</f>
        <v>0</v>
      </c>
      <c r="F1017" s="41">
        <f t="shared" ca="1" si="222"/>
        <v>1</v>
      </c>
      <c r="G1017" s="41">
        <f ca="1">(TRUNC(PRODUCT($F$11:$F1016),16))</f>
        <v>1.39271318977118</v>
      </c>
      <c r="H1017" s="42">
        <f t="shared" ca="1" si="227"/>
        <v>1.23555597786759</v>
      </c>
      <c r="I1017" s="42">
        <f t="shared" ca="1" si="223"/>
        <v>1.12719554</v>
      </c>
      <c r="J1017" s="40">
        <f t="shared" si="228"/>
        <v>3.5999999999999997E-2</v>
      </c>
      <c r="K1017" s="98">
        <f t="shared" si="230"/>
        <v>42628</v>
      </c>
      <c r="L1017" s="43">
        <f t="shared" si="231"/>
        <v>275</v>
      </c>
      <c r="M1017" s="44">
        <f t="shared" si="232"/>
        <v>276</v>
      </c>
      <c r="N1017" s="8">
        <f t="shared" si="224"/>
        <v>1.039495442</v>
      </c>
      <c r="O1017" s="8">
        <f t="shared" ca="1" si="225"/>
        <v>1.171714626</v>
      </c>
      <c r="P1017" s="44">
        <v>0</v>
      </c>
      <c r="Q1017" s="42">
        <f t="shared" ca="1" si="233"/>
        <v>360677.53156721999</v>
      </c>
      <c r="R1017" s="42"/>
      <c r="S1017" s="34">
        <v>0</v>
      </c>
      <c r="T1017" s="34"/>
    </row>
    <row r="1018" spans="1:21" x14ac:dyDescent="0.2">
      <c r="A1018" s="38">
        <f t="shared" si="226"/>
        <v>43031</v>
      </c>
      <c r="B1018" s="39">
        <f t="shared" ca="1" si="234"/>
        <v>2461124.8840672201</v>
      </c>
      <c r="C1018" s="34">
        <f t="shared" si="229"/>
        <v>2100447.3525</v>
      </c>
      <c r="D1018" s="34"/>
      <c r="E1018" s="40">
        <f ca="1">IF(A1018&lt;$B$1,VLOOKUP(A1018,[1]DI!$A$4:$B$15000,2,FALSE),0)</f>
        <v>8.14E-2</v>
      </c>
      <c r="F1018" s="41">
        <f t="shared" ca="1" si="222"/>
        <v>1.00031058988165</v>
      </c>
      <c r="G1018" s="41">
        <f ca="1">(TRUNC(PRODUCT($F$11:$F1017),16))</f>
        <v>1.39271318977118</v>
      </c>
      <c r="H1018" s="42">
        <f t="shared" ca="1" si="227"/>
        <v>1.23555597786759</v>
      </c>
      <c r="I1018" s="42">
        <f t="shared" ca="1" si="223"/>
        <v>1.12719554</v>
      </c>
      <c r="J1018" s="40">
        <f t="shared" si="228"/>
        <v>3.5999999999999997E-2</v>
      </c>
      <c r="K1018" s="98">
        <f t="shared" si="230"/>
        <v>42628</v>
      </c>
      <c r="L1018" s="43">
        <f t="shared" si="231"/>
        <v>276</v>
      </c>
      <c r="M1018" s="44">
        <f t="shared" si="232"/>
        <v>276</v>
      </c>
      <c r="N1018" s="8">
        <f t="shared" si="224"/>
        <v>1.039495442</v>
      </c>
      <c r="O1018" s="8">
        <f t="shared" ca="1" si="225"/>
        <v>1.171714626</v>
      </c>
      <c r="P1018" s="44">
        <v>0</v>
      </c>
      <c r="Q1018" s="42">
        <f t="shared" ca="1" si="233"/>
        <v>360677.53156721999</v>
      </c>
      <c r="R1018" s="42"/>
      <c r="S1018" s="34">
        <v>0</v>
      </c>
      <c r="T1018" s="34"/>
    </row>
    <row r="1019" spans="1:21" x14ac:dyDescent="0.2">
      <c r="A1019" s="38">
        <f t="shared" si="226"/>
        <v>43032</v>
      </c>
      <c r="B1019" s="39">
        <f t="shared" ca="1" si="234"/>
        <v>2462234.8339639399</v>
      </c>
      <c r="C1019" s="34">
        <f t="shared" si="229"/>
        <v>2100447.3525</v>
      </c>
      <c r="D1019" s="34"/>
      <c r="E1019" s="40">
        <f ca="1">IF(A1019&lt;$B$1,VLOOKUP(A1019,[1]DI!$A$4:$B$15000,2,FALSE),0)</f>
        <v>8.14E-2</v>
      </c>
      <c r="F1019" s="41">
        <f t="shared" ca="1" si="222"/>
        <v>1.00031058988165</v>
      </c>
      <c r="G1019" s="41">
        <f ca="1">(TRUNC(PRODUCT($F$11:$F1018),16))</f>
        <v>1.3931457523959601</v>
      </c>
      <c r="H1019" s="42">
        <f t="shared" ca="1" si="227"/>
        <v>1.23555597786759</v>
      </c>
      <c r="I1019" s="42">
        <f t="shared" ca="1" si="223"/>
        <v>1.1275456399999999</v>
      </c>
      <c r="J1019" s="40">
        <f t="shared" si="228"/>
        <v>3.5999999999999997E-2</v>
      </c>
      <c r="K1019" s="98">
        <f t="shared" si="230"/>
        <v>42628</v>
      </c>
      <c r="L1019" s="43">
        <f t="shared" si="231"/>
        <v>277</v>
      </c>
      <c r="M1019" s="44">
        <f t="shared" si="232"/>
        <v>277</v>
      </c>
      <c r="N1019" s="8">
        <f t="shared" si="224"/>
        <v>1.0396413410000001</v>
      </c>
      <c r="O1019" s="8">
        <f t="shared" ca="1" si="225"/>
        <v>1.1722430610000001</v>
      </c>
      <c r="P1019" s="44">
        <v>0</v>
      </c>
      <c r="Q1019" s="42">
        <f t="shared" ca="1" si="233"/>
        <v>361787.48146394</v>
      </c>
      <c r="R1019" s="42"/>
      <c r="S1019" s="34">
        <v>0</v>
      </c>
      <c r="T1019" s="34"/>
    </row>
    <row r="1020" spans="1:21" x14ac:dyDescent="0.2">
      <c r="A1020" s="38">
        <f t="shared" si="226"/>
        <v>43033</v>
      </c>
      <c r="B1020" s="39">
        <f t="shared" ca="1" si="234"/>
        <v>2463345.2648630999</v>
      </c>
      <c r="C1020" s="34">
        <f t="shared" si="229"/>
        <v>2100447.3525</v>
      </c>
      <c r="D1020" s="34"/>
      <c r="E1020" s="40">
        <f ca="1">IF(A1020&lt;$B$1,VLOOKUP(A1020,[1]DI!$A$4:$B$15000,2,FALSE),0)</f>
        <v>8.14E-2</v>
      </c>
      <c r="F1020" s="41">
        <f t="shared" ca="1" si="222"/>
        <v>1.00031058988165</v>
      </c>
      <c r="G1020" s="41">
        <f ca="1">(TRUNC(PRODUCT($F$11:$F1019),16))</f>
        <v>1.39357844937032</v>
      </c>
      <c r="H1020" s="42">
        <f t="shared" ca="1" si="227"/>
        <v>1.23555597786759</v>
      </c>
      <c r="I1020" s="42">
        <f t="shared" ca="1" si="223"/>
        <v>1.1278958400000001</v>
      </c>
      <c r="J1020" s="40">
        <f t="shared" si="228"/>
        <v>3.5999999999999997E-2</v>
      </c>
      <c r="K1020" s="98">
        <f t="shared" si="230"/>
        <v>42628</v>
      </c>
      <c r="L1020" s="43">
        <f t="shared" si="231"/>
        <v>278</v>
      </c>
      <c r="M1020" s="44">
        <f t="shared" si="232"/>
        <v>278</v>
      </c>
      <c r="N1020" s="8">
        <f t="shared" si="224"/>
        <v>1.03978726</v>
      </c>
      <c r="O1020" s="8">
        <f t="shared" ca="1" si="225"/>
        <v>1.172771725</v>
      </c>
      <c r="P1020" s="44">
        <v>0</v>
      </c>
      <c r="Q1020" s="42">
        <f t="shared" ca="1" si="233"/>
        <v>362897.91236309998</v>
      </c>
      <c r="R1020" s="42"/>
      <c r="S1020" s="34">
        <v>0</v>
      </c>
      <c r="T1020" s="34"/>
    </row>
    <row r="1021" spans="1:21" x14ac:dyDescent="0.2">
      <c r="A1021" s="38">
        <f t="shared" si="226"/>
        <v>43034</v>
      </c>
      <c r="B1021" s="39">
        <f t="shared" ca="1" si="234"/>
        <v>2464456.1998696299</v>
      </c>
      <c r="C1021" s="34">
        <f t="shared" si="229"/>
        <v>2100447.3525</v>
      </c>
      <c r="D1021" s="34"/>
      <c r="E1021" s="40">
        <f ca="1">IF(A1021&lt;$B$1,VLOOKUP(A1021,[1]DI!$A$4:$B$15000,2,FALSE),0)</f>
        <v>7.3899999999999993E-2</v>
      </c>
      <c r="F1021" s="41">
        <f t="shared" ca="1" si="222"/>
        <v>1.0002829641612601</v>
      </c>
      <c r="G1021" s="41">
        <f ca="1">(TRUNC(PRODUCT($F$11:$F1020),16))</f>
        <v>1.3940112807359799</v>
      </c>
      <c r="H1021" s="42">
        <f t="shared" ca="1" si="227"/>
        <v>1.23555597786759</v>
      </c>
      <c r="I1021" s="42">
        <f t="shared" ca="1" si="223"/>
        <v>1.1282461500000001</v>
      </c>
      <c r="J1021" s="40">
        <f t="shared" si="228"/>
        <v>3.5999999999999997E-2</v>
      </c>
      <c r="K1021" s="98">
        <f t="shared" si="230"/>
        <v>42628</v>
      </c>
      <c r="L1021" s="43">
        <f t="shared" si="231"/>
        <v>279</v>
      </c>
      <c r="M1021" s="44">
        <f t="shared" si="232"/>
        <v>279</v>
      </c>
      <c r="N1021" s="8">
        <f t="shared" si="224"/>
        <v>1.0399331999999999</v>
      </c>
      <c r="O1021" s="8">
        <f t="shared" ca="1" si="225"/>
        <v>1.1733006290000001</v>
      </c>
      <c r="P1021" s="44">
        <v>0</v>
      </c>
      <c r="Q1021" s="42">
        <f t="shared" ca="1" si="233"/>
        <v>364008.84736963001</v>
      </c>
      <c r="R1021" s="42"/>
      <c r="S1021" s="34">
        <v>0</v>
      </c>
      <c r="T1021" s="34"/>
    </row>
    <row r="1022" spans="1:21" x14ac:dyDescent="0.2">
      <c r="A1022" s="38">
        <f t="shared" si="226"/>
        <v>43035</v>
      </c>
      <c r="B1022" s="39">
        <f t="shared" ca="1" si="234"/>
        <v>2465499.56768572</v>
      </c>
      <c r="C1022" s="34">
        <f t="shared" si="229"/>
        <v>2100447.3525</v>
      </c>
      <c r="D1022" s="34"/>
      <c r="E1022" s="40">
        <f ca="1">IF(A1022&lt;$B$1,VLOOKUP(A1022,[1]DI!$A$4:$B$15000,2,FALSE),0)</f>
        <v>7.3899999999999993E-2</v>
      </c>
      <c r="F1022" s="41">
        <f t="shared" ca="1" si="222"/>
        <v>1.0002829641612601</v>
      </c>
      <c r="G1022" s="41">
        <f ca="1">(TRUNC(PRODUCT($F$11:$F1021),16))</f>
        <v>1.39440573596882</v>
      </c>
      <c r="H1022" s="42">
        <f t="shared" ca="1" si="227"/>
        <v>1.23555597786759</v>
      </c>
      <c r="I1022" s="42">
        <f t="shared" ca="1" si="223"/>
        <v>1.12856541</v>
      </c>
      <c r="J1022" s="40">
        <f t="shared" si="228"/>
        <v>3.5999999999999997E-2</v>
      </c>
      <c r="K1022" s="98">
        <f t="shared" si="230"/>
        <v>42628</v>
      </c>
      <c r="L1022" s="43">
        <f t="shared" si="231"/>
        <v>280</v>
      </c>
      <c r="M1022" s="44">
        <f t="shared" si="232"/>
        <v>280</v>
      </c>
      <c r="N1022" s="8">
        <f t="shared" si="224"/>
        <v>1.040079161</v>
      </c>
      <c r="O1022" s="8">
        <f t="shared" ca="1" si="225"/>
        <v>1.173797365</v>
      </c>
      <c r="P1022" s="44">
        <v>0</v>
      </c>
      <c r="Q1022" s="42">
        <f t="shared" ca="1" si="233"/>
        <v>365052.21518572001</v>
      </c>
      <c r="R1022" s="42"/>
      <c r="S1022" s="34">
        <v>0</v>
      </c>
      <c r="T1022" s="34"/>
    </row>
    <row r="1023" spans="1:21" x14ac:dyDescent="0.2">
      <c r="A1023" s="38">
        <f t="shared" si="226"/>
        <v>43036</v>
      </c>
      <c r="B1023" s="39">
        <f t="shared" ca="1" si="234"/>
        <v>2466543.3513903902</v>
      </c>
      <c r="C1023" s="34">
        <f t="shared" si="229"/>
        <v>2100447.3525</v>
      </c>
      <c r="D1023" s="34"/>
      <c r="E1023" s="40">
        <f ca="1">IF(A1023&lt;$B$1,VLOOKUP(A1023,[1]DI!$A$4:$B$15000,2,FALSE),0)</f>
        <v>0</v>
      </c>
      <c r="F1023" s="41">
        <f t="shared" ca="1" si="222"/>
        <v>1</v>
      </c>
      <c r="G1023" s="41">
        <f ca="1">(TRUNC(PRODUCT($F$11:$F1022),16))</f>
        <v>1.39480030281835</v>
      </c>
      <c r="H1023" s="42">
        <f t="shared" ca="1" si="227"/>
        <v>1.23555597786759</v>
      </c>
      <c r="I1023" s="42">
        <f t="shared" ca="1" si="223"/>
        <v>1.1288847500000001</v>
      </c>
      <c r="J1023" s="40">
        <f t="shared" si="228"/>
        <v>3.5999999999999997E-2</v>
      </c>
      <c r="K1023" s="98">
        <f t="shared" si="230"/>
        <v>42628</v>
      </c>
      <c r="L1023" s="43">
        <f t="shared" si="231"/>
        <v>280</v>
      </c>
      <c r="M1023" s="44">
        <f t="shared" si="232"/>
        <v>281</v>
      </c>
      <c r="N1023" s="8">
        <f t="shared" si="224"/>
        <v>1.0402251419999999</v>
      </c>
      <c r="O1023" s="8">
        <f t="shared" ca="1" si="225"/>
        <v>1.174294299</v>
      </c>
      <c r="P1023" s="44">
        <v>0</v>
      </c>
      <c r="Q1023" s="42">
        <f t="shared" ca="1" si="233"/>
        <v>366095.99889038998</v>
      </c>
      <c r="R1023" s="42"/>
      <c r="S1023" s="34">
        <v>0</v>
      </c>
      <c r="T1023" s="34"/>
    </row>
    <row r="1024" spans="1:21" x14ac:dyDescent="0.2">
      <c r="A1024" s="38">
        <f t="shared" si="226"/>
        <v>43037</v>
      </c>
      <c r="B1024" s="39">
        <f t="shared" ca="1" si="234"/>
        <v>2466543.3513903902</v>
      </c>
      <c r="C1024" s="34">
        <f t="shared" si="229"/>
        <v>2100447.3525</v>
      </c>
      <c r="D1024" s="34"/>
      <c r="E1024" s="40">
        <f ca="1">IF(A1024&lt;$B$1,VLOOKUP(A1024,[1]DI!$A$4:$B$15000,2,FALSE),0)</f>
        <v>0</v>
      </c>
      <c r="F1024" s="41">
        <f t="shared" ca="1" si="222"/>
        <v>1</v>
      </c>
      <c r="G1024" s="41">
        <f ca="1">(TRUNC(PRODUCT($F$11:$F1023),16))</f>
        <v>1.39480030281835</v>
      </c>
      <c r="H1024" s="42">
        <f t="shared" ca="1" si="227"/>
        <v>1.23555597786759</v>
      </c>
      <c r="I1024" s="42">
        <f t="shared" ca="1" si="223"/>
        <v>1.1288847500000001</v>
      </c>
      <c r="J1024" s="40">
        <f t="shared" si="228"/>
        <v>3.5999999999999997E-2</v>
      </c>
      <c r="K1024" s="98">
        <f t="shared" si="230"/>
        <v>42628</v>
      </c>
      <c r="L1024" s="43">
        <f t="shared" si="231"/>
        <v>280</v>
      </c>
      <c r="M1024" s="44">
        <f t="shared" si="232"/>
        <v>281</v>
      </c>
      <c r="N1024" s="8">
        <f t="shared" si="224"/>
        <v>1.0402251419999999</v>
      </c>
      <c r="O1024" s="8">
        <f t="shared" ca="1" si="225"/>
        <v>1.174294299</v>
      </c>
      <c r="P1024" s="44">
        <v>0</v>
      </c>
      <c r="Q1024" s="42">
        <f t="shared" ca="1" si="233"/>
        <v>366095.99889038998</v>
      </c>
      <c r="R1024" s="42"/>
      <c r="S1024" s="34">
        <v>0</v>
      </c>
      <c r="T1024" s="34"/>
    </row>
    <row r="1025" spans="1:20" x14ac:dyDescent="0.2">
      <c r="A1025" s="38">
        <f t="shared" si="226"/>
        <v>43038</v>
      </c>
      <c r="B1025" s="39">
        <f t="shared" ca="1" si="234"/>
        <v>2466543.3513903902</v>
      </c>
      <c r="C1025" s="34">
        <f t="shared" si="229"/>
        <v>2100447.3525</v>
      </c>
      <c r="D1025" s="34"/>
      <c r="E1025" s="40">
        <f ca="1">IF(A1025&lt;$B$1,VLOOKUP(A1025,[1]DI!$A$4:$B$15000,2,FALSE),0)</f>
        <v>7.3899999999999993E-2</v>
      </c>
      <c r="F1025" s="41">
        <f t="shared" ca="1" si="222"/>
        <v>1.0002829641612601</v>
      </c>
      <c r="G1025" s="41">
        <f ca="1">(TRUNC(PRODUCT($F$11:$F1024),16))</f>
        <v>1.39480030281835</v>
      </c>
      <c r="H1025" s="42">
        <f t="shared" ca="1" si="227"/>
        <v>1.23555597786759</v>
      </c>
      <c r="I1025" s="42">
        <f t="shared" ca="1" si="223"/>
        <v>1.1288847500000001</v>
      </c>
      <c r="J1025" s="40">
        <f t="shared" si="228"/>
        <v>3.5999999999999997E-2</v>
      </c>
      <c r="K1025" s="98">
        <f t="shared" si="230"/>
        <v>42628</v>
      </c>
      <c r="L1025" s="43">
        <f t="shared" si="231"/>
        <v>281</v>
      </c>
      <c r="M1025" s="44">
        <f t="shared" si="232"/>
        <v>281</v>
      </c>
      <c r="N1025" s="8">
        <f t="shared" si="224"/>
        <v>1.0402251419999999</v>
      </c>
      <c r="O1025" s="8">
        <f t="shared" ca="1" si="225"/>
        <v>1.174294299</v>
      </c>
      <c r="P1025" s="44">
        <v>0</v>
      </c>
      <c r="Q1025" s="42">
        <f t="shared" ca="1" si="233"/>
        <v>366095.99889038998</v>
      </c>
      <c r="R1025" s="42"/>
      <c r="S1025" s="34">
        <v>0</v>
      </c>
      <c r="T1025" s="34"/>
    </row>
    <row r="1026" spans="1:20" x14ac:dyDescent="0.2">
      <c r="A1026" s="38">
        <f t="shared" si="226"/>
        <v>43039</v>
      </c>
      <c r="B1026" s="39">
        <f t="shared" ca="1" si="234"/>
        <v>2467587.5992939202</v>
      </c>
      <c r="C1026" s="34">
        <f t="shared" si="229"/>
        <v>2100447.3525</v>
      </c>
      <c r="D1026" s="34"/>
      <c r="E1026" s="40">
        <f ca="1">IF(A1026&lt;$B$1,VLOOKUP(A1026,[1]DI!$A$4:$B$15000,2,FALSE),0)</f>
        <v>7.3899999999999993E-2</v>
      </c>
      <c r="F1026" s="41">
        <f t="shared" ca="1" si="222"/>
        <v>1.0002829641612601</v>
      </c>
      <c r="G1026" s="41">
        <f ca="1">(TRUNC(PRODUCT($F$11:$F1025),16))</f>
        <v>1.3951949813161599</v>
      </c>
      <c r="H1026" s="42">
        <f t="shared" ca="1" si="227"/>
        <v>1.23555597786759</v>
      </c>
      <c r="I1026" s="42">
        <f t="shared" ca="1" si="223"/>
        <v>1.1292041900000001</v>
      </c>
      <c r="J1026" s="40">
        <f t="shared" si="228"/>
        <v>3.5999999999999997E-2</v>
      </c>
      <c r="K1026" s="98">
        <f t="shared" si="230"/>
        <v>42628</v>
      </c>
      <c r="L1026" s="43">
        <f t="shared" si="231"/>
        <v>282</v>
      </c>
      <c r="M1026" s="44">
        <f t="shared" si="232"/>
        <v>282</v>
      </c>
      <c r="N1026" s="8">
        <f t="shared" si="224"/>
        <v>1.040371143</v>
      </c>
      <c r="O1026" s="8">
        <f t="shared" ca="1" si="225"/>
        <v>1.174791454</v>
      </c>
      <c r="P1026" s="44">
        <v>0</v>
      </c>
      <c r="Q1026" s="42">
        <f t="shared" ca="1" si="233"/>
        <v>367140.24679392</v>
      </c>
      <c r="R1026" s="42"/>
      <c r="S1026" s="34">
        <v>0</v>
      </c>
      <c r="T1026" s="34"/>
    </row>
    <row r="1027" spans="1:20" x14ac:dyDescent="0.2">
      <c r="A1027" s="38">
        <f t="shared" si="226"/>
        <v>43040</v>
      </c>
      <c r="B1027" s="39">
        <f t="shared" ca="1" si="234"/>
        <v>2468632.26728692</v>
      </c>
      <c r="C1027" s="34">
        <f t="shared" si="229"/>
        <v>2100447.3525</v>
      </c>
      <c r="D1027" s="34"/>
      <c r="E1027" s="40">
        <f ca="1">IF(A1027&lt;$B$1,VLOOKUP(A1027,[1]DI!$A$4:$B$15000,2,FALSE),0)</f>
        <v>7.3899999999999993E-2</v>
      </c>
      <c r="F1027" s="41">
        <f t="shared" ca="1" si="222"/>
        <v>1.0002829641612601</v>
      </c>
      <c r="G1027" s="41">
        <f ca="1">(TRUNC(PRODUCT($F$11:$F1026),16))</f>
        <v>1.3955897714938501</v>
      </c>
      <c r="H1027" s="42">
        <f t="shared" ca="1" si="227"/>
        <v>1.23555597786759</v>
      </c>
      <c r="I1027" s="42">
        <f t="shared" ca="1" si="223"/>
        <v>1.12952371</v>
      </c>
      <c r="J1027" s="40">
        <f t="shared" si="228"/>
        <v>3.5999999999999997E-2</v>
      </c>
      <c r="K1027" s="98">
        <f t="shared" si="230"/>
        <v>42628</v>
      </c>
      <c r="L1027" s="43">
        <f t="shared" si="231"/>
        <v>283</v>
      </c>
      <c r="M1027" s="44">
        <f t="shared" si="232"/>
        <v>283</v>
      </c>
      <c r="N1027" s="8">
        <f t="shared" si="224"/>
        <v>1.040517165</v>
      </c>
      <c r="O1027" s="8">
        <f t="shared" ca="1" si="225"/>
        <v>1.175288809</v>
      </c>
      <c r="P1027" s="44">
        <v>0</v>
      </c>
      <c r="Q1027" s="42">
        <f t="shared" ca="1" si="233"/>
        <v>368184.91478692001</v>
      </c>
      <c r="R1027" s="42"/>
      <c r="S1027" s="34">
        <v>0</v>
      </c>
      <c r="T1027" s="34"/>
    </row>
    <row r="1028" spans="1:20" x14ac:dyDescent="0.2">
      <c r="A1028" s="38">
        <f t="shared" si="226"/>
        <v>43041</v>
      </c>
      <c r="B1028" s="39">
        <f t="shared" ca="1" si="234"/>
        <v>2469677.3763738703</v>
      </c>
      <c r="C1028" s="34">
        <f t="shared" si="229"/>
        <v>2100447.3525</v>
      </c>
      <c r="D1028" s="34"/>
      <c r="E1028" s="40">
        <f ca="1">IF(A1028&lt;$B$1,VLOOKUP(A1028,[1]DI!$A$4:$B$15000,2,FALSE),0)</f>
        <v>0</v>
      </c>
      <c r="F1028" s="41">
        <f t="shared" ca="1" si="222"/>
        <v>1</v>
      </c>
      <c r="G1028" s="41">
        <f ca="1">(TRUNC(PRODUCT($F$11:$F1027),16))</f>
        <v>1.3959846733829999</v>
      </c>
      <c r="H1028" s="42">
        <f t="shared" ca="1" si="227"/>
        <v>1.23555597786759</v>
      </c>
      <c r="I1028" s="42">
        <f t="shared" ca="1" si="223"/>
        <v>1.12984332</v>
      </c>
      <c r="J1028" s="40">
        <f t="shared" si="228"/>
        <v>3.5999999999999997E-2</v>
      </c>
      <c r="K1028" s="98">
        <f t="shared" si="230"/>
        <v>42628</v>
      </c>
      <c r="L1028" s="43">
        <f t="shared" si="231"/>
        <v>283</v>
      </c>
      <c r="M1028" s="44">
        <f t="shared" si="232"/>
        <v>284</v>
      </c>
      <c r="N1028" s="8">
        <f t="shared" si="224"/>
        <v>1.040663208</v>
      </c>
      <c r="O1028" s="8">
        <f t="shared" ca="1" si="225"/>
        <v>1.1757863740000001</v>
      </c>
      <c r="P1028" s="44">
        <v>0</v>
      </c>
      <c r="Q1028" s="42">
        <f t="shared" ca="1" si="233"/>
        <v>369230.02387387003</v>
      </c>
      <c r="R1028" s="42"/>
      <c r="S1028" s="34">
        <v>0</v>
      </c>
      <c r="T1028" s="34"/>
    </row>
    <row r="1029" spans="1:20" x14ac:dyDescent="0.2">
      <c r="A1029" s="38">
        <f t="shared" si="226"/>
        <v>43042</v>
      </c>
      <c r="B1029" s="39">
        <f t="shared" ca="1" si="234"/>
        <v>2469677.3763738703</v>
      </c>
      <c r="C1029" s="34">
        <f t="shared" si="229"/>
        <v>2100447.3525</v>
      </c>
      <c r="D1029" s="34"/>
      <c r="E1029" s="40">
        <f ca="1">IF(A1029&lt;$B$1,VLOOKUP(A1029,[1]DI!$A$4:$B$15000,2,FALSE),0)</f>
        <v>7.3899999999999993E-2</v>
      </c>
      <c r="F1029" s="41">
        <f t="shared" ca="1" si="222"/>
        <v>1.0002829641612601</v>
      </c>
      <c r="G1029" s="41">
        <f ca="1">(TRUNC(PRODUCT($F$11:$F1028),16))</f>
        <v>1.3959846733829999</v>
      </c>
      <c r="H1029" s="42">
        <f t="shared" ca="1" si="227"/>
        <v>1.23555597786759</v>
      </c>
      <c r="I1029" s="42">
        <f t="shared" ca="1" si="223"/>
        <v>1.12984332</v>
      </c>
      <c r="J1029" s="40">
        <f t="shared" si="228"/>
        <v>3.5999999999999997E-2</v>
      </c>
      <c r="K1029" s="98">
        <f t="shared" si="230"/>
        <v>42628</v>
      </c>
      <c r="L1029" s="43">
        <f t="shared" si="231"/>
        <v>284</v>
      </c>
      <c r="M1029" s="44">
        <f t="shared" si="232"/>
        <v>284</v>
      </c>
      <c r="N1029" s="8">
        <f t="shared" si="224"/>
        <v>1.040663208</v>
      </c>
      <c r="O1029" s="8">
        <f t="shared" ca="1" si="225"/>
        <v>1.1757863740000001</v>
      </c>
      <c r="P1029" s="44">
        <v>0</v>
      </c>
      <c r="Q1029" s="42">
        <f t="shared" ca="1" si="233"/>
        <v>369230.02387387003</v>
      </c>
      <c r="R1029" s="42"/>
      <c r="S1029" s="34">
        <v>0</v>
      </c>
      <c r="T1029" s="34"/>
    </row>
    <row r="1030" spans="1:20" x14ac:dyDescent="0.2">
      <c r="A1030" s="38">
        <f t="shared" si="226"/>
        <v>43043</v>
      </c>
      <c r="B1030" s="39">
        <f t="shared" ca="1" si="234"/>
        <v>2470722.94755923</v>
      </c>
      <c r="C1030" s="34">
        <f t="shared" si="229"/>
        <v>2100447.3525</v>
      </c>
      <c r="D1030" s="34"/>
      <c r="E1030" s="40">
        <f ca="1">IF(A1030&lt;$B$1,VLOOKUP(A1030,[1]DI!$A$4:$B$15000,2,FALSE),0)</f>
        <v>0</v>
      </c>
      <c r="F1030" s="41">
        <f t="shared" ca="1" si="222"/>
        <v>1</v>
      </c>
      <c r="G1030" s="41">
        <f ca="1">(TRUNC(PRODUCT($F$11:$F1029),16))</f>
        <v>1.3963796870152401</v>
      </c>
      <c r="H1030" s="42">
        <f t="shared" ca="1" si="227"/>
        <v>1.23555597786759</v>
      </c>
      <c r="I1030" s="42">
        <f t="shared" ca="1" si="223"/>
        <v>1.1301630300000001</v>
      </c>
      <c r="J1030" s="40">
        <f t="shared" si="228"/>
        <v>3.5999999999999997E-2</v>
      </c>
      <c r="K1030" s="98">
        <f t="shared" si="230"/>
        <v>42628</v>
      </c>
      <c r="L1030" s="43">
        <f t="shared" si="231"/>
        <v>284</v>
      </c>
      <c r="M1030" s="44">
        <f t="shared" si="232"/>
        <v>285</v>
      </c>
      <c r="N1030" s="8">
        <f t="shared" si="224"/>
        <v>1.0408092710000001</v>
      </c>
      <c r="O1030" s="8">
        <f t="shared" ca="1" si="225"/>
        <v>1.1762841589999999</v>
      </c>
      <c r="P1030" s="44">
        <v>0</v>
      </c>
      <c r="Q1030" s="42">
        <f t="shared" ca="1" si="233"/>
        <v>370275.59505922999</v>
      </c>
      <c r="R1030" s="42"/>
      <c r="S1030" s="34">
        <v>0</v>
      </c>
      <c r="T1030" s="34"/>
    </row>
    <row r="1031" spans="1:20" x14ac:dyDescent="0.2">
      <c r="A1031" s="38">
        <f t="shared" si="226"/>
        <v>43044</v>
      </c>
      <c r="B1031" s="39">
        <f t="shared" ca="1" si="234"/>
        <v>2470722.94755923</v>
      </c>
      <c r="C1031" s="34">
        <f t="shared" si="229"/>
        <v>2100447.3525</v>
      </c>
      <c r="D1031" s="34"/>
      <c r="E1031" s="40">
        <f ca="1">IF(A1031&lt;$B$1,VLOOKUP(A1031,[1]DI!$A$4:$B$15000,2,FALSE),0)</f>
        <v>0</v>
      </c>
      <c r="F1031" s="41">
        <f t="shared" ca="1" si="222"/>
        <v>1</v>
      </c>
      <c r="G1031" s="41">
        <f ca="1">(TRUNC(PRODUCT($F$11:$F1030),16))</f>
        <v>1.3963796870152401</v>
      </c>
      <c r="H1031" s="42">
        <f t="shared" ca="1" si="227"/>
        <v>1.23555597786759</v>
      </c>
      <c r="I1031" s="42">
        <f t="shared" ca="1" si="223"/>
        <v>1.1301630300000001</v>
      </c>
      <c r="J1031" s="40">
        <f t="shared" si="228"/>
        <v>3.5999999999999997E-2</v>
      </c>
      <c r="K1031" s="98">
        <f t="shared" si="230"/>
        <v>42628</v>
      </c>
      <c r="L1031" s="43">
        <f t="shared" si="231"/>
        <v>284</v>
      </c>
      <c r="M1031" s="44">
        <f t="shared" si="232"/>
        <v>285</v>
      </c>
      <c r="N1031" s="8">
        <f t="shared" si="224"/>
        <v>1.0408092710000001</v>
      </c>
      <c r="O1031" s="8">
        <f t="shared" ca="1" si="225"/>
        <v>1.1762841589999999</v>
      </c>
      <c r="P1031" s="44">
        <v>0</v>
      </c>
      <c r="Q1031" s="42">
        <f t="shared" ca="1" si="233"/>
        <v>370275.59505922999</v>
      </c>
      <c r="R1031" s="42"/>
      <c r="S1031" s="34">
        <v>0</v>
      </c>
      <c r="T1031" s="34"/>
    </row>
    <row r="1032" spans="1:20" x14ac:dyDescent="0.2">
      <c r="A1032" s="38">
        <f t="shared" si="226"/>
        <v>43045</v>
      </c>
      <c r="B1032" s="39">
        <f t="shared" ca="1" si="234"/>
        <v>2470722.94755923</v>
      </c>
      <c r="C1032" s="34">
        <f t="shared" si="229"/>
        <v>2100447.3525</v>
      </c>
      <c r="D1032" s="34"/>
      <c r="E1032" s="40">
        <f ca="1">IF(A1032&lt;$B$1,VLOOKUP(A1032,[1]DI!$A$4:$B$15000,2,FALSE),0)</f>
        <v>7.3899999999999993E-2</v>
      </c>
      <c r="F1032" s="41">
        <f t="shared" ca="1" si="222"/>
        <v>1.0002829641612601</v>
      </c>
      <c r="G1032" s="41">
        <f ca="1">(TRUNC(PRODUCT($F$11:$F1031),16))</f>
        <v>1.3963796870152401</v>
      </c>
      <c r="H1032" s="42">
        <f t="shared" ca="1" si="227"/>
        <v>1.23555597786759</v>
      </c>
      <c r="I1032" s="42">
        <f t="shared" ca="1" si="223"/>
        <v>1.1301630300000001</v>
      </c>
      <c r="J1032" s="40">
        <f t="shared" si="228"/>
        <v>3.5999999999999997E-2</v>
      </c>
      <c r="K1032" s="98">
        <f t="shared" si="230"/>
        <v>42628</v>
      </c>
      <c r="L1032" s="43">
        <f t="shared" si="231"/>
        <v>285</v>
      </c>
      <c r="M1032" s="44">
        <f t="shared" si="232"/>
        <v>285</v>
      </c>
      <c r="N1032" s="8">
        <f t="shared" si="224"/>
        <v>1.0408092710000001</v>
      </c>
      <c r="O1032" s="8">
        <f t="shared" ca="1" si="225"/>
        <v>1.1762841589999999</v>
      </c>
      <c r="P1032" s="44">
        <v>0</v>
      </c>
      <c r="Q1032" s="42">
        <f t="shared" ca="1" si="233"/>
        <v>370275.59505922999</v>
      </c>
      <c r="R1032" s="42"/>
      <c r="S1032" s="34">
        <v>0</v>
      </c>
      <c r="T1032" s="34"/>
    </row>
    <row r="1033" spans="1:20" x14ac:dyDescent="0.2">
      <c r="A1033" s="38">
        <f t="shared" si="226"/>
        <v>43046</v>
      </c>
      <c r="B1033" s="39">
        <f t="shared" ca="1" si="234"/>
        <v>2471768.9598385403</v>
      </c>
      <c r="C1033" s="34">
        <f t="shared" si="229"/>
        <v>2100447.3525</v>
      </c>
      <c r="D1033" s="34"/>
      <c r="E1033" s="40">
        <f ca="1">IF(A1033&lt;$B$1,VLOOKUP(A1033,[1]DI!$A$4:$B$15000,2,FALSE),0)</f>
        <v>7.3899999999999993E-2</v>
      </c>
      <c r="F1033" s="41">
        <f t="shared" ca="1" si="222"/>
        <v>1.0002829641612601</v>
      </c>
      <c r="G1033" s="41">
        <f ca="1">(TRUNC(PRODUCT($F$11:$F1032),16))</f>
        <v>1.3967748124221699</v>
      </c>
      <c r="H1033" s="42">
        <f t="shared" ca="1" si="227"/>
        <v>1.23555597786759</v>
      </c>
      <c r="I1033" s="42">
        <f t="shared" ca="1" si="223"/>
        <v>1.13048283</v>
      </c>
      <c r="J1033" s="40">
        <f t="shared" si="228"/>
        <v>3.5999999999999997E-2</v>
      </c>
      <c r="K1033" s="98">
        <f t="shared" si="230"/>
        <v>42628</v>
      </c>
      <c r="L1033" s="43">
        <f t="shared" si="231"/>
        <v>286</v>
      </c>
      <c r="M1033" s="44">
        <f t="shared" si="232"/>
        <v>286</v>
      </c>
      <c r="N1033" s="8">
        <f t="shared" si="224"/>
        <v>1.0409553540000001</v>
      </c>
      <c r="O1033" s="8">
        <f t="shared" ca="1" si="225"/>
        <v>1.1767821540000001</v>
      </c>
      <c r="P1033" s="44">
        <v>0</v>
      </c>
      <c r="Q1033" s="42">
        <f t="shared" ca="1" si="233"/>
        <v>371321.60733854002</v>
      </c>
      <c r="R1033" s="42"/>
      <c r="S1033" s="34">
        <v>0</v>
      </c>
      <c r="T1033" s="34"/>
    </row>
    <row r="1034" spans="1:20" x14ac:dyDescent="0.2">
      <c r="A1034" s="38">
        <f t="shared" si="226"/>
        <v>43047</v>
      </c>
      <c r="B1034" s="39">
        <f t="shared" ca="1" si="234"/>
        <v>2472815.3943077698</v>
      </c>
      <c r="C1034" s="34">
        <f t="shared" si="229"/>
        <v>2100447.3525</v>
      </c>
      <c r="D1034" s="34"/>
      <c r="E1034" s="40">
        <f ca="1">IF(A1034&lt;$B$1,VLOOKUP(A1034,[1]DI!$A$4:$B$15000,2,FALSE),0)</f>
        <v>7.3899999999999993E-2</v>
      </c>
      <c r="F1034" s="41">
        <f t="shared" ca="1" si="222"/>
        <v>1.0002829641612601</v>
      </c>
      <c r="G1034" s="41">
        <f ca="1">(TRUNC(PRODUCT($F$11:$F1033),16))</f>
        <v>1.39717004963544</v>
      </c>
      <c r="H1034" s="42">
        <f t="shared" ca="1" si="227"/>
        <v>1.23555597786759</v>
      </c>
      <c r="I1034" s="42">
        <f t="shared" ca="1" si="223"/>
        <v>1.13080271</v>
      </c>
      <c r="J1034" s="40">
        <f t="shared" si="228"/>
        <v>3.5999999999999997E-2</v>
      </c>
      <c r="K1034" s="98">
        <f t="shared" si="230"/>
        <v>42628</v>
      </c>
      <c r="L1034" s="43">
        <f t="shared" si="231"/>
        <v>287</v>
      </c>
      <c r="M1034" s="44">
        <f t="shared" si="232"/>
        <v>287</v>
      </c>
      <c r="N1034" s="8">
        <f t="shared" si="224"/>
        <v>1.041101458</v>
      </c>
      <c r="O1034" s="8">
        <f t="shared" ca="1" si="225"/>
        <v>1.17728035</v>
      </c>
      <c r="P1034" s="44">
        <v>0</v>
      </c>
      <c r="Q1034" s="42">
        <f t="shared" ca="1" si="233"/>
        <v>372368.04180776997</v>
      </c>
      <c r="R1034" s="42"/>
      <c r="S1034" s="34">
        <v>0</v>
      </c>
      <c r="T1034" s="34"/>
    </row>
    <row r="1035" spans="1:20" x14ac:dyDescent="0.2">
      <c r="A1035" s="38">
        <f t="shared" si="226"/>
        <v>43048</v>
      </c>
      <c r="B1035" s="39">
        <f t="shared" ca="1" si="234"/>
        <v>2473862.2929758602</v>
      </c>
      <c r="C1035" s="34">
        <f t="shared" si="229"/>
        <v>2100447.3525</v>
      </c>
      <c r="D1035" s="34"/>
      <c r="E1035" s="40">
        <f ca="1">IF(A1035&lt;$B$1,VLOOKUP(A1035,[1]DI!$A$4:$B$15000,2,FALSE),0)</f>
        <v>7.3899999999999993E-2</v>
      </c>
      <c r="F1035" s="41">
        <f t="shared" ca="1" si="222"/>
        <v>1.0002829641612601</v>
      </c>
      <c r="G1035" s="41">
        <f ca="1">(TRUNC(PRODUCT($F$11:$F1034),16))</f>
        <v>1.3975653986866701</v>
      </c>
      <c r="H1035" s="42">
        <f t="shared" ca="1" si="227"/>
        <v>1.23555597786759</v>
      </c>
      <c r="I1035" s="42">
        <f t="shared" ca="1" si="223"/>
        <v>1.13112269</v>
      </c>
      <c r="J1035" s="40">
        <f t="shared" si="228"/>
        <v>3.5999999999999997E-2</v>
      </c>
      <c r="K1035" s="98">
        <f t="shared" si="230"/>
        <v>42628</v>
      </c>
      <c r="L1035" s="43">
        <f t="shared" si="231"/>
        <v>288</v>
      </c>
      <c r="M1035" s="44">
        <f t="shared" si="232"/>
        <v>288</v>
      </c>
      <c r="N1035" s="8">
        <f t="shared" si="224"/>
        <v>1.0412475830000001</v>
      </c>
      <c r="O1035" s="8">
        <f t="shared" ca="1" si="225"/>
        <v>1.1777787669999999</v>
      </c>
      <c r="P1035" s="44">
        <v>0</v>
      </c>
      <c r="Q1035" s="42">
        <f t="shared" ca="1" si="233"/>
        <v>373414.94047586003</v>
      </c>
      <c r="R1035" s="42"/>
      <c r="S1035" s="34">
        <v>0</v>
      </c>
      <c r="T1035" s="34"/>
    </row>
    <row r="1036" spans="1:20" x14ac:dyDescent="0.2">
      <c r="A1036" s="38">
        <f t="shared" si="226"/>
        <v>43049</v>
      </c>
      <c r="B1036" s="39">
        <f t="shared" ca="1" si="234"/>
        <v>2474909.6327378899</v>
      </c>
      <c r="C1036" s="34">
        <f t="shared" si="229"/>
        <v>2100447.3525</v>
      </c>
      <c r="D1036" s="34"/>
      <c r="E1036" s="40">
        <f ca="1">IF(A1036&lt;$B$1,VLOOKUP(A1036,[1]DI!$A$4:$B$15000,2,FALSE),0)</f>
        <v>7.3899999999999993E-2</v>
      </c>
      <c r="F1036" s="41">
        <f t="shared" ref="F1036:F1099" ca="1" si="235">IF(A1036&lt;A$9,1,ROUND(((1+E1036)^(1/252)),16))</f>
        <v>1.0002829641612601</v>
      </c>
      <c r="G1036" s="41">
        <f ca="1">(TRUNC(PRODUCT($F$11:$F1035),16))</f>
        <v>1.3979608596075199</v>
      </c>
      <c r="H1036" s="42">
        <f t="shared" ca="1" si="227"/>
        <v>1.23555597786759</v>
      </c>
      <c r="I1036" s="42">
        <f t="shared" ref="I1036:I1085" ca="1" si="236">ROUND(G1036/H1036,8)</f>
        <v>1.1314427600000001</v>
      </c>
      <c r="J1036" s="40">
        <f t="shared" si="228"/>
        <v>3.5999999999999997E-2</v>
      </c>
      <c r="K1036" s="98">
        <f t="shared" si="230"/>
        <v>42628</v>
      </c>
      <c r="L1036" s="43">
        <f t="shared" si="231"/>
        <v>289</v>
      </c>
      <c r="M1036" s="44">
        <f t="shared" si="232"/>
        <v>289</v>
      </c>
      <c r="N1036" s="8">
        <f t="shared" ref="N1036:N1085" si="237">ROUND((J1036+1)^(M1036/252),9)</f>
        <v>1.0413937280000001</v>
      </c>
      <c r="O1036" s="8">
        <f t="shared" ref="O1036:O1085" ca="1" si="238">ROUND(I1036*N1036,9)</f>
        <v>1.178277394</v>
      </c>
      <c r="P1036" s="44">
        <v>0</v>
      </c>
      <c r="Q1036" s="42">
        <f t="shared" ca="1" si="233"/>
        <v>374462.28023789002</v>
      </c>
      <c r="R1036" s="42"/>
      <c r="S1036" s="34">
        <v>0</v>
      </c>
      <c r="T1036" s="34"/>
    </row>
    <row r="1037" spans="1:20" x14ac:dyDescent="0.2">
      <c r="A1037" s="38">
        <f t="shared" ref="A1037:A1100" si="239">(A1036+1)</f>
        <v>43050</v>
      </c>
      <c r="B1037" s="39">
        <f t="shared" ca="1" si="234"/>
        <v>2475957.3904889501</v>
      </c>
      <c r="C1037" s="34">
        <f t="shared" si="229"/>
        <v>2100447.3525</v>
      </c>
      <c r="D1037" s="34"/>
      <c r="E1037" s="40">
        <f ca="1">IF(A1037&lt;$B$1,VLOOKUP(A1037,[1]DI!$A$4:$B$15000,2,FALSE),0)</f>
        <v>0</v>
      </c>
      <c r="F1037" s="41">
        <f t="shared" ca="1" si="235"/>
        <v>1</v>
      </c>
      <c r="G1037" s="41">
        <f ca="1">(TRUNC(PRODUCT($F$11:$F1036),16))</f>
        <v>1.39835643242963</v>
      </c>
      <c r="H1037" s="42">
        <f t="shared" ref="H1037:H1085" ca="1" si="240">IF(P1036&gt;0,G1036,H1036)</f>
        <v>1.23555597786759</v>
      </c>
      <c r="I1037" s="42">
        <f t="shared" ca="1" si="236"/>
        <v>1.13176291</v>
      </c>
      <c r="J1037" s="40">
        <f t="shared" ref="J1037:J1100" si="241">J1036</f>
        <v>3.5999999999999997E-2</v>
      </c>
      <c r="K1037" s="98">
        <f t="shared" si="230"/>
        <v>42628</v>
      </c>
      <c r="L1037" s="43">
        <f t="shared" si="231"/>
        <v>289</v>
      </c>
      <c r="M1037" s="44">
        <f t="shared" si="232"/>
        <v>290</v>
      </c>
      <c r="N1037" s="8">
        <f t="shared" si="237"/>
        <v>1.0415398929999999</v>
      </c>
      <c r="O1037" s="8">
        <f t="shared" ca="1" si="238"/>
        <v>1.17877622</v>
      </c>
      <c r="P1037" s="44">
        <v>0</v>
      </c>
      <c r="Q1037" s="42">
        <f t="shared" ca="1" si="233"/>
        <v>375510.03798894997</v>
      </c>
      <c r="R1037" s="42"/>
      <c r="S1037" s="34">
        <v>0</v>
      </c>
      <c r="T1037" s="34"/>
    </row>
    <row r="1038" spans="1:20" x14ac:dyDescent="0.2">
      <c r="A1038" s="38">
        <f t="shared" si="239"/>
        <v>43051</v>
      </c>
      <c r="B1038" s="39">
        <f t="shared" ca="1" si="234"/>
        <v>2475957.3904889501</v>
      </c>
      <c r="C1038" s="34">
        <f t="shared" ref="C1038:C1085" si="242">(C1037-S1037)</f>
        <v>2100447.3525</v>
      </c>
      <c r="D1038" s="34"/>
      <c r="E1038" s="40">
        <f ca="1">IF(A1038&lt;$B$1,VLOOKUP(A1038,[1]DI!$A$4:$B$15000,2,FALSE),0)</f>
        <v>0</v>
      </c>
      <c r="F1038" s="41">
        <f t="shared" ca="1" si="235"/>
        <v>1</v>
      </c>
      <c r="G1038" s="41">
        <f ca="1">(TRUNC(PRODUCT($F$11:$F1037),16))</f>
        <v>1.39835643242963</v>
      </c>
      <c r="H1038" s="42">
        <f t="shared" ca="1" si="240"/>
        <v>1.23555597786759</v>
      </c>
      <c r="I1038" s="42">
        <f t="shared" ca="1" si="236"/>
        <v>1.13176291</v>
      </c>
      <c r="J1038" s="40">
        <f t="shared" si="241"/>
        <v>3.5999999999999997E-2</v>
      </c>
      <c r="K1038" s="98">
        <f t="shared" ref="K1038:K1101" si="243">IF(P1037&gt;0,A1037,K1037)</f>
        <v>42628</v>
      </c>
      <c r="L1038" s="43">
        <f t="shared" ref="L1038:L1101" si="244">IF(A1038&gt;K1038,IF(NETWORKDAYS(K1038,A1038,$W$12:$W$197)-1=0,1,NETWORKDAYS(K1038,A1038,$W$12:$W$197)-1),0)</f>
        <v>289</v>
      </c>
      <c r="M1038" s="44">
        <f t="shared" ref="M1038:M1101" si="245">IF(AND(L1038=1,L1037=1),1,IF(L1038&gt;0,IF(L1038=L1037,L1038+1,L1038),0))</f>
        <v>290</v>
      </c>
      <c r="N1038" s="8">
        <f t="shared" si="237"/>
        <v>1.0415398929999999</v>
      </c>
      <c r="O1038" s="8">
        <f t="shared" ca="1" si="238"/>
        <v>1.17877622</v>
      </c>
      <c r="P1038" s="44">
        <v>0</v>
      </c>
      <c r="Q1038" s="42">
        <f t="shared" ref="Q1038:Q1085" ca="1" si="246">TRUNC(((O1038-1)*C1038),8)</f>
        <v>375510.03798894997</v>
      </c>
      <c r="R1038" s="42"/>
      <c r="S1038" s="34">
        <v>0</v>
      </c>
      <c r="T1038" s="34"/>
    </row>
    <row r="1039" spans="1:20" x14ac:dyDescent="0.2">
      <c r="A1039" s="38">
        <f t="shared" si="239"/>
        <v>43052</v>
      </c>
      <c r="B1039" s="39">
        <f t="shared" ref="B1039:B1085" ca="1" si="247">IF(A1039&lt;=TODAY(),C1039+Q1039,IF(AND(A1039&gt;TODAY(),A1039&lt;=$B$1),IF(VLOOKUP(TODAY(),$A$10:$E$2000,5,FALSE)=0,"n.d",C1039+Q1039),"n.d"))</f>
        <v>2475957.3904889501</v>
      </c>
      <c r="C1039" s="34">
        <f t="shared" si="242"/>
        <v>2100447.3525</v>
      </c>
      <c r="D1039" s="34"/>
      <c r="E1039" s="40">
        <f ca="1">IF(A1039&lt;$B$1,VLOOKUP(A1039,[1]DI!$A$4:$B$15000,2,FALSE),0)</f>
        <v>7.3899999999999993E-2</v>
      </c>
      <c r="F1039" s="41">
        <f t="shared" ca="1" si="235"/>
        <v>1.0002829641612601</v>
      </c>
      <c r="G1039" s="41">
        <f ca="1">(TRUNC(PRODUCT($F$11:$F1038),16))</f>
        <v>1.39835643242963</v>
      </c>
      <c r="H1039" s="42">
        <f t="shared" ca="1" si="240"/>
        <v>1.23555597786759</v>
      </c>
      <c r="I1039" s="42">
        <f t="shared" ca="1" si="236"/>
        <v>1.13176291</v>
      </c>
      <c r="J1039" s="40">
        <f t="shared" si="241"/>
        <v>3.5999999999999997E-2</v>
      </c>
      <c r="K1039" s="98">
        <f t="shared" si="243"/>
        <v>42628</v>
      </c>
      <c r="L1039" s="43">
        <f t="shared" si="244"/>
        <v>290</v>
      </c>
      <c r="M1039" s="44">
        <f t="shared" si="245"/>
        <v>290</v>
      </c>
      <c r="N1039" s="8">
        <f t="shared" si="237"/>
        <v>1.0415398929999999</v>
      </c>
      <c r="O1039" s="8">
        <f t="shared" ca="1" si="238"/>
        <v>1.17877622</v>
      </c>
      <c r="P1039" s="44">
        <v>0</v>
      </c>
      <c r="Q1039" s="42">
        <f t="shared" ca="1" si="246"/>
        <v>375510.03798894997</v>
      </c>
      <c r="R1039" s="42"/>
      <c r="S1039" s="34">
        <v>0</v>
      </c>
      <c r="T1039" s="34"/>
    </row>
    <row r="1040" spans="1:20" x14ac:dyDescent="0.2">
      <c r="A1040" s="38">
        <f t="shared" si="239"/>
        <v>43053</v>
      </c>
      <c r="B1040" s="39">
        <f t="shared" ca="1" si="247"/>
        <v>2477005.6145393201</v>
      </c>
      <c r="C1040" s="34">
        <f t="shared" si="242"/>
        <v>2100447.3525</v>
      </c>
      <c r="D1040" s="34"/>
      <c r="E1040" s="40">
        <f ca="1">IF(A1040&lt;$B$1,VLOOKUP(A1040,[1]DI!$A$4:$B$15000,2,FALSE),0)</f>
        <v>7.3899999999999993E-2</v>
      </c>
      <c r="F1040" s="41">
        <f t="shared" ca="1" si="235"/>
        <v>1.0002829641612601</v>
      </c>
      <c r="G1040" s="41">
        <f ca="1">(TRUNC(PRODUCT($F$11:$F1039),16))</f>
        <v>1.39875211718468</v>
      </c>
      <c r="H1040" s="42">
        <f t="shared" ca="1" si="240"/>
        <v>1.23555597786759</v>
      </c>
      <c r="I1040" s="42">
        <f t="shared" ca="1" si="236"/>
        <v>1.1320831600000001</v>
      </c>
      <c r="J1040" s="40">
        <f t="shared" si="241"/>
        <v>3.5999999999999997E-2</v>
      </c>
      <c r="K1040" s="98">
        <f t="shared" si="243"/>
        <v>42628</v>
      </c>
      <c r="L1040" s="43">
        <f t="shared" si="244"/>
        <v>291</v>
      </c>
      <c r="M1040" s="44">
        <f t="shared" si="245"/>
        <v>291</v>
      </c>
      <c r="N1040" s="8">
        <f t="shared" si="237"/>
        <v>1.041686079</v>
      </c>
      <c r="O1040" s="8">
        <f t="shared" ca="1" si="238"/>
        <v>1.179275268</v>
      </c>
      <c r="P1040" s="44">
        <v>0</v>
      </c>
      <c r="Q1040" s="42">
        <f t="shared" ca="1" si="246"/>
        <v>376558.26203932002</v>
      </c>
      <c r="R1040" s="42"/>
      <c r="S1040" s="34">
        <v>0</v>
      </c>
      <c r="T1040" s="34"/>
    </row>
    <row r="1041" spans="1:21" x14ac:dyDescent="0.2">
      <c r="A1041" s="38">
        <f t="shared" si="239"/>
        <v>43054</v>
      </c>
      <c r="B1041" s="39">
        <f t="shared" ca="1" si="247"/>
        <v>2478054.2817840902</v>
      </c>
      <c r="C1041" s="34">
        <f t="shared" si="242"/>
        <v>2100447.3525</v>
      </c>
      <c r="D1041" s="34"/>
      <c r="E1041" s="40">
        <f ca="1">IF(A1041&lt;$B$1,VLOOKUP(A1041,[1]DI!$A$4:$B$15000,2,FALSE),0)</f>
        <v>0</v>
      </c>
      <c r="F1041" s="41">
        <f t="shared" ca="1" si="235"/>
        <v>1</v>
      </c>
      <c r="G1041" s="41">
        <f ca="1">(TRUNC(PRODUCT($F$11:$F1040),16))</f>
        <v>1.3991479139043299</v>
      </c>
      <c r="H1041" s="42">
        <f t="shared" ca="1" si="240"/>
        <v>1.23555597786759</v>
      </c>
      <c r="I1041" s="42">
        <f t="shared" ca="1" si="236"/>
        <v>1.1324034999999999</v>
      </c>
      <c r="J1041" s="40">
        <f t="shared" si="241"/>
        <v>3.5999999999999997E-2</v>
      </c>
      <c r="K1041" s="98">
        <f t="shared" si="243"/>
        <v>42628</v>
      </c>
      <c r="L1041" s="43">
        <f t="shared" si="244"/>
        <v>291</v>
      </c>
      <c r="M1041" s="44">
        <f t="shared" si="245"/>
        <v>292</v>
      </c>
      <c r="N1041" s="8">
        <f t="shared" si="237"/>
        <v>1.041832286</v>
      </c>
      <c r="O1041" s="8">
        <f t="shared" ca="1" si="238"/>
        <v>1.179774527</v>
      </c>
      <c r="P1041" s="44">
        <v>0</v>
      </c>
      <c r="Q1041" s="42">
        <f t="shared" ca="1" si="246"/>
        <v>377606.92928409</v>
      </c>
      <c r="R1041" s="42"/>
      <c r="S1041" s="34">
        <v>0</v>
      </c>
      <c r="T1041" s="34"/>
    </row>
    <row r="1042" spans="1:21" s="46" customFormat="1" x14ac:dyDescent="0.2">
      <c r="A1042" s="38">
        <f t="shared" si="239"/>
        <v>43055</v>
      </c>
      <c r="B1042" s="39">
        <f t="shared" ca="1" si="247"/>
        <v>2478054.2817840902</v>
      </c>
      <c r="C1042" s="34">
        <f t="shared" si="242"/>
        <v>2100447.3525</v>
      </c>
      <c r="D1042" s="34"/>
      <c r="E1042" s="40">
        <f ca="1">IF(A1042&lt;$B$1,VLOOKUP(A1042,[1]DI!$A$4:$B$15000,2,FALSE),0)</f>
        <v>7.3899999999999993E-2</v>
      </c>
      <c r="F1042" s="41">
        <f t="shared" ca="1" si="235"/>
        <v>1.0002829641612601</v>
      </c>
      <c r="G1042" s="41">
        <f ca="1">(TRUNC(PRODUCT($F$11:$F1041),16))</f>
        <v>1.3991479139043299</v>
      </c>
      <c r="H1042" s="42">
        <f t="shared" ca="1" si="240"/>
        <v>1.23555597786759</v>
      </c>
      <c r="I1042" s="42">
        <f t="shared" ca="1" si="236"/>
        <v>1.1324034999999999</v>
      </c>
      <c r="J1042" s="40">
        <f t="shared" si="241"/>
        <v>3.5999999999999997E-2</v>
      </c>
      <c r="K1042" s="98">
        <f t="shared" si="243"/>
        <v>42628</v>
      </c>
      <c r="L1042" s="43">
        <f t="shared" si="244"/>
        <v>292</v>
      </c>
      <c r="M1042" s="44">
        <f t="shared" si="245"/>
        <v>292</v>
      </c>
      <c r="N1042" s="8">
        <f t="shared" si="237"/>
        <v>1.041832286</v>
      </c>
      <c r="O1042" s="8">
        <f t="shared" ca="1" si="238"/>
        <v>1.179774527</v>
      </c>
      <c r="P1042" s="44">
        <v>0</v>
      </c>
      <c r="Q1042" s="42">
        <f t="shared" ca="1" si="246"/>
        <v>377606.92928409</v>
      </c>
      <c r="R1042" s="42"/>
      <c r="S1042" s="34">
        <v>0</v>
      </c>
      <c r="T1042" s="34"/>
      <c r="U1042" s="45"/>
    </row>
    <row r="1043" spans="1:21" x14ac:dyDescent="0.2">
      <c r="A1043" s="38">
        <f t="shared" si="239"/>
        <v>43056</v>
      </c>
      <c r="B1043" s="39">
        <f t="shared" ca="1" si="247"/>
        <v>2479103.3901227899</v>
      </c>
      <c r="C1043" s="34">
        <f t="shared" si="242"/>
        <v>2100447.3525</v>
      </c>
      <c r="D1043" s="34"/>
      <c r="E1043" s="40">
        <f ca="1">IF(A1043&lt;$B$1,VLOOKUP(A1043,[1]DI!$A$4:$B$15000,2,FALSE),0)</f>
        <v>7.3899999999999993E-2</v>
      </c>
      <c r="F1043" s="41">
        <f t="shared" ca="1" si="235"/>
        <v>1.0002829641612601</v>
      </c>
      <c r="G1043" s="41">
        <f ca="1">(TRUNC(PRODUCT($F$11:$F1042),16))</f>
        <v>1.3995438226202599</v>
      </c>
      <c r="H1043" s="42">
        <f t="shared" ca="1" si="240"/>
        <v>1.23555597786759</v>
      </c>
      <c r="I1043" s="42">
        <f t="shared" ca="1" si="236"/>
        <v>1.13272393</v>
      </c>
      <c r="J1043" s="40">
        <f t="shared" si="241"/>
        <v>3.5999999999999997E-2</v>
      </c>
      <c r="K1043" s="98">
        <f t="shared" si="243"/>
        <v>42628</v>
      </c>
      <c r="L1043" s="43">
        <f t="shared" si="244"/>
        <v>293</v>
      </c>
      <c r="M1043" s="44">
        <f t="shared" si="245"/>
        <v>293</v>
      </c>
      <c r="N1043" s="8">
        <f t="shared" si="237"/>
        <v>1.0419785130000001</v>
      </c>
      <c r="O1043" s="8">
        <f t="shared" ca="1" si="238"/>
        <v>1.1802739959999999</v>
      </c>
      <c r="P1043" s="44">
        <v>0</v>
      </c>
      <c r="Q1043" s="42">
        <f t="shared" ca="1" si="246"/>
        <v>378656.03762279003</v>
      </c>
      <c r="R1043" s="42"/>
      <c r="S1043" s="34">
        <v>0</v>
      </c>
      <c r="T1043" s="34"/>
    </row>
    <row r="1044" spans="1:21" x14ac:dyDescent="0.2">
      <c r="A1044" s="38">
        <f t="shared" si="239"/>
        <v>43057</v>
      </c>
      <c r="B1044" s="39">
        <f t="shared" ca="1" si="247"/>
        <v>2480152.9416558901</v>
      </c>
      <c r="C1044" s="34">
        <f t="shared" si="242"/>
        <v>2100447.3525</v>
      </c>
      <c r="D1044" s="34"/>
      <c r="E1044" s="40">
        <f ca="1">IF(A1044&lt;$B$1,VLOOKUP(A1044,[1]DI!$A$4:$B$15000,2,FALSE),0)</f>
        <v>0</v>
      </c>
      <c r="F1044" s="41">
        <f t="shared" ca="1" si="235"/>
        <v>1</v>
      </c>
      <c r="G1044" s="41">
        <f ca="1">(TRUNC(PRODUCT($F$11:$F1043),16))</f>
        <v>1.3999398433641801</v>
      </c>
      <c r="H1044" s="42">
        <f t="shared" ca="1" si="240"/>
        <v>1.23555597786759</v>
      </c>
      <c r="I1044" s="42">
        <f t="shared" ca="1" si="236"/>
        <v>1.1330444500000001</v>
      </c>
      <c r="J1044" s="40">
        <f t="shared" si="241"/>
        <v>3.5999999999999997E-2</v>
      </c>
      <c r="K1044" s="98">
        <f t="shared" si="243"/>
        <v>42628</v>
      </c>
      <c r="L1044" s="43">
        <f t="shared" si="244"/>
        <v>293</v>
      </c>
      <c r="M1044" s="44">
        <f t="shared" si="245"/>
        <v>294</v>
      </c>
      <c r="N1044" s="8">
        <f t="shared" si="237"/>
        <v>1.0421247600000001</v>
      </c>
      <c r="O1044" s="8">
        <f t="shared" ca="1" si="238"/>
        <v>1.180773676</v>
      </c>
      <c r="P1044" s="44">
        <v>0</v>
      </c>
      <c r="Q1044" s="42">
        <f t="shared" ca="1" si="246"/>
        <v>379705.58915588999</v>
      </c>
      <c r="R1044" s="42"/>
      <c r="S1044" s="34">
        <v>0</v>
      </c>
      <c r="T1044" s="34"/>
    </row>
    <row r="1045" spans="1:21" x14ac:dyDescent="0.2">
      <c r="A1045" s="38">
        <f t="shared" si="239"/>
        <v>43058</v>
      </c>
      <c r="B1045" s="39">
        <f t="shared" ca="1" si="247"/>
        <v>2480152.9416558901</v>
      </c>
      <c r="C1045" s="34">
        <f t="shared" si="242"/>
        <v>2100447.3525</v>
      </c>
      <c r="D1045" s="34"/>
      <c r="E1045" s="40">
        <f ca="1">IF(A1045&lt;$B$1,VLOOKUP(A1045,[1]DI!$A$4:$B$15000,2,FALSE),0)</f>
        <v>0</v>
      </c>
      <c r="F1045" s="41">
        <f t="shared" ca="1" si="235"/>
        <v>1</v>
      </c>
      <c r="G1045" s="41">
        <f ca="1">(TRUNC(PRODUCT($F$11:$F1044),16))</f>
        <v>1.3999398433641801</v>
      </c>
      <c r="H1045" s="42">
        <f t="shared" ca="1" si="240"/>
        <v>1.23555597786759</v>
      </c>
      <c r="I1045" s="42">
        <f t="shared" ca="1" si="236"/>
        <v>1.1330444500000001</v>
      </c>
      <c r="J1045" s="40">
        <f t="shared" si="241"/>
        <v>3.5999999999999997E-2</v>
      </c>
      <c r="K1045" s="98">
        <f t="shared" si="243"/>
        <v>42628</v>
      </c>
      <c r="L1045" s="43">
        <f t="shared" si="244"/>
        <v>293</v>
      </c>
      <c r="M1045" s="44">
        <f t="shared" si="245"/>
        <v>294</v>
      </c>
      <c r="N1045" s="8">
        <f t="shared" si="237"/>
        <v>1.0421247600000001</v>
      </c>
      <c r="O1045" s="8">
        <f t="shared" ca="1" si="238"/>
        <v>1.180773676</v>
      </c>
      <c r="P1045" s="44">
        <v>0</v>
      </c>
      <c r="Q1045" s="42">
        <f t="shared" ca="1" si="246"/>
        <v>379705.58915588999</v>
      </c>
      <c r="R1045" s="42"/>
      <c r="S1045" s="34">
        <v>0</v>
      </c>
      <c r="T1045" s="34"/>
    </row>
    <row r="1046" spans="1:21" x14ac:dyDescent="0.2">
      <c r="A1046" s="38">
        <f t="shared" si="239"/>
        <v>43059</v>
      </c>
      <c r="B1046" s="39">
        <f t="shared" ca="1" si="247"/>
        <v>2480152.9416558901</v>
      </c>
      <c r="C1046" s="34">
        <f t="shared" si="242"/>
        <v>2100447.3525</v>
      </c>
      <c r="D1046" s="34"/>
      <c r="E1046" s="40">
        <f ca="1">IF(A1046&lt;$B$1,VLOOKUP(A1046,[1]DI!$A$4:$B$15000,2,FALSE),0)</f>
        <v>7.3899999999999993E-2</v>
      </c>
      <c r="F1046" s="41">
        <f t="shared" ca="1" si="235"/>
        <v>1.0002829641612601</v>
      </c>
      <c r="G1046" s="41">
        <f ca="1">(TRUNC(PRODUCT($F$11:$F1045),16))</f>
        <v>1.3999398433641801</v>
      </c>
      <c r="H1046" s="42">
        <f t="shared" ca="1" si="240"/>
        <v>1.23555597786759</v>
      </c>
      <c r="I1046" s="42">
        <f t="shared" ca="1" si="236"/>
        <v>1.1330444500000001</v>
      </c>
      <c r="J1046" s="40">
        <f t="shared" si="241"/>
        <v>3.5999999999999997E-2</v>
      </c>
      <c r="K1046" s="98">
        <f t="shared" si="243"/>
        <v>42628</v>
      </c>
      <c r="L1046" s="43">
        <f t="shared" si="244"/>
        <v>294</v>
      </c>
      <c r="M1046" s="44">
        <f t="shared" si="245"/>
        <v>294</v>
      </c>
      <c r="N1046" s="8">
        <f t="shared" si="237"/>
        <v>1.0421247600000001</v>
      </c>
      <c r="O1046" s="8">
        <f t="shared" ca="1" si="238"/>
        <v>1.180773676</v>
      </c>
      <c r="P1046" s="44">
        <v>0</v>
      </c>
      <c r="Q1046" s="42">
        <f t="shared" ca="1" si="246"/>
        <v>379705.58915588999</v>
      </c>
      <c r="R1046" s="42"/>
      <c r="S1046" s="34">
        <v>0</v>
      </c>
      <c r="T1046" s="34"/>
    </row>
    <row r="1047" spans="1:21" x14ac:dyDescent="0.2">
      <c r="A1047" s="38">
        <f t="shared" si="239"/>
        <v>43060</v>
      </c>
      <c r="B1047" s="39">
        <f t="shared" ca="1" si="247"/>
        <v>2481202.9342829301</v>
      </c>
      <c r="C1047" s="34">
        <f t="shared" si="242"/>
        <v>2100447.3525</v>
      </c>
      <c r="D1047" s="34"/>
      <c r="E1047" s="40">
        <f ca="1">IF(A1047&lt;$B$1,VLOOKUP(A1047,[1]DI!$A$4:$B$15000,2,FALSE),0)</f>
        <v>7.3899999999999993E-2</v>
      </c>
      <c r="F1047" s="41">
        <f t="shared" ca="1" si="235"/>
        <v>1.0002829641612601</v>
      </c>
      <c r="G1047" s="41">
        <f ca="1">(TRUNC(PRODUCT($F$11:$F1046),16))</f>
        <v>1.4003359761677701</v>
      </c>
      <c r="H1047" s="42">
        <f t="shared" ca="1" si="240"/>
        <v>1.23555597786759</v>
      </c>
      <c r="I1047" s="42">
        <f t="shared" ca="1" si="236"/>
        <v>1.13336506</v>
      </c>
      <c r="J1047" s="40">
        <f t="shared" si="241"/>
        <v>3.5999999999999997E-2</v>
      </c>
      <c r="K1047" s="98">
        <f t="shared" si="243"/>
        <v>42628</v>
      </c>
      <c r="L1047" s="43">
        <f t="shared" si="244"/>
        <v>295</v>
      </c>
      <c r="M1047" s="44">
        <f t="shared" si="245"/>
        <v>295</v>
      </c>
      <c r="N1047" s="8">
        <f t="shared" si="237"/>
        <v>1.042271028</v>
      </c>
      <c r="O1047" s="8">
        <f t="shared" ca="1" si="238"/>
        <v>1.181273566</v>
      </c>
      <c r="P1047" s="44">
        <v>0</v>
      </c>
      <c r="Q1047" s="42">
        <f t="shared" ca="1" si="246"/>
        <v>380755.58178293001</v>
      </c>
      <c r="R1047" s="42"/>
      <c r="S1047" s="34">
        <v>0</v>
      </c>
      <c r="T1047" s="34"/>
    </row>
    <row r="1048" spans="1:21" x14ac:dyDescent="0.2">
      <c r="A1048" s="38">
        <f t="shared" si="239"/>
        <v>43061</v>
      </c>
      <c r="B1048" s="39">
        <f t="shared" ca="1" si="247"/>
        <v>2482253.3722048099</v>
      </c>
      <c r="C1048" s="34">
        <f t="shared" si="242"/>
        <v>2100447.3525</v>
      </c>
      <c r="D1048" s="34"/>
      <c r="E1048" s="40">
        <f ca="1">IF(A1048&lt;$B$1,VLOOKUP(A1048,[1]DI!$A$4:$B$15000,2,FALSE),0)</f>
        <v>7.3899999999999993E-2</v>
      </c>
      <c r="F1048" s="41">
        <f t="shared" ca="1" si="235"/>
        <v>1.0002829641612601</v>
      </c>
      <c r="G1048" s="41">
        <f ca="1">(TRUNC(PRODUCT($F$11:$F1047),16))</f>
        <v>1.40073222106275</v>
      </c>
      <c r="H1048" s="42">
        <f t="shared" ca="1" si="240"/>
        <v>1.23555597786759</v>
      </c>
      <c r="I1048" s="42">
        <f t="shared" ca="1" si="236"/>
        <v>1.1336857600000001</v>
      </c>
      <c r="J1048" s="40">
        <f t="shared" si="241"/>
        <v>3.5999999999999997E-2</v>
      </c>
      <c r="K1048" s="98">
        <f t="shared" si="243"/>
        <v>42628</v>
      </c>
      <c r="L1048" s="43">
        <f t="shared" si="244"/>
        <v>296</v>
      </c>
      <c r="M1048" s="44">
        <f t="shared" si="245"/>
        <v>296</v>
      </c>
      <c r="N1048" s="8">
        <f t="shared" si="237"/>
        <v>1.042417317</v>
      </c>
      <c r="O1048" s="8">
        <f t="shared" ca="1" si="238"/>
        <v>1.1817736679999999</v>
      </c>
      <c r="P1048" s="44">
        <v>0</v>
      </c>
      <c r="Q1048" s="42">
        <f t="shared" ca="1" si="246"/>
        <v>381806.01970480999</v>
      </c>
      <c r="R1048" s="42"/>
      <c r="S1048" s="34">
        <v>0</v>
      </c>
      <c r="T1048" s="34"/>
    </row>
    <row r="1049" spans="1:21" x14ac:dyDescent="0.2">
      <c r="A1049" s="38">
        <f t="shared" si="239"/>
        <v>43062</v>
      </c>
      <c r="B1049" s="39">
        <f t="shared" ca="1" si="247"/>
        <v>2483304.2743255501</v>
      </c>
      <c r="C1049" s="34">
        <f t="shared" si="242"/>
        <v>2100447.3525</v>
      </c>
      <c r="D1049" s="34"/>
      <c r="E1049" s="40">
        <f ca="1">IF(A1049&lt;$B$1,VLOOKUP(A1049,[1]DI!$A$4:$B$15000,2,FALSE),0)</f>
        <v>7.3899999999999993E-2</v>
      </c>
      <c r="F1049" s="41">
        <f t="shared" ca="1" si="235"/>
        <v>1.0002829641612601</v>
      </c>
      <c r="G1049" s="41">
        <f ca="1">(TRUNC(PRODUCT($F$11:$F1048),16))</f>
        <v>1.40112857808083</v>
      </c>
      <c r="H1049" s="42">
        <f t="shared" ca="1" si="240"/>
        <v>1.23555597786759</v>
      </c>
      <c r="I1049" s="42">
        <f t="shared" ca="1" si="236"/>
        <v>1.13400656</v>
      </c>
      <c r="J1049" s="40">
        <f t="shared" si="241"/>
        <v>3.5999999999999997E-2</v>
      </c>
      <c r="K1049" s="98">
        <f t="shared" si="243"/>
        <v>42628</v>
      </c>
      <c r="L1049" s="43">
        <f t="shared" si="244"/>
        <v>297</v>
      </c>
      <c r="M1049" s="44">
        <f t="shared" si="245"/>
        <v>297</v>
      </c>
      <c r="N1049" s="8">
        <f t="shared" si="237"/>
        <v>1.042563626</v>
      </c>
      <c r="O1049" s="8">
        <f t="shared" ca="1" si="238"/>
        <v>1.182273991</v>
      </c>
      <c r="P1049" s="44">
        <v>0</v>
      </c>
      <c r="Q1049" s="42">
        <f t="shared" ca="1" si="246"/>
        <v>382856.92182554997</v>
      </c>
      <c r="R1049" s="42"/>
      <c r="S1049" s="34">
        <v>0</v>
      </c>
      <c r="T1049" s="34"/>
    </row>
    <row r="1050" spans="1:21" x14ac:dyDescent="0.2">
      <c r="A1050" s="38">
        <f t="shared" si="239"/>
        <v>43063</v>
      </c>
      <c r="B1050" s="39">
        <f t="shared" ca="1" si="247"/>
        <v>2484355.5986362202</v>
      </c>
      <c r="C1050" s="34">
        <f t="shared" si="242"/>
        <v>2100447.3525</v>
      </c>
      <c r="D1050" s="34"/>
      <c r="E1050" s="40">
        <f ca="1">IF(A1050&lt;$B$1,VLOOKUP(A1050,[1]DI!$A$4:$B$15000,2,FALSE),0)</f>
        <v>7.3899999999999993E-2</v>
      </c>
      <c r="F1050" s="41">
        <f t="shared" ca="1" si="235"/>
        <v>1.0002829641612601</v>
      </c>
      <c r="G1050" s="41">
        <f ca="1">(TRUNC(PRODUCT($F$11:$F1049),16))</f>
        <v>1.4015250472537399</v>
      </c>
      <c r="H1050" s="42">
        <f t="shared" ca="1" si="240"/>
        <v>1.23555597786759</v>
      </c>
      <c r="I1050" s="42">
        <f t="shared" ca="1" si="236"/>
        <v>1.1343274400000001</v>
      </c>
      <c r="J1050" s="40">
        <f t="shared" si="241"/>
        <v>3.5999999999999997E-2</v>
      </c>
      <c r="K1050" s="98">
        <f t="shared" si="243"/>
        <v>42628</v>
      </c>
      <c r="L1050" s="43">
        <f t="shared" si="244"/>
        <v>298</v>
      </c>
      <c r="M1050" s="44">
        <f t="shared" si="245"/>
        <v>298</v>
      </c>
      <c r="N1050" s="8">
        <f t="shared" si="237"/>
        <v>1.0427099559999999</v>
      </c>
      <c r="O1050" s="8">
        <f t="shared" ca="1" si="238"/>
        <v>1.182774515</v>
      </c>
      <c r="P1050" s="44">
        <v>0</v>
      </c>
      <c r="Q1050" s="42">
        <f t="shared" ca="1" si="246"/>
        <v>383908.24613622</v>
      </c>
      <c r="R1050" s="42"/>
      <c r="S1050" s="34">
        <v>0</v>
      </c>
      <c r="T1050" s="34"/>
    </row>
    <row r="1051" spans="1:21" x14ac:dyDescent="0.2">
      <c r="A1051" s="38">
        <f t="shared" si="239"/>
        <v>43064</v>
      </c>
      <c r="B1051" s="39">
        <f t="shared" ca="1" si="247"/>
        <v>2485407.3640408199</v>
      </c>
      <c r="C1051" s="34">
        <f t="shared" si="242"/>
        <v>2100447.3525</v>
      </c>
      <c r="D1051" s="34"/>
      <c r="E1051" s="40">
        <f ca="1">IF(A1051&lt;$B$1,VLOOKUP(A1051,[1]DI!$A$4:$B$15000,2,FALSE),0)</f>
        <v>0</v>
      </c>
      <c r="F1051" s="41">
        <f t="shared" ca="1" si="235"/>
        <v>1</v>
      </c>
      <c r="G1051" s="41">
        <f ca="1">(TRUNC(PRODUCT($F$11:$F1050),16))</f>
        <v>1.4019216286132301</v>
      </c>
      <c r="H1051" s="42">
        <f t="shared" ca="1" si="240"/>
        <v>1.23555597786759</v>
      </c>
      <c r="I1051" s="42">
        <f t="shared" ca="1" si="236"/>
        <v>1.1346484100000001</v>
      </c>
      <c r="J1051" s="40">
        <f t="shared" si="241"/>
        <v>3.5999999999999997E-2</v>
      </c>
      <c r="K1051" s="98">
        <f t="shared" si="243"/>
        <v>42628</v>
      </c>
      <c r="L1051" s="43">
        <f t="shared" si="244"/>
        <v>298</v>
      </c>
      <c r="M1051" s="44">
        <f t="shared" si="245"/>
        <v>299</v>
      </c>
      <c r="N1051" s="8">
        <f t="shared" si="237"/>
        <v>1.042856306</v>
      </c>
      <c r="O1051" s="8">
        <f t="shared" ca="1" si="238"/>
        <v>1.183275249</v>
      </c>
      <c r="P1051" s="44">
        <v>0</v>
      </c>
      <c r="Q1051" s="42">
        <f t="shared" ca="1" si="246"/>
        <v>384960.01154082001</v>
      </c>
      <c r="R1051" s="42"/>
      <c r="S1051" s="34">
        <v>0</v>
      </c>
      <c r="T1051" s="34"/>
    </row>
    <row r="1052" spans="1:21" x14ac:dyDescent="0.2">
      <c r="A1052" s="38">
        <f t="shared" si="239"/>
        <v>43065</v>
      </c>
      <c r="B1052" s="39">
        <f t="shared" ca="1" si="247"/>
        <v>2485407.3640408199</v>
      </c>
      <c r="C1052" s="34">
        <f t="shared" si="242"/>
        <v>2100447.3525</v>
      </c>
      <c r="D1052" s="34"/>
      <c r="E1052" s="40">
        <f ca="1">IF(A1052&lt;$B$1,VLOOKUP(A1052,[1]DI!$A$4:$B$15000,2,FALSE),0)</f>
        <v>0</v>
      </c>
      <c r="F1052" s="41">
        <f t="shared" ca="1" si="235"/>
        <v>1</v>
      </c>
      <c r="G1052" s="41">
        <f ca="1">(TRUNC(PRODUCT($F$11:$F1051),16))</f>
        <v>1.4019216286132301</v>
      </c>
      <c r="H1052" s="42">
        <f t="shared" ca="1" si="240"/>
        <v>1.23555597786759</v>
      </c>
      <c r="I1052" s="42">
        <f t="shared" ca="1" si="236"/>
        <v>1.1346484100000001</v>
      </c>
      <c r="J1052" s="40">
        <f t="shared" si="241"/>
        <v>3.5999999999999997E-2</v>
      </c>
      <c r="K1052" s="98">
        <f t="shared" si="243"/>
        <v>42628</v>
      </c>
      <c r="L1052" s="43">
        <f t="shared" si="244"/>
        <v>298</v>
      </c>
      <c r="M1052" s="44">
        <f t="shared" si="245"/>
        <v>299</v>
      </c>
      <c r="N1052" s="8">
        <f t="shared" si="237"/>
        <v>1.042856306</v>
      </c>
      <c r="O1052" s="8">
        <f t="shared" ca="1" si="238"/>
        <v>1.183275249</v>
      </c>
      <c r="P1052" s="44">
        <v>0</v>
      </c>
      <c r="Q1052" s="42">
        <f t="shared" ca="1" si="246"/>
        <v>384960.01154082001</v>
      </c>
      <c r="R1052" s="42"/>
      <c r="S1052" s="34">
        <v>0</v>
      </c>
      <c r="T1052" s="34"/>
    </row>
    <row r="1053" spans="1:21" x14ac:dyDescent="0.2">
      <c r="A1053" s="38">
        <f t="shared" si="239"/>
        <v>43066</v>
      </c>
      <c r="B1053" s="39">
        <f t="shared" ca="1" si="247"/>
        <v>2485407.3640408199</v>
      </c>
      <c r="C1053" s="34">
        <f t="shared" si="242"/>
        <v>2100447.3525</v>
      </c>
      <c r="D1053" s="34"/>
      <c r="E1053" s="40">
        <f ca="1">IF(A1053&lt;$B$1,VLOOKUP(A1053,[1]DI!$A$4:$B$15000,2,FALSE),0)</f>
        <v>7.3899999999999993E-2</v>
      </c>
      <c r="F1053" s="41">
        <f t="shared" ca="1" si="235"/>
        <v>1.0002829641612601</v>
      </c>
      <c r="G1053" s="41">
        <f ca="1">(TRUNC(PRODUCT($F$11:$F1052),16))</f>
        <v>1.4019216286132301</v>
      </c>
      <c r="H1053" s="42">
        <f t="shared" ca="1" si="240"/>
        <v>1.23555597786759</v>
      </c>
      <c r="I1053" s="42">
        <f t="shared" ca="1" si="236"/>
        <v>1.1346484100000001</v>
      </c>
      <c r="J1053" s="40">
        <f t="shared" si="241"/>
        <v>3.5999999999999997E-2</v>
      </c>
      <c r="K1053" s="98">
        <f t="shared" si="243"/>
        <v>42628</v>
      </c>
      <c r="L1053" s="43">
        <f t="shared" si="244"/>
        <v>299</v>
      </c>
      <c r="M1053" s="44">
        <f t="shared" si="245"/>
        <v>299</v>
      </c>
      <c r="N1053" s="8">
        <f t="shared" si="237"/>
        <v>1.042856306</v>
      </c>
      <c r="O1053" s="8">
        <f t="shared" ca="1" si="238"/>
        <v>1.183275249</v>
      </c>
      <c r="P1053" s="44">
        <v>0</v>
      </c>
      <c r="Q1053" s="42">
        <f t="shared" ca="1" si="246"/>
        <v>384960.01154082001</v>
      </c>
      <c r="R1053" s="42"/>
      <c r="S1053" s="34">
        <v>0</v>
      </c>
      <c r="T1053" s="34"/>
    </row>
    <row r="1054" spans="1:21" x14ac:dyDescent="0.2">
      <c r="A1054" s="38">
        <f t="shared" si="239"/>
        <v>43067</v>
      </c>
      <c r="B1054" s="39">
        <f t="shared" ca="1" si="247"/>
        <v>2486459.5978451902</v>
      </c>
      <c r="C1054" s="34">
        <f t="shared" si="242"/>
        <v>2100447.3525</v>
      </c>
      <c r="D1054" s="34"/>
      <c r="E1054" s="40">
        <f ca="1">IF(A1054&lt;$B$1,VLOOKUP(A1054,[1]DI!$A$4:$B$15000,2,FALSE),0)</f>
        <v>7.3899999999999993E-2</v>
      </c>
      <c r="F1054" s="41">
        <f t="shared" ca="1" si="235"/>
        <v>1.0002829641612601</v>
      </c>
      <c r="G1054" s="41">
        <f ca="1">(TRUNC(PRODUCT($F$11:$F1053),16))</f>
        <v>1.40231832219102</v>
      </c>
      <c r="H1054" s="42">
        <f t="shared" ca="1" si="240"/>
        <v>1.23555597786759</v>
      </c>
      <c r="I1054" s="42">
        <f t="shared" ca="1" si="236"/>
        <v>1.1349694800000001</v>
      </c>
      <c r="J1054" s="40">
        <f t="shared" si="241"/>
        <v>3.5999999999999997E-2</v>
      </c>
      <c r="K1054" s="98">
        <f t="shared" si="243"/>
        <v>42628</v>
      </c>
      <c r="L1054" s="43">
        <f t="shared" si="244"/>
        <v>300</v>
      </c>
      <c r="M1054" s="44">
        <f t="shared" si="245"/>
        <v>300</v>
      </c>
      <c r="N1054" s="8">
        <f t="shared" si="237"/>
        <v>1.043002677</v>
      </c>
      <c r="O1054" s="8">
        <f t="shared" ca="1" si="238"/>
        <v>1.1837762060000001</v>
      </c>
      <c r="P1054" s="44">
        <v>0</v>
      </c>
      <c r="Q1054" s="42">
        <f t="shared" ca="1" si="246"/>
        <v>386012.24534518999</v>
      </c>
      <c r="R1054" s="42"/>
      <c r="S1054" s="34">
        <v>0</v>
      </c>
      <c r="T1054" s="34"/>
    </row>
    <row r="1055" spans="1:21" x14ac:dyDescent="0.2">
      <c r="A1055" s="38">
        <f t="shared" si="239"/>
        <v>43068</v>
      </c>
      <c r="B1055" s="39">
        <f t="shared" ca="1" si="247"/>
        <v>2487512.2517390302</v>
      </c>
      <c r="C1055" s="34">
        <f t="shared" si="242"/>
        <v>2100447.3525</v>
      </c>
      <c r="D1055" s="34"/>
      <c r="E1055" s="40">
        <f ca="1">IF(A1055&lt;$B$1,VLOOKUP(A1055,[1]DI!$A$4:$B$15000,2,FALSE),0)</f>
        <v>7.3899999999999993E-2</v>
      </c>
      <c r="F1055" s="41">
        <f t="shared" ca="1" si="235"/>
        <v>1.0002829641612601</v>
      </c>
      <c r="G1055" s="41">
        <f ca="1">(TRUNC(PRODUCT($F$11:$F1054),16))</f>
        <v>1.4027151280188801</v>
      </c>
      <c r="H1055" s="42">
        <f t="shared" ca="1" si="240"/>
        <v>1.23555597786759</v>
      </c>
      <c r="I1055" s="42">
        <f t="shared" ca="1" si="236"/>
        <v>1.1352906300000001</v>
      </c>
      <c r="J1055" s="40">
        <f t="shared" si="241"/>
        <v>3.5999999999999997E-2</v>
      </c>
      <c r="K1055" s="98">
        <f t="shared" si="243"/>
        <v>42628</v>
      </c>
      <c r="L1055" s="43">
        <f t="shared" si="244"/>
        <v>301</v>
      </c>
      <c r="M1055" s="44">
        <f t="shared" si="245"/>
        <v>301</v>
      </c>
      <c r="N1055" s="8">
        <f t="shared" si="237"/>
        <v>1.043149068</v>
      </c>
      <c r="O1055" s="8">
        <f t="shared" ca="1" si="238"/>
        <v>1.1842773630000001</v>
      </c>
      <c r="P1055" s="44">
        <v>0</v>
      </c>
      <c r="Q1055" s="42">
        <f t="shared" ca="1" si="246"/>
        <v>387064.89923903003</v>
      </c>
      <c r="R1055" s="42"/>
      <c r="S1055" s="34">
        <v>0</v>
      </c>
      <c r="T1055" s="34"/>
    </row>
    <row r="1056" spans="1:21" x14ac:dyDescent="0.2">
      <c r="A1056" s="38">
        <f t="shared" si="239"/>
        <v>43069</v>
      </c>
      <c r="B1056" s="39">
        <f t="shared" ca="1" si="247"/>
        <v>2488565.3698317301</v>
      </c>
      <c r="C1056" s="34">
        <f t="shared" si="242"/>
        <v>2100447.3525</v>
      </c>
      <c r="D1056" s="34"/>
      <c r="E1056" s="40">
        <f ca="1">IF(A1056&lt;$B$1,VLOOKUP(A1056,[1]DI!$A$4:$B$15000,2,FALSE),0)</f>
        <v>7.3899999999999993E-2</v>
      </c>
      <c r="F1056" s="41">
        <f t="shared" ca="1" si="235"/>
        <v>1.0002829641612601</v>
      </c>
      <c r="G1056" s="41">
        <f ca="1">(TRUNC(PRODUCT($F$11:$F1055),16))</f>
        <v>1.40311204612856</v>
      </c>
      <c r="H1056" s="42">
        <f t="shared" ca="1" si="240"/>
        <v>1.23555597786759</v>
      </c>
      <c r="I1056" s="42">
        <f t="shared" ca="1" si="236"/>
        <v>1.1356118799999999</v>
      </c>
      <c r="J1056" s="40">
        <f t="shared" si="241"/>
        <v>3.5999999999999997E-2</v>
      </c>
      <c r="K1056" s="98">
        <f t="shared" si="243"/>
        <v>42628</v>
      </c>
      <c r="L1056" s="43">
        <f t="shared" si="244"/>
        <v>302</v>
      </c>
      <c r="M1056" s="44">
        <f t="shared" si="245"/>
        <v>302</v>
      </c>
      <c r="N1056" s="8">
        <f t="shared" si="237"/>
        <v>1.0432954800000001</v>
      </c>
      <c r="O1056" s="8">
        <f t="shared" ca="1" si="238"/>
        <v>1.1847787409999999</v>
      </c>
      <c r="P1056" s="44">
        <v>0</v>
      </c>
      <c r="Q1056" s="42">
        <f t="shared" ca="1" si="246"/>
        <v>388118.01733172999</v>
      </c>
      <c r="R1056" s="42"/>
      <c r="S1056" s="34">
        <v>0</v>
      </c>
      <c r="T1056" s="34"/>
    </row>
    <row r="1057" spans="1:21" x14ac:dyDescent="0.2">
      <c r="A1057" s="38">
        <f t="shared" si="239"/>
        <v>43070</v>
      </c>
      <c r="B1057" s="39">
        <f t="shared" ca="1" si="247"/>
        <v>2489618.9353197198</v>
      </c>
      <c r="C1057" s="34">
        <f t="shared" si="242"/>
        <v>2100447.3525</v>
      </c>
      <c r="D1057" s="34"/>
      <c r="E1057" s="40">
        <f ca="1">IF(A1057&lt;$B$1,VLOOKUP(A1057,[1]DI!$A$4:$B$15000,2,FALSE),0)</f>
        <v>7.3899999999999993E-2</v>
      </c>
      <c r="F1057" s="41">
        <f t="shared" ca="1" si="235"/>
        <v>1.0002829641612601</v>
      </c>
      <c r="G1057" s="41">
        <f ca="1">(TRUNC(PRODUCT($F$11:$F1056),16))</f>
        <v>1.4035090765518501</v>
      </c>
      <c r="H1057" s="42">
        <f t="shared" ca="1" si="240"/>
        <v>1.23555597786759</v>
      </c>
      <c r="I1057" s="42">
        <f t="shared" ca="1" si="236"/>
        <v>1.1359332200000001</v>
      </c>
      <c r="J1057" s="40">
        <f t="shared" si="241"/>
        <v>3.5999999999999997E-2</v>
      </c>
      <c r="K1057" s="98">
        <f t="shared" si="243"/>
        <v>42628</v>
      </c>
      <c r="L1057" s="43">
        <f t="shared" si="244"/>
        <v>303</v>
      </c>
      <c r="M1057" s="44">
        <f t="shared" si="245"/>
        <v>303</v>
      </c>
      <c r="N1057" s="8">
        <f t="shared" si="237"/>
        <v>1.0434419130000001</v>
      </c>
      <c r="O1057" s="8">
        <f t="shared" ca="1" si="238"/>
        <v>1.185280332</v>
      </c>
      <c r="P1057" s="44">
        <v>0</v>
      </c>
      <c r="Q1057" s="42">
        <f t="shared" ca="1" si="246"/>
        <v>389171.58281971997</v>
      </c>
      <c r="R1057" s="42"/>
      <c r="S1057" s="34">
        <v>0</v>
      </c>
      <c r="T1057" s="34"/>
    </row>
    <row r="1058" spans="1:21" x14ac:dyDescent="0.2">
      <c r="A1058" s="38">
        <f t="shared" si="239"/>
        <v>43071</v>
      </c>
      <c r="B1058" s="39">
        <f t="shared" ca="1" si="247"/>
        <v>2490672.9440021003</v>
      </c>
      <c r="C1058" s="34">
        <f t="shared" si="242"/>
        <v>2100447.3525</v>
      </c>
      <c r="D1058" s="34"/>
      <c r="E1058" s="40">
        <f ca="1">IF(A1058&lt;$B$1,VLOOKUP(A1058,[1]DI!$A$4:$B$15000,2,FALSE),0)</f>
        <v>0</v>
      </c>
      <c r="F1058" s="41">
        <f t="shared" ca="1" si="235"/>
        <v>1</v>
      </c>
      <c r="G1058" s="41">
        <f ca="1">(TRUNC(PRODUCT($F$11:$F1057),16))</f>
        <v>1.4039062193205201</v>
      </c>
      <c r="H1058" s="42">
        <f t="shared" ca="1" si="240"/>
        <v>1.23555597786759</v>
      </c>
      <c r="I1058" s="42">
        <f t="shared" ca="1" si="236"/>
        <v>1.1362546499999999</v>
      </c>
      <c r="J1058" s="40">
        <f t="shared" si="241"/>
        <v>3.5999999999999997E-2</v>
      </c>
      <c r="K1058" s="98">
        <f t="shared" si="243"/>
        <v>42628</v>
      </c>
      <c r="L1058" s="43">
        <f t="shared" si="244"/>
        <v>303</v>
      </c>
      <c r="M1058" s="44">
        <f t="shared" si="245"/>
        <v>304</v>
      </c>
      <c r="N1058" s="8">
        <f t="shared" si="237"/>
        <v>1.043588366</v>
      </c>
      <c r="O1058" s="8">
        <f t="shared" ca="1" si="238"/>
        <v>1.1857821340000001</v>
      </c>
      <c r="P1058" s="44">
        <v>0</v>
      </c>
      <c r="Q1058" s="42">
        <f t="shared" ca="1" si="246"/>
        <v>390225.5915021</v>
      </c>
      <c r="R1058" s="42"/>
      <c r="S1058" s="34">
        <v>0</v>
      </c>
      <c r="T1058" s="34"/>
    </row>
    <row r="1059" spans="1:21" x14ac:dyDescent="0.2">
      <c r="A1059" s="38">
        <f t="shared" si="239"/>
        <v>43072</v>
      </c>
      <c r="B1059" s="39">
        <f t="shared" ca="1" si="247"/>
        <v>2490672.9440021003</v>
      </c>
      <c r="C1059" s="34">
        <f t="shared" si="242"/>
        <v>2100447.3525</v>
      </c>
      <c r="D1059" s="34"/>
      <c r="E1059" s="40">
        <f ca="1">IF(A1059&lt;$B$1,VLOOKUP(A1059,[1]DI!$A$4:$B$15000,2,FALSE),0)</f>
        <v>0</v>
      </c>
      <c r="F1059" s="41">
        <f t="shared" ca="1" si="235"/>
        <v>1</v>
      </c>
      <c r="G1059" s="41">
        <f ca="1">(TRUNC(PRODUCT($F$11:$F1058),16))</f>
        <v>1.4039062193205201</v>
      </c>
      <c r="H1059" s="42">
        <f t="shared" ca="1" si="240"/>
        <v>1.23555597786759</v>
      </c>
      <c r="I1059" s="42">
        <f t="shared" ca="1" si="236"/>
        <v>1.1362546499999999</v>
      </c>
      <c r="J1059" s="40">
        <f t="shared" si="241"/>
        <v>3.5999999999999997E-2</v>
      </c>
      <c r="K1059" s="98">
        <f t="shared" si="243"/>
        <v>42628</v>
      </c>
      <c r="L1059" s="43">
        <f t="shared" si="244"/>
        <v>303</v>
      </c>
      <c r="M1059" s="44">
        <f t="shared" si="245"/>
        <v>304</v>
      </c>
      <c r="N1059" s="8">
        <f t="shared" si="237"/>
        <v>1.043588366</v>
      </c>
      <c r="O1059" s="8">
        <f t="shared" ca="1" si="238"/>
        <v>1.1857821340000001</v>
      </c>
      <c r="P1059" s="44">
        <v>0</v>
      </c>
      <c r="Q1059" s="42">
        <f t="shared" ca="1" si="246"/>
        <v>390225.5915021</v>
      </c>
      <c r="R1059" s="42"/>
      <c r="S1059" s="34">
        <v>0</v>
      </c>
      <c r="T1059" s="34"/>
    </row>
    <row r="1060" spans="1:21" x14ac:dyDescent="0.2">
      <c r="A1060" s="38">
        <f t="shared" si="239"/>
        <v>43073</v>
      </c>
      <c r="B1060" s="39">
        <f t="shared" ca="1" si="247"/>
        <v>2490672.9440021003</v>
      </c>
      <c r="C1060" s="34">
        <f t="shared" si="242"/>
        <v>2100447.3525</v>
      </c>
      <c r="D1060" s="34"/>
      <c r="E1060" s="40">
        <f ca="1">IF(A1060&lt;$B$1,VLOOKUP(A1060,[1]DI!$A$4:$B$15000,2,FALSE),0)</f>
        <v>7.3899999999999993E-2</v>
      </c>
      <c r="F1060" s="41">
        <f t="shared" ca="1" si="235"/>
        <v>1.0002829641612601</v>
      </c>
      <c r="G1060" s="41">
        <f ca="1">(TRUNC(PRODUCT($F$11:$F1059),16))</f>
        <v>1.4039062193205201</v>
      </c>
      <c r="H1060" s="42">
        <f t="shared" ca="1" si="240"/>
        <v>1.23555597786759</v>
      </c>
      <c r="I1060" s="42">
        <f t="shared" ca="1" si="236"/>
        <v>1.1362546499999999</v>
      </c>
      <c r="J1060" s="40">
        <f t="shared" si="241"/>
        <v>3.5999999999999997E-2</v>
      </c>
      <c r="K1060" s="98">
        <f t="shared" si="243"/>
        <v>42628</v>
      </c>
      <c r="L1060" s="43">
        <f t="shared" si="244"/>
        <v>304</v>
      </c>
      <c r="M1060" s="44">
        <f t="shared" si="245"/>
        <v>304</v>
      </c>
      <c r="N1060" s="8">
        <f t="shared" si="237"/>
        <v>1.043588366</v>
      </c>
      <c r="O1060" s="8">
        <f t="shared" ca="1" si="238"/>
        <v>1.1857821340000001</v>
      </c>
      <c r="P1060" s="44">
        <v>0</v>
      </c>
      <c r="Q1060" s="42">
        <f t="shared" ca="1" si="246"/>
        <v>390225.5915021</v>
      </c>
      <c r="R1060" s="42"/>
      <c r="S1060" s="34">
        <v>0</v>
      </c>
      <c r="T1060" s="34"/>
    </row>
    <row r="1061" spans="1:21" x14ac:dyDescent="0.2">
      <c r="A1061" s="38">
        <f t="shared" si="239"/>
        <v>43074</v>
      </c>
      <c r="B1061" s="39">
        <f t="shared" ca="1" si="247"/>
        <v>2491727.3706735</v>
      </c>
      <c r="C1061" s="34">
        <f t="shared" si="242"/>
        <v>2100447.3525</v>
      </c>
      <c r="D1061" s="34"/>
      <c r="E1061" s="40">
        <f ca="1">IF(A1061&lt;$B$1,VLOOKUP(A1061,[1]DI!$A$4:$B$15000,2,FALSE),0)</f>
        <v>7.3899999999999993E-2</v>
      </c>
      <c r="F1061" s="41">
        <f t="shared" ca="1" si="235"/>
        <v>1.0002829641612601</v>
      </c>
      <c r="G1061" s="41">
        <f ca="1">(TRUNC(PRODUCT($F$11:$F1060),16))</f>
        <v>1.4043034744663501</v>
      </c>
      <c r="H1061" s="42">
        <f t="shared" ca="1" si="240"/>
        <v>1.23555597786759</v>
      </c>
      <c r="I1061" s="42">
        <f t="shared" ca="1" si="236"/>
        <v>1.1365761599999999</v>
      </c>
      <c r="J1061" s="40">
        <f t="shared" si="241"/>
        <v>3.5999999999999997E-2</v>
      </c>
      <c r="K1061" s="98">
        <f t="shared" si="243"/>
        <v>42628</v>
      </c>
      <c r="L1061" s="43">
        <f t="shared" si="244"/>
        <v>305</v>
      </c>
      <c r="M1061" s="44">
        <f t="shared" si="245"/>
        <v>305</v>
      </c>
      <c r="N1061" s="8">
        <f t="shared" si="237"/>
        <v>1.0437348390000001</v>
      </c>
      <c r="O1061" s="8">
        <f t="shared" ca="1" si="238"/>
        <v>1.186284135</v>
      </c>
      <c r="P1061" s="44">
        <v>0</v>
      </c>
      <c r="Q1061" s="42">
        <f t="shared" ca="1" si="246"/>
        <v>391280.01817350002</v>
      </c>
      <c r="R1061" s="42"/>
      <c r="S1061" s="34">
        <v>0</v>
      </c>
      <c r="T1061" s="34"/>
    </row>
    <row r="1062" spans="1:21" x14ac:dyDescent="0.2">
      <c r="A1062" s="38">
        <f t="shared" si="239"/>
        <v>43075</v>
      </c>
      <c r="B1062" s="39">
        <f t="shared" ca="1" si="247"/>
        <v>2492782.26784511</v>
      </c>
      <c r="C1062" s="34">
        <f t="shared" si="242"/>
        <v>2100447.3525</v>
      </c>
      <c r="D1062" s="34"/>
      <c r="E1062" s="40">
        <f ca="1">IF(A1062&lt;$B$1,VLOOKUP(A1062,[1]DI!$A$4:$B$15000,2,FALSE),0)</f>
        <v>7.3899999999999993E-2</v>
      </c>
      <c r="F1062" s="41">
        <f t="shared" ca="1" si="235"/>
        <v>1.0002829641612601</v>
      </c>
      <c r="G1062" s="41">
        <f ca="1">(TRUNC(PRODUCT($F$11:$F1061),16))</f>
        <v>1.40470084202116</v>
      </c>
      <c r="H1062" s="42">
        <f t="shared" ca="1" si="240"/>
        <v>1.23555597786759</v>
      </c>
      <c r="I1062" s="42">
        <f t="shared" ca="1" si="236"/>
        <v>1.13689777</v>
      </c>
      <c r="J1062" s="40">
        <f t="shared" si="241"/>
        <v>3.5999999999999997E-2</v>
      </c>
      <c r="K1062" s="98">
        <f t="shared" si="243"/>
        <v>42628</v>
      </c>
      <c r="L1062" s="43">
        <f t="shared" si="244"/>
        <v>306</v>
      </c>
      <c r="M1062" s="44">
        <f t="shared" si="245"/>
        <v>306</v>
      </c>
      <c r="N1062" s="8">
        <f t="shared" si="237"/>
        <v>1.0438813330000001</v>
      </c>
      <c r="O1062" s="8">
        <f t="shared" ca="1" si="238"/>
        <v>1.1867863599999999</v>
      </c>
      <c r="P1062" s="44">
        <v>0</v>
      </c>
      <c r="Q1062" s="42">
        <f t="shared" ca="1" si="246"/>
        <v>392334.91534511</v>
      </c>
      <c r="R1062" s="42"/>
      <c r="S1062" s="34">
        <v>0</v>
      </c>
      <c r="T1062" s="34"/>
    </row>
    <row r="1063" spans="1:21" x14ac:dyDescent="0.2">
      <c r="A1063" s="38">
        <f t="shared" si="239"/>
        <v>43076</v>
      </c>
      <c r="B1063" s="39">
        <f t="shared" ca="1" si="247"/>
        <v>2493837.6292155799</v>
      </c>
      <c r="C1063" s="34">
        <f t="shared" si="242"/>
        <v>2100447.3525</v>
      </c>
      <c r="D1063" s="34"/>
      <c r="E1063" s="40">
        <f ca="1">IF(A1063&lt;$B$1,VLOOKUP(A1063,[1]DI!$A$4:$B$15000,2,FALSE),0)</f>
        <v>6.8900000000000003E-2</v>
      </c>
      <c r="F1063" s="41">
        <f t="shared" ca="1" si="235"/>
        <v>1.0002644400465901</v>
      </c>
      <c r="G1063" s="41">
        <f ca="1">(TRUNC(PRODUCT($F$11:$F1062),16))</f>
        <v>1.4050983220167499</v>
      </c>
      <c r="H1063" s="42">
        <f t="shared" ca="1" si="240"/>
        <v>1.23555597786759</v>
      </c>
      <c r="I1063" s="42">
        <f t="shared" ca="1" si="236"/>
        <v>1.1372194799999999</v>
      </c>
      <c r="J1063" s="40">
        <f t="shared" si="241"/>
        <v>3.5999999999999997E-2</v>
      </c>
      <c r="K1063" s="98">
        <f t="shared" si="243"/>
        <v>42628</v>
      </c>
      <c r="L1063" s="43">
        <f t="shared" si="244"/>
        <v>307</v>
      </c>
      <c r="M1063" s="44">
        <f t="shared" si="245"/>
        <v>307</v>
      </c>
      <c r="N1063" s="8">
        <f t="shared" si="237"/>
        <v>1.044027848</v>
      </c>
      <c r="O1063" s="8">
        <f t="shared" ca="1" si="238"/>
        <v>1.187288806</v>
      </c>
      <c r="P1063" s="44">
        <v>0</v>
      </c>
      <c r="Q1063" s="42">
        <f t="shared" ca="1" si="246"/>
        <v>393390.27671558002</v>
      </c>
      <c r="R1063" s="42"/>
      <c r="S1063" s="34">
        <v>0</v>
      </c>
      <c r="T1063" s="34"/>
    </row>
    <row r="1064" spans="1:21" x14ac:dyDescent="0.2">
      <c r="A1064" s="38">
        <f t="shared" si="239"/>
        <v>43077</v>
      </c>
      <c r="B1064" s="39">
        <f t="shared" ca="1" si="247"/>
        <v>2494847.20293422</v>
      </c>
      <c r="C1064" s="34">
        <f t="shared" si="242"/>
        <v>2100447.3525</v>
      </c>
      <c r="D1064" s="34"/>
      <c r="E1064" s="40">
        <f ca="1">IF(A1064&lt;$B$1,VLOOKUP(A1064,[1]DI!$A$4:$B$15000,2,FALSE),0)</f>
        <v>6.8900000000000003E-2</v>
      </c>
      <c r="F1064" s="41">
        <f t="shared" ca="1" si="235"/>
        <v>1.0002644400465901</v>
      </c>
      <c r="G1064" s="41">
        <f ca="1">(TRUNC(PRODUCT($F$11:$F1063),16))</f>
        <v>1.4054698862824799</v>
      </c>
      <c r="H1064" s="42">
        <f t="shared" ca="1" si="240"/>
        <v>1.23555597786759</v>
      </c>
      <c r="I1064" s="42">
        <f t="shared" ca="1" si="236"/>
        <v>1.1375202</v>
      </c>
      <c r="J1064" s="40">
        <f t="shared" si="241"/>
        <v>3.5999999999999997E-2</v>
      </c>
      <c r="K1064" s="98">
        <f t="shared" si="243"/>
        <v>42628</v>
      </c>
      <c r="L1064" s="43">
        <f t="shared" si="244"/>
        <v>308</v>
      </c>
      <c r="M1064" s="44">
        <f t="shared" si="245"/>
        <v>308</v>
      </c>
      <c r="N1064" s="8">
        <f t="shared" si="237"/>
        <v>1.0441743830000001</v>
      </c>
      <c r="O1064" s="8">
        <f t="shared" ca="1" si="238"/>
        <v>1.187769453</v>
      </c>
      <c r="P1064" s="44">
        <v>0</v>
      </c>
      <c r="Q1064" s="42">
        <f t="shared" ca="1" si="246"/>
        <v>394399.85043421999</v>
      </c>
      <c r="R1064" s="42"/>
      <c r="S1064" s="34">
        <v>0</v>
      </c>
      <c r="T1064" s="34"/>
    </row>
    <row r="1065" spans="1:21" x14ac:dyDescent="0.2">
      <c r="A1065" s="38">
        <f t="shared" si="239"/>
        <v>43078</v>
      </c>
      <c r="B1065" s="39">
        <f t="shared" ca="1" si="247"/>
        <v>2495857.2093450101</v>
      </c>
      <c r="C1065" s="34">
        <f t="shared" si="242"/>
        <v>2100447.3525</v>
      </c>
      <c r="D1065" s="34"/>
      <c r="E1065" s="40">
        <f ca="1">IF(A1065&lt;$B$1,VLOOKUP(A1065,[1]DI!$A$4:$B$15000,2,FALSE),0)</f>
        <v>0</v>
      </c>
      <c r="F1065" s="41">
        <f t="shared" ca="1" si="235"/>
        <v>1</v>
      </c>
      <c r="G1065" s="41">
        <f ca="1">(TRUNC(PRODUCT($F$11:$F1064),16))</f>
        <v>1.40584154880469</v>
      </c>
      <c r="H1065" s="42">
        <f t="shared" ca="1" si="240"/>
        <v>1.23555597786759</v>
      </c>
      <c r="I1065" s="42">
        <f t="shared" ca="1" si="236"/>
        <v>1.1378210099999999</v>
      </c>
      <c r="J1065" s="40">
        <f t="shared" si="241"/>
        <v>3.5999999999999997E-2</v>
      </c>
      <c r="K1065" s="98">
        <f t="shared" si="243"/>
        <v>42628</v>
      </c>
      <c r="L1065" s="43">
        <f t="shared" si="244"/>
        <v>308</v>
      </c>
      <c r="M1065" s="44">
        <f t="shared" si="245"/>
        <v>309</v>
      </c>
      <c r="N1065" s="8">
        <f t="shared" si="237"/>
        <v>1.0443209389999999</v>
      </c>
      <c r="O1065" s="8">
        <f t="shared" ca="1" si="238"/>
        <v>1.188250306</v>
      </c>
      <c r="P1065" s="44">
        <v>0</v>
      </c>
      <c r="Q1065" s="42">
        <f t="shared" ca="1" si="246"/>
        <v>395409.85684501001</v>
      </c>
      <c r="R1065" s="42"/>
      <c r="S1065" s="34">
        <v>0</v>
      </c>
      <c r="T1065" s="34"/>
    </row>
    <row r="1066" spans="1:21" x14ac:dyDescent="0.2">
      <c r="A1066" s="38">
        <f t="shared" si="239"/>
        <v>43079</v>
      </c>
      <c r="B1066" s="39">
        <f t="shared" ca="1" si="247"/>
        <v>2495857.2093450101</v>
      </c>
      <c r="C1066" s="34">
        <f t="shared" si="242"/>
        <v>2100447.3525</v>
      </c>
      <c r="D1066" s="34"/>
      <c r="E1066" s="40">
        <f ca="1">IF(A1066&lt;$B$1,VLOOKUP(A1066,[1]DI!$A$4:$B$15000,2,FALSE),0)</f>
        <v>0</v>
      </c>
      <c r="F1066" s="41">
        <f t="shared" ca="1" si="235"/>
        <v>1</v>
      </c>
      <c r="G1066" s="41">
        <f ca="1">(TRUNC(PRODUCT($F$11:$F1065),16))</f>
        <v>1.40584154880469</v>
      </c>
      <c r="H1066" s="42">
        <f t="shared" ca="1" si="240"/>
        <v>1.23555597786759</v>
      </c>
      <c r="I1066" s="42">
        <f t="shared" ca="1" si="236"/>
        <v>1.1378210099999999</v>
      </c>
      <c r="J1066" s="40">
        <f t="shared" si="241"/>
        <v>3.5999999999999997E-2</v>
      </c>
      <c r="K1066" s="98">
        <f t="shared" si="243"/>
        <v>42628</v>
      </c>
      <c r="L1066" s="43">
        <f t="shared" si="244"/>
        <v>308</v>
      </c>
      <c r="M1066" s="44">
        <f t="shared" si="245"/>
        <v>309</v>
      </c>
      <c r="N1066" s="8">
        <f t="shared" si="237"/>
        <v>1.0443209389999999</v>
      </c>
      <c r="O1066" s="8">
        <f t="shared" ca="1" si="238"/>
        <v>1.188250306</v>
      </c>
      <c r="P1066" s="44">
        <v>0</v>
      </c>
      <c r="Q1066" s="42">
        <f t="shared" ca="1" si="246"/>
        <v>395409.85684501001</v>
      </c>
      <c r="R1066" s="42"/>
      <c r="S1066" s="34">
        <v>0</v>
      </c>
      <c r="T1066" s="34"/>
    </row>
    <row r="1067" spans="1:21" x14ac:dyDescent="0.2">
      <c r="A1067" s="38">
        <f t="shared" si="239"/>
        <v>43080</v>
      </c>
      <c r="B1067" s="39">
        <f t="shared" ca="1" si="247"/>
        <v>2495857.2093450101</v>
      </c>
      <c r="C1067" s="34">
        <f t="shared" si="242"/>
        <v>2100447.3525</v>
      </c>
      <c r="D1067" s="34"/>
      <c r="E1067" s="40">
        <f ca="1">IF(A1067&lt;$B$1,VLOOKUP(A1067,[1]DI!$A$4:$B$15000,2,FALSE),0)</f>
        <v>6.8900000000000003E-2</v>
      </c>
      <c r="F1067" s="41">
        <f t="shared" ca="1" si="235"/>
        <v>1.0002644400465901</v>
      </c>
      <c r="G1067" s="41">
        <f ca="1">(TRUNC(PRODUCT($F$11:$F1066),16))</f>
        <v>1.40584154880469</v>
      </c>
      <c r="H1067" s="42">
        <f t="shared" ca="1" si="240"/>
        <v>1.23555597786759</v>
      </c>
      <c r="I1067" s="42">
        <f t="shared" ca="1" si="236"/>
        <v>1.1378210099999999</v>
      </c>
      <c r="J1067" s="40">
        <f t="shared" si="241"/>
        <v>3.5999999999999997E-2</v>
      </c>
      <c r="K1067" s="98">
        <f t="shared" si="243"/>
        <v>42628</v>
      </c>
      <c r="L1067" s="43">
        <f t="shared" si="244"/>
        <v>309</v>
      </c>
      <c r="M1067" s="44">
        <f t="shared" si="245"/>
        <v>309</v>
      </c>
      <c r="N1067" s="8">
        <f t="shared" si="237"/>
        <v>1.0443209389999999</v>
      </c>
      <c r="O1067" s="8">
        <f t="shared" ca="1" si="238"/>
        <v>1.188250306</v>
      </c>
      <c r="P1067" s="44">
        <v>0</v>
      </c>
      <c r="Q1067" s="42">
        <f t="shared" ca="1" si="246"/>
        <v>395409.85684501001</v>
      </c>
      <c r="R1067" s="42"/>
      <c r="S1067" s="34">
        <v>0</v>
      </c>
      <c r="T1067" s="34"/>
    </row>
    <row r="1068" spans="1:21" x14ac:dyDescent="0.2">
      <c r="A1068" s="38">
        <f t="shared" si="239"/>
        <v>43081</v>
      </c>
      <c r="B1068" s="39">
        <f t="shared" ca="1" si="247"/>
        <v>2496867.6001376701</v>
      </c>
      <c r="C1068" s="34">
        <f t="shared" si="242"/>
        <v>2100447.3525</v>
      </c>
      <c r="D1068" s="34"/>
      <c r="E1068" s="40">
        <f ca="1">IF(A1068&lt;$B$1,VLOOKUP(A1068,[1]DI!$A$4:$B$15000,2,FALSE),0)</f>
        <v>6.8900000000000003E-2</v>
      </c>
      <c r="F1068" s="41">
        <f t="shared" ca="1" si="235"/>
        <v>1.0002644400465901</v>
      </c>
      <c r="G1068" s="41">
        <f ca="1">(TRUNC(PRODUCT($F$11:$F1067),16))</f>
        <v>1.4062133096093601</v>
      </c>
      <c r="H1068" s="42">
        <f t="shared" ca="1" si="240"/>
        <v>1.23555597786759</v>
      </c>
      <c r="I1068" s="42">
        <f t="shared" ca="1" si="236"/>
        <v>1.1381218900000001</v>
      </c>
      <c r="J1068" s="40">
        <f t="shared" si="241"/>
        <v>3.5999999999999997E-2</v>
      </c>
      <c r="K1068" s="98">
        <f t="shared" si="243"/>
        <v>42628</v>
      </c>
      <c r="L1068" s="43">
        <f t="shared" si="244"/>
        <v>310</v>
      </c>
      <c r="M1068" s="44">
        <f t="shared" si="245"/>
        <v>310</v>
      </c>
      <c r="N1068" s="8">
        <f t="shared" si="237"/>
        <v>1.044467515</v>
      </c>
      <c r="O1068" s="8">
        <f t="shared" ca="1" si="238"/>
        <v>1.1887313420000001</v>
      </c>
      <c r="P1068" s="44">
        <v>0</v>
      </c>
      <c r="Q1068" s="42">
        <f t="shared" ca="1" si="246"/>
        <v>396420.24763767002</v>
      </c>
      <c r="R1068" s="42"/>
      <c r="S1068" s="34">
        <v>0</v>
      </c>
      <c r="T1068" s="34"/>
    </row>
    <row r="1069" spans="1:21" x14ac:dyDescent="0.2">
      <c r="A1069" s="38">
        <f t="shared" si="239"/>
        <v>43082</v>
      </c>
      <c r="B1069" s="39">
        <f t="shared" ca="1" si="247"/>
        <v>2497878.4257229301</v>
      </c>
      <c r="C1069" s="34">
        <f t="shared" si="242"/>
        <v>2100447.3525</v>
      </c>
      <c r="D1069" s="34"/>
      <c r="E1069" s="40">
        <f ca="1">IF(A1069&lt;$B$1,VLOOKUP(A1069,[1]DI!$A$4:$B$15000,2,FALSE),0)</f>
        <v>6.8900000000000003E-2</v>
      </c>
      <c r="F1069" s="41">
        <f t="shared" ca="1" si="235"/>
        <v>1.0002644400465901</v>
      </c>
      <c r="G1069" s="41">
        <f ca="1">(TRUNC(PRODUCT($F$11:$F1068),16))</f>
        <v>1.40658516872247</v>
      </c>
      <c r="H1069" s="42">
        <f t="shared" ca="1" si="240"/>
        <v>1.23555597786759</v>
      </c>
      <c r="I1069" s="42">
        <f t="shared" ca="1" si="236"/>
        <v>1.1384228599999999</v>
      </c>
      <c r="J1069" s="40">
        <f t="shared" si="241"/>
        <v>3.5999999999999997E-2</v>
      </c>
      <c r="K1069" s="98">
        <f t="shared" si="243"/>
        <v>42628</v>
      </c>
      <c r="L1069" s="43">
        <f t="shared" si="244"/>
        <v>311</v>
      </c>
      <c r="M1069" s="44">
        <f t="shared" si="245"/>
        <v>311</v>
      </c>
      <c r="N1069" s="8">
        <f t="shared" si="237"/>
        <v>1.0446141120000001</v>
      </c>
      <c r="O1069" s="8">
        <f t="shared" ca="1" si="238"/>
        <v>1.1892125849999999</v>
      </c>
      <c r="P1069" s="44">
        <v>0</v>
      </c>
      <c r="Q1069" s="42">
        <f t="shared" ca="1" si="246"/>
        <v>397431.07322293002</v>
      </c>
      <c r="R1069" s="42"/>
      <c r="S1069" s="34">
        <v>0</v>
      </c>
      <c r="T1069" s="34"/>
    </row>
    <row r="1070" spans="1:21" x14ac:dyDescent="0.2">
      <c r="A1070" s="38">
        <f t="shared" si="239"/>
        <v>43083</v>
      </c>
      <c r="B1070" s="39">
        <f t="shared" ca="1" si="247"/>
        <v>2498889.6398909502</v>
      </c>
      <c r="C1070" s="34">
        <f t="shared" si="242"/>
        <v>2100447.3525</v>
      </c>
      <c r="D1070" s="34"/>
      <c r="E1070" s="40">
        <f ca="1">IF(A1070&lt;$B$1,VLOOKUP(A1070,[1]DI!$A$4:$B$15000,2,FALSE),0)</f>
        <v>6.8900000000000003E-2</v>
      </c>
      <c r="F1070" s="41">
        <f t="shared" ca="1" si="235"/>
        <v>1.0002644400465901</v>
      </c>
      <c r="G1070" s="41">
        <f ca="1">(TRUNC(PRODUCT($F$11:$F1069),16))</f>
        <v>1.40695712617002</v>
      </c>
      <c r="H1070" s="42">
        <f t="shared" ca="1" si="240"/>
        <v>1.23555597786759</v>
      </c>
      <c r="I1070" s="42">
        <f t="shared" ca="1" si="236"/>
        <v>1.1387239</v>
      </c>
      <c r="J1070" s="40">
        <f t="shared" si="241"/>
        <v>3.5999999999999997E-2</v>
      </c>
      <c r="K1070" s="98">
        <f t="shared" si="243"/>
        <v>42628</v>
      </c>
      <c r="L1070" s="43">
        <f t="shared" si="244"/>
        <v>312</v>
      </c>
      <c r="M1070" s="44">
        <f t="shared" si="245"/>
        <v>312</v>
      </c>
      <c r="N1070" s="8">
        <f t="shared" si="237"/>
        <v>1.0447607299999999</v>
      </c>
      <c r="O1070" s="8">
        <f t="shared" ca="1" si="238"/>
        <v>1.189694013</v>
      </c>
      <c r="P1070" s="44">
        <v>0</v>
      </c>
      <c r="Q1070" s="42">
        <f t="shared" ca="1" si="246"/>
        <v>398442.28739095002</v>
      </c>
      <c r="R1070" s="42"/>
      <c r="S1070" s="34">
        <v>0</v>
      </c>
      <c r="T1070" s="34"/>
    </row>
    <row r="1071" spans="1:21" s="46" customFormat="1" x14ac:dyDescent="0.2">
      <c r="A1071" s="38">
        <f t="shared" si="239"/>
        <v>43084</v>
      </c>
      <c r="B1071" s="39">
        <f t="shared" ca="1" si="247"/>
        <v>2499901.2846506699</v>
      </c>
      <c r="C1071" s="34">
        <f t="shared" si="242"/>
        <v>2100447.3525</v>
      </c>
      <c r="D1071" s="34"/>
      <c r="E1071" s="40">
        <f ca="1">IF(A1071&lt;$B$1,VLOOKUP(A1071,[1]DI!$A$4:$B$15000,2,FALSE),0)</f>
        <v>6.8900000000000003E-2</v>
      </c>
      <c r="F1071" s="41">
        <f t="shared" ca="1" si="235"/>
        <v>1.0002644400465901</v>
      </c>
      <c r="G1071" s="41">
        <f ca="1">(TRUNC(PRODUCT($F$11:$F1070),16))</f>
        <v>1.40732918197801</v>
      </c>
      <c r="H1071" s="42">
        <f t="shared" ca="1" si="240"/>
        <v>1.23555597786759</v>
      </c>
      <c r="I1071" s="42">
        <f t="shared" ca="1" si="236"/>
        <v>1.13902503</v>
      </c>
      <c r="J1071" s="40">
        <f t="shared" si="241"/>
        <v>3.5999999999999997E-2</v>
      </c>
      <c r="K1071" s="98">
        <f t="shared" si="243"/>
        <v>42628</v>
      </c>
      <c r="L1071" s="43">
        <f t="shared" si="244"/>
        <v>313</v>
      </c>
      <c r="M1071" s="44">
        <f t="shared" si="245"/>
        <v>313</v>
      </c>
      <c r="N1071" s="8">
        <f t="shared" si="237"/>
        <v>1.0449073680000001</v>
      </c>
      <c r="O1071" s="8">
        <f t="shared" ca="1" si="238"/>
        <v>1.1901756459999999</v>
      </c>
      <c r="P1071" s="44">
        <v>0</v>
      </c>
      <c r="Q1071" s="42">
        <f t="shared" ca="1" si="246"/>
        <v>399453.93215066998</v>
      </c>
      <c r="R1071" s="42"/>
      <c r="S1071" s="34">
        <v>0</v>
      </c>
      <c r="T1071" s="34"/>
      <c r="U1071" s="45"/>
    </row>
    <row r="1072" spans="1:21" x14ac:dyDescent="0.2">
      <c r="A1072" s="38">
        <f t="shared" si="239"/>
        <v>43085</v>
      </c>
      <c r="B1072" s="39">
        <f t="shared" ca="1" si="247"/>
        <v>2500913.3179931599</v>
      </c>
      <c r="C1072" s="34">
        <f t="shared" si="242"/>
        <v>2100447.3525</v>
      </c>
      <c r="D1072" s="34"/>
      <c r="E1072" s="40">
        <f ca="1">IF(A1072&lt;$B$1,VLOOKUP(A1072,[1]DI!$A$4:$B$15000,2,FALSE),0)</f>
        <v>0</v>
      </c>
      <c r="F1072" s="41">
        <f t="shared" ca="1" si="235"/>
        <v>1</v>
      </c>
      <c r="G1072" s="41">
        <f ca="1">(TRUNC(PRODUCT($F$11:$F1071),16))</f>
        <v>1.40770133617246</v>
      </c>
      <c r="H1072" s="42">
        <f t="shared" ca="1" si="240"/>
        <v>1.23555597786759</v>
      </c>
      <c r="I1072" s="42">
        <f t="shared" ca="1" si="236"/>
        <v>1.13932623</v>
      </c>
      <c r="J1072" s="40">
        <f t="shared" si="241"/>
        <v>3.5999999999999997E-2</v>
      </c>
      <c r="K1072" s="98">
        <f t="shared" si="243"/>
        <v>42628</v>
      </c>
      <c r="L1072" s="43">
        <f t="shared" si="244"/>
        <v>313</v>
      </c>
      <c r="M1072" s="44">
        <f t="shared" si="245"/>
        <v>314</v>
      </c>
      <c r="N1072" s="8">
        <f t="shared" si="237"/>
        <v>1.0450540260000001</v>
      </c>
      <c r="O1072" s="8">
        <f t="shared" ca="1" si="238"/>
        <v>1.1906574640000001</v>
      </c>
      <c r="P1072" s="44">
        <v>0</v>
      </c>
      <c r="Q1072" s="42">
        <f t="shared" ca="1" si="246"/>
        <v>400465.96549316001</v>
      </c>
      <c r="R1072" s="42"/>
      <c r="S1072" s="34">
        <v>0</v>
      </c>
      <c r="T1072" s="34"/>
    </row>
    <row r="1073" spans="1:20" x14ac:dyDescent="0.2">
      <c r="A1073" s="38">
        <f t="shared" si="239"/>
        <v>43086</v>
      </c>
      <c r="B1073" s="39">
        <f t="shared" ca="1" si="247"/>
        <v>2500913.3179931599</v>
      </c>
      <c r="C1073" s="34">
        <f t="shared" si="242"/>
        <v>2100447.3525</v>
      </c>
      <c r="D1073" s="34"/>
      <c r="E1073" s="40">
        <f ca="1">IF(A1073&lt;$B$1,VLOOKUP(A1073,[1]DI!$A$4:$B$15000,2,FALSE),0)</f>
        <v>0</v>
      </c>
      <c r="F1073" s="41">
        <f t="shared" ca="1" si="235"/>
        <v>1</v>
      </c>
      <c r="G1073" s="41">
        <f ca="1">(TRUNC(PRODUCT($F$11:$F1072),16))</f>
        <v>1.40770133617246</v>
      </c>
      <c r="H1073" s="42">
        <f t="shared" ca="1" si="240"/>
        <v>1.23555597786759</v>
      </c>
      <c r="I1073" s="42">
        <f t="shared" ca="1" si="236"/>
        <v>1.13932623</v>
      </c>
      <c r="J1073" s="40">
        <f t="shared" si="241"/>
        <v>3.5999999999999997E-2</v>
      </c>
      <c r="K1073" s="98">
        <f t="shared" si="243"/>
        <v>42628</v>
      </c>
      <c r="L1073" s="43">
        <f t="shared" si="244"/>
        <v>313</v>
      </c>
      <c r="M1073" s="44">
        <f t="shared" si="245"/>
        <v>314</v>
      </c>
      <c r="N1073" s="8">
        <f t="shared" si="237"/>
        <v>1.0450540260000001</v>
      </c>
      <c r="O1073" s="8">
        <f t="shared" ca="1" si="238"/>
        <v>1.1906574640000001</v>
      </c>
      <c r="P1073" s="44">
        <v>0</v>
      </c>
      <c r="Q1073" s="42">
        <f t="shared" ca="1" si="246"/>
        <v>400465.96549316001</v>
      </c>
      <c r="R1073" s="42"/>
      <c r="S1073" s="34">
        <v>0</v>
      </c>
      <c r="T1073" s="34"/>
    </row>
    <row r="1074" spans="1:20" x14ac:dyDescent="0.2">
      <c r="A1074" s="38">
        <f t="shared" si="239"/>
        <v>43087</v>
      </c>
      <c r="B1074" s="39">
        <f t="shared" ca="1" si="247"/>
        <v>2500913.3179931599</v>
      </c>
      <c r="C1074" s="34">
        <f t="shared" si="242"/>
        <v>2100447.3525</v>
      </c>
      <c r="D1074" s="34"/>
      <c r="E1074" s="40">
        <f ca="1">IF(A1074&lt;$B$1,VLOOKUP(A1074,[1]DI!$A$4:$B$15000,2,FALSE),0)</f>
        <v>6.8900000000000003E-2</v>
      </c>
      <c r="F1074" s="41">
        <f t="shared" ca="1" si="235"/>
        <v>1.0002644400465901</v>
      </c>
      <c r="G1074" s="41">
        <f ca="1">(TRUNC(PRODUCT($F$11:$F1073),16))</f>
        <v>1.40770133617246</v>
      </c>
      <c r="H1074" s="42">
        <f t="shared" ca="1" si="240"/>
        <v>1.23555597786759</v>
      </c>
      <c r="I1074" s="42">
        <f t="shared" ca="1" si="236"/>
        <v>1.13932623</v>
      </c>
      <c r="J1074" s="40">
        <f t="shared" si="241"/>
        <v>3.5999999999999997E-2</v>
      </c>
      <c r="K1074" s="98">
        <f t="shared" si="243"/>
        <v>42628</v>
      </c>
      <c r="L1074" s="43">
        <f t="shared" si="244"/>
        <v>314</v>
      </c>
      <c r="M1074" s="44">
        <f t="shared" si="245"/>
        <v>314</v>
      </c>
      <c r="N1074" s="8">
        <f t="shared" si="237"/>
        <v>1.0450540260000001</v>
      </c>
      <c r="O1074" s="8">
        <f t="shared" ca="1" si="238"/>
        <v>1.1906574640000001</v>
      </c>
      <c r="P1074" s="44">
        <v>0</v>
      </c>
      <c r="Q1074" s="42">
        <f t="shared" ca="1" si="246"/>
        <v>400465.96549316001</v>
      </c>
      <c r="R1074" s="42"/>
      <c r="S1074" s="34">
        <v>0</v>
      </c>
      <c r="T1074" s="34"/>
    </row>
    <row r="1075" spans="1:20" x14ac:dyDescent="0.2">
      <c r="A1075" s="38">
        <f t="shared" si="239"/>
        <v>43088</v>
      </c>
      <c r="B1075" s="39">
        <f t="shared" ca="1" si="247"/>
        <v>2501925.7840278</v>
      </c>
      <c r="C1075" s="34">
        <f t="shared" si="242"/>
        <v>2100447.3525</v>
      </c>
      <c r="D1075" s="34"/>
      <c r="E1075" s="40">
        <f ca="1">IF(A1075&lt;$B$1,VLOOKUP(A1075,[1]DI!$A$4:$B$15000,2,FALSE),0)</f>
        <v>6.8900000000000003E-2</v>
      </c>
      <c r="F1075" s="41">
        <f t="shared" ca="1" si="235"/>
        <v>1.0002644400465901</v>
      </c>
      <c r="G1075" s="41">
        <f ca="1">(TRUNC(PRODUCT($F$11:$F1074),16))</f>
        <v>1.40807358877938</v>
      </c>
      <c r="H1075" s="42">
        <f t="shared" ca="1" si="240"/>
        <v>1.23555597786759</v>
      </c>
      <c r="I1075" s="42">
        <f t="shared" ca="1" si="236"/>
        <v>1.1396275199999999</v>
      </c>
      <c r="J1075" s="40">
        <f t="shared" si="241"/>
        <v>3.5999999999999997E-2</v>
      </c>
      <c r="K1075" s="98">
        <f t="shared" si="243"/>
        <v>42628</v>
      </c>
      <c r="L1075" s="43">
        <f t="shared" si="244"/>
        <v>315</v>
      </c>
      <c r="M1075" s="44">
        <f t="shared" si="245"/>
        <v>315</v>
      </c>
      <c r="N1075" s="8">
        <f t="shared" si="237"/>
        <v>1.0452007059999999</v>
      </c>
      <c r="O1075" s="8">
        <f t="shared" ca="1" si="238"/>
        <v>1.1911394879999999</v>
      </c>
      <c r="P1075" s="44">
        <v>0</v>
      </c>
      <c r="Q1075" s="42">
        <f t="shared" ca="1" si="246"/>
        <v>401478.43152779998</v>
      </c>
      <c r="R1075" s="42"/>
      <c r="S1075" s="34">
        <v>0</v>
      </c>
      <c r="T1075" s="34"/>
    </row>
    <row r="1076" spans="1:20" x14ac:dyDescent="0.2">
      <c r="A1076" s="38">
        <f t="shared" si="239"/>
        <v>43089</v>
      </c>
      <c r="B1076" s="39">
        <f t="shared" ca="1" si="247"/>
        <v>2502938.6386452001</v>
      </c>
      <c r="C1076" s="34">
        <f t="shared" si="242"/>
        <v>2100447.3525</v>
      </c>
      <c r="D1076" s="34"/>
      <c r="E1076" s="40">
        <f ca="1">IF(A1076&lt;$B$1,VLOOKUP(A1076,[1]DI!$A$4:$B$15000,2,FALSE),0)</f>
        <v>6.8900000000000003E-2</v>
      </c>
      <c r="F1076" s="41">
        <f t="shared" ca="1" si="235"/>
        <v>1.0002644400465901</v>
      </c>
      <c r="G1076" s="41">
        <f ca="1">(TRUNC(PRODUCT($F$11:$F1075),16))</f>
        <v>1.4084459398247999</v>
      </c>
      <c r="H1076" s="42">
        <f t="shared" ca="1" si="240"/>
        <v>1.23555597786759</v>
      </c>
      <c r="I1076" s="42">
        <f t="shared" ca="1" si="236"/>
        <v>1.13992888</v>
      </c>
      <c r="J1076" s="40">
        <f t="shared" si="241"/>
        <v>3.5999999999999997E-2</v>
      </c>
      <c r="K1076" s="98">
        <f t="shared" si="243"/>
        <v>42628</v>
      </c>
      <c r="L1076" s="43">
        <f t="shared" si="244"/>
        <v>316</v>
      </c>
      <c r="M1076" s="44">
        <f t="shared" si="245"/>
        <v>316</v>
      </c>
      <c r="N1076" s="8">
        <f t="shared" si="237"/>
        <v>1.045347405</v>
      </c>
      <c r="O1076" s="8">
        <f t="shared" ca="1" si="238"/>
        <v>1.191621697</v>
      </c>
      <c r="P1076" s="44">
        <v>0</v>
      </c>
      <c r="Q1076" s="42">
        <f t="shared" ca="1" si="246"/>
        <v>402491.28614520002</v>
      </c>
      <c r="R1076" s="42"/>
      <c r="S1076" s="34">
        <v>0</v>
      </c>
      <c r="T1076" s="34"/>
    </row>
    <row r="1077" spans="1:20" x14ac:dyDescent="0.2">
      <c r="A1077" s="38">
        <f t="shared" si="239"/>
        <v>43090</v>
      </c>
      <c r="B1077" s="39">
        <f t="shared" ca="1" si="247"/>
        <v>2503951.90495029</v>
      </c>
      <c r="C1077" s="34">
        <f t="shared" si="242"/>
        <v>2100447.3525</v>
      </c>
      <c r="D1077" s="34"/>
      <c r="E1077" s="40">
        <f ca="1">IF(A1077&lt;$B$1,VLOOKUP(A1077,[1]DI!$A$4:$B$15000,2,FALSE),0)</f>
        <v>6.8900000000000003E-2</v>
      </c>
      <c r="F1077" s="41">
        <f t="shared" ca="1" si="235"/>
        <v>1.0002644400465901</v>
      </c>
      <c r="G1077" s="41">
        <f ca="1">(TRUNC(PRODUCT($F$11:$F1076),16))</f>
        <v>1.4088183893347499</v>
      </c>
      <c r="H1077" s="42">
        <f t="shared" ca="1" si="240"/>
        <v>1.23555597786759</v>
      </c>
      <c r="I1077" s="42">
        <f t="shared" ca="1" si="236"/>
        <v>1.1402303199999999</v>
      </c>
      <c r="J1077" s="40">
        <f t="shared" si="241"/>
        <v>3.5999999999999997E-2</v>
      </c>
      <c r="K1077" s="98">
        <f t="shared" si="243"/>
        <v>42628</v>
      </c>
      <c r="L1077" s="43">
        <f t="shared" si="244"/>
        <v>317</v>
      </c>
      <c r="M1077" s="44">
        <f t="shared" si="245"/>
        <v>317</v>
      </c>
      <c r="N1077" s="8">
        <f t="shared" si="237"/>
        <v>1.0454941259999999</v>
      </c>
      <c r="O1077" s="8">
        <f t="shared" ca="1" si="238"/>
        <v>1.1921041020000001</v>
      </c>
      <c r="P1077" s="44">
        <v>0</v>
      </c>
      <c r="Q1077" s="42">
        <f t="shared" ca="1" si="246"/>
        <v>403504.55245029001</v>
      </c>
      <c r="R1077" s="42"/>
      <c r="S1077" s="34">
        <v>0</v>
      </c>
      <c r="T1077" s="34"/>
    </row>
    <row r="1078" spans="1:20" x14ac:dyDescent="0.2">
      <c r="A1078" s="38">
        <f t="shared" si="239"/>
        <v>43091</v>
      </c>
      <c r="B1078" s="39">
        <f t="shared" ca="1" si="247"/>
        <v>2504965.5808426002</v>
      </c>
      <c r="C1078" s="34">
        <f t="shared" si="242"/>
        <v>2100447.3525</v>
      </c>
      <c r="D1078" s="34"/>
      <c r="E1078" s="40">
        <f ca="1">IF(A1078&lt;$B$1,VLOOKUP(A1078,[1]DI!$A$4:$B$15000,2,FALSE),0)</f>
        <v>6.8900000000000003E-2</v>
      </c>
      <c r="F1078" s="41">
        <f t="shared" ca="1" si="235"/>
        <v>1.0002644400465901</v>
      </c>
      <c r="G1078" s="41">
        <f ca="1">(TRUNC(PRODUCT($F$11:$F1077),16))</f>
        <v>1.40919093733526</v>
      </c>
      <c r="H1078" s="42">
        <f t="shared" ca="1" si="240"/>
        <v>1.23555597786759</v>
      </c>
      <c r="I1078" s="42">
        <f t="shared" ca="1" si="236"/>
        <v>1.14053184</v>
      </c>
      <c r="J1078" s="40">
        <f t="shared" si="241"/>
        <v>3.5999999999999997E-2</v>
      </c>
      <c r="K1078" s="98">
        <f t="shared" si="243"/>
        <v>42628</v>
      </c>
      <c r="L1078" s="43">
        <f t="shared" si="244"/>
        <v>318</v>
      </c>
      <c r="M1078" s="44">
        <f t="shared" si="245"/>
        <v>318</v>
      </c>
      <c r="N1078" s="8">
        <f t="shared" si="237"/>
        <v>1.0456408669999999</v>
      </c>
      <c r="O1078" s="8">
        <f t="shared" ca="1" si="238"/>
        <v>1.1925867020000001</v>
      </c>
      <c r="P1078" s="44">
        <v>0</v>
      </c>
      <c r="Q1078" s="42">
        <f t="shared" ca="1" si="246"/>
        <v>404518.22834259999</v>
      </c>
      <c r="R1078" s="42"/>
      <c r="S1078" s="34">
        <v>0</v>
      </c>
      <c r="T1078" s="34"/>
    </row>
    <row r="1079" spans="1:20" x14ac:dyDescent="0.2">
      <c r="A1079" s="38">
        <f t="shared" si="239"/>
        <v>43092</v>
      </c>
      <c r="B1079" s="39">
        <f t="shared" ca="1" si="247"/>
        <v>2505979.6915275198</v>
      </c>
      <c r="C1079" s="34">
        <f t="shared" si="242"/>
        <v>2100447.3525</v>
      </c>
      <c r="D1079" s="34"/>
      <c r="E1079" s="40">
        <f ca="1">IF(A1079&lt;$B$1,VLOOKUP(A1079,[1]DI!$A$4:$B$15000,2,FALSE),0)</f>
        <v>0</v>
      </c>
      <c r="F1079" s="41">
        <f t="shared" ca="1" si="235"/>
        <v>1</v>
      </c>
      <c r="G1079" s="41">
        <f ca="1">(TRUNC(PRODUCT($F$11:$F1078),16))</f>
        <v>1.4095635838523799</v>
      </c>
      <c r="H1079" s="42">
        <f t="shared" ca="1" si="240"/>
        <v>1.23555597786759</v>
      </c>
      <c r="I1079" s="42">
        <f t="shared" ca="1" si="236"/>
        <v>1.1408334499999999</v>
      </c>
      <c r="J1079" s="40">
        <f t="shared" si="241"/>
        <v>3.5999999999999997E-2</v>
      </c>
      <c r="K1079" s="98">
        <f t="shared" si="243"/>
        <v>42628</v>
      </c>
      <c r="L1079" s="43">
        <f t="shared" si="244"/>
        <v>318</v>
      </c>
      <c r="M1079" s="44">
        <f t="shared" si="245"/>
        <v>319</v>
      </c>
      <c r="N1079" s="8">
        <f t="shared" si="237"/>
        <v>1.0457876290000001</v>
      </c>
      <c r="O1079" s="8">
        <f t="shared" ca="1" si="238"/>
        <v>1.1930695090000001</v>
      </c>
      <c r="P1079" s="44">
        <v>0</v>
      </c>
      <c r="Q1079" s="42">
        <f t="shared" ca="1" si="246"/>
        <v>405532.33902751998</v>
      </c>
      <c r="R1079" s="42"/>
      <c r="S1079" s="34">
        <v>0</v>
      </c>
      <c r="T1079" s="34"/>
    </row>
    <row r="1080" spans="1:20" x14ac:dyDescent="0.2">
      <c r="A1080" s="38">
        <f t="shared" si="239"/>
        <v>43093</v>
      </c>
      <c r="B1080" s="39">
        <f t="shared" ca="1" si="247"/>
        <v>2505979.6915275198</v>
      </c>
      <c r="C1080" s="34">
        <f t="shared" si="242"/>
        <v>2100447.3525</v>
      </c>
      <c r="D1080" s="34"/>
      <c r="E1080" s="40">
        <f ca="1">IF(A1080&lt;$B$1,VLOOKUP(A1080,[1]DI!$A$4:$B$15000,2,FALSE),0)</f>
        <v>0</v>
      </c>
      <c r="F1080" s="41">
        <f t="shared" ca="1" si="235"/>
        <v>1</v>
      </c>
      <c r="G1080" s="41">
        <f ca="1">(TRUNC(PRODUCT($F$11:$F1079),16))</f>
        <v>1.4095635838523799</v>
      </c>
      <c r="H1080" s="42">
        <f t="shared" ca="1" si="240"/>
        <v>1.23555597786759</v>
      </c>
      <c r="I1080" s="42">
        <f t="shared" ca="1" si="236"/>
        <v>1.1408334499999999</v>
      </c>
      <c r="J1080" s="40">
        <f t="shared" si="241"/>
        <v>3.5999999999999997E-2</v>
      </c>
      <c r="K1080" s="98">
        <f t="shared" si="243"/>
        <v>42628</v>
      </c>
      <c r="L1080" s="43">
        <f t="shared" si="244"/>
        <v>318</v>
      </c>
      <c r="M1080" s="44">
        <f t="shared" si="245"/>
        <v>319</v>
      </c>
      <c r="N1080" s="8">
        <f t="shared" si="237"/>
        <v>1.0457876290000001</v>
      </c>
      <c r="O1080" s="8">
        <f t="shared" ca="1" si="238"/>
        <v>1.1930695090000001</v>
      </c>
      <c r="P1080" s="44">
        <v>0</v>
      </c>
      <c r="Q1080" s="42">
        <f t="shared" ca="1" si="246"/>
        <v>405532.33902751998</v>
      </c>
      <c r="R1080" s="42"/>
      <c r="S1080" s="34">
        <v>0</v>
      </c>
      <c r="T1080" s="34"/>
    </row>
    <row r="1081" spans="1:20" x14ac:dyDescent="0.2">
      <c r="A1081" s="38">
        <f t="shared" si="239"/>
        <v>43094</v>
      </c>
      <c r="B1081" s="39">
        <f t="shared" ca="1" si="247"/>
        <v>2505979.6915275198</v>
      </c>
      <c r="C1081" s="34">
        <f t="shared" si="242"/>
        <v>2100447.3525</v>
      </c>
      <c r="D1081" s="34"/>
      <c r="E1081" s="40">
        <f ca="1">IF(A1081&lt;$B$1,VLOOKUP(A1081,[1]DI!$A$4:$B$15000,2,FALSE),0)</f>
        <v>0</v>
      </c>
      <c r="F1081" s="41">
        <f t="shared" ca="1" si="235"/>
        <v>1</v>
      </c>
      <c r="G1081" s="41">
        <f ca="1">(TRUNC(PRODUCT($F$11:$F1080),16))</f>
        <v>1.4095635838523799</v>
      </c>
      <c r="H1081" s="42">
        <f t="shared" ca="1" si="240"/>
        <v>1.23555597786759</v>
      </c>
      <c r="I1081" s="42">
        <f t="shared" ca="1" si="236"/>
        <v>1.1408334499999999</v>
      </c>
      <c r="J1081" s="40">
        <f t="shared" si="241"/>
        <v>3.5999999999999997E-2</v>
      </c>
      <c r="K1081" s="98">
        <f t="shared" si="243"/>
        <v>42628</v>
      </c>
      <c r="L1081" s="43">
        <f t="shared" si="244"/>
        <v>318</v>
      </c>
      <c r="M1081" s="44">
        <f t="shared" si="245"/>
        <v>319</v>
      </c>
      <c r="N1081" s="8">
        <f t="shared" si="237"/>
        <v>1.0457876290000001</v>
      </c>
      <c r="O1081" s="8">
        <f t="shared" ca="1" si="238"/>
        <v>1.1930695090000001</v>
      </c>
      <c r="P1081" s="44">
        <v>0</v>
      </c>
      <c r="Q1081" s="42">
        <f t="shared" ca="1" si="246"/>
        <v>405532.33902751998</v>
      </c>
      <c r="R1081" s="42"/>
      <c r="S1081" s="34">
        <v>0</v>
      </c>
      <c r="T1081" s="34"/>
    </row>
    <row r="1082" spans="1:20" x14ac:dyDescent="0.2">
      <c r="A1082" s="38">
        <f t="shared" si="239"/>
        <v>43095</v>
      </c>
      <c r="B1082" s="39">
        <f t="shared" ca="1" si="247"/>
        <v>2505979.6915275198</v>
      </c>
      <c r="C1082" s="34">
        <f t="shared" si="242"/>
        <v>2100447.3525</v>
      </c>
      <c r="D1082" s="34"/>
      <c r="E1082" s="40">
        <f ca="1">IF(A1082&lt;$B$1,VLOOKUP(A1082,[1]DI!$A$4:$B$15000,2,FALSE),0)</f>
        <v>6.8900000000000003E-2</v>
      </c>
      <c r="F1082" s="41">
        <f t="shared" ca="1" si="235"/>
        <v>1.0002644400465901</v>
      </c>
      <c r="G1082" s="41">
        <f ca="1">(TRUNC(PRODUCT($F$11:$F1081),16))</f>
        <v>1.4095635838523799</v>
      </c>
      <c r="H1082" s="42">
        <f t="shared" ca="1" si="240"/>
        <v>1.23555597786759</v>
      </c>
      <c r="I1082" s="42">
        <f t="shared" ca="1" si="236"/>
        <v>1.1408334499999999</v>
      </c>
      <c r="J1082" s="40">
        <f t="shared" si="241"/>
        <v>3.5999999999999997E-2</v>
      </c>
      <c r="K1082" s="98">
        <f t="shared" si="243"/>
        <v>42628</v>
      </c>
      <c r="L1082" s="43">
        <f t="shared" si="244"/>
        <v>319</v>
      </c>
      <c r="M1082" s="44">
        <f t="shared" si="245"/>
        <v>319</v>
      </c>
      <c r="N1082" s="8">
        <f t="shared" si="237"/>
        <v>1.0457876290000001</v>
      </c>
      <c r="O1082" s="8">
        <f t="shared" ca="1" si="238"/>
        <v>1.1930695090000001</v>
      </c>
      <c r="P1082" s="44">
        <v>0</v>
      </c>
      <c r="Q1082" s="42">
        <f t="shared" ca="1" si="246"/>
        <v>405532.33902751998</v>
      </c>
      <c r="R1082" s="42"/>
      <c r="S1082" s="34">
        <v>0</v>
      </c>
      <c r="T1082" s="34"/>
    </row>
    <row r="1083" spans="1:20" x14ac:dyDescent="0.2">
      <c r="A1083" s="38">
        <f t="shared" si="239"/>
        <v>43096</v>
      </c>
      <c r="B1083" s="39">
        <f t="shared" ca="1" si="247"/>
        <v>2506994.18869475</v>
      </c>
      <c r="C1083" s="34">
        <f t="shared" si="242"/>
        <v>2100447.3525</v>
      </c>
      <c r="D1083" s="34"/>
      <c r="E1083" s="40">
        <f ca="1">IF(A1083&lt;$B$1,VLOOKUP(A1083,[1]DI!$A$4:$B$15000,2,FALSE),0)</f>
        <v>6.8900000000000003E-2</v>
      </c>
      <c r="F1083" s="41">
        <f t="shared" ca="1" si="235"/>
        <v>1.0002644400465901</v>
      </c>
      <c r="G1083" s="41">
        <f ca="1">(TRUNC(PRODUCT($F$11:$F1082),16))</f>
        <v>1.40993632891217</v>
      </c>
      <c r="H1083" s="42">
        <f t="shared" ca="1" si="240"/>
        <v>1.23555597786759</v>
      </c>
      <c r="I1083" s="42">
        <f t="shared" ca="1" si="236"/>
        <v>1.1411351300000001</v>
      </c>
      <c r="J1083" s="40">
        <f t="shared" si="241"/>
        <v>3.5999999999999997E-2</v>
      </c>
      <c r="K1083" s="98">
        <f t="shared" si="243"/>
        <v>42628</v>
      </c>
      <c r="L1083" s="43">
        <f t="shared" si="244"/>
        <v>320</v>
      </c>
      <c r="M1083" s="44">
        <f t="shared" si="245"/>
        <v>320</v>
      </c>
      <c r="N1083" s="8">
        <f t="shared" si="237"/>
        <v>1.045934411</v>
      </c>
      <c r="O1083" s="8">
        <f t="shared" ca="1" si="238"/>
        <v>1.1935525</v>
      </c>
      <c r="P1083" s="44">
        <v>0</v>
      </c>
      <c r="Q1083" s="42">
        <f t="shared" ca="1" si="246"/>
        <v>406546.83619474998</v>
      </c>
      <c r="R1083" s="42"/>
      <c r="S1083" s="34">
        <v>0</v>
      </c>
      <c r="T1083" s="34"/>
    </row>
    <row r="1084" spans="1:20" x14ac:dyDescent="0.2">
      <c r="A1084" s="38">
        <f t="shared" si="239"/>
        <v>43097</v>
      </c>
      <c r="B1084" s="39">
        <f t="shared" ca="1" si="247"/>
        <v>2508009.0996501101</v>
      </c>
      <c r="C1084" s="34">
        <f t="shared" si="242"/>
        <v>2100447.3525</v>
      </c>
      <c r="D1084" s="34"/>
      <c r="E1084" s="40">
        <f ca="1">IF(A1084&lt;$B$1,VLOOKUP(A1084,[1]DI!$A$4:$B$15000,2,FALSE),0)</f>
        <v>6.8900000000000003E-2</v>
      </c>
      <c r="F1084" s="41">
        <f t="shared" ca="1" si="235"/>
        <v>1.0002644400465901</v>
      </c>
      <c r="G1084" s="41">
        <f ca="1">(TRUNC(PRODUCT($F$11:$F1083),16))</f>
        <v>1.41030917254068</v>
      </c>
      <c r="H1084" s="42">
        <f t="shared" ca="1" si="240"/>
        <v>1.23555597786759</v>
      </c>
      <c r="I1084" s="42">
        <f t="shared" ca="1" si="236"/>
        <v>1.14143689</v>
      </c>
      <c r="J1084" s="40">
        <f t="shared" si="241"/>
        <v>3.5999999999999997E-2</v>
      </c>
      <c r="K1084" s="98">
        <f t="shared" si="243"/>
        <v>42628</v>
      </c>
      <c r="L1084" s="43">
        <f t="shared" si="244"/>
        <v>321</v>
      </c>
      <c r="M1084" s="44">
        <f t="shared" si="245"/>
        <v>321</v>
      </c>
      <c r="N1084" s="8">
        <f t="shared" si="237"/>
        <v>1.046081214</v>
      </c>
      <c r="O1084" s="8">
        <f t="shared" ca="1" si="238"/>
        <v>1.194035688</v>
      </c>
      <c r="P1084" s="44">
        <v>0</v>
      </c>
      <c r="Q1084" s="42">
        <f t="shared" ca="1" si="246"/>
        <v>407561.74715011002</v>
      </c>
      <c r="R1084" s="42"/>
      <c r="S1084" s="34">
        <v>0</v>
      </c>
      <c r="T1084" s="34"/>
    </row>
    <row r="1085" spans="1:20" x14ac:dyDescent="0.2">
      <c r="A1085" s="38">
        <f t="shared" si="239"/>
        <v>43098</v>
      </c>
      <c r="B1085" s="39">
        <f t="shared" ca="1" si="247"/>
        <v>2509024.4180922601</v>
      </c>
      <c r="C1085" s="34">
        <f t="shared" si="242"/>
        <v>2100447.3525</v>
      </c>
      <c r="D1085" s="34"/>
      <c r="E1085" s="40">
        <f ca="1">IF(A1085&lt;$B$1,VLOOKUP(A1085,[1]DI!$A$4:$B$15000,2,FALSE),0)</f>
        <v>6.8900000000000003E-2</v>
      </c>
      <c r="F1085" s="41">
        <f t="shared" ca="1" si="235"/>
        <v>1.0002644400465901</v>
      </c>
      <c r="G1085" s="41">
        <f ca="1">(TRUNC(PRODUCT($F$11:$F1084),16))</f>
        <v>1.4106821147639701</v>
      </c>
      <c r="H1085" s="42">
        <f t="shared" ca="1" si="240"/>
        <v>1.23555597786759</v>
      </c>
      <c r="I1085" s="42">
        <f t="shared" ca="1" si="236"/>
        <v>1.1417387299999999</v>
      </c>
      <c r="J1085" s="40">
        <f t="shared" si="241"/>
        <v>3.5999999999999997E-2</v>
      </c>
      <c r="K1085" s="98">
        <f t="shared" si="243"/>
        <v>42628</v>
      </c>
      <c r="L1085" s="43">
        <f t="shared" si="244"/>
        <v>322</v>
      </c>
      <c r="M1085" s="44">
        <f t="shared" si="245"/>
        <v>322</v>
      </c>
      <c r="N1085" s="8">
        <f t="shared" si="237"/>
        <v>1.0462280370000001</v>
      </c>
      <c r="O1085" s="8">
        <f t="shared" ca="1" si="238"/>
        <v>1.1945190699999999</v>
      </c>
      <c r="P1085" s="44">
        <v>0</v>
      </c>
      <c r="Q1085" s="42">
        <f t="shared" ca="1" si="246"/>
        <v>408577.06559225998</v>
      </c>
      <c r="R1085" s="42"/>
      <c r="S1085" s="34">
        <v>0</v>
      </c>
      <c r="T1085" s="34"/>
    </row>
    <row r="1086" spans="1:20" x14ac:dyDescent="0.2">
      <c r="A1086" s="38">
        <f t="shared" si="239"/>
        <v>43099</v>
      </c>
      <c r="B1086" s="39">
        <f t="shared" ref="B1086:B1149" ca="1" si="248">IF(A1086&lt;=TODAY(),C1086+Q1086,IF(AND(A1086&gt;TODAY(),A1086&lt;=$B$1),IF(VLOOKUP(TODAY(),$A$10:$E$2000,5,FALSE)=0,"n.d",C1086+Q1086),"n.d"))</f>
        <v>2510040.15032253</v>
      </c>
      <c r="C1086" s="34">
        <f t="shared" ref="C1086:C1149" si="249">(C1085-S1085)</f>
        <v>2100447.3525</v>
      </c>
      <c r="D1086" s="34"/>
      <c r="E1086" s="40">
        <f ca="1">IF(A1086&lt;$B$1,VLOOKUP(A1086,[1]DI!$A$4:$B$15000,2,FALSE),0)</f>
        <v>0</v>
      </c>
      <c r="F1086" s="41">
        <f t="shared" ca="1" si="235"/>
        <v>1</v>
      </c>
      <c r="G1086" s="41">
        <f ca="1">(TRUNC(PRODUCT($F$11:$F1085),16))</f>
        <v>1.4110551556081199</v>
      </c>
      <c r="H1086" s="42">
        <f t="shared" ref="H1086:H1149" ca="1" si="250">IF(P1085&gt;0,G1085,H1085)</f>
        <v>1.23555597786759</v>
      </c>
      <c r="I1086" s="42">
        <f t="shared" ref="I1086:I1149" ca="1" si="251">ROUND(G1086/H1086,8)</f>
        <v>1.14204065</v>
      </c>
      <c r="J1086" s="40">
        <f t="shared" si="241"/>
        <v>3.5999999999999997E-2</v>
      </c>
      <c r="K1086" s="98">
        <f t="shared" si="243"/>
        <v>42628</v>
      </c>
      <c r="L1086" s="43">
        <f t="shared" si="244"/>
        <v>322</v>
      </c>
      <c r="M1086" s="44">
        <f t="shared" si="245"/>
        <v>323</v>
      </c>
      <c r="N1086" s="8">
        <f t="shared" ref="N1086:N1149" si="252">ROUND((J1086+1)^(M1086/252),9)</f>
        <v>1.046374881</v>
      </c>
      <c r="O1086" s="8">
        <f t="shared" ref="O1086:O1149" ca="1" si="253">ROUND(I1086*N1086,9)</f>
        <v>1.1950026490000001</v>
      </c>
      <c r="P1086" s="44">
        <v>0</v>
      </c>
      <c r="Q1086" s="42">
        <f t="shared" ref="Q1086:Q1149" ca="1" si="254">TRUNC(((O1086-1)*C1086),8)</f>
        <v>409592.79782252997</v>
      </c>
      <c r="R1086" s="42"/>
      <c r="S1086" s="34">
        <v>0</v>
      </c>
      <c r="T1086" s="34"/>
    </row>
    <row r="1087" spans="1:20" x14ac:dyDescent="0.2">
      <c r="A1087" s="38">
        <f t="shared" si="239"/>
        <v>43100</v>
      </c>
      <c r="B1087" s="39">
        <f t="shared" ca="1" si="248"/>
        <v>2510040.15032253</v>
      </c>
      <c r="C1087" s="34">
        <f t="shared" si="249"/>
        <v>2100447.3525</v>
      </c>
      <c r="D1087" s="34"/>
      <c r="E1087" s="40">
        <f ca="1">IF(A1087&lt;$B$1,VLOOKUP(A1087,[1]DI!$A$4:$B$15000,2,FALSE),0)</f>
        <v>0</v>
      </c>
      <c r="F1087" s="41">
        <f t="shared" ca="1" si="235"/>
        <v>1</v>
      </c>
      <c r="G1087" s="41">
        <f ca="1">(TRUNC(PRODUCT($F$11:$F1086),16))</f>
        <v>1.4110551556081199</v>
      </c>
      <c r="H1087" s="42">
        <f t="shared" ca="1" si="250"/>
        <v>1.23555597786759</v>
      </c>
      <c r="I1087" s="42">
        <f t="shared" ca="1" si="251"/>
        <v>1.14204065</v>
      </c>
      <c r="J1087" s="40">
        <f t="shared" si="241"/>
        <v>3.5999999999999997E-2</v>
      </c>
      <c r="K1087" s="98">
        <f t="shared" si="243"/>
        <v>42628</v>
      </c>
      <c r="L1087" s="43">
        <f t="shared" si="244"/>
        <v>322</v>
      </c>
      <c r="M1087" s="44">
        <f t="shared" si="245"/>
        <v>323</v>
      </c>
      <c r="N1087" s="8">
        <f t="shared" si="252"/>
        <v>1.046374881</v>
      </c>
      <c r="O1087" s="8">
        <f t="shared" ca="1" si="253"/>
        <v>1.1950026490000001</v>
      </c>
      <c r="P1087" s="44">
        <v>0</v>
      </c>
      <c r="Q1087" s="42">
        <f t="shared" ca="1" si="254"/>
        <v>409592.79782252997</v>
      </c>
      <c r="R1087" s="42"/>
      <c r="S1087" s="34">
        <v>0</v>
      </c>
      <c r="T1087" s="34"/>
    </row>
    <row r="1088" spans="1:20" x14ac:dyDescent="0.2">
      <c r="A1088" s="38">
        <f t="shared" si="239"/>
        <v>43101</v>
      </c>
      <c r="B1088" s="39">
        <f t="shared" ca="1" si="248"/>
        <v>2510040.15032253</v>
      </c>
      <c r="C1088" s="34">
        <f t="shared" si="249"/>
        <v>2100447.3525</v>
      </c>
      <c r="D1088" s="34"/>
      <c r="E1088" s="40">
        <f ca="1">IF(A1088&lt;$B$1,VLOOKUP(A1088,[1]DI!$A$4:$B$15000,2,FALSE),0)</f>
        <v>0</v>
      </c>
      <c r="F1088" s="41">
        <f t="shared" ca="1" si="235"/>
        <v>1</v>
      </c>
      <c r="G1088" s="41">
        <f ca="1">(TRUNC(PRODUCT($F$11:$F1087),16))</f>
        <v>1.4110551556081199</v>
      </c>
      <c r="H1088" s="42">
        <f t="shared" ca="1" si="250"/>
        <v>1.23555597786759</v>
      </c>
      <c r="I1088" s="42">
        <f t="shared" ca="1" si="251"/>
        <v>1.14204065</v>
      </c>
      <c r="J1088" s="40">
        <f t="shared" si="241"/>
        <v>3.5999999999999997E-2</v>
      </c>
      <c r="K1088" s="98">
        <f t="shared" si="243"/>
        <v>42628</v>
      </c>
      <c r="L1088" s="43">
        <f t="shared" si="244"/>
        <v>322</v>
      </c>
      <c r="M1088" s="44">
        <f t="shared" si="245"/>
        <v>323</v>
      </c>
      <c r="N1088" s="8">
        <f t="shared" si="252"/>
        <v>1.046374881</v>
      </c>
      <c r="O1088" s="8">
        <f t="shared" ca="1" si="253"/>
        <v>1.1950026490000001</v>
      </c>
      <c r="P1088" s="44">
        <v>0</v>
      </c>
      <c r="Q1088" s="42">
        <f t="shared" ca="1" si="254"/>
        <v>409592.79782252997</v>
      </c>
      <c r="R1088" s="42"/>
      <c r="S1088" s="34">
        <v>0</v>
      </c>
      <c r="T1088" s="34"/>
    </row>
    <row r="1089" spans="1:20" x14ac:dyDescent="0.2">
      <c r="A1089" s="38">
        <f t="shared" si="239"/>
        <v>43102</v>
      </c>
      <c r="B1089" s="39">
        <f t="shared" ca="1" si="248"/>
        <v>2510040.15032253</v>
      </c>
      <c r="C1089" s="34">
        <f t="shared" si="249"/>
        <v>2100447.3525</v>
      </c>
      <c r="D1089" s="34"/>
      <c r="E1089" s="40">
        <f ca="1">IF(A1089&lt;$B$1,VLOOKUP(A1089,[1]DI!$A$4:$B$15000,2,FALSE),0)</f>
        <v>6.8900000000000003E-2</v>
      </c>
      <c r="F1089" s="41">
        <f t="shared" ca="1" si="235"/>
        <v>1.0002644400465901</v>
      </c>
      <c r="G1089" s="41">
        <f ca="1">(TRUNC(PRODUCT($F$11:$F1088),16))</f>
        <v>1.4110551556081199</v>
      </c>
      <c r="H1089" s="42">
        <f t="shared" ca="1" si="250"/>
        <v>1.23555597786759</v>
      </c>
      <c r="I1089" s="42">
        <f t="shared" ca="1" si="251"/>
        <v>1.14204065</v>
      </c>
      <c r="J1089" s="40">
        <f t="shared" si="241"/>
        <v>3.5999999999999997E-2</v>
      </c>
      <c r="K1089" s="98">
        <f t="shared" si="243"/>
        <v>42628</v>
      </c>
      <c r="L1089" s="43">
        <f t="shared" si="244"/>
        <v>323</v>
      </c>
      <c r="M1089" s="44">
        <f t="shared" si="245"/>
        <v>323</v>
      </c>
      <c r="N1089" s="8">
        <f t="shared" si="252"/>
        <v>1.046374881</v>
      </c>
      <c r="O1089" s="8">
        <f t="shared" ca="1" si="253"/>
        <v>1.1950026490000001</v>
      </c>
      <c r="P1089" s="44">
        <v>0</v>
      </c>
      <c r="Q1089" s="42">
        <f t="shared" ca="1" si="254"/>
        <v>409592.79782252997</v>
      </c>
      <c r="R1089" s="42"/>
      <c r="S1089" s="34">
        <v>0</v>
      </c>
      <c r="T1089" s="34"/>
    </row>
    <row r="1090" spans="1:20" x14ac:dyDescent="0.2">
      <c r="A1090" s="38">
        <f t="shared" si="239"/>
        <v>43103</v>
      </c>
      <c r="B1090" s="39">
        <f t="shared" ca="1" si="248"/>
        <v>2511056.2963409401</v>
      </c>
      <c r="C1090" s="34">
        <f t="shared" si="249"/>
        <v>2100447.3525</v>
      </c>
      <c r="D1090" s="34"/>
      <c r="E1090" s="40">
        <f ca="1">IF(A1090&lt;$B$1,VLOOKUP(A1090,[1]DI!$A$4:$B$15000,2,FALSE),0)</f>
        <v>6.8900000000000003E-2</v>
      </c>
      <c r="F1090" s="41">
        <f t="shared" ca="1" si="235"/>
        <v>1.0002644400465901</v>
      </c>
      <c r="G1090" s="41">
        <f ca="1">(TRUNC(PRODUCT($F$11:$F1089),16))</f>
        <v>1.4114282950992101</v>
      </c>
      <c r="H1090" s="42">
        <f t="shared" ca="1" si="250"/>
        <v>1.23555597786759</v>
      </c>
      <c r="I1090" s="42">
        <f t="shared" ca="1" si="251"/>
        <v>1.14234265</v>
      </c>
      <c r="J1090" s="40">
        <f t="shared" si="241"/>
        <v>3.5999999999999997E-2</v>
      </c>
      <c r="K1090" s="98">
        <f t="shared" si="243"/>
        <v>42628</v>
      </c>
      <c r="L1090" s="43">
        <f t="shared" si="244"/>
        <v>324</v>
      </c>
      <c r="M1090" s="44">
        <f t="shared" si="245"/>
        <v>324</v>
      </c>
      <c r="N1090" s="8">
        <f t="shared" si="252"/>
        <v>1.046521746</v>
      </c>
      <c r="O1090" s="8">
        <f t="shared" ca="1" si="253"/>
        <v>1.1954864249999999</v>
      </c>
      <c r="P1090" s="44">
        <v>0</v>
      </c>
      <c r="Q1090" s="42">
        <f t="shared" ca="1" si="254"/>
        <v>410608.94384094002</v>
      </c>
      <c r="R1090" s="42"/>
      <c r="S1090" s="34">
        <v>0</v>
      </c>
      <c r="T1090" s="34"/>
    </row>
    <row r="1091" spans="1:20" x14ac:dyDescent="0.2">
      <c r="A1091" s="38">
        <f t="shared" si="239"/>
        <v>43104</v>
      </c>
      <c r="B1091" s="39">
        <f t="shared" ca="1" si="248"/>
        <v>2512072.8729510503</v>
      </c>
      <c r="C1091" s="34">
        <f t="shared" si="249"/>
        <v>2100447.3525</v>
      </c>
      <c r="D1091" s="34"/>
      <c r="E1091" s="40">
        <f ca="1">IF(A1091&lt;$B$1,VLOOKUP(A1091,[1]DI!$A$4:$B$15000,2,FALSE),0)</f>
        <v>6.8900000000000003E-2</v>
      </c>
      <c r="F1091" s="41">
        <f t="shared" ca="1" si="235"/>
        <v>1.0002644400465901</v>
      </c>
      <c r="G1091" s="41">
        <f ca="1">(TRUNC(PRODUCT($F$11:$F1090),16))</f>
        <v>1.41180153326333</v>
      </c>
      <c r="H1091" s="42">
        <f t="shared" ca="1" si="250"/>
        <v>1.23555597786759</v>
      </c>
      <c r="I1091" s="42">
        <f t="shared" ca="1" si="251"/>
        <v>1.1426447399999999</v>
      </c>
      <c r="J1091" s="40">
        <f t="shared" si="241"/>
        <v>3.5999999999999997E-2</v>
      </c>
      <c r="K1091" s="98">
        <f t="shared" si="243"/>
        <v>42628</v>
      </c>
      <c r="L1091" s="43">
        <f t="shared" si="244"/>
        <v>325</v>
      </c>
      <c r="M1091" s="44">
        <f t="shared" si="245"/>
        <v>325</v>
      </c>
      <c r="N1091" s="8">
        <f t="shared" si="252"/>
        <v>1.046668631</v>
      </c>
      <c r="O1091" s="8">
        <f t="shared" ca="1" si="253"/>
        <v>1.195970406</v>
      </c>
      <c r="P1091" s="44">
        <v>0</v>
      </c>
      <c r="Q1091" s="42">
        <f t="shared" ca="1" si="254"/>
        <v>411625.52045105002</v>
      </c>
      <c r="R1091" s="42"/>
      <c r="S1091" s="34">
        <v>0</v>
      </c>
      <c r="T1091" s="34"/>
    </row>
    <row r="1092" spans="1:20" x14ac:dyDescent="0.2">
      <c r="A1092" s="38">
        <f t="shared" si="239"/>
        <v>43105</v>
      </c>
      <c r="B1092" s="39">
        <f t="shared" ca="1" si="248"/>
        <v>2513089.8402443603</v>
      </c>
      <c r="C1092" s="34">
        <f t="shared" si="249"/>
        <v>2100447.3525</v>
      </c>
      <c r="D1092" s="34"/>
      <c r="E1092" s="40">
        <f ca="1">IF(A1092&lt;$B$1,VLOOKUP(A1092,[1]DI!$A$4:$B$15000,2,FALSE),0)</f>
        <v>6.8900000000000003E-2</v>
      </c>
      <c r="F1092" s="41">
        <f t="shared" ca="1" si="235"/>
        <v>1.0002644400465901</v>
      </c>
      <c r="G1092" s="41">
        <f ca="1">(TRUNC(PRODUCT($F$11:$F1091),16))</f>
        <v>1.41217487012656</v>
      </c>
      <c r="H1092" s="42">
        <f t="shared" ca="1" si="250"/>
        <v>1.23555597786759</v>
      </c>
      <c r="I1092" s="42">
        <f t="shared" ca="1" si="251"/>
        <v>1.1429469000000001</v>
      </c>
      <c r="J1092" s="40">
        <f t="shared" si="241"/>
        <v>3.5999999999999997E-2</v>
      </c>
      <c r="K1092" s="98">
        <f t="shared" si="243"/>
        <v>42628</v>
      </c>
      <c r="L1092" s="43">
        <f t="shared" si="244"/>
        <v>326</v>
      </c>
      <c r="M1092" s="44">
        <f t="shared" si="245"/>
        <v>326</v>
      </c>
      <c r="N1092" s="8">
        <f t="shared" si="252"/>
        <v>1.0468155370000001</v>
      </c>
      <c r="O1092" s="8">
        <f t="shared" ca="1" si="253"/>
        <v>1.196454573</v>
      </c>
      <c r="P1092" s="44">
        <v>0</v>
      </c>
      <c r="Q1092" s="42">
        <f t="shared" ca="1" si="254"/>
        <v>412642.48774436</v>
      </c>
      <c r="R1092" s="42"/>
      <c r="S1092" s="34">
        <v>0</v>
      </c>
      <c r="T1092" s="34"/>
    </row>
    <row r="1093" spans="1:20" x14ac:dyDescent="0.2">
      <c r="A1093" s="38">
        <f t="shared" si="239"/>
        <v>43106</v>
      </c>
      <c r="B1093" s="39">
        <f t="shared" ca="1" si="248"/>
        <v>2514107.2171249101</v>
      </c>
      <c r="C1093" s="34">
        <f t="shared" si="249"/>
        <v>2100447.3525</v>
      </c>
      <c r="D1093" s="34"/>
      <c r="E1093" s="40">
        <f ca="1">IF(A1093&lt;$B$1,VLOOKUP(A1093,[1]DI!$A$4:$B$15000,2,FALSE),0)</f>
        <v>0</v>
      </c>
      <c r="F1093" s="41">
        <f t="shared" ca="1" si="235"/>
        <v>1</v>
      </c>
      <c r="G1093" s="41">
        <f ca="1">(TRUNC(PRODUCT($F$11:$F1092),16))</f>
        <v>1.4125483057150101</v>
      </c>
      <c r="H1093" s="42">
        <f t="shared" ca="1" si="250"/>
        <v>1.23555597786759</v>
      </c>
      <c r="I1093" s="42">
        <f t="shared" ca="1" si="251"/>
        <v>1.14324914</v>
      </c>
      <c r="J1093" s="40">
        <f t="shared" si="241"/>
        <v>3.5999999999999997E-2</v>
      </c>
      <c r="K1093" s="98">
        <f t="shared" si="243"/>
        <v>42628</v>
      </c>
      <c r="L1093" s="43">
        <f t="shared" si="244"/>
        <v>326</v>
      </c>
      <c r="M1093" s="44">
        <f t="shared" si="245"/>
        <v>327</v>
      </c>
      <c r="N1093" s="8">
        <f t="shared" si="252"/>
        <v>1.0469624630000001</v>
      </c>
      <c r="O1093" s="8">
        <f t="shared" ca="1" si="253"/>
        <v>1.1969389349999999</v>
      </c>
      <c r="P1093" s="44">
        <v>0</v>
      </c>
      <c r="Q1093" s="42">
        <f t="shared" ca="1" si="254"/>
        <v>413659.86462491</v>
      </c>
      <c r="R1093" s="42"/>
      <c r="S1093" s="34">
        <v>0</v>
      </c>
      <c r="T1093" s="34"/>
    </row>
    <row r="1094" spans="1:20" x14ac:dyDescent="0.2">
      <c r="A1094" s="38">
        <f t="shared" si="239"/>
        <v>43107</v>
      </c>
      <c r="B1094" s="39">
        <f t="shared" ca="1" si="248"/>
        <v>2514107.2171249101</v>
      </c>
      <c r="C1094" s="34">
        <f t="shared" si="249"/>
        <v>2100447.3525</v>
      </c>
      <c r="D1094" s="34"/>
      <c r="E1094" s="40">
        <f ca="1">IF(A1094&lt;$B$1,VLOOKUP(A1094,[1]DI!$A$4:$B$15000,2,FALSE),0)</f>
        <v>0</v>
      </c>
      <c r="F1094" s="41">
        <f t="shared" ca="1" si="235"/>
        <v>1</v>
      </c>
      <c r="G1094" s="41">
        <f ca="1">(TRUNC(PRODUCT($F$11:$F1093),16))</f>
        <v>1.4125483057150101</v>
      </c>
      <c r="H1094" s="42">
        <f t="shared" ca="1" si="250"/>
        <v>1.23555597786759</v>
      </c>
      <c r="I1094" s="42">
        <f t="shared" ca="1" si="251"/>
        <v>1.14324914</v>
      </c>
      <c r="J1094" s="40">
        <f t="shared" si="241"/>
        <v>3.5999999999999997E-2</v>
      </c>
      <c r="K1094" s="98">
        <f t="shared" si="243"/>
        <v>42628</v>
      </c>
      <c r="L1094" s="43">
        <f t="shared" si="244"/>
        <v>326</v>
      </c>
      <c r="M1094" s="44">
        <f t="shared" si="245"/>
        <v>327</v>
      </c>
      <c r="N1094" s="8">
        <f t="shared" si="252"/>
        <v>1.0469624630000001</v>
      </c>
      <c r="O1094" s="8">
        <f t="shared" ca="1" si="253"/>
        <v>1.1969389349999999</v>
      </c>
      <c r="P1094" s="44">
        <v>0</v>
      </c>
      <c r="Q1094" s="42">
        <f t="shared" ca="1" si="254"/>
        <v>413659.86462491</v>
      </c>
      <c r="R1094" s="42"/>
      <c r="S1094" s="34">
        <v>0</v>
      </c>
      <c r="T1094" s="34"/>
    </row>
    <row r="1095" spans="1:20" x14ac:dyDescent="0.2">
      <c r="A1095" s="38">
        <f t="shared" si="239"/>
        <v>43108</v>
      </c>
      <c r="B1095" s="39">
        <f t="shared" ca="1" si="248"/>
        <v>2514107.2171249101</v>
      </c>
      <c r="C1095" s="34">
        <f t="shared" si="249"/>
        <v>2100447.3525</v>
      </c>
      <c r="D1095" s="34"/>
      <c r="E1095" s="40">
        <f ca="1">IF(A1095&lt;$B$1,VLOOKUP(A1095,[1]DI!$A$4:$B$15000,2,FALSE),0)</f>
        <v>6.8900000000000003E-2</v>
      </c>
      <c r="F1095" s="41">
        <f t="shared" ca="1" si="235"/>
        <v>1.0002644400465901</v>
      </c>
      <c r="G1095" s="41">
        <f ca="1">(TRUNC(PRODUCT($F$11:$F1094),16))</f>
        <v>1.4125483057150101</v>
      </c>
      <c r="H1095" s="42">
        <f t="shared" ca="1" si="250"/>
        <v>1.23555597786759</v>
      </c>
      <c r="I1095" s="42">
        <f t="shared" ca="1" si="251"/>
        <v>1.14324914</v>
      </c>
      <c r="J1095" s="40">
        <f t="shared" si="241"/>
        <v>3.5999999999999997E-2</v>
      </c>
      <c r="K1095" s="98">
        <f t="shared" si="243"/>
        <v>42628</v>
      </c>
      <c r="L1095" s="43">
        <f t="shared" si="244"/>
        <v>327</v>
      </c>
      <c r="M1095" s="44">
        <f t="shared" si="245"/>
        <v>327</v>
      </c>
      <c r="N1095" s="8">
        <f t="shared" si="252"/>
        <v>1.0469624630000001</v>
      </c>
      <c r="O1095" s="8">
        <f t="shared" ca="1" si="253"/>
        <v>1.1969389349999999</v>
      </c>
      <c r="P1095" s="44">
        <v>0</v>
      </c>
      <c r="Q1095" s="42">
        <f t="shared" ca="1" si="254"/>
        <v>413659.86462491</v>
      </c>
      <c r="R1095" s="42"/>
      <c r="S1095" s="34">
        <v>0</v>
      </c>
      <c r="T1095" s="34"/>
    </row>
    <row r="1096" spans="1:20" x14ac:dyDescent="0.2">
      <c r="A1096" s="38">
        <f t="shared" si="239"/>
        <v>43109</v>
      </c>
      <c r="B1096" s="39">
        <f t="shared" ca="1" si="248"/>
        <v>2515125.0098940399</v>
      </c>
      <c r="C1096" s="34">
        <f t="shared" si="249"/>
        <v>2100447.3525</v>
      </c>
      <c r="D1096" s="34"/>
      <c r="E1096" s="40">
        <f ca="1">IF(A1096&lt;$B$1,VLOOKUP(A1096,[1]DI!$A$4:$B$15000,2,FALSE),0)</f>
        <v>6.8900000000000003E-2</v>
      </c>
      <c r="F1096" s="41">
        <f t="shared" ca="1" si="235"/>
        <v>1.0002644400465901</v>
      </c>
      <c r="G1096" s="41">
        <f ca="1">(TRUNC(PRODUCT($F$11:$F1095),16))</f>
        <v>1.4129218400547801</v>
      </c>
      <c r="H1096" s="42">
        <f t="shared" ca="1" si="250"/>
        <v>1.23555597786759</v>
      </c>
      <c r="I1096" s="42">
        <f t="shared" ca="1" si="251"/>
        <v>1.1435514600000001</v>
      </c>
      <c r="J1096" s="40">
        <f t="shared" si="241"/>
        <v>3.5999999999999997E-2</v>
      </c>
      <c r="K1096" s="98">
        <f t="shared" si="243"/>
        <v>42628</v>
      </c>
      <c r="L1096" s="43">
        <f t="shared" si="244"/>
        <v>328</v>
      </c>
      <c r="M1096" s="44">
        <f t="shared" si="245"/>
        <v>328</v>
      </c>
      <c r="N1096" s="8">
        <f t="shared" si="252"/>
        <v>1.04710941</v>
      </c>
      <c r="O1096" s="8">
        <f t="shared" ca="1" si="253"/>
        <v>1.197423495</v>
      </c>
      <c r="P1096" s="44">
        <v>0</v>
      </c>
      <c r="Q1096" s="42">
        <f t="shared" ca="1" si="254"/>
        <v>414677.65739404003</v>
      </c>
      <c r="R1096" s="42"/>
      <c r="S1096" s="34">
        <v>0</v>
      </c>
      <c r="T1096" s="34"/>
    </row>
    <row r="1097" spans="1:20" x14ac:dyDescent="0.2">
      <c r="A1097" s="38">
        <f t="shared" si="239"/>
        <v>43110</v>
      </c>
      <c r="B1097" s="39">
        <f t="shared" ca="1" si="248"/>
        <v>2516143.2122503999</v>
      </c>
      <c r="C1097" s="34">
        <f t="shared" si="249"/>
        <v>2100447.3525</v>
      </c>
      <c r="D1097" s="34"/>
      <c r="E1097" s="40">
        <f ca="1">IF(A1097&lt;$B$1,VLOOKUP(A1097,[1]DI!$A$4:$B$15000,2,FALSE),0)</f>
        <v>6.8900000000000003E-2</v>
      </c>
      <c r="F1097" s="41">
        <f t="shared" ca="1" si="235"/>
        <v>1.0002644400465901</v>
      </c>
      <c r="G1097" s="41">
        <f ca="1">(TRUNC(PRODUCT($F$11:$F1096),16))</f>
        <v>1.41329547317199</v>
      </c>
      <c r="H1097" s="42">
        <f t="shared" ca="1" si="250"/>
        <v>1.23555597786759</v>
      </c>
      <c r="I1097" s="42">
        <f t="shared" ca="1" si="251"/>
        <v>1.1438538599999999</v>
      </c>
      <c r="J1097" s="40">
        <f t="shared" si="241"/>
        <v>3.5999999999999997E-2</v>
      </c>
      <c r="K1097" s="98">
        <f t="shared" si="243"/>
        <v>42628</v>
      </c>
      <c r="L1097" s="43">
        <f t="shared" si="244"/>
        <v>329</v>
      </c>
      <c r="M1097" s="44">
        <f t="shared" si="245"/>
        <v>329</v>
      </c>
      <c r="N1097" s="8">
        <f t="shared" si="252"/>
        <v>1.0472563779999999</v>
      </c>
      <c r="O1097" s="8">
        <f t="shared" ca="1" si="253"/>
        <v>1.19790825</v>
      </c>
      <c r="P1097" s="44">
        <v>0</v>
      </c>
      <c r="Q1097" s="42">
        <f t="shared" ca="1" si="254"/>
        <v>415695.85975040001</v>
      </c>
      <c r="R1097" s="42"/>
      <c r="S1097" s="34">
        <v>0</v>
      </c>
      <c r="T1097" s="34"/>
    </row>
    <row r="1098" spans="1:20" x14ac:dyDescent="0.2">
      <c r="A1098" s="38">
        <f t="shared" si="239"/>
        <v>43111</v>
      </c>
      <c r="B1098" s="39">
        <f t="shared" ca="1" si="248"/>
        <v>2517161.8283948898</v>
      </c>
      <c r="C1098" s="34">
        <f t="shared" si="249"/>
        <v>2100447.3525</v>
      </c>
      <c r="D1098" s="34"/>
      <c r="E1098" s="40">
        <f ca="1">IF(A1098&lt;$B$1,VLOOKUP(A1098,[1]DI!$A$4:$B$15000,2,FALSE),0)</f>
        <v>6.8900000000000003E-2</v>
      </c>
      <c r="F1098" s="41">
        <f t="shared" ca="1" si="235"/>
        <v>1.0002644400465901</v>
      </c>
      <c r="G1098" s="41">
        <f ca="1">(TRUNC(PRODUCT($F$11:$F1097),16))</f>
        <v>1.4136692050927699</v>
      </c>
      <c r="H1098" s="42">
        <f t="shared" ca="1" si="250"/>
        <v>1.23555597786759</v>
      </c>
      <c r="I1098" s="42">
        <f t="shared" ca="1" si="251"/>
        <v>1.1441563400000001</v>
      </c>
      <c r="J1098" s="40">
        <f t="shared" si="241"/>
        <v>3.5999999999999997E-2</v>
      </c>
      <c r="K1098" s="98">
        <f t="shared" si="243"/>
        <v>42628</v>
      </c>
      <c r="L1098" s="43">
        <f t="shared" si="244"/>
        <v>330</v>
      </c>
      <c r="M1098" s="44">
        <f t="shared" si="245"/>
        <v>330</v>
      </c>
      <c r="N1098" s="8">
        <f t="shared" si="252"/>
        <v>1.0474033659999999</v>
      </c>
      <c r="O1098" s="8">
        <f t="shared" ca="1" si="253"/>
        <v>1.1983932020000001</v>
      </c>
      <c r="P1098" s="44">
        <v>0</v>
      </c>
      <c r="Q1098" s="42">
        <f t="shared" ca="1" si="254"/>
        <v>416714.47589489003</v>
      </c>
      <c r="R1098" s="42"/>
      <c r="S1098" s="34">
        <v>0</v>
      </c>
      <c r="T1098" s="34"/>
    </row>
    <row r="1099" spans="1:20" x14ac:dyDescent="0.2">
      <c r="A1099" s="38">
        <f t="shared" si="239"/>
        <v>43112</v>
      </c>
      <c r="B1099" s="39">
        <f t="shared" ca="1" si="248"/>
        <v>2518180.8562270598</v>
      </c>
      <c r="C1099" s="34">
        <f t="shared" si="249"/>
        <v>2100447.3525</v>
      </c>
      <c r="D1099" s="34"/>
      <c r="E1099" s="40">
        <f ca="1">IF(A1099&lt;$B$1,VLOOKUP(A1099,[1]DI!$A$4:$B$15000,2,FALSE),0)</f>
        <v>6.8900000000000003E-2</v>
      </c>
      <c r="F1099" s="41">
        <f t="shared" ca="1" si="235"/>
        <v>1.0002644400465901</v>
      </c>
      <c r="G1099" s="41">
        <f ca="1">(TRUNC(PRODUCT($F$11:$F1098),16))</f>
        <v>1.4140430358432201</v>
      </c>
      <c r="H1099" s="42">
        <f t="shared" ca="1" si="250"/>
        <v>1.23555597786759</v>
      </c>
      <c r="I1099" s="42">
        <f t="shared" ca="1" si="251"/>
        <v>1.1444589000000001</v>
      </c>
      <c r="J1099" s="40">
        <f t="shared" si="241"/>
        <v>3.5999999999999997E-2</v>
      </c>
      <c r="K1099" s="98">
        <f t="shared" si="243"/>
        <v>42628</v>
      </c>
      <c r="L1099" s="43">
        <f t="shared" si="244"/>
        <v>331</v>
      </c>
      <c r="M1099" s="44">
        <f t="shared" si="245"/>
        <v>331</v>
      </c>
      <c r="N1099" s="8">
        <f t="shared" si="252"/>
        <v>1.0475503749999999</v>
      </c>
      <c r="O1099" s="8">
        <f t="shared" ca="1" si="253"/>
        <v>1.19887835</v>
      </c>
      <c r="P1099" s="44">
        <v>0</v>
      </c>
      <c r="Q1099" s="42">
        <f t="shared" ca="1" si="254"/>
        <v>417733.50372705999</v>
      </c>
      <c r="R1099" s="42"/>
      <c r="S1099" s="34">
        <v>0</v>
      </c>
      <c r="T1099" s="34"/>
    </row>
    <row r="1100" spans="1:20" x14ac:dyDescent="0.2">
      <c r="A1100" s="38">
        <f t="shared" si="239"/>
        <v>43113</v>
      </c>
      <c r="B1100" s="39">
        <f t="shared" ca="1" si="248"/>
        <v>2519200.2978473599</v>
      </c>
      <c r="C1100" s="34">
        <f t="shared" si="249"/>
        <v>2100447.3525</v>
      </c>
      <c r="D1100" s="34"/>
      <c r="E1100" s="40">
        <f ca="1">IF(A1100&lt;$B$1,VLOOKUP(A1100,[1]DI!$A$4:$B$15000,2,FALSE),0)</f>
        <v>0</v>
      </c>
      <c r="F1100" s="41">
        <f t="shared" ref="F1100:F1163" ca="1" si="255">IF(A1100&lt;A$9,1,ROUND(((1+E1100)^(1/252)),16))</f>
        <v>1</v>
      </c>
      <c r="G1100" s="41">
        <f ca="1">(TRUNC(PRODUCT($F$11:$F1099),16))</f>
        <v>1.4144169654495</v>
      </c>
      <c r="H1100" s="42">
        <f t="shared" ca="1" si="250"/>
        <v>1.23555597786759</v>
      </c>
      <c r="I1100" s="42">
        <f t="shared" ca="1" si="251"/>
        <v>1.14476154</v>
      </c>
      <c r="J1100" s="40">
        <f t="shared" si="241"/>
        <v>3.5999999999999997E-2</v>
      </c>
      <c r="K1100" s="98">
        <f t="shared" si="243"/>
        <v>42628</v>
      </c>
      <c r="L1100" s="43">
        <f t="shared" si="244"/>
        <v>331</v>
      </c>
      <c r="M1100" s="44">
        <f t="shared" si="245"/>
        <v>332</v>
      </c>
      <c r="N1100" s="8">
        <f t="shared" si="252"/>
        <v>1.0476974050000001</v>
      </c>
      <c r="O1100" s="8">
        <f t="shared" ca="1" si="253"/>
        <v>1.199363695</v>
      </c>
      <c r="P1100" s="44">
        <v>0</v>
      </c>
      <c r="Q1100" s="42">
        <f t="shared" ca="1" si="254"/>
        <v>418752.94534735999</v>
      </c>
      <c r="R1100" s="42"/>
      <c r="S1100" s="34">
        <v>0</v>
      </c>
      <c r="T1100" s="34"/>
    </row>
    <row r="1101" spans="1:20" x14ac:dyDescent="0.2">
      <c r="A1101" s="38">
        <f t="shared" ref="A1101:A1164" si="256">(A1100+1)</f>
        <v>43114</v>
      </c>
      <c r="B1101" s="39">
        <f t="shared" ca="1" si="248"/>
        <v>2519200.2978473599</v>
      </c>
      <c r="C1101" s="34">
        <f t="shared" si="249"/>
        <v>2100447.3525</v>
      </c>
      <c r="D1101" s="34"/>
      <c r="E1101" s="40">
        <f ca="1">IF(A1101&lt;$B$1,VLOOKUP(A1101,[1]DI!$A$4:$B$15000,2,FALSE),0)</f>
        <v>0</v>
      </c>
      <c r="F1101" s="41">
        <f t="shared" ca="1" si="255"/>
        <v>1</v>
      </c>
      <c r="G1101" s="41">
        <f ca="1">(TRUNC(PRODUCT($F$11:$F1100),16))</f>
        <v>1.4144169654495</v>
      </c>
      <c r="H1101" s="42">
        <f t="shared" ca="1" si="250"/>
        <v>1.23555597786759</v>
      </c>
      <c r="I1101" s="42">
        <f t="shared" ca="1" si="251"/>
        <v>1.14476154</v>
      </c>
      <c r="J1101" s="40">
        <f t="shared" ref="J1101:J1164" si="257">J1100</f>
        <v>3.5999999999999997E-2</v>
      </c>
      <c r="K1101" s="98">
        <f t="shared" si="243"/>
        <v>42628</v>
      </c>
      <c r="L1101" s="43">
        <f t="shared" si="244"/>
        <v>331</v>
      </c>
      <c r="M1101" s="44">
        <f t="shared" si="245"/>
        <v>332</v>
      </c>
      <c r="N1101" s="8">
        <f t="shared" si="252"/>
        <v>1.0476974050000001</v>
      </c>
      <c r="O1101" s="8">
        <f t="shared" ca="1" si="253"/>
        <v>1.199363695</v>
      </c>
      <c r="P1101" s="44">
        <v>0</v>
      </c>
      <c r="Q1101" s="42">
        <f t="shared" ca="1" si="254"/>
        <v>418752.94534735999</v>
      </c>
      <c r="R1101" s="42"/>
      <c r="S1101" s="34">
        <v>0</v>
      </c>
      <c r="T1101" s="34"/>
    </row>
    <row r="1102" spans="1:20" x14ac:dyDescent="0.2">
      <c r="A1102" s="38">
        <f t="shared" si="256"/>
        <v>43115</v>
      </c>
      <c r="B1102" s="39">
        <f t="shared" ca="1" si="248"/>
        <v>2519200.2978473599</v>
      </c>
      <c r="C1102" s="34">
        <f t="shared" si="249"/>
        <v>2100447.3525</v>
      </c>
      <c r="D1102" s="34"/>
      <c r="E1102" s="40">
        <f ca="1">IF(A1102&lt;$B$1,VLOOKUP(A1102,[1]DI!$A$4:$B$15000,2,FALSE),0)</f>
        <v>6.8900000000000003E-2</v>
      </c>
      <c r="F1102" s="41">
        <f t="shared" ca="1" si="255"/>
        <v>1.0002644400465901</v>
      </c>
      <c r="G1102" s="41">
        <f ca="1">(TRUNC(PRODUCT($F$11:$F1101),16))</f>
        <v>1.4144169654495</v>
      </c>
      <c r="H1102" s="42">
        <f t="shared" ca="1" si="250"/>
        <v>1.23555597786759</v>
      </c>
      <c r="I1102" s="42">
        <f t="shared" ca="1" si="251"/>
        <v>1.14476154</v>
      </c>
      <c r="J1102" s="40">
        <f t="shared" si="257"/>
        <v>3.5999999999999997E-2</v>
      </c>
      <c r="K1102" s="98">
        <f t="shared" ref="K1102:K1165" si="258">IF(P1101&gt;0,A1101,K1101)</f>
        <v>42628</v>
      </c>
      <c r="L1102" s="43">
        <f t="shared" ref="L1102:L1165" si="259">IF(A1102&gt;K1102,IF(NETWORKDAYS(K1102,A1102,$W$12:$W$197)-1=0,1,NETWORKDAYS(K1102,A1102,$W$12:$W$197)-1),0)</f>
        <v>332</v>
      </c>
      <c r="M1102" s="44">
        <f t="shared" ref="M1102:M1165" si="260">IF(AND(L1102=1,L1101=1),1,IF(L1102&gt;0,IF(L1102=L1101,L1102+1,L1102),0))</f>
        <v>332</v>
      </c>
      <c r="N1102" s="8">
        <f t="shared" si="252"/>
        <v>1.0476974050000001</v>
      </c>
      <c r="O1102" s="8">
        <f t="shared" ca="1" si="253"/>
        <v>1.199363695</v>
      </c>
      <c r="P1102" s="44">
        <v>0</v>
      </c>
      <c r="Q1102" s="42">
        <f t="shared" ca="1" si="254"/>
        <v>418752.94534735999</v>
      </c>
      <c r="R1102" s="42"/>
      <c r="S1102" s="34">
        <v>0</v>
      </c>
      <c r="T1102" s="34"/>
    </row>
    <row r="1103" spans="1:20" x14ac:dyDescent="0.2">
      <c r="A1103" s="38">
        <f t="shared" si="256"/>
        <v>43116</v>
      </c>
      <c r="B1103" s="39">
        <f t="shared" ca="1" si="248"/>
        <v>2520220.1490548998</v>
      </c>
      <c r="C1103" s="34">
        <f t="shared" si="249"/>
        <v>2100447.3525</v>
      </c>
      <c r="D1103" s="34"/>
      <c r="E1103" s="40">
        <f ca="1">IF(A1103&lt;$B$1,VLOOKUP(A1103,[1]DI!$A$4:$B$15000,2,FALSE),0)</f>
        <v>6.8900000000000003E-2</v>
      </c>
      <c r="F1103" s="41">
        <f t="shared" ca="1" si="255"/>
        <v>1.0002644400465901</v>
      </c>
      <c r="G1103" s="41">
        <f ca="1">(TRUNC(PRODUCT($F$11:$F1102),16))</f>
        <v>1.4147909939377401</v>
      </c>
      <c r="H1103" s="42">
        <f t="shared" ca="1" si="250"/>
        <v>1.23555597786759</v>
      </c>
      <c r="I1103" s="42">
        <f t="shared" ca="1" si="251"/>
        <v>1.1450642600000001</v>
      </c>
      <c r="J1103" s="40">
        <f t="shared" si="257"/>
        <v>3.5999999999999997E-2</v>
      </c>
      <c r="K1103" s="98">
        <f t="shared" si="258"/>
        <v>42628</v>
      </c>
      <c r="L1103" s="43">
        <f t="shared" si="259"/>
        <v>333</v>
      </c>
      <c r="M1103" s="44">
        <f t="shared" si="260"/>
        <v>333</v>
      </c>
      <c r="N1103" s="8">
        <f t="shared" si="252"/>
        <v>1.0478444549999999</v>
      </c>
      <c r="O1103" s="8">
        <f t="shared" ca="1" si="253"/>
        <v>1.1998492350000001</v>
      </c>
      <c r="P1103" s="44">
        <v>0</v>
      </c>
      <c r="Q1103" s="42">
        <f t="shared" ca="1" si="254"/>
        <v>419772.79655490001</v>
      </c>
      <c r="R1103" s="42"/>
      <c r="S1103" s="34">
        <v>0</v>
      </c>
      <c r="T1103" s="34"/>
    </row>
    <row r="1104" spans="1:20" x14ac:dyDescent="0.2">
      <c r="A1104" s="38">
        <f t="shared" si="256"/>
        <v>43117</v>
      </c>
      <c r="B1104" s="39">
        <f t="shared" ca="1" si="248"/>
        <v>2521240.4161510002</v>
      </c>
      <c r="C1104" s="34">
        <f t="shared" si="249"/>
        <v>2100447.3525</v>
      </c>
      <c r="D1104" s="34"/>
      <c r="E1104" s="40">
        <f ca="1">IF(A1104&lt;$B$1,VLOOKUP(A1104,[1]DI!$A$4:$B$15000,2,FALSE),0)</f>
        <v>6.8900000000000003E-2</v>
      </c>
      <c r="F1104" s="41">
        <f t="shared" ca="1" si="255"/>
        <v>1.0002644400465901</v>
      </c>
      <c r="G1104" s="41">
        <f ca="1">(TRUNC(PRODUCT($F$11:$F1103),16))</f>
        <v>1.4151651213341001</v>
      </c>
      <c r="H1104" s="42">
        <f t="shared" ca="1" si="250"/>
        <v>1.23555597786759</v>
      </c>
      <c r="I1104" s="42">
        <f t="shared" ca="1" si="251"/>
        <v>1.1453670600000001</v>
      </c>
      <c r="J1104" s="40">
        <f t="shared" si="257"/>
        <v>3.5999999999999997E-2</v>
      </c>
      <c r="K1104" s="98">
        <f t="shared" si="258"/>
        <v>42628</v>
      </c>
      <c r="L1104" s="43">
        <f t="shared" si="259"/>
        <v>334</v>
      </c>
      <c r="M1104" s="44">
        <f t="shared" si="260"/>
        <v>334</v>
      </c>
      <c r="N1104" s="8">
        <f t="shared" si="252"/>
        <v>1.0479915259999999</v>
      </c>
      <c r="O1104" s="8">
        <f t="shared" ca="1" si="253"/>
        <v>1.2003349729999999</v>
      </c>
      <c r="P1104" s="44">
        <v>0</v>
      </c>
      <c r="Q1104" s="42">
        <f t="shared" ca="1" si="254"/>
        <v>420793.06365099997</v>
      </c>
      <c r="R1104" s="42"/>
      <c r="S1104" s="34">
        <v>0</v>
      </c>
      <c r="T1104" s="34"/>
    </row>
    <row r="1105" spans="1:20" x14ac:dyDescent="0.2">
      <c r="A1105" s="38">
        <f t="shared" si="256"/>
        <v>43118</v>
      </c>
      <c r="B1105" s="39">
        <f t="shared" ca="1" si="248"/>
        <v>2522261.0970352399</v>
      </c>
      <c r="C1105" s="34">
        <f t="shared" si="249"/>
        <v>2100447.3525</v>
      </c>
      <c r="D1105" s="34"/>
      <c r="E1105" s="40">
        <f ca="1">IF(A1105&lt;$B$1,VLOOKUP(A1105,[1]DI!$A$4:$B$15000,2,FALSE),0)</f>
        <v>6.8900000000000003E-2</v>
      </c>
      <c r="F1105" s="41">
        <f t="shared" ca="1" si="255"/>
        <v>1.0002644400465901</v>
      </c>
      <c r="G1105" s="41">
        <f ca="1">(TRUNC(PRODUCT($F$11:$F1104),16))</f>
        <v>1.41553934766471</v>
      </c>
      <c r="H1105" s="42">
        <f t="shared" ca="1" si="250"/>
        <v>1.23555597786759</v>
      </c>
      <c r="I1105" s="42">
        <f t="shared" ca="1" si="251"/>
        <v>1.1456699400000001</v>
      </c>
      <c r="J1105" s="40">
        <f t="shared" si="257"/>
        <v>3.5999999999999997E-2</v>
      </c>
      <c r="K1105" s="98">
        <f t="shared" si="258"/>
        <v>42628</v>
      </c>
      <c r="L1105" s="43">
        <f t="shared" si="259"/>
        <v>335</v>
      </c>
      <c r="M1105" s="44">
        <f t="shared" si="260"/>
        <v>335</v>
      </c>
      <c r="N1105" s="8">
        <f t="shared" si="252"/>
        <v>1.0481386180000001</v>
      </c>
      <c r="O1105" s="8">
        <f t="shared" ca="1" si="253"/>
        <v>1.2008209080000001</v>
      </c>
      <c r="P1105" s="44">
        <v>0</v>
      </c>
      <c r="Q1105" s="42">
        <f t="shared" ca="1" si="254"/>
        <v>421813.74453524</v>
      </c>
      <c r="R1105" s="42"/>
      <c r="S1105" s="34">
        <v>0</v>
      </c>
      <c r="T1105" s="34"/>
    </row>
    <row r="1106" spans="1:20" x14ac:dyDescent="0.2">
      <c r="A1106" s="38">
        <f t="shared" si="256"/>
        <v>43119</v>
      </c>
      <c r="B1106" s="39">
        <f t="shared" ca="1" si="248"/>
        <v>2523282.1875067102</v>
      </c>
      <c r="C1106" s="34">
        <f t="shared" si="249"/>
        <v>2100447.3525</v>
      </c>
      <c r="D1106" s="34"/>
      <c r="E1106" s="40">
        <f ca="1">IF(A1106&lt;$B$1,VLOOKUP(A1106,[1]DI!$A$4:$B$15000,2,FALSE),0)</f>
        <v>6.8900000000000003E-2</v>
      </c>
      <c r="F1106" s="41">
        <f t="shared" ca="1" si="255"/>
        <v>1.0002644400465901</v>
      </c>
      <c r="G1106" s="41">
        <f ca="1">(TRUNC(PRODUCT($F$11:$F1105),16))</f>
        <v>1.41591367295576</v>
      </c>
      <c r="H1106" s="42">
        <f t="shared" ca="1" si="250"/>
        <v>1.23555597786759</v>
      </c>
      <c r="I1106" s="42">
        <f t="shared" ca="1" si="251"/>
        <v>1.1459729000000001</v>
      </c>
      <c r="J1106" s="40">
        <f t="shared" si="257"/>
        <v>3.5999999999999997E-2</v>
      </c>
      <c r="K1106" s="98">
        <f t="shared" si="258"/>
        <v>42628</v>
      </c>
      <c r="L1106" s="43">
        <f t="shared" si="259"/>
        <v>336</v>
      </c>
      <c r="M1106" s="44">
        <f t="shared" si="260"/>
        <v>336</v>
      </c>
      <c r="N1106" s="8">
        <f t="shared" si="252"/>
        <v>1.0482857299999999</v>
      </c>
      <c r="O1106" s="8">
        <f t="shared" ca="1" si="253"/>
        <v>1.2013070379999999</v>
      </c>
      <c r="P1106" s="44">
        <v>0</v>
      </c>
      <c r="Q1106" s="42">
        <f t="shared" ca="1" si="254"/>
        <v>422834.83500671003</v>
      </c>
      <c r="R1106" s="42"/>
      <c r="S1106" s="34">
        <v>0</v>
      </c>
      <c r="T1106" s="34"/>
    </row>
    <row r="1107" spans="1:20" x14ac:dyDescent="0.2">
      <c r="A1107" s="38">
        <f t="shared" si="256"/>
        <v>43120</v>
      </c>
      <c r="B1107" s="39">
        <f t="shared" ca="1" si="248"/>
        <v>2524303.7148712301</v>
      </c>
      <c r="C1107" s="34">
        <f t="shared" si="249"/>
        <v>2100447.3525</v>
      </c>
      <c r="D1107" s="34"/>
      <c r="E1107" s="40">
        <f ca="1">IF(A1107&lt;$B$1,VLOOKUP(A1107,[1]DI!$A$4:$B$15000,2,FALSE),0)</f>
        <v>0</v>
      </c>
      <c r="F1107" s="41">
        <f t="shared" ca="1" si="255"/>
        <v>1</v>
      </c>
      <c r="G1107" s="41">
        <f ca="1">(TRUNC(PRODUCT($F$11:$F1106),16))</f>
        <v>1.4162880972334</v>
      </c>
      <c r="H1107" s="42">
        <f t="shared" ca="1" si="250"/>
        <v>1.23555597786759</v>
      </c>
      <c r="I1107" s="42">
        <f t="shared" ca="1" si="251"/>
        <v>1.1462759499999999</v>
      </c>
      <c r="J1107" s="40">
        <f t="shared" si="257"/>
        <v>3.5999999999999997E-2</v>
      </c>
      <c r="K1107" s="98">
        <f t="shared" si="258"/>
        <v>42628</v>
      </c>
      <c r="L1107" s="43">
        <f t="shared" si="259"/>
        <v>336</v>
      </c>
      <c r="M1107" s="44">
        <f t="shared" si="260"/>
        <v>337</v>
      </c>
      <c r="N1107" s="8">
        <f t="shared" si="252"/>
        <v>1.0484328629999999</v>
      </c>
      <c r="O1107" s="8">
        <f t="shared" ca="1" si="253"/>
        <v>1.2017933759999999</v>
      </c>
      <c r="P1107" s="44">
        <v>0</v>
      </c>
      <c r="Q1107" s="42">
        <f t="shared" ca="1" si="254"/>
        <v>423856.36237122997</v>
      </c>
      <c r="R1107" s="42"/>
      <c r="S1107" s="34">
        <v>0</v>
      </c>
      <c r="T1107" s="34"/>
    </row>
    <row r="1108" spans="1:20" x14ac:dyDescent="0.2">
      <c r="A1108" s="38">
        <f t="shared" si="256"/>
        <v>43121</v>
      </c>
      <c r="B1108" s="39">
        <f t="shared" ca="1" si="248"/>
        <v>2524303.7148712301</v>
      </c>
      <c r="C1108" s="34">
        <f t="shared" si="249"/>
        <v>2100447.3525</v>
      </c>
      <c r="D1108" s="34"/>
      <c r="E1108" s="40">
        <f ca="1">IF(A1108&lt;$B$1,VLOOKUP(A1108,[1]DI!$A$4:$B$15000,2,FALSE),0)</f>
        <v>0</v>
      </c>
      <c r="F1108" s="41">
        <f t="shared" ca="1" si="255"/>
        <v>1</v>
      </c>
      <c r="G1108" s="41">
        <f ca="1">(TRUNC(PRODUCT($F$11:$F1107),16))</f>
        <v>1.4162880972334</v>
      </c>
      <c r="H1108" s="42">
        <f t="shared" ca="1" si="250"/>
        <v>1.23555597786759</v>
      </c>
      <c r="I1108" s="42">
        <f t="shared" ca="1" si="251"/>
        <v>1.1462759499999999</v>
      </c>
      <c r="J1108" s="40">
        <f t="shared" si="257"/>
        <v>3.5999999999999997E-2</v>
      </c>
      <c r="K1108" s="98">
        <f t="shared" si="258"/>
        <v>42628</v>
      </c>
      <c r="L1108" s="43">
        <f t="shared" si="259"/>
        <v>336</v>
      </c>
      <c r="M1108" s="44">
        <f t="shared" si="260"/>
        <v>337</v>
      </c>
      <c r="N1108" s="8">
        <f t="shared" si="252"/>
        <v>1.0484328629999999</v>
      </c>
      <c r="O1108" s="8">
        <f t="shared" ca="1" si="253"/>
        <v>1.2017933759999999</v>
      </c>
      <c r="P1108" s="44">
        <v>0</v>
      </c>
      <c r="Q1108" s="42">
        <f t="shared" ca="1" si="254"/>
        <v>423856.36237122997</v>
      </c>
      <c r="R1108" s="42"/>
      <c r="S1108" s="34">
        <v>0</v>
      </c>
      <c r="T1108" s="34"/>
    </row>
    <row r="1109" spans="1:20" x14ac:dyDescent="0.2">
      <c r="A1109" s="38">
        <f t="shared" si="256"/>
        <v>43122</v>
      </c>
      <c r="B1109" s="39">
        <f t="shared" ca="1" si="248"/>
        <v>2524303.7148712301</v>
      </c>
      <c r="C1109" s="34">
        <f t="shared" si="249"/>
        <v>2100447.3525</v>
      </c>
      <c r="D1109" s="34"/>
      <c r="E1109" s="40">
        <f ca="1">IF(A1109&lt;$B$1,VLOOKUP(A1109,[1]DI!$A$4:$B$15000,2,FALSE),0)</f>
        <v>6.8900000000000003E-2</v>
      </c>
      <c r="F1109" s="41">
        <f t="shared" ca="1" si="255"/>
        <v>1.0002644400465901</v>
      </c>
      <c r="G1109" s="41">
        <f ca="1">(TRUNC(PRODUCT($F$11:$F1108),16))</f>
        <v>1.4162880972334</v>
      </c>
      <c r="H1109" s="42">
        <f t="shared" ca="1" si="250"/>
        <v>1.23555597786759</v>
      </c>
      <c r="I1109" s="42">
        <f t="shared" ca="1" si="251"/>
        <v>1.1462759499999999</v>
      </c>
      <c r="J1109" s="40">
        <f t="shared" si="257"/>
        <v>3.5999999999999997E-2</v>
      </c>
      <c r="K1109" s="98">
        <f t="shared" si="258"/>
        <v>42628</v>
      </c>
      <c r="L1109" s="43">
        <f t="shared" si="259"/>
        <v>337</v>
      </c>
      <c r="M1109" s="44">
        <f t="shared" si="260"/>
        <v>337</v>
      </c>
      <c r="N1109" s="8">
        <f t="shared" si="252"/>
        <v>1.0484328629999999</v>
      </c>
      <c r="O1109" s="8">
        <f t="shared" ca="1" si="253"/>
        <v>1.2017933759999999</v>
      </c>
      <c r="P1109" s="44">
        <v>0</v>
      </c>
      <c r="Q1109" s="42">
        <f t="shared" ca="1" si="254"/>
        <v>423856.36237122997</v>
      </c>
      <c r="R1109" s="42"/>
      <c r="S1109" s="34">
        <v>0</v>
      </c>
      <c r="T1109" s="34"/>
    </row>
    <row r="1110" spans="1:20" x14ac:dyDescent="0.2">
      <c r="A1110" s="38">
        <f t="shared" si="256"/>
        <v>43123</v>
      </c>
      <c r="B1110" s="39">
        <f t="shared" ca="1" si="248"/>
        <v>2525325.6329189599</v>
      </c>
      <c r="C1110" s="34">
        <f t="shared" si="249"/>
        <v>2100447.3525</v>
      </c>
      <c r="D1110" s="34"/>
      <c r="E1110" s="40">
        <f ca="1">IF(A1110&lt;$B$1,VLOOKUP(A1110,[1]DI!$A$4:$B$15000,2,FALSE),0)</f>
        <v>6.8900000000000003E-2</v>
      </c>
      <c r="F1110" s="41">
        <f t="shared" ca="1" si="255"/>
        <v>1.0002644400465901</v>
      </c>
      <c r="G1110" s="41">
        <f ca="1">(TRUNC(PRODUCT($F$11:$F1109),16))</f>
        <v>1.41666262052382</v>
      </c>
      <c r="H1110" s="42">
        <f t="shared" ca="1" si="250"/>
        <v>1.23555597786759</v>
      </c>
      <c r="I1110" s="42">
        <f t="shared" ca="1" si="251"/>
        <v>1.14657907</v>
      </c>
      <c r="J1110" s="40">
        <f t="shared" si="257"/>
        <v>3.5999999999999997E-2</v>
      </c>
      <c r="K1110" s="98">
        <f t="shared" si="258"/>
        <v>42628</v>
      </c>
      <c r="L1110" s="43">
        <f t="shared" si="259"/>
        <v>338</v>
      </c>
      <c r="M1110" s="44">
        <f t="shared" si="260"/>
        <v>338</v>
      </c>
      <c r="N1110" s="8">
        <f t="shared" si="252"/>
        <v>1.0485800160000001</v>
      </c>
      <c r="O1110" s="8">
        <f t="shared" ca="1" si="253"/>
        <v>1.2022799</v>
      </c>
      <c r="P1110" s="44">
        <v>0</v>
      </c>
      <c r="Q1110" s="42">
        <f t="shared" ca="1" si="254"/>
        <v>424878.28041896003</v>
      </c>
      <c r="R1110" s="42"/>
      <c r="S1110" s="34">
        <v>0</v>
      </c>
      <c r="T1110" s="34"/>
    </row>
    <row r="1111" spans="1:20" x14ac:dyDescent="0.2">
      <c r="A1111" s="38">
        <f t="shared" si="256"/>
        <v>43124</v>
      </c>
      <c r="B1111" s="39">
        <f t="shared" ca="1" si="248"/>
        <v>2526347.9626543699</v>
      </c>
      <c r="C1111" s="34">
        <f t="shared" si="249"/>
        <v>2100447.3525</v>
      </c>
      <c r="D1111" s="34"/>
      <c r="E1111" s="40">
        <f ca="1">IF(A1111&lt;$B$1,VLOOKUP(A1111,[1]DI!$A$4:$B$15000,2,FALSE),0)</f>
        <v>6.8900000000000003E-2</v>
      </c>
      <c r="F1111" s="41">
        <f t="shared" ca="1" si="255"/>
        <v>1.0002644400465901</v>
      </c>
      <c r="G1111" s="41">
        <f ca="1">(TRUNC(PRODUCT($F$11:$F1110),16))</f>
        <v>1.4170372428532001</v>
      </c>
      <c r="H1111" s="42">
        <f t="shared" ca="1" si="250"/>
        <v>1.23555597786759</v>
      </c>
      <c r="I1111" s="42">
        <f t="shared" ca="1" si="251"/>
        <v>1.1468822700000001</v>
      </c>
      <c r="J1111" s="40">
        <f t="shared" si="257"/>
        <v>3.5999999999999997E-2</v>
      </c>
      <c r="K1111" s="98">
        <f t="shared" si="258"/>
        <v>42628</v>
      </c>
      <c r="L1111" s="43">
        <f t="shared" si="259"/>
        <v>339</v>
      </c>
      <c r="M1111" s="44">
        <f t="shared" si="260"/>
        <v>339</v>
      </c>
      <c r="N1111" s="8">
        <f t="shared" si="252"/>
        <v>1.0487271899999999</v>
      </c>
      <c r="O1111" s="8">
        <f t="shared" ca="1" si="253"/>
        <v>1.20276662</v>
      </c>
      <c r="P1111" s="44">
        <v>0</v>
      </c>
      <c r="Q1111" s="42">
        <f t="shared" ca="1" si="254"/>
        <v>425900.61015437002</v>
      </c>
      <c r="R1111" s="42"/>
      <c r="S1111" s="34">
        <v>0</v>
      </c>
      <c r="T1111" s="34"/>
    </row>
    <row r="1112" spans="1:20" x14ac:dyDescent="0.2">
      <c r="A1112" s="38">
        <f t="shared" si="256"/>
        <v>43125</v>
      </c>
      <c r="B1112" s="39">
        <f t="shared" ca="1" si="248"/>
        <v>2527370.7082783501</v>
      </c>
      <c r="C1112" s="34">
        <f t="shared" si="249"/>
        <v>2100447.3525</v>
      </c>
      <c r="D1112" s="34"/>
      <c r="E1112" s="40">
        <f ca="1">IF(A1112&lt;$B$1,VLOOKUP(A1112,[1]DI!$A$4:$B$15000,2,FALSE),0)</f>
        <v>6.8900000000000003E-2</v>
      </c>
      <c r="F1112" s="41">
        <f t="shared" ca="1" si="255"/>
        <v>1.0002644400465901</v>
      </c>
      <c r="G1112" s="41">
        <f ca="1">(TRUNC(PRODUCT($F$11:$F1111),16))</f>
        <v>1.4174119642477201</v>
      </c>
      <c r="H1112" s="42">
        <f t="shared" ca="1" si="250"/>
        <v>1.23555597786759</v>
      </c>
      <c r="I1112" s="42">
        <f t="shared" ca="1" si="251"/>
        <v>1.1471855500000001</v>
      </c>
      <c r="J1112" s="40">
        <f t="shared" si="257"/>
        <v>3.5999999999999997E-2</v>
      </c>
      <c r="K1112" s="98">
        <f t="shared" si="258"/>
        <v>42628</v>
      </c>
      <c r="L1112" s="43">
        <f t="shared" si="259"/>
        <v>340</v>
      </c>
      <c r="M1112" s="44">
        <f t="shared" si="260"/>
        <v>340</v>
      </c>
      <c r="N1112" s="8">
        <f t="shared" si="252"/>
        <v>1.048874385</v>
      </c>
      <c r="O1112" s="8">
        <f t="shared" ca="1" si="253"/>
        <v>1.203253538</v>
      </c>
      <c r="P1112" s="44">
        <v>0</v>
      </c>
      <c r="Q1112" s="42">
        <f t="shared" ca="1" si="254"/>
        <v>426923.35577834997</v>
      </c>
      <c r="R1112" s="42"/>
      <c r="S1112" s="34">
        <v>0</v>
      </c>
      <c r="T1112" s="34"/>
    </row>
    <row r="1113" spans="1:20" x14ac:dyDescent="0.2">
      <c r="A1113" s="38">
        <f t="shared" si="256"/>
        <v>43126</v>
      </c>
      <c r="B1113" s="39">
        <f t="shared" ca="1" si="248"/>
        <v>2528393.8676904701</v>
      </c>
      <c r="C1113" s="34">
        <f t="shared" si="249"/>
        <v>2100447.3525</v>
      </c>
      <c r="D1113" s="34"/>
      <c r="E1113" s="40">
        <f ca="1">IF(A1113&lt;$B$1,VLOOKUP(A1113,[1]DI!$A$4:$B$15000,2,FALSE),0)</f>
        <v>6.8900000000000003E-2</v>
      </c>
      <c r="F1113" s="41">
        <f t="shared" ca="1" si="255"/>
        <v>1.0002644400465901</v>
      </c>
      <c r="G1113" s="41">
        <f ca="1">(TRUNC(PRODUCT($F$11:$F1112),16))</f>
        <v>1.4177867847335801</v>
      </c>
      <c r="H1113" s="42">
        <f t="shared" ca="1" si="250"/>
        <v>1.23555597786759</v>
      </c>
      <c r="I1113" s="42">
        <f t="shared" ca="1" si="251"/>
        <v>1.1474889100000001</v>
      </c>
      <c r="J1113" s="40">
        <f t="shared" si="257"/>
        <v>3.5999999999999997E-2</v>
      </c>
      <c r="K1113" s="98">
        <f t="shared" si="258"/>
        <v>42628</v>
      </c>
      <c r="L1113" s="43">
        <f t="shared" si="259"/>
        <v>341</v>
      </c>
      <c r="M1113" s="44">
        <f t="shared" si="260"/>
        <v>341</v>
      </c>
      <c r="N1113" s="8">
        <f t="shared" si="252"/>
        <v>1.049021601</v>
      </c>
      <c r="O1113" s="8">
        <f t="shared" ca="1" si="253"/>
        <v>1.2037406530000001</v>
      </c>
      <c r="P1113" s="44">
        <v>0</v>
      </c>
      <c r="Q1113" s="42">
        <f t="shared" ca="1" si="254"/>
        <v>427946.51519046997</v>
      </c>
      <c r="R1113" s="42"/>
      <c r="S1113" s="34">
        <v>0</v>
      </c>
      <c r="T1113" s="34"/>
    </row>
    <row r="1114" spans="1:20" x14ac:dyDescent="0.2">
      <c r="A1114" s="38">
        <f t="shared" si="256"/>
        <v>43127</v>
      </c>
      <c r="B1114" s="39">
        <f t="shared" ca="1" si="248"/>
        <v>2529417.4408907099</v>
      </c>
      <c r="C1114" s="34">
        <f t="shared" si="249"/>
        <v>2100447.3525</v>
      </c>
      <c r="D1114" s="34"/>
      <c r="E1114" s="40">
        <f ca="1">IF(A1114&lt;$B$1,VLOOKUP(A1114,[1]DI!$A$4:$B$15000,2,FALSE),0)</f>
        <v>0</v>
      </c>
      <c r="F1114" s="41">
        <f t="shared" ca="1" si="255"/>
        <v>1</v>
      </c>
      <c r="G1114" s="41">
        <f ca="1">(TRUNC(PRODUCT($F$11:$F1113),16))</f>
        <v>1.4181617043369901</v>
      </c>
      <c r="H1114" s="42">
        <f t="shared" ca="1" si="250"/>
        <v>1.23555597786759</v>
      </c>
      <c r="I1114" s="42">
        <f t="shared" ca="1" si="251"/>
        <v>1.14779235</v>
      </c>
      <c r="J1114" s="40">
        <f t="shared" si="257"/>
        <v>3.5999999999999997E-2</v>
      </c>
      <c r="K1114" s="98">
        <f t="shared" si="258"/>
        <v>42628</v>
      </c>
      <c r="L1114" s="43">
        <f t="shared" si="259"/>
        <v>341</v>
      </c>
      <c r="M1114" s="44">
        <f t="shared" si="260"/>
        <v>342</v>
      </c>
      <c r="N1114" s="8">
        <f t="shared" si="252"/>
        <v>1.0491688370000001</v>
      </c>
      <c r="O1114" s="8">
        <f t="shared" ca="1" si="253"/>
        <v>1.2042279650000001</v>
      </c>
      <c r="P1114" s="44">
        <v>0</v>
      </c>
      <c r="Q1114" s="42">
        <f t="shared" ca="1" si="254"/>
        <v>428970.08839071001</v>
      </c>
      <c r="R1114" s="42"/>
      <c r="S1114" s="34">
        <v>0</v>
      </c>
      <c r="T1114" s="34"/>
    </row>
    <row r="1115" spans="1:20" x14ac:dyDescent="0.2">
      <c r="A1115" s="38">
        <f t="shared" si="256"/>
        <v>43128</v>
      </c>
      <c r="B1115" s="39">
        <f t="shared" ca="1" si="248"/>
        <v>2529417.4408907099</v>
      </c>
      <c r="C1115" s="34">
        <f t="shared" si="249"/>
        <v>2100447.3525</v>
      </c>
      <c r="D1115" s="34"/>
      <c r="E1115" s="40">
        <f ca="1">IF(A1115&lt;$B$1,VLOOKUP(A1115,[1]DI!$A$4:$B$15000,2,FALSE),0)</f>
        <v>0</v>
      </c>
      <c r="F1115" s="41">
        <f t="shared" ca="1" si="255"/>
        <v>1</v>
      </c>
      <c r="G1115" s="41">
        <f ca="1">(TRUNC(PRODUCT($F$11:$F1114),16))</f>
        <v>1.4181617043369901</v>
      </c>
      <c r="H1115" s="42">
        <f t="shared" ca="1" si="250"/>
        <v>1.23555597786759</v>
      </c>
      <c r="I1115" s="42">
        <f t="shared" ca="1" si="251"/>
        <v>1.14779235</v>
      </c>
      <c r="J1115" s="40">
        <f t="shared" si="257"/>
        <v>3.5999999999999997E-2</v>
      </c>
      <c r="K1115" s="98">
        <f t="shared" si="258"/>
        <v>42628</v>
      </c>
      <c r="L1115" s="43">
        <f t="shared" si="259"/>
        <v>341</v>
      </c>
      <c r="M1115" s="44">
        <f t="shared" si="260"/>
        <v>342</v>
      </c>
      <c r="N1115" s="8">
        <f t="shared" si="252"/>
        <v>1.0491688370000001</v>
      </c>
      <c r="O1115" s="8">
        <f t="shared" ca="1" si="253"/>
        <v>1.2042279650000001</v>
      </c>
      <c r="P1115" s="44">
        <v>0</v>
      </c>
      <c r="Q1115" s="42">
        <f t="shared" ca="1" si="254"/>
        <v>428970.08839071001</v>
      </c>
      <c r="R1115" s="42"/>
      <c r="S1115" s="34">
        <v>0</v>
      </c>
      <c r="T1115" s="34"/>
    </row>
    <row r="1116" spans="1:20" x14ac:dyDescent="0.2">
      <c r="A1116" s="38">
        <f t="shared" si="256"/>
        <v>43129</v>
      </c>
      <c r="B1116" s="39">
        <f t="shared" ca="1" si="248"/>
        <v>2529417.4408907099</v>
      </c>
      <c r="C1116" s="34">
        <f t="shared" si="249"/>
        <v>2100447.3525</v>
      </c>
      <c r="D1116" s="34"/>
      <c r="E1116" s="40">
        <f ca="1">IF(A1116&lt;$B$1,VLOOKUP(A1116,[1]DI!$A$4:$B$15000,2,FALSE),0)</f>
        <v>6.8900000000000003E-2</v>
      </c>
      <c r="F1116" s="41">
        <f t="shared" ca="1" si="255"/>
        <v>1.0002644400465901</v>
      </c>
      <c r="G1116" s="41">
        <f ca="1">(TRUNC(PRODUCT($F$11:$F1115),16))</f>
        <v>1.4181617043369901</v>
      </c>
      <c r="H1116" s="42">
        <f t="shared" ca="1" si="250"/>
        <v>1.23555597786759</v>
      </c>
      <c r="I1116" s="42">
        <f t="shared" ca="1" si="251"/>
        <v>1.14779235</v>
      </c>
      <c r="J1116" s="40">
        <f t="shared" si="257"/>
        <v>3.5999999999999997E-2</v>
      </c>
      <c r="K1116" s="98">
        <f t="shared" si="258"/>
        <v>42628</v>
      </c>
      <c r="L1116" s="43">
        <f t="shared" si="259"/>
        <v>342</v>
      </c>
      <c r="M1116" s="44">
        <f t="shared" si="260"/>
        <v>342</v>
      </c>
      <c r="N1116" s="8">
        <f t="shared" si="252"/>
        <v>1.0491688370000001</v>
      </c>
      <c r="O1116" s="8">
        <f t="shared" ca="1" si="253"/>
        <v>1.2042279650000001</v>
      </c>
      <c r="P1116" s="44">
        <v>0</v>
      </c>
      <c r="Q1116" s="42">
        <f t="shared" ca="1" si="254"/>
        <v>428970.08839071001</v>
      </c>
      <c r="R1116" s="42"/>
      <c r="S1116" s="34">
        <v>0</v>
      </c>
      <c r="T1116" s="34"/>
    </row>
    <row r="1117" spans="1:20" x14ac:dyDescent="0.2">
      <c r="A1117" s="38">
        <f t="shared" si="256"/>
        <v>43130</v>
      </c>
      <c r="B1117" s="39">
        <f t="shared" ca="1" si="248"/>
        <v>2530441.4488835502</v>
      </c>
      <c r="C1117" s="34">
        <f t="shared" si="249"/>
        <v>2100447.3525</v>
      </c>
      <c r="D1117" s="34"/>
      <c r="E1117" s="40">
        <f ca="1">IF(A1117&lt;$B$1,VLOOKUP(A1117,[1]DI!$A$4:$B$15000,2,FALSE),0)</f>
        <v>6.8900000000000003E-2</v>
      </c>
      <c r="F1117" s="41">
        <f t="shared" ca="1" si="255"/>
        <v>1.0002644400465901</v>
      </c>
      <c r="G1117" s="41">
        <f ca="1">(TRUNC(PRODUCT($F$11:$F1116),16))</f>
        <v>1.4185367230841599</v>
      </c>
      <c r="H1117" s="42">
        <f t="shared" ca="1" si="250"/>
        <v>1.23555597786759</v>
      </c>
      <c r="I1117" s="42">
        <f t="shared" ca="1" si="251"/>
        <v>1.1480958800000001</v>
      </c>
      <c r="J1117" s="40">
        <f t="shared" si="257"/>
        <v>3.5999999999999997E-2</v>
      </c>
      <c r="K1117" s="98">
        <f t="shared" si="258"/>
        <v>42628</v>
      </c>
      <c r="L1117" s="43">
        <f t="shared" si="259"/>
        <v>343</v>
      </c>
      <c r="M1117" s="44">
        <f t="shared" si="260"/>
        <v>343</v>
      </c>
      <c r="N1117" s="8">
        <f t="shared" si="252"/>
        <v>1.0493160939999999</v>
      </c>
      <c r="O1117" s="8">
        <f t="shared" ca="1" si="253"/>
        <v>1.2047154840000001</v>
      </c>
      <c r="P1117" s="44">
        <v>0</v>
      </c>
      <c r="Q1117" s="42">
        <f t="shared" ca="1" si="254"/>
        <v>429994.09638354997</v>
      </c>
      <c r="R1117" s="42"/>
      <c r="S1117" s="34">
        <v>0</v>
      </c>
      <c r="T1117" s="34"/>
    </row>
    <row r="1118" spans="1:20" x14ac:dyDescent="0.2">
      <c r="A1118" s="38">
        <f t="shared" si="256"/>
        <v>43131</v>
      </c>
      <c r="B1118" s="39">
        <f t="shared" ca="1" si="248"/>
        <v>2531465.8496600501</v>
      </c>
      <c r="C1118" s="34">
        <f t="shared" si="249"/>
        <v>2100447.3525</v>
      </c>
      <c r="D1118" s="34"/>
      <c r="E1118" s="40">
        <f ca="1">IF(A1118&lt;$B$1,VLOOKUP(A1118,[1]DI!$A$4:$B$15000,2,FALSE),0)</f>
        <v>6.8900000000000003E-2</v>
      </c>
      <c r="F1118" s="41">
        <f t="shared" ca="1" si="255"/>
        <v>1.0002644400465901</v>
      </c>
      <c r="G1118" s="41">
        <f ca="1">(TRUNC(PRODUCT($F$11:$F1117),16))</f>
        <v>1.4189118410013</v>
      </c>
      <c r="H1118" s="42">
        <f t="shared" ca="1" si="250"/>
        <v>1.23555597786759</v>
      </c>
      <c r="I1118" s="42">
        <f t="shared" ca="1" si="251"/>
        <v>1.1483994799999999</v>
      </c>
      <c r="J1118" s="40">
        <f t="shared" si="257"/>
        <v>3.5999999999999997E-2</v>
      </c>
      <c r="K1118" s="98">
        <f t="shared" si="258"/>
        <v>42628</v>
      </c>
      <c r="L1118" s="43">
        <f t="shared" si="259"/>
        <v>344</v>
      </c>
      <c r="M1118" s="44">
        <f t="shared" si="260"/>
        <v>344</v>
      </c>
      <c r="N1118" s="8">
        <f t="shared" si="252"/>
        <v>1.0494633710000001</v>
      </c>
      <c r="O1118" s="8">
        <f t="shared" ca="1" si="253"/>
        <v>1.20520319</v>
      </c>
      <c r="P1118" s="44">
        <v>0</v>
      </c>
      <c r="Q1118" s="42">
        <f t="shared" ca="1" si="254"/>
        <v>431018.49716005003</v>
      </c>
      <c r="R1118" s="42"/>
      <c r="S1118" s="34">
        <v>0</v>
      </c>
      <c r="T1118" s="34"/>
    </row>
    <row r="1119" spans="1:20" x14ac:dyDescent="0.2">
      <c r="A1119" s="38">
        <f t="shared" si="256"/>
        <v>43132</v>
      </c>
      <c r="B1119" s="39">
        <f t="shared" ca="1" si="248"/>
        <v>2532490.6621242301</v>
      </c>
      <c r="C1119" s="34">
        <f t="shared" si="249"/>
        <v>2100447.3525</v>
      </c>
      <c r="D1119" s="34"/>
      <c r="E1119" s="40">
        <f ca="1">IF(A1119&lt;$B$1,VLOOKUP(A1119,[1]DI!$A$4:$B$15000,2,FALSE),0)</f>
        <v>6.8900000000000003E-2</v>
      </c>
      <c r="F1119" s="41">
        <f t="shared" ca="1" si="255"/>
        <v>1.0002644400465901</v>
      </c>
      <c r="G1119" s="41">
        <f ca="1">(TRUNC(PRODUCT($F$11:$F1118),16))</f>
        <v>1.41928705811464</v>
      </c>
      <c r="H1119" s="42">
        <f t="shared" ca="1" si="250"/>
        <v>1.23555597786759</v>
      </c>
      <c r="I1119" s="42">
        <f t="shared" ca="1" si="251"/>
        <v>1.1487031599999999</v>
      </c>
      <c r="J1119" s="40">
        <f t="shared" si="257"/>
        <v>3.5999999999999997E-2</v>
      </c>
      <c r="K1119" s="98">
        <f t="shared" si="258"/>
        <v>42628</v>
      </c>
      <c r="L1119" s="43">
        <f t="shared" si="259"/>
        <v>345</v>
      </c>
      <c r="M1119" s="44">
        <f t="shared" si="260"/>
        <v>345</v>
      </c>
      <c r="N1119" s="8">
        <f t="shared" si="252"/>
        <v>1.049610669</v>
      </c>
      <c r="O1119" s="8">
        <f t="shared" ca="1" si="253"/>
        <v>1.2056910919999999</v>
      </c>
      <c r="P1119" s="44">
        <v>0</v>
      </c>
      <c r="Q1119" s="42">
        <f t="shared" ca="1" si="254"/>
        <v>432043.30962423002</v>
      </c>
      <c r="R1119" s="42"/>
      <c r="S1119" s="34">
        <v>0</v>
      </c>
      <c r="T1119" s="34"/>
    </row>
    <row r="1120" spans="1:20" x14ac:dyDescent="0.2">
      <c r="A1120" s="38">
        <f t="shared" si="256"/>
        <v>43133</v>
      </c>
      <c r="B1120" s="39">
        <f t="shared" ca="1" si="248"/>
        <v>2533515.8925774302</v>
      </c>
      <c r="C1120" s="34">
        <f t="shared" si="249"/>
        <v>2100447.3525</v>
      </c>
      <c r="D1120" s="34"/>
      <c r="E1120" s="40">
        <f ca="1">IF(A1120&lt;$B$1,VLOOKUP(A1120,[1]DI!$A$4:$B$15000,2,FALSE),0)</f>
        <v>6.8900000000000003E-2</v>
      </c>
      <c r="F1120" s="41">
        <f t="shared" ca="1" si="255"/>
        <v>1.0002644400465901</v>
      </c>
      <c r="G1120" s="41">
        <f ca="1">(TRUNC(PRODUCT($F$11:$F1119),16))</f>
        <v>1.41966237445041</v>
      </c>
      <c r="H1120" s="42">
        <f t="shared" ca="1" si="250"/>
        <v>1.23555597786759</v>
      </c>
      <c r="I1120" s="42">
        <f t="shared" ca="1" si="251"/>
        <v>1.1490069199999999</v>
      </c>
      <c r="J1120" s="40">
        <f t="shared" si="257"/>
        <v>3.5999999999999997E-2</v>
      </c>
      <c r="K1120" s="98">
        <f t="shared" si="258"/>
        <v>42628</v>
      </c>
      <c r="L1120" s="43">
        <f t="shared" si="259"/>
        <v>346</v>
      </c>
      <c r="M1120" s="44">
        <f t="shared" si="260"/>
        <v>346</v>
      </c>
      <c r="N1120" s="8">
        <f t="shared" si="252"/>
        <v>1.0497579880000001</v>
      </c>
      <c r="O1120" s="8">
        <f t="shared" ca="1" si="253"/>
        <v>1.2061791930000001</v>
      </c>
      <c r="P1120" s="44">
        <v>0</v>
      </c>
      <c r="Q1120" s="42">
        <f t="shared" ca="1" si="254"/>
        <v>433068.54007743002</v>
      </c>
      <c r="R1120" s="42"/>
      <c r="S1120" s="34">
        <v>0</v>
      </c>
      <c r="T1120" s="34"/>
    </row>
    <row r="1121" spans="1:20" x14ac:dyDescent="0.2">
      <c r="A1121" s="38">
        <f t="shared" si="256"/>
        <v>43134</v>
      </c>
      <c r="B1121" s="39">
        <f t="shared" ca="1" si="248"/>
        <v>2534541.5557227898</v>
      </c>
      <c r="C1121" s="34">
        <f t="shared" si="249"/>
        <v>2100447.3525</v>
      </c>
      <c r="D1121" s="34"/>
      <c r="E1121" s="40">
        <f ca="1">IF(A1121&lt;$B$1,VLOOKUP(A1121,[1]DI!$A$4:$B$15000,2,FALSE),0)</f>
        <v>0</v>
      </c>
      <c r="F1121" s="41">
        <f t="shared" ca="1" si="255"/>
        <v>1</v>
      </c>
      <c r="G1121" s="41">
        <f ca="1">(TRUNC(PRODUCT($F$11:$F1120),16))</f>
        <v>1.42003779003485</v>
      </c>
      <c r="H1121" s="42">
        <f t="shared" ca="1" si="250"/>
        <v>1.23555597786759</v>
      </c>
      <c r="I1121" s="42">
        <f t="shared" ca="1" si="251"/>
        <v>1.14931077</v>
      </c>
      <c r="J1121" s="40">
        <f t="shared" si="257"/>
        <v>3.5999999999999997E-2</v>
      </c>
      <c r="K1121" s="98">
        <f t="shared" si="258"/>
        <v>42628</v>
      </c>
      <c r="L1121" s="43">
        <f t="shared" si="259"/>
        <v>346</v>
      </c>
      <c r="M1121" s="44">
        <f t="shared" si="260"/>
        <v>347</v>
      </c>
      <c r="N1121" s="8">
        <f t="shared" si="252"/>
        <v>1.0499053270000001</v>
      </c>
      <c r="O1121" s="8">
        <f t="shared" ca="1" si="253"/>
        <v>1.2066675</v>
      </c>
      <c r="P1121" s="44">
        <v>0</v>
      </c>
      <c r="Q1121" s="42">
        <f t="shared" ca="1" si="254"/>
        <v>434094.20322278998</v>
      </c>
      <c r="R1121" s="42"/>
      <c r="S1121" s="34">
        <v>0</v>
      </c>
      <c r="T1121" s="34"/>
    </row>
    <row r="1122" spans="1:20" x14ac:dyDescent="0.2">
      <c r="A1122" s="38">
        <f t="shared" si="256"/>
        <v>43135</v>
      </c>
      <c r="B1122" s="39">
        <f t="shared" ca="1" si="248"/>
        <v>2534541.5557227898</v>
      </c>
      <c r="C1122" s="34">
        <f t="shared" si="249"/>
        <v>2100447.3525</v>
      </c>
      <c r="D1122" s="34"/>
      <c r="E1122" s="40">
        <f ca="1">IF(A1122&lt;$B$1,VLOOKUP(A1122,[1]DI!$A$4:$B$15000,2,FALSE),0)</f>
        <v>0</v>
      </c>
      <c r="F1122" s="41">
        <f t="shared" ca="1" si="255"/>
        <v>1</v>
      </c>
      <c r="G1122" s="41">
        <f ca="1">(TRUNC(PRODUCT($F$11:$F1121),16))</f>
        <v>1.42003779003485</v>
      </c>
      <c r="H1122" s="42">
        <f t="shared" ca="1" si="250"/>
        <v>1.23555597786759</v>
      </c>
      <c r="I1122" s="42">
        <f t="shared" ca="1" si="251"/>
        <v>1.14931077</v>
      </c>
      <c r="J1122" s="40">
        <f t="shared" si="257"/>
        <v>3.5999999999999997E-2</v>
      </c>
      <c r="K1122" s="98">
        <f t="shared" si="258"/>
        <v>42628</v>
      </c>
      <c r="L1122" s="43">
        <f t="shared" si="259"/>
        <v>346</v>
      </c>
      <c r="M1122" s="44">
        <f t="shared" si="260"/>
        <v>347</v>
      </c>
      <c r="N1122" s="8">
        <f t="shared" si="252"/>
        <v>1.0499053270000001</v>
      </c>
      <c r="O1122" s="8">
        <f t="shared" ca="1" si="253"/>
        <v>1.2066675</v>
      </c>
      <c r="P1122" s="44">
        <v>0</v>
      </c>
      <c r="Q1122" s="42">
        <f t="shared" ca="1" si="254"/>
        <v>434094.20322278998</v>
      </c>
      <c r="R1122" s="42"/>
      <c r="S1122" s="34">
        <v>0</v>
      </c>
      <c r="T1122" s="34"/>
    </row>
    <row r="1123" spans="1:20" x14ac:dyDescent="0.2">
      <c r="A1123" s="38">
        <f t="shared" si="256"/>
        <v>43136</v>
      </c>
      <c r="B1123" s="39">
        <f t="shared" ca="1" si="248"/>
        <v>2534541.5557227898</v>
      </c>
      <c r="C1123" s="34">
        <f t="shared" si="249"/>
        <v>2100447.3525</v>
      </c>
      <c r="D1123" s="34"/>
      <c r="E1123" s="40">
        <f ca="1">IF(A1123&lt;$B$1,VLOOKUP(A1123,[1]DI!$A$4:$B$15000,2,FALSE),0)</f>
        <v>6.8900000000000003E-2</v>
      </c>
      <c r="F1123" s="41">
        <f t="shared" ca="1" si="255"/>
        <v>1.0002644400465901</v>
      </c>
      <c r="G1123" s="41">
        <f ca="1">(TRUNC(PRODUCT($F$11:$F1122),16))</f>
        <v>1.42003779003485</v>
      </c>
      <c r="H1123" s="42">
        <f t="shared" ca="1" si="250"/>
        <v>1.23555597786759</v>
      </c>
      <c r="I1123" s="42">
        <f t="shared" ca="1" si="251"/>
        <v>1.14931077</v>
      </c>
      <c r="J1123" s="40">
        <f t="shared" si="257"/>
        <v>3.5999999999999997E-2</v>
      </c>
      <c r="K1123" s="98">
        <f t="shared" si="258"/>
        <v>42628</v>
      </c>
      <c r="L1123" s="43">
        <f t="shared" si="259"/>
        <v>347</v>
      </c>
      <c r="M1123" s="44">
        <f t="shared" si="260"/>
        <v>347</v>
      </c>
      <c r="N1123" s="8">
        <f t="shared" si="252"/>
        <v>1.0499053270000001</v>
      </c>
      <c r="O1123" s="8">
        <f t="shared" ca="1" si="253"/>
        <v>1.2066675</v>
      </c>
      <c r="P1123" s="44">
        <v>0</v>
      </c>
      <c r="Q1123" s="42">
        <f t="shared" ca="1" si="254"/>
        <v>434094.20322278998</v>
      </c>
      <c r="R1123" s="42"/>
      <c r="S1123" s="34">
        <v>0</v>
      </c>
      <c r="T1123" s="34"/>
    </row>
    <row r="1124" spans="1:20" x14ac:dyDescent="0.2">
      <c r="A1124" s="38">
        <f t="shared" si="256"/>
        <v>43137</v>
      </c>
      <c r="B1124" s="39">
        <f t="shared" ca="1" si="248"/>
        <v>2535567.6137522501</v>
      </c>
      <c r="C1124" s="34">
        <f t="shared" si="249"/>
        <v>2100447.3525</v>
      </c>
      <c r="D1124" s="34"/>
      <c r="E1124" s="40">
        <f ca="1">IF(A1124&lt;$B$1,VLOOKUP(A1124,[1]DI!$A$4:$B$15000,2,FALSE),0)</f>
        <v>6.8900000000000003E-2</v>
      </c>
      <c r="F1124" s="41">
        <f t="shared" ca="1" si="255"/>
        <v>1.0002644400465901</v>
      </c>
      <c r="G1124" s="41">
        <f ca="1">(TRUNC(PRODUCT($F$11:$F1123),16))</f>
        <v>1.42041330489421</v>
      </c>
      <c r="H1124" s="42">
        <f t="shared" ca="1" si="250"/>
        <v>1.23555597786759</v>
      </c>
      <c r="I1124" s="42">
        <f t="shared" ca="1" si="251"/>
        <v>1.1496146899999999</v>
      </c>
      <c r="J1124" s="40">
        <f t="shared" si="257"/>
        <v>3.5999999999999997E-2</v>
      </c>
      <c r="K1124" s="98">
        <f t="shared" si="258"/>
        <v>42628</v>
      </c>
      <c r="L1124" s="43">
        <f t="shared" si="259"/>
        <v>348</v>
      </c>
      <c r="M1124" s="44">
        <f t="shared" si="260"/>
        <v>348</v>
      </c>
      <c r="N1124" s="8">
        <f t="shared" si="252"/>
        <v>1.0500526880000001</v>
      </c>
      <c r="O1124" s="8">
        <f t="shared" ca="1" si="253"/>
        <v>1.2071559949999999</v>
      </c>
      <c r="P1124" s="44">
        <v>0</v>
      </c>
      <c r="Q1124" s="42">
        <f t="shared" ca="1" si="254"/>
        <v>435120.26125225</v>
      </c>
      <c r="R1124" s="42"/>
      <c r="S1124" s="34">
        <v>0</v>
      </c>
      <c r="T1124" s="34"/>
    </row>
    <row r="1125" spans="1:20" x14ac:dyDescent="0.2">
      <c r="A1125" s="38">
        <f t="shared" si="256"/>
        <v>43138</v>
      </c>
      <c r="B1125" s="39">
        <f t="shared" ca="1" si="248"/>
        <v>2536594.10657431</v>
      </c>
      <c r="C1125" s="34">
        <f t="shared" si="249"/>
        <v>2100447.3525</v>
      </c>
      <c r="D1125" s="34"/>
      <c r="E1125" s="40">
        <f ca="1">IF(A1125&lt;$B$1,VLOOKUP(A1125,[1]DI!$A$4:$B$15000,2,FALSE),0)</f>
        <v>6.8900000000000003E-2</v>
      </c>
      <c r="F1125" s="41">
        <f t="shared" ca="1" si="255"/>
        <v>1.0002644400465901</v>
      </c>
      <c r="G1125" s="41">
        <f ca="1">(TRUNC(PRODUCT($F$11:$F1124),16))</f>
        <v>1.42078891905473</v>
      </c>
      <c r="H1125" s="42">
        <f t="shared" ca="1" si="250"/>
        <v>1.23555597786759</v>
      </c>
      <c r="I1125" s="42">
        <f t="shared" ca="1" si="251"/>
        <v>1.1499187</v>
      </c>
      <c r="J1125" s="40">
        <f t="shared" si="257"/>
        <v>3.5999999999999997E-2</v>
      </c>
      <c r="K1125" s="98">
        <f t="shared" si="258"/>
        <v>42628</v>
      </c>
      <c r="L1125" s="43">
        <f t="shared" si="259"/>
        <v>349</v>
      </c>
      <c r="M1125" s="44">
        <f t="shared" si="260"/>
        <v>349</v>
      </c>
      <c r="N1125" s="8">
        <f t="shared" si="252"/>
        <v>1.0502000680000001</v>
      </c>
      <c r="O1125" s="8">
        <f t="shared" ca="1" si="253"/>
        <v>1.2076446970000001</v>
      </c>
      <c r="P1125" s="44">
        <v>0</v>
      </c>
      <c r="Q1125" s="42">
        <f t="shared" ca="1" si="254"/>
        <v>436146.75407431001</v>
      </c>
      <c r="R1125" s="42"/>
      <c r="S1125" s="34">
        <v>0</v>
      </c>
      <c r="T1125" s="34"/>
    </row>
    <row r="1126" spans="1:20" x14ac:dyDescent="0.2">
      <c r="A1126" s="38">
        <f t="shared" si="256"/>
        <v>43139</v>
      </c>
      <c r="B1126" s="39">
        <f t="shared" ca="1" si="248"/>
        <v>2537620.9942804701</v>
      </c>
      <c r="C1126" s="34">
        <f t="shared" si="249"/>
        <v>2100447.3525</v>
      </c>
      <c r="D1126" s="34"/>
      <c r="E1126" s="40">
        <f ca="1">IF(A1126&lt;$B$1,VLOOKUP(A1126,[1]DI!$A$4:$B$15000,2,FALSE),0)</f>
        <v>6.6400000000000001E-2</v>
      </c>
      <c r="F1126" s="41">
        <f t="shared" ca="1" si="255"/>
        <v>1.0002551455991899</v>
      </c>
      <c r="G1126" s="41">
        <f ca="1">(TRUNC(PRODUCT($F$11:$F1125),16))</f>
        <v>1.4211646325426801</v>
      </c>
      <c r="H1126" s="42">
        <f t="shared" ca="1" si="250"/>
        <v>1.23555597786759</v>
      </c>
      <c r="I1126" s="42">
        <f t="shared" ca="1" si="251"/>
        <v>1.15022278</v>
      </c>
      <c r="J1126" s="40">
        <f t="shared" si="257"/>
        <v>3.5999999999999997E-2</v>
      </c>
      <c r="K1126" s="98">
        <f t="shared" si="258"/>
        <v>42628</v>
      </c>
      <c r="L1126" s="43">
        <f t="shared" si="259"/>
        <v>350</v>
      </c>
      <c r="M1126" s="44">
        <f t="shared" si="260"/>
        <v>350</v>
      </c>
      <c r="N1126" s="8">
        <f t="shared" si="252"/>
        <v>1.0503474699999999</v>
      </c>
      <c r="O1126" s="8">
        <f t="shared" ca="1" si="253"/>
        <v>1.2081335870000001</v>
      </c>
      <c r="P1126" s="44">
        <v>0</v>
      </c>
      <c r="Q1126" s="42">
        <f t="shared" ca="1" si="254"/>
        <v>437173.64178046997</v>
      </c>
      <c r="R1126" s="42"/>
      <c r="S1126" s="34">
        <v>0</v>
      </c>
      <c r="T1126" s="34"/>
    </row>
    <row r="1127" spans="1:20" x14ac:dyDescent="0.2">
      <c r="A1127" s="38">
        <f t="shared" si="256"/>
        <v>43140</v>
      </c>
      <c r="B1127" s="39">
        <f t="shared" ca="1" si="248"/>
        <v>2538624.7077509998</v>
      </c>
      <c r="C1127" s="34">
        <f t="shared" si="249"/>
        <v>2100447.3525</v>
      </c>
      <c r="D1127" s="34"/>
      <c r="E1127" s="40">
        <f ca="1">IF(A1127&lt;$B$1,VLOOKUP(A1127,[1]DI!$A$4:$B$15000,2,FALSE),0)</f>
        <v>6.6400000000000001E-2</v>
      </c>
      <c r="F1127" s="41">
        <f t="shared" ca="1" si="255"/>
        <v>1.0002551455991899</v>
      </c>
      <c r="G1127" s="41">
        <f ca="1">(TRUNC(PRODUCT($F$11:$F1126),16))</f>
        <v>1.4215272364444</v>
      </c>
      <c r="H1127" s="42">
        <f t="shared" ca="1" si="250"/>
        <v>1.23555597786759</v>
      </c>
      <c r="I1127" s="42">
        <f t="shared" ca="1" si="251"/>
        <v>1.1505162499999999</v>
      </c>
      <c r="J1127" s="40">
        <f t="shared" si="257"/>
        <v>3.5999999999999997E-2</v>
      </c>
      <c r="K1127" s="98">
        <f t="shared" si="258"/>
        <v>42628</v>
      </c>
      <c r="L1127" s="43">
        <f t="shared" si="259"/>
        <v>351</v>
      </c>
      <c r="M1127" s="44">
        <f t="shared" si="260"/>
        <v>351</v>
      </c>
      <c r="N1127" s="8">
        <f t="shared" si="252"/>
        <v>1.0504948919999999</v>
      </c>
      <c r="O1127" s="8">
        <f t="shared" ca="1" si="253"/>
        <v>1.208611444</v>
      </c>
      <c r="P1127" s="44">
        <v>0</v>
      </c>
      <c r="Q1127" s="42">
        <f t="shared" ca="1" si="254"/>
        <v>438177.35525099997</v>
      </c>
      <c r="R1127" s="42"/>
      <c r="S1127" s="34">
        <v>0</v>
      </c>
      <c r="T1127" s="34"/>
    </row>
    <row r="1128" spans="1:20" x14ac:dyDescent="0.2">
      <c r="A1128" s="38">
        <f t="shared" si="256"/>
        <v>43141</v>
      </c>
      <c r="B1128" s="39">
        <f t="shared" ca="1" si="248"/>
        <v>2539628.8287083101</v>
      </c>
      <c r="C1128" s="34">
        <f t="shared" si="249"/>
        <v>2100447.3525</v>
      </c>
      <c r="D1128" s="34"/>
      <c r="E1128" s="40">
        <f ca="1">IF(A1128&lt;$B$1,VLOOKUP(A1128,[1]DI!$A$4:$B$15000,2,FALSE),0)</f>
        <v>0</v>
      </c>
      <c r="F1128" s="41">
        <f t="shared" ca="1" si="255"/>
        <v>1</v>
      </c>
      <c r="G1128" s="41">
        <f ca="1">(TRUNC(PRODUCT($F$11:$F1127),16))</f>
        <v>1.42188993286291</v>
      </c>
      <c r="H1128" s="42">
        <f t="shared" ca="1" si="250"/>
        <v>1.23555597786759</v>
      </c>
      <c r="I1128" s="42">
        <f t="shared" ca="1" si="251"/>
        <v>1.1508098</v>
      </c>
      <c r="J1128" s="40">
        <f t="shared" si="257"/>
        <v>3.5999999999999997E-2</v>
      </c>
      <c r="K1128" s="98">
        <f t="shared" si="258"/>
        <v>42628</v>
      </c>
      <c r="L1128" s="43">
        <f t="shared" si="259"/>
        <v>351</v>
      </c>
      <c r="M1128" s="44">
        <f t="shared" si="260"/>
        <v>352</v>
      </c>
      <c r="N1128" s="8">
        <f t="shared" si="252"/>
        <v>1.050642335</v>
      </c>
      <c r="O1128" s="8">
        <f t="shared" ca="1" si="253"/>
        <v>1.209089495</v>
      </c>
      <c r="P1128" s="44">
        <v>0</v>
      </c>
      <c r="Q1128" s="42">
        <f t="shared" ca="1" si="254"/>
        <v>439181.47620830999</v>
      </c>
      <c r="R1128" s="42"/>
      <c r="S1128" s="34">
        <v>0</v>
      </c>
      <c r="T1128" s="34"/>
    </row>
    <row r="1129" spans="1:20" x14ac:dyDescent="0.2">
      <c r="A1129" s="38">
        <f t="shared" si="256"/>
        <v>43142</v>
      </c>
      <c r="B1129" s="39">
        <f t="shared" ca="1" si="248"/>
        <v>2539628.8287083101</v>
      </c>
      <c r="C1129" s="34">
        <f t="shared" si="249"/>
        <v>2100447.3525</v>
      </c>
      <c r="D1129" s="34"/>
      <c r="E1129" s="40">
        <f ca="1">IF(A1129&lt;$B$1,VLOOKUP(A1129,[1]DI!$A$4:$B$15000,2,FALSE),0)</f>
        <v>0</v>
      </c>
      <c r="F1129" s="41">
        <f t="shared" ca="1" si="255"/>
        <v>1</v>
      </c>
      <c r="G1129" s="41">
        <f ca="1">(TRUNC(PRODUCT($F$11:$F1128),16))</f>
        <v>1.42188993286291</v>
      </c>
      <c r="H1129" s="42">
        <f t="shared" ca="1" si="250"/>
        <v>1.23555597786759</v>
      </c>
      <c r="I1129" s="42">
        <f t="shared" ca="1" si="251"/>
        <v>1.1508098</v>
      </c>
      <c r="J1129" s="40">
        <f t="shared" si="257"/>
        <v>3.5999999999999997E-2</v>
      </c>
      <c r="K1129" s="98">
        <f t="shared" si="258"/>
        <v>42628</v>
      </c>
      <c r="L1129" s="43">
        <f t="shared" si="259"/>
        <v>351</v>
      </c>
      <c r="M1129" s="44">
        <f t="shared" si="260"/>
        <v>352</v>
      </c>
      <c r="N1129" s="8">
        <f t="shared" si="252"/>
        <v>1.050642335</v>
      </c>
      <c r="O1129" s="8">
        <f t="shared" ca="1" si="253"/>
        <v>1.209089495</v>
      </c>
      <c r="P1129" s="44">
        <v>0</v>
      </c>
      <c r="Q1129" s="42">
        <f t="shared" ca="1" si="254"/>
        <v>439181.47620830999</v>
      </c>
      <c r="R1129" s="42"/>
      <c r="S1129" s="34">
        <v>0</v>
      </c>
      <c r="T1129" s="34"/>
    </row>
    <row r="1130" spans="1:20" x14ac:dyDescent="0.2">
      <c r="A1130" s="38">
        <f t="shared" si="256"/>
        <v>43143</v>
      </c>
      <c r="B1130" s="39">
        <f t="shared" ca="1" si="248"/>
        <v>2539628.8287083101</v>
      </c>
      <c r="C1130" s="34">
        <f t="shared" si="249"/>
        <v>2100447.3525</v>
      </c>
      <c r="D1130" s="34"/>
      <c r="E1130" s="40">
        <f ca="1">IF(A1130&lt;$B$1,VLOOKUP(A1130,[1]DI!$A$4:$B$15000,2,FALSE),0)</f>
        <v>0</v>
      </c>
      <c r="F1130" s="41">
        <f t="shared" ca="1" si="255"/>
        <v>1</v>
      </c>
      <c r="G1130" s="41">
        <f ca="1">(TRUNC(PRODUCT($F$11:$F1129),16))</f>
        <v>1.42188993286291</v>
      </c>
      <c r="H1130" s="42">
        <f t="shared" ca="1" si="250"/>
        <v>1.23555597786759</v>
      </c>
      <c r="I1130" s="42">
        <f t="shared" ca="1" si="251"/>
        <v>1.1508098</v>
      </c>
      <c r="J1130" s="40">
        <f t="shared" si="257"/>
        <v>3.5999999999999997E-2</v>
      </c>
      <c r="K1130" s="98">
        <f t="shared" si="258"/>
        <v>42628</v>
      </c>
      <c r="L1130" s="43">
        <f t="shared" si="259"/>
        <v>351</v>
      </c>
      <c r="M1130" s="44">
        <f t="shared" si="260"/>
        <v>352</v>
      </c>
      <c r="N1130" s="8">
        <f t="shared" si="252"/>
        <v>1.050642335</v>
      </c>
      <c r="O1130" s="8">
        <f t="shared" ca="1" si="253"/>
        <v>1.209089495</v>
      </c>
      <c r="P1130" s="44">
        <v>0</v>
      </c>
      <c r="Q1130" s="42">
        <f t="shared" ca="1" si="254"/>
        <v>439181.47620830999</v>
      </c>
      <c r="R1130" s="42"/>
      <c r="S1130" s="34">
        <v>0</v>
      </c>
      <c r="T1130" s="34"/>
    </row>
    <row r="1131" spans="1:20" x14ac:dyDescent="0.2">
      <c r="A1131" s="38">
        <f t="shared" si="256"/>
        <v>43144</v>
      </c>
      <c r="B1131" s="39">
        <f t="shared" ca="1" si="248"/>
        <v>2539628.8287083101</v>
      </c>
      <c r="C1131" s="34">
        <f t="shared" si="249"/>
        <v>2100447.3525</v>
      </c>
      <c r="D1131" s="34"/>
      <c r="E1131" s="40">
        <f ca="1">IF(A1131&lt;$B$1,VLOOKUP(A1131,[1]DI!$A$4:$B$15000,2,FALSE),0)</f>
        <v>0</v>
      </c>
      <c r="F1131" s="41">
        <f t="shared" ca="1" si="255"/>
        <v>1</v>
      </c>
      <c r="G1131" s="41">
        <f ca="1">(TRUNC(PRODUCT($F$11:$F1130),16))</f>
        <v>1.42188993286291</v>
      </c>
      <c r="H1131" s="42">
        <f t="shared" ca="1" si="250"/>
        <v>1.23555597786759</v>
      </c>
      <c r="I1131" s="42">
        <f t="shared" ca="1" si="251"/>
        <v>1.1508098</v>
      </c>
      <c r="J1131" s="40">
        <f t="shared" si="257"/>
        <v>3.5999999999999997E-2</v>
      </c>
      <c r="K1131" s="98">
        <f t="shared" si="258"/>
        <v>42628</v>
      </c>
      <c r="L1131" s="43">
        <f t="shared" si="259"/>
        <v>351</v>
      </c>
      <c r="M1131" s="44">
        <f t="shared" si="260"/>
        <v>352</v>
      </c>
      <c r="N1131" s="8">
        <f t="shared" si="252"/>
        <v>1.050642335</v>
      </c>
      <c r="O1131" s="8">
        <f t="shared" ca="1" si="253"/>
        <v>1.209089495</v>
      </c>
      <c r="P1131" s="44">
        <v>0</v>
      </c>
      <c r="Q1131" s="42">
        <f t="shared" ca="1" si="254"/>
        <v>439181.47620830999</v>
      </c>
      <c r="R1131" s="42"/>
      <c r="S1131" s="34">
        <v>0</v>
      </c>
      <c r="T1131" s="34"/>
    </row>
    <row r="1132" spans="1:20" x14ac:dyDescent="0.2">
      <c r="A1132" s="38">
        <f t="shared" si="256"/>
        <v>43145</v>
      </c>
      <c r="B1132" s="39">
        <f t="shared" ca="1" si="248"/>
        <v>2539628.8287083101</v>
      </c>
      <c r="C1132" s="34">
        <f t="shared" si="249"/>
        <v>2100447.3525</v>
      </c>
      <c r="D1132" s="34"/>
      <c r="E1132" s="40">
        <f ca="1">IF(A1132&lt;$B$1,VLOOKUP(A1132,[1]DI!$A$4:$B$15000,2,FALSE),0)</f>
        <v>6.6400000000000001E-2</v>
      </c>
      <c r="F1132" s="41">
        <f t="shared" ca="1" si="255"/>
        <v>1.0002551455991899</v>
      </c>
      <c r="G1132" s="41">
        <f ca="1">(TRUNC(PRODUCT($F$11:$F1131),16))</f>
        <v>1.42188993286291</v>
      </c>
      <c r="H1132" s="42">
        <f t="shared" ca="1" si="250"/>
        <v>1.23555597786759</v>
      </c>
      <c r="I1132" s="42">
        <f t="shared" ca="1" si="251"/>
        <v>1.1508098</v>
      </c>
      <c r="J1132" s="40">
        <f t="shared" si="257"/>
        <v>3.5999999999999997E-2</v>
      </c>
      <c r="K1132" s="98">
        <f t="shared" si="258"/>
        <v>42628</v>
      </c>
      <c r="L1132" s="43">
        <f t="shared" si="259"/>
        <v>352</v>
      </c>
      <c r="M1132" s="44">
        <f t="shared" si="260"/>
        <v>352</v>
      </c>
      <c r="N1132" s="8">
        <f t="shared" si="252"/>
        <v>1.050642335</v>
      </c>
      <c r="O1132" s="8">
        <f t="shared" ca="1" si="253"/>
        <v>1.209089495</v>
      </c>
      <c r="P1132" s="44">
        <v>0</v>
      </c>
      <c r="Q1132" s="42">
        <f t="shared" ca="1" si="254"/>
        <v>439181.47620830999</v>
      </c>
      <c r="R1132" s="42"/>
      <c r="S1132" s="34">
        <v>0</v>
      </c>
      <c r="T1132" s="34"/>
    </row>
    <row r="1133" spans="1:20" x14ac:dyDescent="0.2">
      <c r="A1133" s="38">
        <f t="shared" si="256"/>
        <v>43146</v>
      </c>
      <c r="B1133" s="39">
        <f t="shared" ca="1" si="248"/>
        <v>2540633.3613533</v>
      </c>
      <c r="C1133" s="34">
        <f t="shared" si="249"/>
        <v>2100447.3525</v>
      </c>
      <c r="D1133" s="34"/>
      <c r="E1133" s="40">
        <f ca="1">IF(A1133&lt;$B$1,VLOOKUP(A1133,[1]DI!$A$4:$B$15000,2,FALSE),0)</f>
        <v>6.6400000000000001E-2</v>
      </c>
      <c r="F1133" s="41">
        <f t="shared" ca="1" si="255"/>
        <v>1.0002551455991899</v>
      </c>
      <c r="G1133" s="41">
        <f ca="1">(TRUNC(PRODUCT($F$11:$F1132),16))</f>
        <v>1.42225272182181</v>
      </c>
      <c r="H1133" s="42">
        <f t="shared" ca="1" si="250"/>
        <v>1.23555597786759</v>
      </c>
      <c r="I1133" s="42">
        <f t="shared" ca="1" si="251"/>
        <v>1.15110343</v>
      </c>
      <c r="J1133" s="40">
        <f t="shared" si="257"/>
        <v>3.5999999999999997E-2</v>
      </c>
      <c r="K1133" s="98">
        <f t="shared" si="258"/>
        <v>42628</v>
      </c>
      <c r="L1133" s="43">
        <f t="shared" si="259"/>
        <v>353</v>
      </c>
      <c r="M1133" s="44">
        <f t="shared" si="260"/>
        <v>353</v>
      </c>
      <c r="N1133" s="8">
        <f t="shared" si="252"/>
        <v>1.0507897989999999</v>
      </c>
      <c r="O1133" s="8">
        <f t="shared" ca="1" si="253"/>
        <v>1.2095677419999999</v>
      </c>
      <c r="P1133" s="44">
        <v>0</v>
      </c>
      <c r="Q1133" s="42">
        <f t="shared" ca="1" si="254"/>
        <v>440186.00885330001</v>
      </c>
      <c r="R1133" s="42"/>
      <c r="S1133" s="34">
        <v>0</v>
      </c>
      <c r="T1133" s="34"/>
    </row>
    <row r="1134" spans="1:20" x14ac:dyDescent="0.2">
      <c r="A1134" s="38">
        <f t="shared" si="256"/>
        <v>43147</v>
      </c>
      <c r="B1134" s="39">
        <f t="shared" ca="1" si="248"/>
        <v>2541638.2762797102</v>
      </c>
      <c r="C1134" s="34">
        <f t="shared" si="249"/>
        <v>2100447.3525</v>
      </c>
      <c r="D1134" s="34"/>
      <c r="E1134" s="40">
        <f ca="1">IF(A1134&lt;$B$1,VLOOKUP(A1134,[1]DI!$A$4:$B$15000,2,FALSE),0)</f>
        <v>6.6400000000000001E-2</v>
      </c>
      <c r="F1134" s="41">
        <f t="shared" ca="1" si="255"/>
        <v>1.0002551455991899</v>
      </c>
      <c r="G1134" s="41">
        <f ca="1">(TRUNC(PRODUCT($F$11:$F1133),16))</f>
        <v>1.4226156033447199</v>
      </c>
      <c r="H1134" s="42">
        <f t="shared" ca="1" si="250"/>
        <v>1.23555597786759</v>
      </c>
      <c r="I1134" s="42">
        <f t="shared" ca="1" si="251"/>
        <v>1.1513971300000001</v>
      </c>
      <c r="J1134" s="40">
        <f t="shared" si="257"/>
        <v>3.5999999999999997E-2</v>
      </c>
      <c r="K1134" s="98">
        <f t="shared" si="258"/>
        <v>42628</v>
      </c>
      <c r="L1134" s="43">
        <f t="shared" si="259"/>
        <v>354</v>
      </c>
      <c r="M1134" s="44">
        <f t="shared" si="260"/>
        <v>354</v>
      </c>
      <c r="N1134" s="8">
        <f t="shared" si="252"/>
        <v>1.0509372830000001</v>
      </c>
      <c r="O1134" s="8">
        <f t="shared" ca="1" si="253"/>
        <v>1.2100461709999999</v>
      </c>
      <c r="P1134" s="44">
        <v>0</v>
      </c>
      <c r="Q1134" s="42">
        <f t="shared" ca="1" si="254"/>
        <v>441190.92377971002</v>
      </c>
      <c r="R1134" s="42"/>
      <c r="S1134" s="34">
        <v>0</v>
      </c>
      <c r="T1134" s="34"/>
    </row>
    <row r="1135" spans="1:20" x14ac:dyDescent="0.2">
      <c r="A1135" s="38">
        <f t="shared" si="256"/>
        <v>43148</v>
      </c>
      <c r="B1135" s="39">
        <f t="shared" ca="1" si="248"/>
        <v>2542643.57978888</v>
      </c>
      <c r="C1135" s="34">
        <f t="shared" si="249"/>
        <v>2100447.3525</v>
      </c>
      <c r="D1135" s="34"/>
      <c r="E1135" s="40">
        <f ca="1">IF(A1135&lt;$B$1,VLOOKUP(A1135,[1]DI!$A$4:$B$15000,2,FALSE),0)</f>
        <v>0</v>
      </c>
      <c r="F1135" s="41">
        <f t="shared" ca="1" si="255"/>
        <v>1</v>
      </c>
      <c r="G1135" s="41">
        <f ca="1">(TRUNC(PRODUCT($F$11:$F1134),16))</f>
        <v>1.4229785774552499</v>
      </c>
      <c r="H1135" s="42">
        <f t="shared" ca="1" si="250"/>
        <v>1.23555597786759</v>
      </c>
      <c r="I1135" s="42">
        <f t="shared" ca="1" si="251"/>
        <v>1.1516909</v>
      </c>
      <c r="J1135" s="40">
        <f t="shared" si="257"/>
        <v>3.5999999999999997E-2</v>
      </c>
      <c r="K1135" s="98">
        <f t="shared" si="258"/>
        <v>42628</v>
      </c>
      <c r="L1135" s="43">
        <f t="shared" si="259"/>
        <v>354</v>
      </c>
      <c r="M1135" s="44">
        <f t="shared" si="260"/>
        <v>355</v>
      </c>
      <c r="N1135" s="8">
        <f t="shared" si="252"/>
        <v>1.051084788</v>
      </c>
      <c r="O1135" s="8">
        <f t="shared" ca="1" si="253"/>
        <v>1.210524785</v>
      </c>
      <c r="P1135" s="44">
        <v>0</v>
      </c>
      <c r="Q1135" s="42">
        <f t="shared" ca="1" si="254"/>
        <v>442196.22728887998</v>
      </c>
      <c r="R1135" s="42"/>
      <c r="S1135" s="34">
        <v>0</v>
      </c>
      <c r="T1135" s="34"/>
    </row>
    <row r="1136" spans="1:20" x14ac:dyDescent="0.2">
      <c r="A1136" s="38">
        <f t="shared" si="256"/>
        <v>43149</v>
      </c>
      <c r="B1136" s="39">
        <f t="shared" ca="1" si="248"/>
        <v>2542643.57978888</v>
      </c>
      <c r="C1136" s="34">
        <f t="shared" si="249"/>
        <v>2100447.3525</v>
      </c>
      <c r="D1136" s="34"/>
      <c r="E1136" s="40">
        <f ca="1">IF(A1136&lt;$B$1,VLOOKUP(A1136,[1]DI!$A$4:$B$15000,2,FALSE),0)</f>
        <v>0</v>
      </c>
      <c r="F1136" s="41">
        <f t="shared" ca="1" si="255"/>
        <v>1</v>
      </c>
      <c r="G1136" s="41">
        <f ca="1">(TRUNC(PRODUCT($F$11:$F1135),16))</f>
        <v>1.4229785774552499</v>
      </c>
      <c r="H1136" s="42">
        <f t="shared" ca="1" si="250"/>
        <v>1.23555597786759</v>
      </c>
      <c r="I1136" s="42">
        <f t="shared" ca="1" si="251"/>
        <v>1.1516909</v>
      </c>
      <c r="J1136" s="40">
        <f t="shared" si="257"/>
        <v>3.5999999999999997E-2</v>
      </c>
      <c r="K1136" s="98">
        <f t="shared" si="258"/>
        <v>42628</v>
      </c>
      <c r="L1136" s="43">
        <f t="shared" si="259"/>
        <v>354</v>
      </c>
      <c r="M1136" s="44">
        <f t="shared" si="260"/>
        <v>355</v>
      </c>
      <c r="N1136" s="8">
        <f t="shared" si="252"/>
        <v>1.051084788</v>
      </c>
      <c r="O1136" s="8">
        <f t="shared" ca="1" si="253"/>
        <v>1.210524785</v>
      </c>
      <c r="P1136" s="44">
        <v>0</v>
      </c>
      <c r="Q1136" s="42">
        <f t="shared" ca="1" si="254"/>
        <v>442196.22728887998</v>
      </c>
      <c r="R1136" s="42"/>
      <c r="S1136" s="34">
        <v>0</v>
      </c>
      <c r="T1136" s="34"/>
    </row>
    <row r="1137" spans="1:20" x14ac:dyDescent="0.2">
      <c r="A1137" s="38">
        <f t="shared" si="256"/>
        <v>43150</v>
      </c>
      <c r="B1137" s="39">
        <f t="shared" ca="1" si="248"/>
        <v>2542643.57978888</v>
      </c>
      <c r="C1137" s="34">
        <f t="shared" si="249"/>
        <v>2100447.3525</v>
      </c>
      <c r="D1137" s="34"/>
      <c r="E1137" s="40">
        <f ca="1">IF(A1137&lt;$B$1,VLOOKUP(A1137,[1]DI!$A$4:$B$15000,2,FALSE),0)</f>
        <v>6.6400000000000001E-2</v>
      </c>
      <c r="F1137" s="41">
        <f t="shared" ca="1" si="255"/>
        <v>1.0002551455991899</v>
      </c>
      <c r="G1137" s="41">
        <f ca="1">(TRUNC(PRODUCT($F$11:$F1136),16))</f>
        <v>1.4229785774552499</v>
      </c>
      <c r="H1137" s="42">
        <f t="shared" ca="1" si="250"/>
        <v>1.23555597786759</v>
      </c>
      <c r="I1137" s="42">
        <f t="shared" ca="1" si="251"/>
        <v>1.1516909</v>
      </c>
      <c r="J1137" s="40">
        <f t="shared" si="257"/>
        <v>3.5999999999999997E-2</v>
      </c>
      <c r="K1137" s="98">
        <f t="shared" si="258"/>
        <v>42628</v>
      </c>
      <c r="L1137" s="43">
        <f t="shared" si="259"/>
        <v>355</v>
      </c>
      <c r="M1137" s="44">
        <f t="shared" si="260"/>
        <v>355</v>
      </c>
      <c r="N1137" s="8">
        <f t="shared" si="252"/>
        <v>1.051084788</v>
      </c>
      <c r="O1137" s="8">
        <f t="shared" ca="1" si="253"/>
        <v>1.210524785</v>
      </c>
      <c r="P1137" s="44">
        <v>0</v>
      </c>
      <c r="Q1137" s="42">
        <f t="shared" ca="1" si="254"/>
        <v>442196.22728887998</v>
      </c>
      <c r="R1137" s="42"/>
      <c r="S1137" s="34">
        <v>0</v>
      </c>
      <c r="T1137" s="34"/>
    </row>
    <row r="1138" spans="1:20" x14ac:dyDescent="0.2">
      <c r="A1138" s="38">
        <f t="shared" si="256"/>
        <v>43151</v>
      </c>
      <c r="B1138" s="39">
        <f t="shared" ca="1" si="248"/>
        <v>2543649.2928852802</v>
      </c>
      <c r="C1138" s="34">
        <f t="shared" si="249"/>
        <v>2100447.3525</v>
      </c>
      <c r="D1138" s="34"/>
      <c r="E1138" s="40">
        <f ca="1">IF(A1138&lt;$B$1,VLOOKUP(A1138,[1]DI!$A$4:$B$15000,2,FALSE),0)</f>
        <v>6.6400000000000001E-2</v>
      </c>
      <c r="F1138" s="41">
        <f t="shared" ca="1" si="255"/>
        <v>1.0002551455991899</v>
      </c>
      <c r="G1138" s="41">
        <f ca="1">(TRUNC(PRODUCT($F$11:$F1137),16))</f>
        <v>1.4233416441770299</v>
      </c>
      <c r="H1138" s="42">
        <f t="shared" ca="1" si="250"/>
        <v>1.23555597786759</v>
      </c>
      <c r="I1138" s="42">
        <f t="shared" ca="1" si="251"/>
        <v>1.15198475</v>
      </c>
      <c r="J1138" s="40">
        <f t="shared" si="257"/>
        <v>3.5999999999999997E-2</v>
      </c>
      <c r="K1138" s="98">
        <f t="shared" si="258"/>
        <v>42628</v>
      </c>
      <c r="L1138" s="43">
        <f t="shared" si="259"/>
        <v>356</v>
      </c>
      <c r="M1138" s="44">
        <f t="shared" si="260"/>
        <v>356</v>
      </c>
      <c r="N1138" s="8">
        <f t="shared" si="252"/>
        <v>1.0512323139999999</v>
      </c>
      <c r="O1138" s="8">
        <f t="shared" ca="1" si="253"/>
        <v>1.2110035939999999</v>
      </c>
      <c r="P1138" s="44">
        <v>0</v>
      </c>
      <c r="Q1138" s="42">
        <f t="shared" ca="1" si="254"/>
        <v>443201.94038528</v>
      </c>
      <c r="R1138" s="42"/>
      <c r="S1138" s="34">
        <v>0</v>
      </c>
      <c r="T1138" s="34"/>
    </row>
    <row r="1139" spans="1:20" x14ac:dyDescent="0.2">
      <c r="A1139" s="38">
        <f t="shared" si="256"/>
        <v>43152</v>
      </c>
      <c r="B1139" s="39">
        <f t="shared" ca="1" si="248"/>
        <v>2544655.3924639998</v>
      </c>
      <c r="C1139" s="34">
        <f t="shared" si="249"/>
        <v>2100447.3525</v>
      </c>
      <c r="D1139" s="34"/>
      <c r="E1139" s="40">
        <f ca="1">IF(A1139&lt;$B$1,VLOOKUP(A1139,[1]DI!$A$4:$B$15000,2,FALSE),0)</f>
        <v>6.6400000000000001E-2</v>
      </c>
      <c r="F1139" s="41">
        <f t="shared" ca="1" si="255"/>
        <v>1.0002551455991899</v>
      </c>
      <c r="G1139" s="41">
        <f ca="1">(TRUNC(PRODUCT($F$11:$F1138),16))</f>
        <v>1.4237048035336901</v>
      </c>
      <c r="H1139" s="42">
        <f t="shared" ca="1" si="250"/>
        <v>1.23555597786759</v>
      </c>
      <c r="I1139" s="42">
        <f t="shared" ca="1" si="251"/>
        <v>1.1522786700000001</v>
      </c>
      <c r="J1139" s="40">
        <f t="shared" si="257"/>
        <v>3.5999999999999997E-2</v>
      </c>
      <c r="K1139" s="98">
        <f t="shared" si="258"/>
        <v>42628</v>
      </c>
      <c r="L1139" s="43">
        <f t="shared" si="259"/>
        <v>357</v>
      </c>
      <c r="M1139" s="44">
        <f t="shared" si="260"/>
        <v>357</v>
      </c>
      <c r="N1139" s="8">
        <f t="shared" si="252"/>
        <v>1.0513798599999999</v>
      </c>
      <c r="O1139" s="8">
        <f t="shared" ca="1" si="253"/>
        <v>1.2114825870000001</v>
      </c>
      <c r="P1139" s="44">
        <v>0</v>
      </c>
      <c r="Q1139" s="42">
        <f t="shared" ca="1" si="254"/>
        <v>444208.039964</v>
      </c>
      <c r="R1139" s="42"/>
      <c r="S1139" s="34">
        <v>0</v>
      </c>
      <c r="T1139" s="34"/>
    </row>
    <row r="1140" spans="1:20" x14ac:dyDescent="0.2">
      <c r="A1140" s="38">
        <f t="shared" si="256"/>
        <v>43153</v>
      </c>
      <c r="B1140" s="39">
        <f t="shared" ca="1" si="248"/>
        <v>2545661.8995294999</v>
      </c>
      <c r="C1140" s="34">
        <f t="shared" si="249"/>
        <v>2100447.3525</v>
      </c>
      <c r="D1140" s="34"/>
      <c r="E1140" s="40">
        <f ca="1">IF(A1140&lt;$B$1,VLOOKUP(A1140,[1]DI!$A$4:$B$15000,2,FALSE),0)</f>
        <v>6.6400000000000001E-2</v>
      </c>
      <c r="F1140" s="41">
        <f t="shared" ca="1" si="255"/>
        <v>1.0002551455991899</v>
      </c>
      <c r="G1140" s="41">
        <f ca="1">(TRUNC(PRODUCT($F$11:$F1139),16))</f>
        <v>1.4240680555488501</v>
      </c>
      <c r="H1140" s="42">
        <f t="shared" ca="1" si="250"/>
        <v>1.23555597786759</v>
      </c>
      <c r="I1140" s="42">
        <f t="shared" ca="1" si="251"/>
        <v>1.1525726700000001</v>
      </c>
      <c r="J1140" s="40">
        <f t="shared" si="257"/>
        <v>3.5999999999999997E-2</v>
      </c>
      <c r="K1140" s="98">
        <f t="shared" si="258"/>
        <v>42628</v>
      </c>
      <c r="L1140" s="43">
        <f t="shared" si="259"/>
        <v>358</v>
      </c>
      <c r="M1140" s="44">
        <f t="shared" si="260"/>
        <v>358</v>
      </c>
      <c r="N1140" s="8">
        <f t="shared" si="252"/>
        <v>1.0515274269999999</v>
      </c>
      <c r="O1140" s="8">
        <f t="shared" ca="1" si="253"/>
        <v>1.2119617739999999</v>
      </c>
      <c r="P1140" s="44">
        <v>0</v>
      </c>
      <c r="Q1140" s="42">
        <f t="shared" ca="1" si="254"/>
        <v>445214.54702950001</v>
      </c>
      <c r="R1140" s="42"/>
      <c r="S1140" s="34">
        <v>0</v>
      </c>
      <c r="T1140" s="34"/>
    </row>
    <row r="1141" spans="1:20" x14ac:dyDescent="0.2">
      <c r="A1141" s="38">
        <f t="shared" si="256"/>
        <v>43154</v>
      </c>
      <c r="B1141" s="39">
        <f t="shared" ca="1" si="248"/>
        <v>2546668.8182826801</v>
      </c>
      <c r="C1141" s="34">
        <f t="shared" si="249"/>
        <v>2100447.3525</v>
      </c>
      <c r="D1141" s="34"/>
      <c r="E1141" s="40">
        <f ca="1">IF(A1141&lt;$B$1,VLOOKUP(A1141,[1]DI!$A$4:$B$15000,2,FALSE),0)</f>
        <v>6.6400000000000001E-2</v>
      </c>
      <c r="F1141" s="41">
        <f t="shared" ca="1" si="255"/>
        <v>1.0002551455991899</v>
      </c>
      <c r="G1141" s="41">
        <f ca="1">(TRUNC(PRODUCT($F$11:$F1140),16))</f>
        <v>1.42443140024617</v>
      </c>
      <c r="H1141" s="42">
        <f t="shared" ca="1" si="250"/>
        <v>1.23555597786759</v>
      </c>
      <c r="I1141" s="42">
        <f t="shared" ca="1" si="251"/>
        <v>1.1528667500000001</v>
      </c>
      <c r="J1141" s="40">
        <f t="shared" si="257"/>
        <v>3.5999999999999997E-2</v>
      </c>
      <c r="K1141" s="98">
        <f t="shared" si="258"/>
        <v>42628</v>
      </c>
      <c r="L1141" s="43">
        <f t="shared" si="259"/>
        <v>359</v>
      </c>
      <c r="M1141" s="44">
        <f t="shared" si="260"/>
        <v>359</v>
      </c>
      <c r="N1141" s="8">
        <f t="shared" si="252"/>
        <v>1.051675015</v>
      </c>
      <c r="O1141" s="8">
        <f t="shared" ca="1" si="253"/>
        <v>1.212441157</v>
      </c>
      <c r="P1141" s="44">
        <v>0</v>
      </c>
      <c r="Q1141" s="42">
        <f t="shared" ca="1" si="254"/>
        <v>446221.46578268002</v>
      </c>
      <c r="R1141" s="42"/>
      <c r="S1141" s="34">
        <v>0</v>
      </c>
      <c r="T1141" s="34"/>
    </row>
    <row r="1142" spans="1:20" x14ac:dyDescent="0.2">
      <c r="A1142" s="38">
        <f t="shared" si="256"/>
        <v>43155</v>
      </c>
      <c r="B1142" s="39">
        <f t="shared" ca="1" si="248"/>
        <v>2547676.1214177301</v>
      </c>
      <c r="C1142" s="34">
        <f t="shared" si="249"/>
        <v>2100447.3525</v>
      </c>
      <c r="D1142" s="34"/>
      <c r="E1142" s="40">
        <f ca="1">IF(A1142&lt;$B$1,VLOOKUP(A1142,[1]DI!$A$4:$B$15000,2,FALSE),0)</f>
        <v>0</v>
      </c>
      <c r="F1142" s="41">
        <f t="shared" ca="1" si="255"/>
        <v>1</v>
      </c>
      <c r="G1142" s="41">
        <f ca="1">(TRUNC(PRODUCT($F$11:$F1141),16))</f>
        <v>1.4247948376493</v>
      </c>
      <c r="H1142" s="42">
        <f t="shared" ca="1" si="250"/>
        <v>1.23555597786759</v>
      </c>
      <c r="I1142" s="42">
        <f t="shared" ca="1" si="251"/>
        <v>1.1531609</v>
      </c>
      <c r="J1142" s="40">
        <f t="shared" si="257"/>
        <v>3.5999999999999997E-2</v>
      </c>
      <c r="K1142" s="98">
        <f t="shared" si="258"/>
        <v>42628</v>
      </c>
      <c r="L1142" s="43">
        <f t="shared" si="259"/>
        <v>359</v>
      </c>
      <c r="M1142" s="44">
        <f t="shared" si="260"/>
        <v>360</v>
      </c>
      <c r="N1142" s="8">
        <f t="shared" si="252"/>
        <v>1.0518226230000001</v>
      </c>
      <c r="O1142" s="8">
        <f t="shared" ca="1" si="253"/>
        <v>1.2129207230000001</v>
      </c>
      <c r="P1142" s="44">
        <v>0</v>
      </c>
      <c r="Q1142" s="42">
        <f t="shared" ca="1" si="254"/>
        <v>447228.76891773002</v>
      </c>
      <c r="R1142" s="42"/>
      <c r="S1142" s="34">
        <v>0</v>
      </c>
      <c r="T1142" s="34"/>
    </row>
    <row r="1143" spans="1:20" x14ac:dyDescent="0.2">
      <c r="A1143" s="38">
        <f t="shared" si="256"/>
        <v>43156</v>
      </c>
      <c r="B1143" s="39">
        <f t="shared" ca="1" si="248"/>
        <v>2547676.1214177301</v>
      </c>
      <c r="C1143" s="34">
        <f t="shared" si="249"/>
        <v>2100447.3525</v>
      </c>
      <c r="D1143" s="34"/>
      <c r="E1143" s="40">
        <f ca="1">IF(A1143&lt;$B$1,VLOOKUP(A1143,[1]DI!$A$4:$B$15000,2,FALSE),0)</f>
        <v>0</v>
      </c>
      <c r="F1143" s="41">
        <f t="shared" ca="1" si="255"/>
        <v>1</v>
      </c>
      <c r="G1143" s="41">
        <f ca="1">(TRUNC(PRODUCT($F$11:$F1142),16))</f>
        <v>1.4247948376493</v>
      </c>
      <c r="H1143" s="42">
        <f t="shared" ca="1" si="250"/>
        <v>1.23555597786759</v>
      </c>
      <c r="I1143" s="42">
        <f t="shared" ca="1" si="251"/>
        <v>1.1531609</v>
      </c>
      <c r="J1143" s="40">
        <f t="shared" si="257"/>
        <v>3.5999999999999997E-2</v>
      </c>
      <c r="K1143" s="98">
        <f t="shared" si="258"/>
        <v>42628</v>
      </c>
      <c r="L1143" s="43">
        <f t="shared" si="259"/>
        <v>359</v>
      </c>
      <c r="M1143" s="44">
        <f t="shared" si="260"/>
        <v>360</v>
      </c>
      <c r="N1143" s="8">
        <f t="shared" si="252"/>
        <v>1.0518226230000001</v>
      </c>
      <c r="O1143" s="8">
        <f t="shared" ca="1" si="253"/>
        <v>1.2129207230000001</v>
      </c>
      <c r="P1143" s="44">
        <v>0</v>
      </c>
      <c r="Q1143" s="42">
        <f t="shared" ca="1" si="254"/>
        <v>447228.76891773002</v>
      </c>
      <c r="R1143" s="42"/>
      <c r="S1143" s="34">
        <v>0</v>
      </c>
      <c r="T1143" s="34"/>
    </row>
    <row r="1144" spans="1:20" x14ac:dyDescent="0.2">
      <c r="A1144" s="38">
        <f t="shared" si="256"/>
        <v>43157</v>
      </c>
      <c r="B1144" s="39">
        <f t="shared" ca="1" si="248"/>
        <v>2547676.1214177301</v>
      </c>
      <c r="C1144" s="34">
        <f t="shared" si="249"/>
        <v>2100447.3525</v>
      </c>
      <c r="D1144" s="34"/>
      <c r="E1144" s="40">
        <f ca="1">IF(A1144&lt;$B$1,VLOOKUP(A1144,[1]DI!$A$4:$B$15000,2,FALSE),0)</f>
        <v>6.6400000000000001E-2</v>
      </c>
      <c r="F1144" s="41">
        <f t="shared" ca="1" si="255"/>
        <v>1.0002551455991899</v>
      </c>
      <c r="G1144" s="41">
        <f ca="1">(TRUNC(PRODUCT($F$11:$F1143),16))</f>
        <v>1.4247948376493</v>
      </c>
      <c r="H1144" s="42">
        <f t="shared" ca="1" si="250"/>
        <v>1.23555597786759</v>
      </c>
      <c r="I1144" s="42">
        <f t="shared" ca="1" si="251"/>
        <v>1.1531609</v>
      </c>
      <c r="J1144" s="40">
        <f t="shared" si="257"/>
        <v>3.5999999999999997E-2</v>
      </c>
      <c r="K1144" s="98">
        <f t="shared" si="258"/>
        <v>42628</v>
      </c>
      <c r="L1144" s="43">
        <f t="shared" si="259"/>
        <v>360</v>
      </c>
      <c r="M1144" s="44">
        <f t="shared" si="260"/>
        <v>360</v>
      </c>
      <c r="N1144" s="8">
        <f t="shared" si="252"/>
        <v>1.0518226230000001</v>
      </c>
      <c r="O1144" s="8">
        <f t="shared" ca="1" si="253"/>
        <v>1.2129207230000001</v>
      </c>
      <c r="P1144" s="44">
        <v>0</v>
      </c>
      <c r="Q1144" s="42">
        <f t="shared" ca="1" si="254"/>
        <v>447228.76891773002</v>
      </c>
      <c r="R1144" s="42"/>
      <c r="S1144" s="34">
        <v>0</v>
      </c>
      <c r="T1144" s="34"/>
    </row>
    <row r="1145" spans="1:20" x14ac:dyDescent="0.2">
      <c r="A1145" s="38">
        <f t="shared" si="256"/>
        <v>43158</v>
      </c>
      <c r="B1145" s="39">
        <f t="shared" ca="1" si="248"/>
        <v>2548683.8131355401</v>
      </c>
      <c r="C1145" s="34">
        <f t="shared" si="249"/>
        <v>2100447.3525</v>
      </c>
      <c r="D1145" s="34"/>
      <c r="E1145" s="40">
        <f ca="1">IF(A1145&lt;$B$1,VLOOKUP(A1145,[1]DI!$A$4:$B$15000,2,FALSE),0)</f>
        <v>6.6400000000000001E-2</v>
      </c>
      <c r="F1145" s="41">
        <f t="shared" ca="1" si="255"/>
        <v>1.0002551455991899</v>
      </c>
      <c r="G1145" s="41">
        <f ca="1">(TRUNC(PRODUCT($F$11:$F1144),16))</f>
        <v>1.42515836778187</v>
      </c>
      <c r="H1145" s="42">
        <f t="shared" ca="1" si="250"/>
        <v>1.23555597786759</v>
      </c>
      <c r="I1145" s="42">
        <f t="shared" ca="1" si="251"/>
        <v>1.1534551200000001</v>
      </c>
      <c r="J1145" s="40">
        <f t="shared" si="257"/>
        <v>3.5999999999999997E-2</v>
      </c>
      <c r="K1145" s="98">
        <f t="shared" si="258"/>
        <v>42628</v>
      </c>
      <c r="L1145" s="43">
        <f t="shared" si="259"/>
        <v>361</v>
      </c>
      <c r="M1145" s="44">
        <f t="shared" si="260"/>
        <v>361</v>
      </c>
      <c r="N1145" s="8">
        <f t="shared" si="252"/>
        <v>1.0519702529999999</v>
      </c>
      <c r="O1145" s="8">
        <f t="shared" ca="1" si="253"/>
        <v>1.213400474</v>
      </c>
      <c r="P1145" s="44">
        <v>0</v>
      </c>
      <c r="Q1145" s="42">
        <f t="shared" ca="1" si="254"/>
        <v>448236.46063554002</v>
      </c>
      <c r="R1145" s="42"/>
      <c r="S1145" s="34">
        <v>0</v>
      </c>
      <c r="T1145" s="34"/>
    </row>
    <row r="1146" spans="1:20" x14ac:dyDescent="0.2">
      <c r="A1146" s="38">
        <f t="shared" si="256"/>
        <v>43159</v>
      </c>
      <c r="B1146" s="39">
        <f t="shared" ca="1" si="248"/>
        <v>2549691.9144405802</v>
      </c>
      <c r="C1146" s="34">
        <f t="shared" si="249"/>
        <v>2100447.3525</v>
      </c>
      <c r="D1146" s="34"/>
      <c r="E1146" s="40">
        <f ca="1">IF(A1146&lt;$B$1,VLOOKUP(A1146,[1]DI!$A$4:$B$15000,2,FALSE),0)</f>
        <v>6.6400000000000001E-2</v>
      </c>
      <c r="F1146" s="41">
        <f t="shared" ca="1" si="255"/>
        <v>1.0002551455991899</v>
      </c>
      <c r="G1146" s="41">
        <f ca="1">(TRUNC(PRODUCT($F$11:$F1145),16))</f>
        <v>1.42552199066756</v>
      </c>
      <c r="H1146" s="42">
        <f t="shared" ca="1" si="250"/>
        <v>1.23555597786759</v>
      </c>
      <c r="I1146" s="42">
        <f t="shared" ca="1" si="251"/>
        <v>1.15374942</v>
      </c>
      <c r="J1146" s="40">
        <f t="shared" si="257"/>
        <v>3.5999999999999997E-2</v>
      </c>
      <c r="K1146" s="98">
        <f t="shared" si="258"/>
        <v>42628</v>
      </c>
      <c r="L1146" s="43">
        <f t="shared" si="259"/>
        <v>362</v>
      </c>
      <c r="M1146" s="44">
        <f t="shared" si="260"/>
        <v>362</v>
      </c>
      <c r="N1146" s="8">
        <f t="shared" si="252"/>
        <v>1.0521179030000001</v>
      </c>
      <c r="O1146" s="8">
        <f t="shared" ca="1" si="253"/>
        <v>1.21388042</v>
      </c>
      <c r="P1146" s="44">
        <v>0</v>
      </c>
      <c r="Q1146" s="42">
        <f t="shared" ca="1" si="254"/>
        <v>449244.56194058002</v>
      </c>
      <c r="R1146" s="42"/>
      <c r="S1146" s="34">
        <v>0</v>
      </c>
      <c r="T1146" s="34"/>
    </row>
    <row r="1147" spans="1:20" x14ac:dyDescent="0.2">
      <c r="A1147" s="38">
        <f t="shared" si="256"/>
        <v>43160</v>
      </c>
      <c r="B1147" s="39">
        <f t="shared" ca="1" si="248"/>
        <v>2550700.40222794</v>
      </c>
      <c r="C1147" s="34">
        <f t="shared" si="249"/>
        <v>2100447.3525</v>
      </c>
      <c r="D1147" s="34"/>
      <c r="E1147" s="40">
        <f ca="1">IF(A1147&lt;$B$1,VLOOKUP(A1147,[1]DI!$A$4:$B$15000,2,FALSE),0)</f>
        <v>6.6400000000000001E-2</v>
      </c>
      <c r="F1147" s="41">
        <f t="shared" ca="1" si="255"/>
        <v>1.0002551455991899</v>
      </c>
      <c r="G1147" s="41">
        <f ca="1">(TRUNC(PRODUCT($F$11:$F1146),16))</f>
        <v>1.4258857063300301</v>
      </c>
      <c r="H1147" s="42">
        <f t="shared" ca="1" si="250"/>
        <v>1.23555597786759</v>
      </c>
      <c r="I1147" s="42">
        <f t="shared" ca="1" si="251"/>
        <v>1.15404379</v>
      </c>
      <c r="J1147" s="40">
        <f t="shared" si="257"/>
        <v>3.5999999999999997E-2</v>
      </c>
      <c r="K1147" s="98">
        <f t="shared" si="258"/>
        <v>42628</v>
      </c>
      <c r="L1147" s="43">
        <f t="shared" si="259"/>
        <v>363</v>
      </c>
      <c r="M1147" s="44">
        <f t="shared" si="260"/>
        <v>363</v>
      </c>
      <c r="N1147" s="8">
        <f t="shared" si="252"/>
        <v>1.0522655729999999</v>
      </c>
      <c r="O1147" s="8">
        <f t="shared" ca="1" si="253"/>
        <v>1.2143605500000001</v>
      </c>
      <c r="P1147" s="44">
        <v>0</v>
      </c>
      <c r="Q1147" s="42">
        <f t="shared" ca="1" si="254"/>
        <v>450253.04972794</v>
      </c>
      <c r="R1147" s="42"/>
      <c r="S1147" s="34">
        <v>0</v>
      </c>
      <c r="T1147" s="34"/>
    </row>
    <row r="1148" spans="1:20" x14ac:dyDescent="0.2">
      <c r="A1148" s="38">
        <f t="shared" si="256"/>
        <v>43161</v>
      </c>
      <c r="B1148" s="39">
        <f t="shared" ca="1" si="248"/>
        <v>2551709.30170298</v>
      </c>
      <c r="C1148" s="34">
        <f t="shared" si="249"/>
        <v>2100447.3525</v>
      </c>
      <c r="D1148" s="34"/>
      <c r="E1148" s="40">
        <f ca="1">IF(A1148&lt;$B$1,VLOOKUP(A1148,[1]DI!$A$4:$B$15000,2,FALSE),0)</f>
        <v>6.6400000000000001E-2</v>
      </c>
      <c r="F1148" s="41">
        <f t="shared" ca="1" si="255"/>
        <v>1.0002551455991899</v>
      </c>
      <c r="G1148" s="41">
        <f ca="1">(TRUNC(PRODUCT($F$11:$F1147),16))</f>
        <v>1.4262495147929399</v>
      </c>
      <c r="H1148" s="42">
        <f t="shared" ca="1" si="250"/>
        <v>1.23555597786759</v>
      </c>
      <c r="I1148" s="42">
        <f t="shared" ca="1" si="251"/>
        <v>1.15433824</v>
      </c>
      <c r="J1148" s="40">
        <f t="shared" si="257"/>
        <v>3.5999999999999997E-2</v>
      </c>
      <c r="K1148" s="98">
        <f t="shared" si="258"/>
        <v>42628</v>
      </c>
      <c r="L1148" s="43">
        <f t="shared" si="259"/>
        <v>364</v>
      </c>
      <c r="M1148" s="44">
        <f t="shared" si="260"/>
        <v>364</v>
      </c>
      <c r="N1148" s="8">
        <f t="shared" si="252"/>
        <v>1.052413265</v>
      </c>
      <c r="O1148" s="8">
        <f t="shared" ca="1" si="253"/>
        <v>1.214840876</v>
      </c>
      <c r="P1148" s="44">
        <v>0</v>
      </c>
      <c r="Q1148" s="42">
        <f t="shared" ca="1" si="254"/>
        <v>451261.94920297997</v>
      </c>
      <c r="R1148" s="42"/>
      <c r="S1148" s="34">
        <v>0</v>
      </c>
      <c r="T1148" s="34"/>
    </row>
    <row r="1149" spans="1:20" x14ac:dyDescent="0.2">
      <c r="A1149" s="38">
        <f t="shared" si="256"/>
        <v>43162</v>
      </c>
      <c r="B1149" s="39">
        <f t="shared" ca="1" si="248"/>
        <v>2552718.6086647999</v>
      </c>
      <c r="C1149" s="34">
        <f t="shared" si="249"/>
        <v>2100447.3525</v>
      </c>
      <c r="D1149" s="34"/>
      <c r="E1149" s="40">
        <f ca="1">IF(A1149&lt;$B$1,VLOOKUP(A1149,[1]DI!$A$4:$B$15000,2,FALSE),0)</f>
        <v>0</v>
      </c>
      <c r="F1149" s="41">
        <f t="shared" ca="1" si="255"/>
        <v>1</v>
      </c>
      <c r="G1149" s="41">
        <f ca="1">(TRUNC(PRODUCT($F$11:$F1148),16))</f>
        <v>1.4266134160799899</v>
      </c>
      <c r="H1149" s="42">
        <f t="shared" ca="1" si="250"/>
        <v>1.23555597786759</v>
      </c>
      <c r="I1149" s="42">
        <f t="shared" ca="1" si="251"/>
        <v>1.1546327700000001</v>
      </c>
      <c r="J1149" s="40">
        <f t="shared" si="257"/>
        <v>3.5999999999999997E-2</v>
      </c>
      <c r="K1149" s="98">
        <f t="shared" si="258"/>
        <v>42628</v>
      </c>
      <c r="L1149" s="43">
        <f t="shared" si="259"/>
        <v>364</v>
      </c>
      <c r="M1149" s="44">
        <f t="shared" si="260"/>
        <v>365</v>
      </c>
      <c r="N1149" s="8">
        <f t="shared" si="252"/>
        <v>1.052560977</v>
      </c>
      <c r="O1149" s="8">
        <f t="shared" ca="1" si="253"/>
        <v>1.215321396</v>
      </c>
      <c r="P1149" s="44">
        <v>0</v>
      </c>
      <c r="Q1149" s="42">
        <f t="shared" ca="1" si="254"/>
        <v>452271.25616480003</v>
      </c>
      <c r="R1149" s="42"/>
      <c r="S1149" s="34">
        <v>0</v>
      </c>
      <c r="T1149" s="34"/>
    </row>
    <row r="1150" spans="1:20" x14ac:dyDescent="0.2">
      <c r="A1150" s="38">
        <f t="shared" si="256"/>
        <v>43163</v>
      </c>
      <c r="B1150" s="39">
        <f t="shared" ref="B1150:B1213" ca="1" si="261">IF(A1150&lt;=TODAY(),C1150+Q1150,IF(AND(A1150&gt;TODAY(),A1150&lt;=$B$1),IF(VLOOKUP(TODAY(),$A$10:$E$2000,5,FALSE)=0,"n.d",C1150+Q1150),"n.d"))</f>
        <v>2552718.6086647999</v>
      </c>
      <c r="C1150" s="34">
        <f t="shared" ref="C1150:C1213" si="262">(C1149-S1149)</f>
        <v>2100447.3525</v>
      </c>
      <c r="D1150" s="34"/>
      <c r="E1150" s="40">
        <f ca="1">IF(A1150&lt;$B$1,VLOOKUP(A1150,[1]DI!$A$4:$B$15000,2,FALSE),0)</f>
        <v>0</v>
      </c>
      <c r="F1150" s="41">
        <f t="shared" ca="1" si="255"/>
        <v>1</v>
      </c>
      <c r="G1150" s="41">
        <f ca="1">(TRUNC(PRODUCT($F$11:$F1149),16))</f>
        <v>1.4266134160799899</v>
      </c>
      <c r="H1150" s="42">
        <f t="shared" ref="H1150:H1213" ca="1" si="263">IF(P1149&gt;0,G1149,H1149)</f>
        <v>1.23555597786759</v>
      </c>
      <c r="I1150" s="42">
        <f t="shared" ref="I1150:I1213" ca="1" si="264">ROUND(G1150/H1150,8)</f>
        <v>1.1546327700000001</v>
      </c>
      <c r="J1150" s="40">
        <f t="shared" si="257"/>
        <v>3.5999999999999997E-2</v>
      </c>
      <c r="K1150" s="98">
        <f t="shared" si="258"/>
        <v>42628</v>
      </c>
      <c r="L1150" s="43">
        <f t="shared" si="259"/>
        <v>364</v>
      </c>
      <c r="M1150" s="44">
        <f t="shared" si="260"/>
        <v>365</v>
      </c>
      <c r="N1150" s="8">
        <f t="shared" ref="N1150:N1213" si="265">ROUND((J1150+1)^(M1150/252),9)</f>
        <v>1.052560977</v>
      </c>
      <c r="O1150" s="8">
        <f t="shared" ref="O1150:O1213" ca="1" si="266">ROUND(I1150*N1150,9)</f>
        <v>1.215321396</v>
      </c>
      <c r="P1150" s="44">
        <v>0</v>
      </c>
      <c r="Q1150" s="42">
        <f t="shared" ref="Q1150:Q1213" ca="1" si="267">TRUNC(((O1150-1)*C1150),8)</f>
        <v>452271.25616480003</v>
      </c>
      <c r="R1150" s="42"/>
      <c r="S1150" s="34">
        <v>0</v>
      </c>
      <c r="T1150" s="34"/>
    </row>
    <row r="1151" spans="1:20" x14ac:dyDescent="0.2">
      <c r="A1151" s="38">
        <f t="shared" si="256"/>
        <v>43164</v>
      </c>
      <c r="B1151" s="39">
        <f t="shared" ca="1" si="261"/>
        <v>2552718.6086647999</v>
      </c>
      <c r="C1151" s="34">
        <f t="shared" si="262"/>
        <v>2100447.3525</v>
      </c>
      <c r="D1151" s="34"/>
      <c r="E1151" s="40">
        <f ca="1">IF(A1151&lt;$B$1,VLOOKUP(A1151,[1]DI!$A$4:$B$15000,2,FALSE),0)</f>
        <v>6.6400000000000001E-2</v>
      </c>
      <c r="F1151" s="41">
        <f t="shared" ca="1" si="255"/>
        <v>1.0002551455991899</v>
      </c>
      <c r="G1151" s="41">
        <f ca="1">(TRUNC(PRODUCT($F$11:$F1150),16))</f>
        <v>1.4266134160799899</v>
      </c>
      <c r="H1151" s="42">
        <f t="shared" ca="1" si="263"/>
        <v>1.23555597786759</v>
      </c>
      <c r="I1151" s="42">
        <f t="shared" ca="1" si="264"/>
        <v>1.1546327700000001</v>
      </c>
      <c r="J1151" s="40">
        <f t="shared" si="257"/>
        <v>3.5999999999999997E-2</v>
      </c>
      <c r="K1151" s="98">
        <f t="shared" si="258"/>
        <v>42628</v>
      </c>
      <c r="L1151" s="43">
        <f t="shared" si="259"/>
        <v>365</v>
      </c>
      <c r="M1151" s="44">
        <f t="shared" si="260"/>
        <v>365</v>
      </c>
      <c r="N1151" s="8">
        <f t="shared" si="265"/>
        <v>1.052560977</v>
      </c>
      <c r="O1151" s="8">
        <f t="shared" ca="1" si="266"/>
        <v>1.215321396</v>
      </c>
      <c r="P1151" s="44">
        <v>0</v>
      </c>
      <c r="Q1151" s="42">
        <f t="shared" ca="1" si="267"/>
        <v>452271.25616480003</v>
      </c>
      <c r="R1151" s="42"/>
      <c r="S1151" s="34">
        <v>0</v>
      </c>
      <c r="T1151" s="34"/>
    </row>
    <row r="1152" spans="1:20" x14ac:dyDescent="0.2">
      <c r="A1152" s="38">
        <f t="shared" si="256"/>
        <v>43165</v>
      </c>
      <c r="B1152" s="39">
        <f t="shared" ca="1" si="261"/>
        <v>2553728.3063098299</v>
      </c>
      <c r="C1152" s="34">
        <f t="shared" si="262"/>
        <v>2100447.3525</v>
      </c>
      <c r="D1152" s="34"/>
      <c r="E1152" s="40">
        <f ca="1">IF(A1152&lt;$B$1,VLOOKUP(A1152,[1]DI!$A$4:$B$15000,2,FALSE),0)</f>
        <v>6.6400000000000001E-2</v>
      </c>
      <c r="F1152" s="41">
        <f t="shared" ca="1" si="255"/>
        <v>1.0002551455991899</v>
      </c>
      <c r="G1152" s="41">
        <f ca="1">(TRUNC(PRODUCT($F$11:$F1151),16))</f>
        <v>1.42697741021485</v>
      </c>
      <c r="H1152" s="42">
        <f t="shared" ca="1" si="263"/>
        <v>1.23555597786759</v>
      </c>
      <c r="I1152" s="42">
        <f t="shared" ca="1" si="264"/>
        <v>1.15492737</v>
      </c>
      <c r="J1152" s="40">
        <f t="shared" si="257"/>
        <v>3.5999999999999997E-2</v>
      </c>
      <c r="K1152" s="98">
        <f t="shared" si="258"/>
        <v>42628</v>
      </c>
      <c r="L1152" s="43">
        <f t="shared" si="259"/>
        <v>366</v>
      </c>
      <c r="M1152" s="44">
        <f t="shared" si="260"/>
        <v>366</v>
      </c>
      <c r="N1152" s="8">
        <f t="shared" si="265"/>
        <v>1.0527087100000001</v>
      </c>
      <c r="O1152" s="8">
        <f t="shared" ca="1" si="266"/>
        <v>1.2158021020000001</v>
      </c>
      <c r="P1152" s="44">
        <v>0</v>
      </c>
      <c r="Q1152" s="42">
        <f t="shared" ca="1" si="267"/>
        <v>453280.95380983001</v>
      </c>
      <c r="R1152" s="42"/>
      <c r="S1152" s="34">
        <v>0</v>
      </c>
      <c r="T1152" s="34"/>
    </row>
    <row r="1153" spans="1:20" x14ac:dyDescent="0.2">
      <c r="A1153" s="38">
        <f t="shared" si="256"/>
        <v>43166</v>
      </c>
      <c r="B1153" s="39">
        <f t="shared" ca="1" si="261"/>
        <v>2554738.3883367302</v>
      </c>
      <c r="C1153" s="34">
        <f t="shared" si="262"/>
        <v>2100447.3525</v>
      </c>
      <c r="D1153" s="34"/>
      <c r="E1153" s="40">
        <f ca="1">IF(A1153&lt;$B$1,VLOOKUP(A1153,[1]DI!$A$4:$B$15000,2,FALSE),0)</f>
        <v>6.6400000000000001E-2</v>
      </c>
      <c r="F1153" s="41">
        <f t="shared" ca="1" si="255"/>
        <v>1.0002551455991899</v>
      </c>
      <c r="G1153" s="41">
        <f ca="1">(TRUNC(PRODUCT($F$11:$F1152),16))</f>
        <v>1.42734149722121</v>
      </c>
      <c r="H1153" s="42">
        <f t="shared" ca="1" si="263"/>
        <v>1.23555597786759</v>
      </c>
      <c r="I1153" s="42">
        <f t="shared" ca="1" si="264"/>
        <v>1.15522204</v>
      </c>
      <c r="J1153" s="40">
        <f t="shared" si="257"/>
        <v>3.5999999999999997E-2</v>
      </c>
      <c r="K1153" s="98">
        <f t="shared" si="258"/>
        <v>42628</v>
      </c>
      <c r="L1153" s="43">
        <f t="shared" si="259"/>
        <v>367</v>
      </c>
      <c r="M1153" s="44">
        <f t="shared" si="260"/>
        <v>367</v>
      </c>
      <c r="N1153" s="8">
        <f t="shared" si="265"/>
        <v>1.0528564629999999</v>
      </c>
      <c r="O1153" s="8">
        <f t="shared" ca="1" si="266"/>
        <v>1.2162829909999999</v>
      </c>
      <c r="P1153" s="44">
        <v>0</v>
      </c>
      <c r="Q1153" s="42">
        <f t="shared" ca="1" si="267"/>
        <v>454291.03583672998</v>
      </c>
      <c r="R1153" s="42"/>
      <c r="S1153" s="34">
        <v>0</v>
      </c>
      <c r="T1153" s="34"/>
    </row>
    <row r="1154" spans="1:20" x14ac:dyDescent="0.2">
      <c r="A1154" s="38">
        <f t="shared" si="256"/>
        <v>43167</v>
      </c>
      <c r="B1154" s="39">
        <f t="shared" ca="1" si="261"/>
        <v>2555748.8841517502</v>
      </c>
      <c r="C1154" s="34">
        <f t="shared" si="262"/>
        <v>2100447.3525</v>
      </c>
      <c r="D1154" s="34"/>
      <c r="E1154" s="40">
        <f ca="1">IF(A1154&lt;$B$1,VLOOKUP(A1154,[1]DI!$A$4:$B$15000,2,FALSE),0)</f>
        <v>6.6400000000000001E-2</v>
      </c>
      <c r="F1154" s="41">
        <f t="shared" ca="1" si="255"/>
        <v>1.0002551455991899</v>
      </c>
      <c r="G1154" s="41">
        <f ca="1">(TRUNC(PRODUCT($F$11:$F1153),16))</f>
        <v>1.4277056771227601</v>
      </c>
      <c r="H1154" s="42">
        <f t="shared" ca="1" si="263"/>
        <v>1.23555597786759</v>
      </c>
      <c r="I1154" s="42">
        <f t="shared" ca="1" si="264"/>
        <v>1.1555167900000001</v>
      </c>
      <c r="J1154" s="40">
        <f t="shared" si="257"/>
        <v>3.5999999999999997E-2</v>
      </c>
      <c r="K1154" s="98">
        <f t="shared" si="258"/>
        <v>42628</v>
      </c>
      <c r="L1154" s="43">
        <f t="shared" si="259"/>
        <v>368</v>
      </c>
      <c r="M1154" s="44">
        <f t="shared" si="260"/>
        <v>368</v>
      </c>
      <c r="N1154" s="8">
        <f t="shared" si="265"/>
        <v>1.053004238</v>
      </c>
      <c r="O1154" s="8">
        <f t="shared" ca="1" si="266"/>
        <v>1.2167640770000001</v>
      </c>
      <c r="P1154" s="44">
        <v>0</v>
      </c>
      <c r="Q1154" s="42">
        <f t="shared" ca="1" si="267"/>
        <v>455301.53165174997</v>
      </c>
      <c r="R1154" s="42"/>
      <c r="S1154" s="34">
        <v>0</v>
      </c>
      <c r="T1154" s="34"/>
    </row>
    <row r="1155" spans="1:20" x14ac:dyDescent="0.2">
      <c r="A1155" s="38">
        <f t="shared" si="256"/>
        <v>43168</v>
      </c>
      <c r="B1155" s="39">
        <f t="shared" ca="1" si="261"/>
        <v>2556759.7664490901</v>
      </c>
      <c r="C1155" s="34">
        <f t="shared" si="262"/>
        <v>2100447.3525</v>
      </c>
      <c r="D1155" s="34"/>
      <c r="E1155" s="40">
        <f ca="1">IF(A1155&lt;$B$1,VLOOKUP(A1155,[1]DI!$A$4:$B$15000,2,FALSE),0)</f>
        <v>6.6400000000000001E-2</v>
      </c>
      <c r="F1155" s="41">
        <f t="shared" ca="1" si="255"/>
        <v>1.0002551455991899</v>
      </c>
      <c r="G1155" s="41">
        <f ca="1">(TRUNC(PRODUCT($F$11:$F1154),16))</f>
        <v>1.4280699499432199</v>
      </c>
      <c r="H1155" s="42">
        <f t="shared" ca="1" si="263"/>
        <v>1.23555597786759</v>
      </c>
      <c r="I1155" s="42">
        <f t="shared" ca="1" si="264"/>
        <v>1.15581161</v>
      </c>
      <c r="J1155" s="40">
        <f t="shared" si="257"/>
        <v>3.5999999999999997E-2</v>
      </c>
      <c r="K1155" s="98">
        <f t="shared" si="258"/>
        <v>42628</v>
      </c>
      <c r="L1155" s="43">
        <f t="shared" si="259"/>
        <v>369</v>
      </c>
      <c r="M1155" s="44">
        <f t="shared" si="260"/>
        <v>369</v>
      </c>
      <c r="N1155" s="8">
        <f t="shared" si="265"/>
        <v>1.0531520329999999</v>
      </c>
      <c r="O1155" s="8">
        <f t="shared" ca="1" si="266"/>
        <v>1.217245347</v>
      </c>
      <c r="P1155" s="44">
        <v>0</v>
      </c>
      <c r="Q1155" s="42">
        <f t="shared" ca="1" si="267"/>
        <v>456312.41394909</v>
      </c>
      <c r="R1155" s="42"/>
      <c r="S1155" s="34">
        <v>0</v>
      </c>
      <c r="T1155" s="34"/>
    </row>
    <row r="1156" spans="1:20" x14ac:dyDescent="0.2">
      <c r="A1156" s="38">
        <f t="shared" si="256"/>
        <v>43169</v>
      </c>
      <c r="B1156" s="39">
        <f t="shared" ca="1" si="261"/>
        <v>2557771.0814385801</v>
      </c>
      <c r="C1156" s="34">
        <f t="shared" si="262"/>
        <v>2100447.3525</v>
      </c>
      <c r="D1156" s="34"/>
      <c r="E1156" s="40">
        <f ca="1">IF(A1156&lt;$B$1,VLOOKUP(A1156,[1]DI!$A$4:$B$15000,2,FALSE),0)</f>
        <v>0</v>
      </c>
      <c r="F1156" s="41">
        <f t="shared" ca="1" si="255"/>
        <v>1</v>
      </c>
      <c r="G1156" s="41">
        <f ca="1">(TRUNC(PRODUCT($F$11:$F1155),16))</f>
        <v>1.42843431570628</v>
      </c>
      <c r="H1156" s="42">
        <f t="shared" ca="1" si="263"/>
        <v>1.23555597786759</v>
      </c>
      <c r="I1156" s="42">
        <f t="shared" ca="1" si="264"/>
        <v>1.15610652</v>
      </c>
      <c r="J1156" s="40">
        <f t="shared" si="257"/>
        <v>3.5999999999999997E-2</v>
      </c>
      <c r="K1156" s="98">
        <f t="shared" si="258"/>
        <v>42628</v>
      </c>
      <c r="L1156" s="43">
        <f t="shared" si="259"/>
        <v>369</v>
      </c>
      <c r="M1156" s="44">
        <f t="shared" si="260"/>
        <v>370</v>
      </c>
      <c r="N1156" s="8">
        <f t="shared" si="265"/>
        <v>1.0532998490000001</v>
      </c>
      <c r="O1156" s="8">
        <f t="shared" ca="1" si="266"/>
        <v>1.217726823</v>
      </c>
      <c r="P1156" s="44">
        <v>0</v>
      </c>
      <c r="Q1156" s="42">
        <f t="shared" ca="1" si="267"/>
        <v>457323.72893858002</v>
      </c>
      <c r="R1156" s="42"/>
      <c r="S1156" s="34">
        <v>0</v>
      </c>
      <c r="T1156" s="34"/>
    </row>
    <row r="1157" spans="1:20" x14ac:dyDescent="0.2">
      <c r="A1157" s="38">
        <f t="shared" si="256"/>
        <v>43170</v>
      </c>
      <c r="B1157" s="39">
        <f t="shared" ca="1" si="261"/>
        <v>2557771.0814385801</v>
      </c>
      <c r="C1157" s="34">
        <f t="shared" si="262"/>
        <v>2100447.3525</v>
      </c>
      <c r="D1157" s="34"/>
      <c r="E1157" s="40">
        <f ca="1">IF(A1157&lt;$B$1,VLOOKUP(A1157,[1]DI!$A$4:$B$15000,2,FALSE),0)</f>
        <v>0</v>
      </c>
      <c r="F1157" s="41">
        <f t="shared" ca="1" si="255"/>
        <v>1</v>
      </c>
      <c r="G1157" s="41">
        <f ca="1">(TRUNC(PRODUCT($F$11:$F1156),16))</f>
        <v>1.42843431570628</v>
      </c>
      <c r="H1157" s="42">
        <f t="shared" ca="1" si="263"/>
        <v>1.23555597786759</v>
      </c>
      <c r="I1157" s="42">
        <f t="shared" ca="1" si="264"/>
        <v>1.15610652</v>
      </c>
      <c r="J1157" s="40">
        <f t="shared" si="257"/>
        <v>3.5999999999999997E-2</v>
      </c>
      <c r="K1157" s="98">
        <f t="shared" si="258"/>
        <v>42628</v>
      </c>
      <c r="L1157" s="43">
        <f t="shared" si="259"/>
        <v>369</v>
      </c>
      <c r="M1157" s="44">
        <f t="shared" si="260"/>
        <v>370</v>
      </c>
      <c r="N1157" s="8">
        <f t="shared" si="265"/>
        <v>1.0532998490000001</v>
      </c>
      <c r="O1157" s="8">
        <f t="shared" ca="1" si="266"/>
        <v>1.217726823</v>
      </c>
      <c r="P1157" s="44">
        <v>0</v>
      </c>
      <c r="Q1157" s="42">
        <f t="shared" ca="1" si="267"/>
        <v>457323.72893858002</v>
      </c>
      <c r="R1157" s="42"/>
      <c r="S1157" s="34">
        <v>0</v>
      </c>
      <c r="T1157" s="34"/>
    </row>
    <row r="1158" spans="1:20" x14ac:dyDescent="0.2">
      <c r="A1158" s="38">
        <f t="shared" si="256"/>
        <v>43171</v>
      </c>
      <c r="B1158" s="39">
        <f t="shared" ca="1" si="261"/>
        <v>2557771.0814385801</v>
      </c>
      <c r="C1158" s="34">
        <f t="shared" si="262"/>
        <v>2100447.3525</v>
      </c>
      <c r="D1158" s="34"/>
      <c r="E1158" s="40">
        <f ca="1">IF(A1158&lt;$B$1,VLOOKUP(A1158,[1]DI!$A$4:$B$15000,2,FALSE),0)</f>
        <v>6.6400000000000001E-2</v>
      </c>
      <c r="F1158" s="41">
        <f t="shared" ca="1" si="255"/>
        <v>1.0002551455991899</v>
      </c>
      <c r="G1158" s="41">
        <f ca="1">(TRUNC(PRODUCT($F$11:$F1157),16))</f>
        <v>1.42843431570628</v>
      </c>
      <c r="H1158" s="42">
        <f t="shared" ca="1" si="263"/>
        <v>1.23555597786759</v>
      </c>
      <c r="I1158" s="42">
        <f t="shared" ca="1" si="264"/>
        <v>1.15610652</v>
      </c>
      <c r="J1158" s="40">
        <f t="shared" si="257"/>
        <v>3.5999999999999997E-2</v>
      </c>
      <c r="K1158" s="98">
        <f t="shared" si="258"/>
        <v>42628</v>
      </c>
      <c r="L1158" s="43">
        <f t="shared" si="259"/>
        <v>370</v>
      </c>
      <c r="M1158" s="44">
        <f t="shared" si="260"/>
        <v>370</v>
      </c>
      <c r="N1158" s="8">
        <f t="shared" si="265"/>
        <v>1.0532998490000001</v>
      </c>
      <c r="O1158" s="8">
        <f t="shared" ca="1" si="266"/>
        <v>1.217726823</v>
      </c>
      <c r="P1158" s="44">
        <v>0</v>
      </c>
      <c r="Q1158" s="42">
        <f t="shared" ca="1" si="267"/>
        <v>457323.72893858002</v>
      </c>
      <c r="R1158" s="42"/>
      <c r="S1158" s="34">
        <v>0</v>
      </c>
      <c r="T1158" s="34"/>
    </row>
    <row r="1159" spans="1:20" x14ac:dyDescent="0.2">
      <c r="A1159" s="38">
        <f t="shared" si="256"/>
        <v>43172</v>
      </c>
      <c r="B1159" s="39">
        <f t="shared" ca="1" si="261"/>
        <v>2558782.76190591</v>
      </c>
      <c r="C1159" s="34">
        <f t="shared" si="262"/>
        <v>2100447.3525</v>
      </c>
      <c r="D1159" s="34"/>
      <c r="E1159" s="40">
        <f ca="1">IF(A1159&lt;$B$1,VLOOKUP(A1159,[1]DI!$A$4:$B$15000,2,FALSE),0)</f>
        <v>6.6400000000000001E-2</v>
      </c>
      <c r="F1159" s="41">
        <f t="shared" ca="1" si="255"/>
        <v>1.0002551455991899</v>
      </c>
      <c r="G1159" s="41">
        <f ca="1">(TRUNC(PRODUCT($F$11:$F1158),16))</f>
        <v>1.42879877443567</v>
      </c>
      <c r="H1159" s="42">
        <f t="shared" ca="1" si="263"/>
        <v>1.23555597786759</v>
      </c>
      <c r="I1159" s="42">
        <f t="shared" ca="1" si="264"/>
        <v>1.1564014899999999</v>
      </c>
      <c r="J1159" s="40">
        <f t="shared" si="257"/>
        <v>3.5999999999999997E-2</v>
      </c>
      <c r="K1159" s="98">
        <f t="shared" si="258"/>
        <v>42628</v>
      </c>
      <c r="L1159" s="43">
        <f t="shared" si="259"/>
        <v>371</v>
      </c>
      <c r="M1159" s="44">
        <f t="shared" si="260"/>
        <v>371</v>
      </c>
      <c r="N1159" s="8">
        <f t="shared" si="265"/>
        <v>1.0534476850000001</v>
      </c>
      <c r="O1159" s="8">
        <f t="shared" ca="1" si="266"/>
        <v>1.218208473</v>
      </c>
      <c r="P1159" s="44">
        <v>0</v>
      </c>
      <c r="Q1159" s="42">
        <f t="shared" ca="1" si="267"/>
        <v>458335.40940591</v>
      </c>
      <c r="R1159" s="42"/>
      <c r="S1159" s="34">
        <v>0</v>
      </c>
      <c r="T1159" s="34"/>
    </row>
    <row r="1160" spans="1:20" x14ac:dyDescent="0.2">
      <c r="A1160" s="38">
        <f t="shared" si="256"/>
        <v>43173</v>
      </c>
      <c r="B1160" s="39">
        <f t="shared" ca="1" si="261"/>
        <v>2559794.8540609302</v>
      </c>
      <c r="C1160" s="34">
        <f t="shared" si="262"/>
        <v>2100447.3525</v>
      </c>
      <c r="D1160" s="34"/>
      <c r="E1160" s="40">
        <f ca="1">IF(A1160&lt;$B$1,VLOOKUP(A1160,[1]DI!$A$4:$B$15000,2,FALSE),0)</f>
        <v>6.6400000000000001E-2</v>
      </c>
      <c r="F1160" s="41">
        <f t="shared" ca="1" si="255"/>
        <v>1.0002551455991899</v>
      </c>
      <c r="G1160" s="41">
        <f ca="1">(TRUNC(PRODUCT($F$11:$F1159),16))</f>
        <v>1.42916332615509</v>
      </c>
      <c r="H1160" s="42">
        <f t="shared" ca="1" si="263"/>
        <v>1.23555597786759</v>
      </c>
      <c r="I1160" s="42">
        <f t="shared" ca="1" si="264"/>
        <v>1.15669654</v>
      </c>
      <c r="J1160" s="40">
        <f t="shared" si="257"/>
        <v>3.5999999999999997E-2</v>
      </c>
      <c r="K1160" s="98">
        <f t="shared" si="258"/>
        <v>42628</v>
      </c>
      <c r="L1160" s="43">
        <f t="shared" si="259"/>
        <v>372</v>
      </c>
      <c r="M1160" s="44">
        <f t="shared" si="260"/>
        <v>372</v>
      </c>
      <c r="N1160" s="8">
        <f t="shared" si="265"/>
        <v>1.0535955429999999</v>
      </c>
      <c r="O1160" s="8">
        <f t="shared" ca="1" si="266"/>
        <v>1.218690319</v>
      </c>
      <c r="P1160" s="44">
        <v>0</v>
      </c>
      <c r="Q1160" s="42">
        <f t="shared" ca="1" si="267"/>
        <v>459347.50156092999</v>
      </c>
      <c r="R1160" s="42"/>
      <c r="S1160" s="34">
        <v>0</v>
      </c>
      <c r="T1160" s="34"/>
    </row>
    <row r="1161" spans="1:20" x14ac:dyDescent="0.2">
      <c r="A1161" s="38">
        <f t="shared" si="256"/>
        <v>43174</v>
      </c>
      <c r="B1161" s="39">
        <f t="shared" ca="1" si="261"/>
        <v>2560807.3558031702</v>
      </c>
      <c r="C1161" s="34">
        <f t="shared" si="262"/>
        <v>2100447.3525</v>
      </c>
      <c r="D1161" s="34"/>
      <c r="E1161" s="40">
        <f ca="1">IF(A1161&lt;$B$1,VLOOKUP(A1161,[1]DI!$A$4:$B$15000,2,FALSE),0)</f>
        <v>6.6400000000000001E-2</v>
      </c>
      <c r="F1161" s="41">
        <f t="shared" ca="1" si="255"/>
        <v>1.0002551455991899</v>
      </c>
      <c r="G1161" s="41">
        <f ca="1">(TRUNC(PRODUCT($F$11:$F1160),16))</f>
        <v>1.42952797088829</v>
      </c>
      <c r="H1161" s="42">
        <f t="shared" ca="1" si="263"/>
        <v>1.23555597786759</v>
      </c>
      <c r="I1161" s="42">
        <f t="shared" ca="1" si="264"/>
        <v>1.15699167</v>
      </c>
      <c r="J1161" s="40">
        <f t="shared" si="257"/>
        <v>3.5999999999999997E-2</v>
      </c>
      <c r="K1161" s="98">
        <f t="shared" si="258"/>
        <v>42628</v>
      </c>
      <c r="L1161" s="43">
        <f t="shared" si="259"/>
        <v>373</v>
      </c>
      <c r="M1161" s="44">
        <f t="shared" si="260"/>
        <v>373</v>
      </c>
      <c r="N1161" s="8">
        <f t="shared" si="265"/>
        <v>1.0537434210000001</v>
      </c>
      <c r="O1161" s="8">
        <f t="shared" ca="1" si="266"/>
        <v>1.21917236</v>
      </c>
      <c r="P1161" s="44">
        <v>0</v>
      </c>
      <c r="Q1161" s="42">
        <f t="shared" ca="1" si="267"/>
        <v>460360.00330316997</v>
      </c>
      <c r="R1161" s="42"/>
      <c r="S1161" s="34">
        <v>0</v>
      </c>
      <c r="T1161" s="34"/>
    </row>
    <row r="1162" spans="1:20" x14ac:dyDescent="0.2">
      <c r="A1162" s="38">
        <f t="shared" si="256"/>
        <v>43175</v>
      </c>
      <c r="B1162" s="39">
        <f t="shared" ca="1" si="261"/>
        <v>2561820.2482286301</v>
      </c>
      <c r="C1162" s="34">
        <f t="shared" si="262"/>
        <v>2100447.3525</v>
      </c>
      <c r="D1162" s="34"/>
      <c r="E1162" s="40">
        <f ca="1">IF(A1162&lt;$B$1,VLOOKUP(A1162,[1]DI!$A$4:$B$15000,2,FALSE),0)</f>
        <v>6.6400000000000001E-2</v>
      </c>
      <c r="F1162" s="41">
        <f t="shared" ca="1" si="255"/>
        <v>1.0002551455991899</v>
      </c>
      <c r="G1162" s="41">
        <f ca="1">(TRUNC(PRODUCT($F$11:$F1161),16))</f>
        <v>1.4298927086589801</v>
      </c>
      <c r="H1162" s="42">
        <f t="shared" ca="1" si="263"/>
        <v>1.23555597786759</v>
      </c>
      <c r="I1162" s="42">
        <f t="shared" ca="1" si="264"/>
        <v>1.1572868700000001</v>
      </c>
      <c r="J1162" s="40">
        <f t="shared" si="257"/>
        <v>3.5999999999999997E-2</v>
      </c>
      <c r="K1162" s="98">
        <f t="shared" si="258"/>
        <v>42628</v>
      </c>
      <c r="L1162" s="43">
        <f t="shared" si="259"/>
        <v>374</v>
      </c>
      <c r="M1162" s="44">
        <f t="shared" si="260"/>
        <v>374</v>
      </c>
      <c r="N1162" s="8">
        <f t="shared" si="265"/>
        <v>1.05389132</v>
      </c>
      <c r="O1162" s="8">
        <f t="shared" ca="1" si="266"/>
        <v>1.219654587</v>
      </c>
      <c r="P1162" s="44">
        <v>0</v>
      </c>
      <c r="Q1162" s="42">
        <f t="shared" ca="1" si="267"/>
        <v>461372.89572863001</v>
      </c>
      <c r="R1162" s="42"/>
      <c r="S1162" s="34">
        <v>0</v>
      </c>
      <c r="T1162" s="34"/>
    </row>
    <row r="1163" spans="1:20" x14ac:dyDescent="0.2">
      <c r="A1163" s="38">
        <f t="shared" si="256"/>
        <v>43176</v>
      </c>
      <c r="B1163" s="39">
        <f t="shared" ca="1" si="261"/>
        <v>2562833.5481408699</v>
      </c>
      <c r="C1163" s="34">
        <f t="shared" si="262"/>
        <v>2100447.3525</v>
      </c>
      <c r="D1163" s="34"/>
      <c r="E1163" s="40">
        <f ca="1">IF(A1163&lt;$B$1,VLOOKUP(A1163,[1]DI!$A$4:$B$15000,2,FALSE),0)</f>
        <v>0</v>
      </c>
      <c r="F1163" s="41">
        <f t="shared" ca="1" si="255"/>
        <v>1</v>
      </c>
      <c r="G1163" s="41">
        <f ca="1">(TRUNC(PRODUCT($F$11:$F1162),16))</f>
        <v>1.4302575394909101</v>
      </c>
      <c r="H1163" s="42">
        <f t="shared" ca="1" si="263"/>
        <v>1.23555597786759</v>
      </c>
      <c r="I1163" s="42">
        <f t="shared" ca="1" si="264"/>
        <v>1.1575821500000001</v>
      </c>
      <c r="J1163" s="40">
        <f t="shared" si="257"/>
        <v>3.5999999999999997E-2</v>
      </c>
      <c r="K1163" s="98">
        <f t="shared" si="258"/>
        <v>42628</v>
      </c>
      <c r="L1163" s="43">
        <f t="shared" si="259"/>
        <v>374</v>
      </c>
      <c r="M1163" s="44">
        <f t="shared" si="260"/>
        <v>375</v>
      </c>
      <c r="N1163" s="8">
        <f t="shared" si="265"/>
        <v>1.054039239</v>
      </c>
      <c r="O1163" s="8">
        <f t="shared" ca="1" si="266"/>
        <v>1.220137008</v>
      </c>
      <c r="P1163" s="44">
        <v>0</v>
      </c>
      <c r="Q1163" s="42">
        <f t="shared" ca="1" si="267"/>
        <v>462386.19564087002</v>
      </c>
      <c r="R1163" s="42"/>
      <c r="S1163" s="34">
        <v>0</v>
      </c>
      <c r="T1163" s="34"/>
    </row>
    <row r="1164" spans="1:20" x14ac:dyDescent="0.2">
      <c r="A1164" s="38">
        <f t="shared" si="256"/>
        <v>43177</v>
      </c>
      <c r="B1164" s="39">
        <f t="shared" ca="1" si="261"/>
        <v>2562833.5481408699</v>
      </c>
      <c r="C1164" s="34">
        <f t="shared" si="262"/>
        <v>2100447.3525</v>
      </c>
      <c r="D1164" s="34"/>
      <c r="E1164" s="40">
        <f ca="1">IF(A1164&lt;$B$1,VLOOKUP(A1164,[1]DI!$A$4:$B$15000,2,FALSE),0)</f>
        <v>0</v>
      </c>
      <c r="F1164" s="41">
        <f t="shared" ref="F1164:F1227" ca="1" si="268">IF(A1164&lt;A$9,1,ROUND(((1+E1164)^(1/252)),16))</f>
        <v>1</v>
      </c>
      <c r="G1164" s="41">
        <f ca="1">(TRUNC(PRODUCT($F$11:$F1163),16))</f>
        <v>1.4302575394909101</v>
      </c>
      <c r="H1164" s="42">
        <f t="shared" ca="1" si="263"/>
        <v>1.23555597786759</v>
      </c>
      <c r="I1164" s="42">
        <f t="shared" ca="1" si="264"/>
        <v>1.1575821500000001</v>
      </c>
      <c r="J1164" s="40">
        <f t="shared" si="257"/>
        <v>3.5999999999999997E-2</v>
      </c>
      <c r="K1164" s="98">
        <f t="shared" si="258"/>
        <v>42628</v>
      </c>
      <c r="L1164" s="43">
        <f t="shared" si="259"/>
        <v>374</v>
      </c>
      <c r="M1164" s="44">
        <f t="shared" si="260"/>
        <v>375</v>
      </c>
      <c r="N1164" s="8">
        <f t="shared" si="265"/>
        <v>1.054039239</v>
      </c>
      <c r="O1164" s="8">
        <f t="shared" ca="1" si="266"/>
        <v>1.220137008</v>
      </c>
      <c r="P1164" s="44">
        <v>0</v>
      </c>
      <c r="Q1164" s="42">
        <f t="shared" ca="1" si="267"/>
        <v>462386.19564087002</v>
      </c>
      <c r="R1164" s="42"/>
      <c r="S1164" s="34">
        <v>0</v>
      </c>
      <c r="T1164" s="34"/>
    </row>
    <row r="1165" spans="1:20" x14ac:dyDescent="0.2">
      <c r="A1165" s="38">
        <f t="shared" ref="A1165:A1228" si="269">(A1164+1)</f>
        <v>43178</v>
      </c>
      <c r="B1165" s="39">
        <f t="shared" ca="1" si="261"/>
        <v>2562833.5481408699</v>
      </c>
      <c r="C1165" s="34">
        <f t="shared" si="262"/>
        <v>2100447.3525</v>
      </c>
      <c r="D1165" s="34"/>
      <c r="E1165" s="40">
        <f ca="1">IF(A1165&lt;$B$1,VLOOKUP(A1165,[1]DI!$A$4:$B$15000,2,FALSE),0)</f>
        <v>6.6400000000000001E-2</v>
      </c>
      <c r="F1165" s="41">
        <f t="shared" ca="1" si="268"/>
        <v>1.0002551455991899</v>
      </c>
      <c r="G1165" s="41">
        <f ca="1">(TRUNC(PRODUCT($F$11:$F1164),16))</f>
        <v>1.4302575394909101</v>
      </c>
      <c r="H1165" s="42">
        <f t="shared" ca="1" si="263"/>
        <v>1.23555597786759</v>
      </c>
      <c r="I1165" s="42">
        <f t="shared" ca="1" si="264"/>
        <v>1.1575821500000001</v>
      </c>
      <c r="J1165" s="40">
        <f t="shared" ref="J1165:J1228" si="270">J1164</f>
        <v>3.5999999999999997E-2</v>
      </c>
      <c r="K1165" s="98">
        <f t="shared" si="258"/>
        <v>42628</v>
      </c>
      <c r="L1165" s="43">
        <f t="shared" si="259"/>
        <v>375</v>
      </c>
      <c r="M1165" s="44">
        <f t="shared" si="260"/>
        <v>375</v>
      </c>
      <c r="N1165" s="8">
        <f t="shared" si="265"/>
        <v>1.054039239</v>
      </c>
      <c r="O1165" s="8">
        <f t="shared" ca="1" si="266"/>
        <v>1.220137008</v>
      </c>
      <c r="P1165" s="44">
        <v>0</v>
      </c>
      <c r="Q1165" s="42">
        <f t="shared" ca="1" si="267"/>
        <v>462386.19564087002</v>
      </c>
      <c r="R1165" s="42"/>
      <c r="S1165" s="34">
        <v>0</v>
      </c>
      <c r="T1165" s="34"/>
    </row>
    <row r="1166" spans="1:20" x14ac:dyDescent="0.2">
      <c r="A1166" s="38">
        <f t="shared" si="269"/>
        <v>43179</v>
      </c>
      <c r="B1166" s="39">
        <f t="shared" ca="1" si="261"/>
        <v>2563847.24293721</v>
      </c>
      <c r="C1166" s="34">
        <f t="shared" si="262"/>
        <v>2100447.3525</v>
      </c>
      <c r="D1166" s="34"/>
      <c r="E1166" s="40">
        <f ca="1">IF(A1166&lt;$B$1,VLOOKUP(A1166,[1]DI!$A$4:$B$15000,2,FALSE),0)</f>
        <v>6.6400000000000001E-2</v>
      </c>
      <c r="F1166" s="41">
        <f t="shared" ca="1" si="268"/>
        <v>1.0002551455991899</v>
      </c>
      <c r="G1166" s="41">
        <f ca="1">(TRUNC(PRODUCT($F$11:$F1165),16))</f>
        <v>1.43062246340781</v>
      </c>
      <c r="H1166" s="42">
        <f t="shared" ca="1" si="263"/>
        <v>1.23555597786759</v>
      </c>
      <c r="I1166" s="42">
        <f t="shared" ca="1" si="264"/>
        <v>1.1578774999999999</v>
      </c>
      <c r="J1166" s="40">
        <f t="shared" si="270"/>
        <v>3.5999999999999997E-2</v>
      </c>
      <c r="K1166" s="98">
        <f t="shared" ref="K1166:K1229" si="271">IF(P1165&gt;0,A1165,K1165)</f>
        <v>42628</v>
      </c>
      <c r="L1166" s="43">
        <f t="shared" ref="L1166:L1229" si="272">IF(A1166&gt;K1166,IF(NETWORKDAYS(K1166,A1166,$W$12:$W$197)-1=0,1,NETWORKDAYS(K1166,A1166,$W$12:$W$197)-1),0)</f>
        <v>376</v>
      </c>
      <c r="M1166" s="44">
        <f t="shared" ref="M1166:M1229" si="273">IF(AND(L1166=1,L1165=1),1,IF(L1166&gt;0,IF(L1166=L1165,L1166+1,L1166),0))</f>
        <v>376</v>
      </c>
      <c r="N1166" s="8">
        <f t="shared" si="265"/>
        <v>1.05418718</v>
      </c>
      <c r="O1166" s="8">
        <f t="shared" ca="1" si="266"/>
        <v>1.2206196170000001</v>
      </c>
      <c r="P1166" s="44">
        <v>0</v>
      </c>
      <c r="Q1166" s="42">
        <f t="shared" ca="1" si="267"/>
        <v>463399.89043720998</v>
      </c>
      <c r="R1166" s="42"/>
      <c r="S1166" s="34">
        <v>0</v>
      </c>
      <c r="T1166" s="34"/>
    </row>
    <row r="1167" spans="1:20" x14ac:dyDescent="0.2">
      <c r="A1167" s="38">
        <f t="shared" si="269"/>
        <v>43180</v>
      </c>
      <c r="B1167" s="39">
        <f t="shared" ca="1" si="261"/>
        <v>2564861.3221154199</v>
      </c>
      <c r="C1167" s="34">
        <f t="shared" si="262"/>
        <v>2100447.3525</v>
      </c>
      <c r="D1167" s="34"/>
      <c r="E1167" s="40">
        <f ca="1">IF(A1167&lt;$B$1,VLOOKUP(A1167,[1]DI!$A$4:$B$15000,2,FALSE),0)</f>
        <v>6.6400000000000001E-2</v>
      </c>
      <c r="F1167" s="41">
        <f t="shared" ca="1" si="268"/>
        <v>1.0002551455991899</v>
      </c>
      <c r="G1167" s="41">
        <f ca="1">(TRUNC(PRODUCT($F$11:$F1166),16))</f>
        <v>1.4309874804334599</v>
      </c>
      <c r="H1167" s="42">
        <f t="shared" ca="1" si="263"/>
        <v>1.23555597786759</v>
      </c>
      <c r="I1167" s="42">
        <f t="shared" ca="1" si="264"/>
        <v>1.1581729199999999</v>
      </c>
      <c r="J1167" s="40">
        <f t="shared" si="270"/>
        <v>3.5999999999999997E-2</v>
      </c>
      <c r="K1167" s="98">
        <f t="shared" si="271"/>
        <v>42628</v>
      </c>
      <c r="L1167" s="43">
        <f t="shared" si="272"/>
        <v>377</v>
      </c>
      <c r="M1167" s="44">
        <f t="shared" si="273"/>
        <v>377</v>
      </c>
      <c r="N1167" s="8">
        <f t="shared" si="265"/>
        <v>1.0543351409999999</v>
      </c>
      <c r="O1167" s="8">
        <f t="shared" ca="1" si="266"/>
        <v>1.221102409</v>
      </c>
      <c r="P1167" s="44">
        <v>0</v>
      </c>
      <c r="Q1167" s="42">
        <f t="shared" ca="1" si="267"/>
        <v>464413.96961541998</v>
      </c>
      <c r="R1167" s="42"/>
      <c r="S1167" s="34">
        <v>0</v>
      </c>
      <c r="T1167" s="34"/>
    </row>
    <row r="1168" spans="1:20" x14ac:dyDescent="0.2">
      <c r="A1168" s="38">
        <f t="shared" si="269"/>
        <v>43181</v>
      </c>
      <c r="B1168" s="39">
        <f t="shared" ca="1" si="261"/>
        <v>2565875.8360862299</v>
      </c>
      <c r="C1168" s="34">
        <f t="shared" si="262"/>
        <v>2100447.3525</v>
      </c>
      <c r="D1168" s="34"/>
      <c r="E1168" s="40">
        <f ca="1">IF(A1168&lt;$B$1,VLOOKUP(A1168,[1]DI!$A$4:$B$15000,2,FALSE),0)</f>
        <v>6.3899999999999998E-2</v>
      </c>
      <c r="F1168" s="41">
        <f t="shared" ca="1" si="268"/>
        <v>1.0002458294235601</v>
      </c>
      <c r="G1168" s="41">
        <f ca="1">(TRUNC(PRODUCT($F$11:$F1167),16))</f>
        <v>1.43135259059158</v>
      </c>
      <c r="H1168" s="42">
        <f t="shared" ca="1" si="263"/>
        <v>1.23555597786759</v>
      </c>
      <c r="I1168" s="42">
        <f t="shared" ca="1" si="264"/>
        <v>1.1584684300000001</v>
      </c>
      <c r="J1168" s="40">
        <f t="shared" si="270"/>
        <v>3.5999999999999997E-2</v>
      </c>
      <c r="K1168" s="98">
        <f t="shared" si="271"/>
        <v>42628</v>
      </c>
      <c r="L1168" s="43">
        <f t="shared" si="272"/>
        <v>378</v>
      </c>
      <c r="M1168" s="44">
        <f t="shared" si="273"/>
        <v>378</v>
      </c>
      <c r="N1168" s="8">
        <f t="shared" si="265"/>
        <v>1.054483123</v>
      </c>
      <c r="O1168" s="8">
        <f t="shared" ca="1" si="266"/>
        <v>1.2215854079999999</v>
      </c>
      <c r="P1168" s="44">
        <v>0</v>
      </c>
      <c r="Q1168" s="42">
        <f t="shared" ca="1" si="267"/>
        <v>465428.48358623002</v>
      </c>
      <c r="R1168" s="42"/>
      <c r="S1168" s="34">
        <v>0</v>
      </c>
      <c r="T1168" s="34"/>
    </row>
    <row r="1169" spans="1:20" x14ac:dyDescent="0.2">
      <c r="A1169" s="38">
        <f t="shared" si="269"/>
        <v>43182</v>
      </c>
      <c r="B1169" s="39">
        <f t="shared" ca="1" si="261"/>
        <v>2566866.8124440098</v>
      </c>
      <c r="C1169" s="34">
        <f t="shared" si="262"/>
        <v>2100447.3525</v>
      </c>
      <c r="D1169" s="34"/>
      <c r="E1169" s="40">
        <f ca="1">IF(A1169&lt;$B$1,VLOOKUP(A1169,[1]DI!$A$4:$B$15000,2,FALSE),0)</f>
        <v>6.3899999999999998E-2</v>
      </c>
      <c r="F1169" s="41">
        <f t="shared" ca="1" si="268"/>
        <v>1.0002458294235601</v>
      </c>
      <c r="G1169" s="41">
        <f ca="1">(TRUNC(PRODUCT($F$11:$F1168),16))</f>
        <v>1.4317044591738399</v>
      </c>
      <c r="H1169" s="42">
        <f t="shared" ca="1" si="263"/>
        <v>1.23555597786759</v>
      </c>
      <c r="I1169" s="42">
        <f t="shared" ca="1" si="264"/>
        <v>1.15875321</v>
      </c>
      <c r="J1169" s="40">
        <f t="shared" si="270"/>
        <v>3.5999999999999997E-2</v>
      </c>
      <c r="K1169" s="98">
        <f t="shared" si="271"/>
        <v>42628</v>
      </c>
      <c r="L1169" s="43">
        <f t="shared" si="272"/>
        <v>379</v>
      </c>
      <c r="M1169" s="44">
        <f t="shared" si="273"/>
        <v>379</v>
      </c>
      <c r="N1169" s="8">
        <f t="shared" si="265"/>
        <v>1.054631125</v>
      </c>
      <c r="O1169" s="8">
        <f t="shared" ca="1" si="266"/>
        <v>1.2220572009999999</v>
      </c>
      <c r="P1169" s="44">
        <v>0</v>
      </c>
      <c r="Q1169" s="42">
        <f t="shared" ca="1" si="267"/>
        <v>466419.45994401001</v>
      </c>
      <c r="R1169" s="42"/>
      <c r="S1169" s="34">
        <v>0</v>
      </c>
      <c r="T1169" s="34"/>
    </row>
    <row r="1170" spans="1:20" x14ac:dyDescent="0.2">
      <c r="A1170" s="38">
        <f t="shared" si="269"/>
        <v>43183</v>
      </c>
      <c r="B1170" s="39">
        <f t="shared" ca="1" si="261"/>
        <v>2567858.1983890198</v>
      </c>
      <c r="C1170" s="34">
        <f t="shared" si="262"/>
        <v>2100447.3525</v>
      </c>
      <c r="D1170" s="34"/>
      <c r="E1170" s="40">
        <f ca="1">IF(A1170&lt;$B$1,VLOOKUP(A1170,[1]DI!$A$4:$B$15000,2,FALSE),0)</f>
        <v>0</v>
      </c>
      <c r="F1170" s="41">
        <f t="shared" ca="1" si="268"/>
        <v>1</v>
      </c>
      <c r="G1170" s="41">
        <f ca="1">(TRUNC(PRODUCT($F$11:$F1169),16))</f>
        <v>1.4320564142557499</v>
      </c>
      <c r="H1170" s="42">
        <f t="shared" ca="1" si="263"/>
        <v>1.23555597786759</v>
      </c>
      <c r="I1170" s="42">
        <f t="shared" ca="1" si="264"/>
        <v>1.15903807</v>
      </c>
      <c r="J1170" s="40">
        <f t="shared" si="270"/>
        <v>3.5999999999999997E-2</v>
      </c>
      <c r="K1170" s="98">
        <f t="shared" si="271"/>
        <v>42628</v>
      </c>
      <c r="L1170" s="43">
        <f t="shared" si="272"/>
        <v>379</v>
      </c>
      <c r="M1170" s="44">
        <f t="shared" si="273"/>
        <v>380</v>
      </c>
      <c r="N1170" s="8">
        <f t="shared" si="265"/>
        <v>1.054779149</v>
      </c>
      <c r="O1170" s="8">
        <f t="shared" ca="1" si="266"/>
        <v>1.2225291890000001</v>
      </c>
      <c r="P1170" s="44">
        <v>0</v>
      </c>
      <c r="Q1170" s="42">
        <f t="shared" ca="1" si="267"/>
        <v>467410.84588902001</v>
      </c>
      <c r="R1170" s="42"/>
      <c r="S1170" s="34">
        <v>0</v>
      </c>
      <c r="T1170" s="34"/>
    </row>
    <row r="1171" spans="1:20" x14ac:dyDescent="0.2">
      <c r="A1171" s="38">
        <f t="shared" si="269"/>
        <v>43184</v>
      </c>
      <c r="B1171" s="39">
        <f t="shared" ca="1" si="261"/>
        <v>2567858.1983890198</v>
      </c>
      <c r="C1171" s="34">
        <f t="shared" si="262"/>
        <v>2100447.3525</v>
      </c>
      <c r="D1171" s="34"/>
      <c r="E1171" s="40">
        <f ca="1">IF(A1171&lt;$B$1,VLOOKUP(A1171,[1]DI!$A$4:$B$15000,2,FALSE),0)</f>
        <v>0</v>
      </c>
      <c r="F1171" s="41">
        <f t="shared" ca="1" si="268"/>
        <v>1</v>
      </c>
      <c r="G1171" s="41">
        <f ca="1">(TRUNC(PRODUCT($F$11:$F1170),16))</f>
        <v>1.4320564142557499</v>
      </c>
      <c r="H1171" s="42">
        <f t="shared" ca="1" si="263"/>
        <v>1.23555597786759</v>
      </c>
      <c r="I1171" s="42">
        <f t="shared" ca="1" si="264"/>
        <v>1.15903807</v>
      </c>
      <c r="J1171" s="40">
        <f t="shared" si="270"/>
        <v>3.5999999999999997E-2</v>
      </c>
      <c r="K1171" s="98">
        <f t="shared" si="271"/>
        <v>42628</v>
      </c>
      <c r="L1171" s="43">
        <f t="shared" si="272"/>
        <v>379</v>
      </c>
      <c r="M1171" s="44">
        <f t="shared" si="273"/>
        <v>380</v>
      </c>
      <c r="N1171" s="8">
        <f t="shared" si="265"/>
        <v>1.054779149</v>
      </c>
      <c r="O1171" s="8">
        <f t="shared" ca="1" si="266"/>
        <v>1.2225291890000001</v>
      </c>
      <c r="P1171" s="44">
        <v>0</v>
      </c>
      <c r="Q1171" s="42">
        <f t="shared" ca="1" si="267"/>
        <v>467410.84588902001</v>
      </c>
      <c r="R1171" s="42"/>
      <c r="S1171" s="34">
        <v>0</v>
      </c>
      <c r="T1171" s="34"/>
    </row>
    <row r="1172" spans="1:20" x14ac:dyDescent="0.2">
      <c r="A1172" s="38">
        <f t="shared" si="269"/>
        <v>43185</v>
      </c>
      <c r="B1172" s="39">
        <f t="shared" ca="1" si="261"/>
        <v>2567858.1983890198</v>
      </c>
      <c r="C1172" s="34">
        <f t="shared" si="262"/>
        <v>2100447.3525</v>
      </c>
      <c r="D1172" s="34"/>
      <c r="E1172" s="40">
        <f ca="1">IF(A1172&lt;$B$1,VLOOKUP(A1172,[1]DI!$A$4:$B$15000,2,FALSE),0)</f>
        <v>6.3899999999999998E-2</v>
      </c>
      <c r="F1172" s="41">
        <f t="shared" ca="1" si="268"/>
        <v>1.0002458294235601</v>
      </c>
      <c r="G1172" s="41">
        <f ca="1">(TRUNC(PRODUCT($F$11:$F1171),16))</f>
        <v>1.4320564142557499</v>
      </c>
      <c r="H1172" s="42">
        <f t="shared" ca="1" si="263"/>
        <v>1.23555597786759</v>
      </c>
      <c r="I1172" s="42">
        <f t="shared" ca="1" si="264"/>
        <v>1.15903807</v>
      </c>
      <c r="J1172" s="40">
        <f t="shared" si="270"/>
        <v>3.5999999999999997E-2</v>
      </c>
      <c r="K1172" s="98">
        <f t="shared" si="271"/>
        <v>42628</v>
      </c>
      <c r="L1172" s="43">
        <f t="shared" si="272"/>
        <v>380</v>
      </c>
      <c r="M1172" s="44">
        <f t="shared" si="273"/>
        <v>380</v>
      </c>
      <c r="N1172" s="8">
        <f t="shared" si="265"/>
        <v>1.054779149</v>
      </c>
      <c r="O1172" s="8">
        <f t="shared" ca="1" si="266"/>
        <v>1.2225291890000001</v>
      </c>
      <c r="P1172" s="44">
        <v>0</v>
      </c>
      <c r="Q1172" s="42">
        <f t="shared" ca="1" si="267"/>
        <v>467410.84588902001</v>
      </c>
      <c r="R1172" s="42"/>
      <c r="S1172" s="34">
        <v>0</v>
      </c>
      <c r="T1172" s="34"/>
    </row>
    <row r="1173" spans="1:20" x14ac:dyDescent="0.2">
      <c r="A1173" s="38">
        <f t="shared" si="269"/>
        <v>43186</v>
      </c>
      <c r="B1173" s="39">
        <f t="shared" ca="1" si="261"/>
        <v>2568849.9435105301</v>
      </c>
      <c r="C1173" s="34">
        <f t="shared" si="262"/>
        <v>2100447.3525</v>
      </c>
      <c r="D1173" s="34"/>
      <c r="E1173" s="40">
        <f ca="1">IF(A1173&lt;$B$1,VLOOKUP(A1173,[1]DI!$A$4:$B$15000,2,FALSE),0)</f>
        <v>6.3899999999999998E-2</v>
      </c>
      <c r="F1173" s="41">
        <f t="shared" ca="1" si="268"/>
        <v>1.0002458294235601</v>
      </c>
      <c r="G1173" s="41">
        <f ca="1">(TRUNC(PRODUCT($F$11:$F1172),16))</f>
        <v>1.4324084558585699</v>
      </c>
      <c r="H1173" s="42">
        <f t="shared" ca="1" si="263"/>
        <v>1.23555597786759</v>
      </c>
      <c r="I1173" s="42">
        <f t="shared" ca="1" si="264"/>
        <v>1.1593229899999999</v>
      </c>
      <c r="J1173" s="40">
        <f t="shared" si="270"/>
        <v>3.5999999999999997E-2</v>
      </c>
      <c r="K1173" s="98">
        <f t="shared" si="271"/>
        <v>42628</v>
      </c>
      <c r="L1173" s="43">
        <f t="shared" si="272"/>
        <v>381</v>
      </c>
      <c r="M1173" s="44">
        <f t="shared" si="273"/>
        <v>381</v>
      </c>
      <c r="N1173" s="8">
        <f t="shared" si="265"/>
        <v>1.0549271929999999</v>
      </c>
      <c r="O1173" s="8">
        <f t="shared" ca="1" si="266"/>
        <v>1.2230013479999999</v>
      </c>
      <c r="P1173" s="44">
        <v>0</v>
      </c>
      <c r="Q1173" s="42">
        <f t="shared" ca="1" si="267"/>
        <v>468402.59101053001</v>
      </c>
      <c r="R1173" s="42"/>
      <c r="S1173" s="34">
        <v>0</v>
      </c>
      <c r="T1173" s="34"/>
    </row>
    <row r="1174" spans="1:20" x14ac:dyDescent="0.2">
      <c r="A1174" s="38">
        <f t="shared" si="269"/>
        <v>43187</v>
      </c>
      <c r="B1174" s="39">
        <f t="shared" ca="1" si="261"/>
        <v>2569842.0919179302</v>
      </c>
      <c r="C1174" s="34">
        <f t="shared" si="262"/>
        <v>2100447.3525</v>
      </c>
      <c r="D1174" s="34"/>
      <c r="E1174" s="40">
        <f ca="1">IF(A1174&lt;$B$1,VLOOKUP(A1174,[1]DI!$A$4:$B$15000,2,FALSE),0)</f>
        <v>6.3899999999999998E-2</v>
      </c>
      <c r="F1174" s="41">
        <f t="shared" ca="1" si="268"/>
        <v>1.0002458294235601</v>
      </c>
      <c r="G1174" s="41">
        <f ca="1">(TRUNC(PRODUCT($F$11:$F1173),16))</f>
        <v>1.43276058400358</v>
      </c>
      <c r="H1174" s="42">
        <f t="shared" ca="1" si="263"/>
        <v>1.23555597786759</v>
      </c>
      <c r="I1174" s="42">
        <f t="shared" ca="1" si="264"/>
        <v>1.15960799</v>
      </c>
      <c r="J1174" s="40">
        <f t="shared" si="270"/>
        <v>3.5999999999999997E-2</v>
      </c>
      <c r="K1174" s="98">
        <f t="shared" si="271"/>
        <v>42628</v>
      </c>
      <c r="L1174" s="43">
        <f t="shared" si="272"/>
        <v>382</v>
      </c>
      <c r="M1174" s="44">
        <f t="shared" si="273"/>
        <v>382</v>
      </c>
      <c r="N1174" s="8">
        <f t="shared" si="265"/>
        <v>1.055075258</v>
      </c>
      <c r="O1174" s="8">
        <f t="shared" ca="1" si="266"/>
        <v>1.2234736989999999</v>
      </c>
      <c r="P1174" s="44">
        <v>0</v>
      </c>
      <c r="Q1174" s="42">
        <f t="shared" ca="1" si="267"/>
        <v>469394.73941793002</v>
      </c>
      <c r="R1174" s="42"/>
      <c r="S1174" s="34">
        <v>0</v>
      </c>
      <c r="T1174" s="34"/>
    </row>
    <row r="1175" spans="1:20" x14ac:dyDescent="0.2">
      <c r="A1175" s="38">
        <f t="shared" si="269"/>
        <v>43188</v>
      </c>
      <c r="B1175" s="39">
        <f t="shared" ca="1" si="261"/>
        <v>2570834.6247071899</v>
      </c>
      <c r="C1175" s="34">
        <f t="shared" si="262"/>
        <v>2100447.3525</v>
      </c>
      <c r="D1175" s="34"/>
      <c r="E1175" s="40">
        <f ca="1">IF(A1175&lt;$B$1,VLOOKUP(A1175,[1]DI!$A$4:$B$15000,2,FALSE),0)</f>
        <v>6.3899999999999998E-2</v>
      </c>
      <c r="F1175" s="41">
        <f t="shared" ca="1" si="268"/>
        <v>1.0002458294235601</v>
      </c>
      <c r="G1175" s="41">
        <f ca="1">(TRUNC(PRODUCT($F$11:$F1174),16))</f>
        <v>1.43311279871204</v>
      </c>
      <c r="H1175" s="42">
        <f t="shared" ca="1" si="263"/>
        <v>1.23555597786759</v>
      </c>
      <c r="I1175" s="42">
        <f t="shared" ca="1" si="264"/>
        <v>1.1598930599999999</v>
      </c>
      <c r="J1175" s="40">
        <f t="shared" si="270"/>
        <v>3.5999999999999997E-2</v>
      </c>
      <c r="K1175" s="98">
        <f t="shared" si="271"/>
        <v>42628</v>
      </c>
      <c r="L1175" s="43">
        <f t="shared" si="272"/>
        <v>383</v>
      </c>
      <c r="M1175" s="44">
        <f t="shared" si="273"/>
        <v>383</v>
      </c>
      <c r="N1175" s="8">
        <f t="shared" si="265"/>
        <v>1.0552233440000001</v>
      </c>
      <c r="O1175" s="8">
        <f t="shared" ca="1" si="266"/>
        <v>1.2239462329999999</v>
      </c>
      <c r="P1175" s="44">
        <v>0</v>
      </c>
      <c r="Q1175" s="42">
        <f t="shared" ca="1" si="267"/>
        <v>470387.27220718999</v>
      </c>
      <c r="R1175" s="42"/>
      <c r="S1175" s="34">
        <v>0</v>
      </c>
      <c r="T1175" s="34"/>
    </row>
    <row r="1176" spans="1:20" x14ac:dyDescent="0.2">
      <c r="A1176" s="38">
        <f t="shared" si="269"/>
        <v>43189</v>
      </c>
      <c r="B1176" s="39">
        <f t="shared" ca="1" si="261"/>
        <v>2571827.5187734002</v>
      </c>
      <c r="C1176" s="34">
        <f t="shared" si="262"/>
        <v>2100447.3525</v>
      </c>
      <c r="D1176" s="34"/>
      <c r="E1176" s="40">
        <f ca="1">IF(A1176&lt;$B$1,VLOOKUP(A1176,[1]DI!$A$4:$B$15000,2,FALSE),0)</f>
        <v>0</v>
      </c>
      <c r="F1176" s="41">
        <f t="shared" ca="1" si="268"/>
        <v>1</v>
      </c>
      <c r="G1176" s="41">
        <f ca="1">(TRUNC(PRODUCT($F$11:$F1175),16))</f>
        <v>1.4334651000052501</v>
      </c>
      <c r="H1176" s="42">
        <f t="shared" ca="1" si="263"/>
        <v>1.23555597786759</v>
      </c>
      <c r="I1176" s="42">
        <f t="shared" ca="1" si="264"/>
        <v>1.1601781900000001</v>
      </c>
      <c r="J1176" s="40">
        <f t="shared" si="270"/>
        <v>3.5999999999999997E-2</v>
      </c>
      <c r="K1176" s="98">
        <f t="shared" si="271"/>
        <v>42628</v>
      </c>
      <c r="L1176" s="43">
        <f t="shared" si="272"/>
        <v>383</v>
      </c>
      <c r="M1176" s="44">
        <f t="shared" si="273"/>
        <v>384</v>
      </c>
      <c r="N1176" s="8">
        <f t="shared" si="265"/>
        <v>1.05537145</v>
      </c>
      <c r="O1176" s="8">
        <f t="shared" ca="1" si="266"/>
        <v>1.224418939</v>
      </c>
      <c r="P1176" s="44">
        <v>0</v>
      </c>
      <c r="Q1176" s="42">
        <f t="shared" ca="1" si="267"/>
        <v>471380.16627340001</v>
      </c>
      <c r="R1176" s="42"/>
      <c r="S1176" s="34">
        <v>0</v>
      </c>
      <c r="T1176" s="34"/>
    </row>
    <row r="1177" spans="1:20" x14ac:dyDescent="0.2">
      <c r="A1177" s="38">
        <f t="shared" si="269"/>
        <v>43190</v>
      </c>
      <c r="B1177" s="39">
        <f t="shared" ca="1" si="261"/>
        <v>2571827.5187734002</v>
      </c>
      <c r="C1177" s="34">
        <f t="shared" si="262"/>
        <v>2100447.3525</v>
      </c>
      <c r="D1177" s="34"/>
      <c r="E1177" s="40">
        <f ca="1">IF(A1177&lt;$B$1,VLOOKUP(A1177,[1]DI!$A$4:$B$15000,2,FALSE),0)</f>
        <v>0</v>
      </c>
      <c r="F1177" s="41">
        <f t="shared" ca="1" si="268"/>
        <v>1</v>
      </c>
      <c r="G1177" s="41">
        <f ca="1">(TRUNC(PRODUCT($F$11:$F1176),16))</f>
        <v>1.4334651000052501</v>
      </c>
      <c r="H1177" s="42">
        <f t="shared" ca="1" si="263"/>
        <v>1.23555597786759</v>
      </c>
      <c r="I1177" s="42">
        <f t="shared" ca="1" si="264"/>
        <v>1.1601781900000001</v>
      </c>
      <c r="J1177" s="40">
        <f t="shared" si="270"/>
        <v>3.5999999999999997E-2</v>
      </c>
      <c r="K1177" s="98">
        <f t="shared" si="271"/>
        <v>42628</v>
      </c>
      <c r="L1177" s="43">
        <f t="shared" si="272"/>
        <v>383</v>
      </c>
      <c r="M1177" s="44">
        <f t="shared" si="273"/>
        <v>384</v>
      </c>
      <c r="N1177" s="8">
        <f t="shared" si="265"/>
        <v>1.05537145</v>
      </c>
      <c r="O1177" s="8">
        <f t="shared" ca="1" si="266"/>
        <v>1.224418939</v>
      </c>
      <c r="P1177" s="44">
        <v>0</v>
      </c>
      <c r="Q1177" s="42">
        <f t="shared" ca="1" si="267"/>
        <v>471380.16627340001</v>
      </c>
      <c r="R1177" s="42"/>
      <c r="S1177" s="34">
        <v>0</v>
      </c>
      <c r="T1177" s="34"/>
    </row>
    <row r="1178" spans="1:20" x14ac:dyDescent="0.2">
      <c r="A1178" s="38">
        <f t="shared" si="269"/>
        <v>43191</v>
      </c>
      <c r="B1178" s="39">
        <f t="shared" ca="1" si="261"/>
        <v>2571827.5187734002</v>
      </c>
      <c r="C1178" s="34">
        <f t="shared" si="262"/>
        <v>2100447.3525</v>
      </c>
      <c r="D1178" s="34"/>
      <c r="E1178" s="40">
        <f ca="1">IF(A1178&lt;$B$1,VLOOKUP(A1178,[1]DI!$A$4:$B$15000,2,FALSE),0)</f>
        <v>0</v>
      </c>
      <c r="F1178" s="41">
        <f t="shared" ca="1" si="268"/>
        <v>1</v>
      </c>
      <c r="G1178" s="41">
        <f ca="1">(TRUNC(PRODUCT($F$11:$F1177),16))</f>
        <v>1.4334651000052501</v>
      </c>
      <c r="H1178" s="42">
        <f t="shared" ca="1" si="263"/>
        <v>1.23555597786759</v>
      </c>
      <c r="I1178" s="42">
        <f t="shared" ca="1" si="264"/>
        <v>1.1601781900000001</v>
      </c>
      <c r="J1178" s="40">
        <f t="shared" si="270"/>
        <v>3.5999999999999997E-2</v>
      </c>
      <c r="K1178" s="98">
        <f t="shared" si="271"/>
        <v>42628</v>
      </c>
      <c r="L1178" s="43">
        <f t="shared" si="272"/>
        <v>383</v>
      </c>
      <c r="M1178" s="44">
        <f t="shared" si="273"/>
        <v>384</v>
      </c>
      <c r="N1178" s="8">
        <f t="shared" si="265"/>
        <v>1.05537145</v>
      </c>
      <c r="O1178" s="8">
        <f t="shared" ca="1" si="266"/>
        <v>1.224418939</v>
      </c>
      <c r="P1178" s="44">
        <v>0</v>
      </c>
      <c r="Q1178" s="42">
        <f t="shared" ca="1" si="267"/>
        <v>471380.16627340001</v>
      </c>
      <c r="R1178" s="42"/>
      <c r="S1178" s="34">
        <v>0</v>
      </c>
      <c r="T1178" s="34"/>
    </row>
    <row r="1179" spans="1:20" x14ac:dyDescent="0.2">
      <c r="A1179" s="38">
        <f t="shared" si="269"/>
        <v>43192</v>
      </c>
      <c r="B1179" s="39">
        <f t="shared" ca="1" si="261"/>
        <v>2571827.5187734002</v>
      </c>
      <c r="C1179" s="34">
        <f t="shared" si="262"/>
        <v>2100447.3525</v>
      </c>
      <c r="D1179" s="34"/>
      <c r="E1179" s="40">
        <f ca="1">IF(A1179&lt;$B$1,VLOOKUP(A1179,[1]DI!$A$4:$B$15000,2,FALSE),0)</f>
        <v>6.3899999999999998E-2</v>
      </c>
      <c r="F1179" s="41">
        <f t="shared" ca="1" si="268"/>
        <v>1.0002458294235601</v>
      </c>
      <c r="G1179" s="41">
        <f ca="1">(TRUNC(PRODUCT($F$11:$F1178),16))</f>
        <v>1.4334651000052501</v>
      </c>
      <c r="H1179" s="42">
        <f t="shared" ca="1" si="263"/>
        <v>1.23555597786759</v>
      </c>
      <c r="I1179" s="42">
        <f t="shared" ca="1" si="264"/>
        <v>1.1601781900000001</v>
      </c>
      <c r="J1179" s="40">
        <f t="shared" si="270"/>
        <v>3.5999999999999997E-2</v>
      </c>
      <c r="K1179" s="98">
        <f t="shared" si="271"/>
        <v>42628</v>
      </c>
      <c r="L1179" s="43">
        <f t="shared" si="272"/>
        <v>384</v>
      </c>
      <c r="M1179" s="44">
        <f t="shared" si="273"/>
        <v>384</v>
      </c>
      <c r="N1179" s="8">
        <f t="shared" si="265"/>
        <v>1.05537145</v>
      </c>
      <c r="O1179" s="8">
        <f t="shared" ca="1" si="266"/>
        <v>1.224418939</v>
      </c>
      <c r="P1179" s="44">
        <v>0</v>
      </c>
      <c r="Q1179" s="42">
        <f t="shared" ca="1" si="267"/>
        <v>471380.16627340001</v>
      </c>
      <c r="R1179" s="42"/>
      <c r="S1179" s="34">
        <v>0</v>
      </c>
      <c r="T1179" s="34"/>
    </row>
    <row r="1180" spans="1:20" x14ac:dyDescent="0.2">
      <c r="A1180" s="38">
        <f t="shared" si="269"/>
        <v>43193</v>
      </c>
      <c r="B1180" s="39">
        <f t="shared" ca="1" si="261"/>
        <v>2572820.81822595</v>
      </c>
      <c r="C1180" s="34">
        <f t="shared" si="262"/>
        <v>2100447.3525</v>
      </c>
      <c r="D1180" s="34"/>
      <c r="E1180" s="40">
        <f ca="1">IF(A1180&lt;$B$1,VLOOKUP(A1180,[1]DI!$A$4:$B$15000,2,FALSE),0)</f>
        <v>6.3899999999999998E-2</v>
      </c>
      <c r="F1180" s="41">
        <f t="shared" ca="1" si="268"/>
        <v>1.0002458294235601</v>
      </c>
      <c r="G1180" s="41">
        <f ca="1">(TRUNC(PRODUCT($F$11:$F1179),16))</f>
        <v>1.4338174879044701</v>
      </c>
      <c r="H1180" s="42">
        <f t="shared" ca="1" si="263"/>
        <v>1.23555597786759</v>
      </c>
      <c r="I1180" s="42">
        <f t="shared" ca="1" si="264"/>
        <v>1.1604634</v>
      </c>
      <c r="J1180" s="40">
        <f t="shared" si="270"/>
        <v>3.5999999999999997E-2</v>
      </c>
      <c r="K1180" s="98">
        <f t="shared" si="271"/>
        <v>42628</v>
      </c>
      <c r="L1180" s="43">
        <f t="shared" si="272"/>
        <v>385</v>
      </c>
      <c r="M1180" s="44">
        <f t="shared" si="273"/>
        <v>385</v>
      </c>
      <c r="N1180" s="8">
        <f t="shared" si="265"/>
        <v>1.055519578</v>
      </c>
      <c r="O1180" s="8">
        <f t="shared" ca="1" si="266"/>
        <v>1.224891838</v>
      </c>
      <c r="P1180" s="44">
        <v>0</v>
      </c>
      <c r="Q1180" s="42">
        <f t="shared" ca="1" si="267"/>
        <v>472373.46572595002</v>
      </c>
      <c r="R1180" s="42"/>
      <c r="S1180" s="34">
        <v>0</v>
      </c>
      <c r="T1180" s="34"/>
    </row>
    <row r="1181" spans="1:20" x14ac:dyDescent="0.2">
      <c r="A1181" s="38">
        <f t="shared" si="269"/>
        <v>43194</v>
      </c>
      <c r="B1181" s="39">
        <f t="shared" ca="1" si="261"/>
        <v>2573814.47895545</v>
      </c>
      <c r="C1181" s="34">
        <f t="shared" si="262"/>
        <v>2100447.3525</v>
      </c>
      <c r="D1181" s="34"/>
      <c r="E1181" s="40">
        <f ca="1">IF(A1181&lt;$B$1,VLOOKUP(A1181,[1]DI!$A$4:$B$15000,2,FALSE),0)</f>
        <v>6.3899999999999998E-2</v>
      </c>
      <c r="F1181" s="41">
        <f t="shared" ca="1" si="268"/>
        <v>1.0002458294235601</v>
      </c>
      <c r="G1181" s="41">
        <f ca="1">(TRUNC(PRODUCT($F$11:$F1180),16))</f>
        <v>1.43416996243101</v>
      </c>
      <c r="H1181" s="42">
        <f t="shared" ca="1" si="263"/>
        <v>1.23555597786759</v>
      </c>
      <c r="I1181" s="42">
        <f t="shared" ca="1" si="264"/>
        <v>1.16074867</v>
      </c>
      <c r="J1181" s="40">
        <f t="shared" si="270"/>
        <v>3.5999999999999997E-2</v>
      </c>
      <c r="K1181" s="98">
        <f t="shared" si="271"/>
        <v>42628</v>
      </c>
      <c r="L1181" s="43">
        <f t="shared" si="272"/>
        <v>386</v>
      </c>
      <c r="M1181" s="44">
        <f t="shared" si="273"/>
        <v>386</v>
      </c>
      <c r="N1181" s="8">
        <f t="shared" si="265"/>
        <v>1.055667726</v>
      </c>
      <c r="O1181" s="8">
        <f t="shared" ca="1" si="266"/>
        <v>1.2253649090000001</v>
      </c>
      <c r="P1181" s="44">
        <v>0</v>
      </c>
      <c r="Q1181" s="42">
        <f t="shared" ca="1" si="267"/>
        <v>473367.12645545002</v>
      </c>
      <c r="R1181" s="42"/>
      <c r="S1181" s="34">
        <v>0</v>
      </c>
      <c r="T1181" s="34"/>
    </row>
    <row r="1182" spans="1:20" x14ac:dyDescent="0.2">
      <c r="A1182" s="38">
        <f t="shared" si="269"/>
        <v>43195</v>
      </c>
      <c r="B1182" s="39">
        <f t="shared" ca="1" si="261"/>
        <v>2574808.5450712801</v>
      </c>
      <c r="C1182" s="34">
        <f t="shared" si="262"/>
        <v>2100447.3525</v>
      </c>
      <c r="D1182" s="34"/>
      <c r="E1182" s="40">
        <f ca="1">IF(A1182&lt;$B$1,VLOOKUP(A1182,[1]DI!$A$4:$B$15000,2,FALSE),0)</f>
        <v>6.3899999999999998E-2</v>
      </c>
      <c r="F1182" s="41">
        <f t="shared" ca="1" si="268"/>
        <v>1.0002458294235601</v>
      </c>
      <c r="G1182" s="41">
        <f ca="1">(TRUNC(PRODUCT($F$11:$F1181),16))</f>
        <v>1.4345225236061701</v>
      </c>
      <c r="H1182" s="42">
        <f t="shared" ca="1" si="263"/>
        <v>1.23555597786759</v>
      </c>
      <c r="I1182" s="42">
        <f t="shared" ca="1" si="264"/>
        <v>1.16103402</v>
      </c>
      <c r="J1182" s="40">
        <f t="shared" si="270"/>
        <v>3.5999999999999997E-2</v>
      </c>
      <c r="K1182" s="98">
        <f t="shared" si="271"/>
        <v>42628</v>
      </c>
      <c r="L1182" s="43">
        <f t="shared" si="272"/>
        <v>387</v>
      </c>
      <c r="M1182" s="44">
        <f t="shared" si="273"/>
        <v>387</v>
      </c>
      <c r="N1182" s="8">
        <f t="shared" si="265"/>
        <v>1.0558158950000001</v>
      </c>
      <c r="O1182" s="8">
        <f t="shared" ca="1" si="266"/>
        <v>1.2258381730000001</v>
      </c>
      <c r="P1182" s="44">
        <v>0</v>
      </c>
      <c r="Q1182" s="42">
        <f t="shared" ca="1" si="267"/>
        <v>474361.19257128</v>
      </c>
      <c r="R1182" s="42"/>
      <c r="S1182" s="34">
        <v>0</v>
      </c>
      <c r="T1182" s="34"/>
    </row>
    <row r="1183" spans="1:20" x14ac:dyDescent="0.2">
      <c r="A1183" s="38">
        <f t="shared" si="269"/>
        <v>43196</v>
      </c>
      <c r="B1183" s="39">
        <f t="shared" ca="1" si="261"/>
        <v>2575802.99556898</v>
      </c>
      <c r="C1183" s="34">
        <f t="shared" si="262"/>
        <v>2100447.3525</v>
      </c>
      <c r="D1183" s="34"/>
      <c r="E1183" s="40">
        <f ca="1">IF(A1183&lt;$B$1,VLOOKUP(A1183,[1]DI!$A$4:$B$15000,2,FALSE),0)</f>
        <v>6.3899999999999998E-2</v>
      </c>
      <c r="F1183" s="41">
        <f t="shared" ca="1" si="268"/>
        <v>1.0002458294235601</v>
      </c>
      <c r="G1183" s="41">
        <f ca="1">(TRUNC(PRODUCT($F$11:$F1182),16))</f>
        <v>1.43487517145123</v>
      </c>
      <c r="H1183" s="42">
        <f t="shared" ca="1" si="263"/>
        <v>1.23555597786759</v>
      </c>
      <c r="I1183" s="42">
        <f t="shared" ca="1" si="264"/>
        <v>1.16131944</v>
      </c>
      <c r="J1183" s="40">
        <f t="shared" si="270"/>
        <v>3.5999999999999997E-2</v>
      </c>
      <c r="K1183" s="98">
        <f t="shared" si="271"/>
        <v>42628</v>
      </c>
      <c r="L1183" s="43">
        <f t="shared" si="272"/>
        <v>388</v>
      </c>
      <c r="M1183" s="44">
        <f t="shared" si="273"/>
        <v>388</v>
      </c>
      <c r="N1183" s="8">
        <f t="shared" si="265"/>
        <v>1.0559640850000001</v>
      </c>
      <c r="O1183" s="8">
        <f t="shared" ca="1" si="266"/>
        <v>1.2263116199999999</v>
      </c>
      <c r="P1183" s="44">
        <v>0</v>
      </c>
      <c r="Q1183" s="42">
        <f t="shared" ca="1" si="267"/>
        <v>475355.64306898002</v>
      </c>
      <c r="R1183" s="42"/>
      <c r="S1183" s="34">
        <v>0</v>
      </c>
      <c r="T1183" s="34"/>
    </row>
    <row r="1184" spans="1:20" x14ac:dyDescent="0.2">
      <c r="A1184" s="38">
        <f t="shared" si="269"/>
        <v>43197</v>
      </c>
      <c r="B1184" s="39">
        <f t="shared" ca="1" si="261"/>
        <v>2576797.8052431801</v>
      </c>
      <c r="C1184" s="34">
        <f t="shared" si="262"/>
        <v>2100447.3525</v>
      </c>
      <c r="D1184" s="34"/>
      <c r="E1184" s="40">
        <f ca="1">IF(A1184&lt;$B$1,VLOOKUP(A1184,[1]DI!$A$4:$B$15000,2,FALSE),0)</f>
        <v>0</v>
      </c>
      <c r="F1184" s="41">
        <f t="shared" ca="1" si="268"/>
        <v>1</v>
      </c>
      <c r="G1184" s="41">
        <f ca="1">(TRUNC(PRODUCT($F$11:$F1183),16))</f>
        <v>1.4352279059875099</v>
      </c>
      <c r="H1184" s="42">
        <f t="shared" ca="1" si="263"/>
        <v>1.23555597786759</v>
      </c>
      <c r="I1184" s="42">
        <f t="shared" ca="1" si="264"/>
        <v>1.16160492</v>
      </c>
      <c r="J1184" s="40">
        <f t="shared" si="270"/>
        <v>3.5999999999999997E-2</v>
      </c>
      <c r="K1184" s="98">
        <f t="shared" si="271"/>
        <v>42628</v>
      </c>
      <c r="L1184" s="43">
        <f t="shared" si="272"/>
        <v>388</v>
      </c>
      <c r="M1184" s="44">
        <f t="shared" si="273"/>
        <v>389</v>
      </c>
      <c r="N1184" s="8">
        <f t="shared" si="265"/>
        <v>1.0561122949999999</v>
      </c>
      <c r="O1184" s="8">
        <f t="shared" ca="1" si="266"/>
        <v>1.2267852379999999</v>
      </c>
      <c r="P1184" s="44">
        <v>0</v>
      </c>
      <c r="Q1184" s="42">
        <f t="shared" ca="1" si="267"/>
        <v>476350.45274317998</v>
      </c>
      <c r="R1184" s="42"/>
      <c r="S1184" s="34">
        <v>0</v>
      </c>
      <c r="T1184" s="34"/>
    </row>
    <row r="1185" spans="1:20" x14ac:dyDescent="0.2">
      <c r="A1185" s="38">
        <f t="shared" si="269"/>
        <v>43198</v>
      </c>
      <c r="B1185" s="39">
        <f t="shared" ca="1" si="261"/>
        <v>2576797.8052431801</v>
      </c>
      <c r="C1185" s="34">
        <f t="shared" si="262"/>
        <v>2100447.3525</v>
      </c>
      <c r="D1185" s="34"/>
      <c r="E1185" s="40">
        <f ca="1">IF(A1185&lt;$B$1,VLOOKUP(A1185,[1]DI!$A$4:$B$15000,2,FALSE),0)</f>
        <v>0</v>
      </c>
      <c r="F1185" s="41">
        <f t="shared" ca="1" si="268"/>
        <v>1</v>
      </c>
      <c r="G1185" s="41">
        <f ca="1">(TRUNC(PRODUCT($F$11:$F1184),16))</f>
        <v>1.4352279059875099</v>
      </c>
      <c r="H1185" s="42">
        <f t="shared" ca="1" si="263"/>
        <v>1.23555597786759</v>
      </c>
      <c r="I1185" s="42">
        <f t="shared" ca="1" si="264"/>
        <v>1.16160492</v>
      </c>
      <c r="J1185" s="40">
        <f t="shared" si="270"/>
        <v>3.5999999999999997E-2</v>
      </c>
      <c r="K1185" s="98">
        <f t="shared" si="271"/>
        <v>42628</v>
      </c>
      <c r="L1185" s="43">
        <f t="shared" si="272"/>
        <v>388</v>
      </c>
      <c r="M1185" s="44">
        <f t="shared" si="273"/>
        <v>389</v>
      </c>
      <c r="N1185" s="8">
        <f t="shared" si="265"/>
        <v>1.0561122949999999</v>
      </c>
      <c r="O1185" s="8">
        <f t="shared" ca="1" si="266"/>
        <v>1.2267852379999999</v>
      </c>
      <c r="P1185" s="44">
        <v>0</v>
      </c>
      <c r="Q1185" s="42">
        <f t="shared" ca="1" si="267"/>
        <v>476350.45274317998</v>
      </c>
      <c r="R1185" s="42"/>
      <c r="S1185" s="34">
        <v>0</v>
      </c>
      <c r="T1185" s="34"/>
    </row>
    <row r="1186" spans="1:20" x14ac:dyDescent="0.2">
      <c r="A1186" s="38">
        <f t="shared" si="269"/>
        <v>43199</v>
      </c>
      <c r="B1186" s="39">
        <f t="shared" ca="1" si="261"/>
        <v>2576797.8052431801</v>
      </c>
      <c r="C1186" s="34">
        <f t="shared" si="262"/>
        <v>2100447.3525</v>
      </c>
      <c r="D1186" s="34"/>
      <c r="E1186" s="40">
        <f ca="1">IF(A1186&lt;$B$1,VLOOKUP(A1186,[1]DI!$A$4:$B$15000,2,FALSE),0)</f>
        <v>6.3899999999999998E-2</v>
      </c>
      <c r="F1186" s="41">
        <f t="shared" ca="1" si="268"/>
        <v>1.0002458294235601</v>
      </c>
      <c r="G1186" s="41">
        <f ca="1">(TRUNC(PRODUCT($F$11:$F1185),16))</f>
        <v>1.4352279059875099</v>
      </c>
      <c r="H1186" s="42">
        <f t="shared" ca="1" si="263"/>
        <v>1.23555597786759</v>
      </c>
      <c r="I1186" s="42">
        <f t="shared" ca="1" si="264"/>
        <v>1.16160492</v>
      </c>
      <c r="J1186" s="40">
        <f t="shared" si="270"/>
        <v>3.5999999999999997E-2</v>
      </c>
      <c r="K1186" s="98">
        <f t="shared" si="271"/>
        <v>42628</v>
      </c>
      <c r="L1186" s="43">
        <f t="shared" si="272"/>
        <v>389</v>
      </c>
      <c r="M1186" s="44">
        <f t="shared" si="273"/>
        <v>389</v>
      </c>
      <c r="N1186" s="8">
        <f t="shared" si="265"/>
        <v>1.0561122949999999</v>
      </c>
      <c r="O1186" s="8">
        <f t="shared" ca="1" si="266"/>
        <v>1.2267852379999999</v>
      </c>
      <c r="P1186" s="44">
        <v>0</v>
      </c>
      <c r="Q1186" s="42">
        <f t="shared" ca="1" si="267"/>
        <v>476350.45274317998</v>
      </c>
      <c r="R1186" s="42"/>
      <c r="S1186" s="34">
        <v>0</v>
      </c>
      <c r="T1186" s="34"/>
    </row>
    <row r="1187" spans="1:20" x14ac:dyDescent="0.2">
      <c r="A1187" s="38">
        <f t="shared" si="269"/>
        <v>43200</v>
      </c>
      <c r="B1187" s="39">
        <f t="shared" ca="1" si="261"/>
        <v>2577793.0224041599</v>
      </c>
      <c r="C1187" s="34">
        <f t="shared" si="262"/>
        <v>2100447.3525</v>
      </c>
      <c r="D1187" s="34"/>
      <c r="E1187" s="40">
        <f ca="1">IF(A1187&lt;$B$1,VLOOKUP(A1187,[1]DI!$A$4:$B$15000,2,FALSE),0)</f>
        <v>6.3899999999999998E-2</v>
      </c>
      <c r="F1187" s="41">
        <f t="shared" ca="1" si="268"/>
        <v>1.0002458294235601</v>
      </c>
      <c r="G1187" s="41">
        <f ca="1">(TRUNC(PRODUCT($F$11:$F1186),16))</f>
        <v>1.4355807272363099</v>
      </c>
      <c r="H1187" s="42">
        <f t="shared" ca="1" si="263"/>
        <v>1.23555597786759</v>
      </c>
      <c r="I1187" s="42">
        <f t="shared" ca="1" si="264"/>
        <v>1.1618904800000001</v>
      </c>
      <c r="J1187" s="40">
        <f t="shared" si="270"/>
        <v>3.5999999999999997E-2</v>
      </c>
      <c r="K1187" s="98">
        <f t="shared" si="271"/>
        <v>42628</v>
      </c>
      <c r="L1187" s="43">
        <f t="shared" si="272"/>
        <v>390</v>
      </c>
      <c r="M1187" s="44">
        <f t="shared" si="273"/>
        <v>390</v>
      </c>
      <c r="N1187" s="8">
        <f t="shared" si="265"/>
        <v>1.056260526</v>
      </c>
      <c r="O1187" s="8">
        <f t="shared" ca="1" si="266"/>
        <v>1.22725905</v>
      </c>
      <c r="P1187" s="44">
        <v>0</v>
      </c>
      <c r="Q1187" s="42">
        <f t="shared" ca="1" si="267"/>
        <v>477345.66990416002</v>
      </c>
      <c r="R1187" s="42"/>
      <c r="S1187" s="34">
        <v>0</v>
      </c>
      <c r="T1187" s="34"/>
    </row>
    <row r="1188" spans="1:20" x14ac:dyDescent="0.2">
      <c r="A1188" s="38">
        <f t="shared" si="269"/>
        <v>43201</v>
      </c>
      <c r="B1188" s="39">
        <f t="shared" ca="1" si="261"/>
        <v>2578788.6239470099</v>
      </c>
      <c r="C1188" s="34">
        <f t="shared" si="262"/>
        <v>2100447.3525</v>
      </c>
      <c r="D1188" s="34"/>
      <c r="E1188" s="40">
        <f ca="1">IF(A1188&lt;$B$1,VLOOKUP(A1188,[1]DI!$A$4:$B$15000,2,FALSE),0)</f>
        <v>6.3899999999999998E-2</v>
      </c>
      <c r="F1188" s="41">
        <f t="shared" ca="1" si="268"/>
        <v>1.0002458294235601</v>
      </c>
      <c r="G1188" s="41">
        <f ca="1">(TRUNC(PRODUCT($F$11:$F1187),16))</f>
        <v>1.43593363521896</v>
      </c>
      <c r="H1188" s="42">
        <f t="shared" ca="1" si="263"/>
        <v>1.23555597786759</v>
      </c>
      <c r="I1188" s="42">
        <f t="shared" ca="1" si="264"/>
        <v>1.1621761100000001</v>
      </c>
      <c r="J1188" s="40">
        <f t="shared" si="270"/>
        <v>3.5999999999999997E-2</v>
      </c>
      <c r="K1188" s="98">
        <f t="shared" si="271"/>
        <v>42628</v>
      </c>
      <c r="L1188" s="43">
        <f t="shared" si="272"/>
        <v>391</v>
      </c>
      <c r="M1188" s="44">
        <f t="shared" si="273"/>
        <v>391</v>
      </c>
      <c r="N1188" s="8">
        <f t="shared" si="265"/>
        <v>1.0564087790000001</v>
      </c>
      <c r="O1188" s="8">
        <f t="shared" ca="1" si="266"/>
        <v>1.2277330449999999</v>
      </c>
      <c r="P1188" s="44">
        <v>0</v>
      </c>
      <c r="Q1188" s="42">
        <f t="shared" ca="1" si="267"/>
        <v>478341.27144700999</v>
      </c>
      <c r="R1188" s="42"/>
      <c r="S1188" s="34">
        <v>0</v>
      </c>
      <c r="T1188" s="34"/>
    </row>
    <row r="1189" spans="1:20" x14ac:dyDescent="0.2">
      <c r="A1189" s="38">
        <f t="shared" si="269"/>
        <v>43202</v>
      </c>
      <c r="B1189" s="39">
        <f t="shared" ca="1" si="261"/>
        <v>2579784.5846663499</v>
      </c>
      <c r="C1189" s="34">
        <f t="shared" si="262"/>
        <v>2100447.3525</v>
      </c>
      <c r="D1189" s="34"/>
      <c r="E1189" s="40">
        <f ca="1">IF(A1189&lt;$B$1,VLOOKUP(A1189,[1]DI!$A$4:$B$15000,2,FALSE),0)</f>
        <v>6.3899999999999998E-2</v>
      </c>
      <c r="F1189" s="41">
        <f t="shared" ca="1" si="268"/>
        <v>1.0002458294235601</v>
      </c>
      <c r="G1189" s="41">
        <f ca="1">(TRUNC(PRODUCT($F$11:$F1188),16))</f>
        <v>1.43628662995678</v>
      </c>
      <c r="H1189" s="42">
        <f t="shared" ca="1" si="263"/>
        <v>1.23555597786759</v>
      </c>
      <c r="I1189" s="42">
        <f t="shared" ca="1" si="264"/>
        <v>1.1624618</v>
      </c>
      <c r="J1189" s="40">
        <f t="shared" si="270"/>
        <v>3.5999999999999997E-2</v>
      </c>
      <c r="K1189" s="98">
        <f t="shared" si="271"/>
        <v>42628</v>
      </c>
      <c r="L1189" s="43">
        <f t="shared" si="272"/>
        <v>392</v>
      </c>
      <c r="M1189" s="44">
        <f t="shared" si="273"/>
        <v>392</v>
      </c>
      <c r="N1189" s="8">
        <f t="shared" si="265"/>
        <v>1.056557051</v>
      </c>
      <c r="O1189" s="8">
        <f t="shared" ca="1" si="266"/>
        <v>1.228207211</v>
      </c>
      <c r="P1189" s="44">
        <v>0</v>
      </c>
      <c r="Q1189" s="42">
        <f t="shared" ca="1" si="267"/>
        <v>479337.23216635</v>
      </c>
      <c r="R1189" s="42"/>
      <c r="S1189" s="34">
        <v>0</v>
      </c>
      <c r="T1189" s="34"/>
    </row>
    <row r="1190" spans="1:20" x14ac:dyDescent="0.2">
      <c r="A1190" s="38">
        <f t="shared" si="269"/>
        <v>43203</v>
      </c>
      <c r="B1190" s="39">
        <f t="shared" ca="1" si="261"/>
        <v>2580780.9549729303</v>
      </c>
      <c r="C1190" s="34">
        <f t="shared" si="262"/>
        <v>2100447.3525</v>
      </c>
      <c r="D1190" s="34"/>
      <c r="E1190" s="40">
        <f ca="1">IF(A1190&lt;$B$1,VLOOKUP(A1190,[1]DI!$A$4:$B$15000,2,FALSE),0)</f>
        <v>6.3899999999999998E-2</v>
      </c>
      <c r="F1190" s="41">
        <f t="shared" ca="1" si="268"/>
        <v>1.0002458294235601</v>
      </c>
      <c r="G1190" s="41">
        <f ca="1">(TRUNC(PRODUCT($F$11:$F1189),16))</f>
        <v>1.43663971147109</v>
      </c>
      <c r="H1190" s="42">
        <f t="shared" ca="1" si="263"/>
        <v>1.23555597786759</v>
      </c>
      <c r="I1190" s="42">
        <f t="shared" ca="1" si="264"/>
        <v>1.1627475700000001</v>
      </c>
      <c r="J1190" s="40">
        <f t="shared" si="270"/>
        <v>3.5999999999999997E-2</v>
      </c>
      <c r="K1190" s="98">
        <f t="shared" si="271"/>
        <v>42628</v>
      </c>
      <c r="L1190" s="43">
        <f t="shared" si="272"/>
        <v>393</v>
      </c>
      <c r="M1190" s="44">
        <f t="shared" si="273"/>
        <v>393</v>
      </c>
      <c r="N1190" s="8">
        <f t="shared" si="265"/>
        <v>1.0567053449999999</v>
      </c>
      <c r="O1190" s="8">
        <f t="shared" ca="1" si="266"/>
        <v>1.2286815719999999</v>
      </c>
      <c r="P1190" s="44">
        <v>0</v>
      </c>
      <c r="Q1190" s="42">
        <f t="shared" ca="1" si="267"/>
        <v>480333.60247292998</v>
      </c>
      <c r="R1190" s="42"/>
      <c r="S1190" s="34">
        <v>0</v>
      </c>
      <c r="T1190" s="34"/>
    </row>
    <row r="1191" spans="1:20" x14ac:dyDescent="0.2">
      <c r="A1191" s="38">
        <f t="shared" si="269"/>
        <v>43204</v>
      </c>
      <c r="B1191" s="39">
        <f t="shared" ca="1" si="261"/>
        <v>2581777.7096613799</v>
      </c>
      <c r="C1191" s="34">
        <f t="shared" si="262"/>
        <v>2100447.3525</v>
      </c>
      <c r="D1191" s="34"/>
      <c r="E1191" s="40">
        <f ca="1">IF(A1191&lt;$B$1,VLOOKUP(A1191,[1]DI!$A$4:$B$15000,2,FALSE),0)</f>
        <v>0</v>
      </c>
      <c r="F1191" s="41">
        <f t="shared" ca="1" si="268"/>
        <v>1</v>
      </c>
      <c r="G1191" s="41">
        <f ca="1">(TRUNC(PRODUCT($F$11:$F1190),16))</f>
        <v>1.4369928797832201</v>
      </c>
      <c r="H1191" s="42">
        <f t="shared" ca="1" si="263"/>
        <v>1.23555597786759</v>
      </c>
      <c r="I1191" s="42">
        <f t="shared" ca="1" si="264"/>
        <v>1.1630334099999999</v>
      </c>
      <c r="J1191" s="40">
        <f t="shared" si="270"/>
        <v>3.5999999999999997E-2</v>
      </c>
      <c r="K1191" s="98">
        <f t="shared" si="271"/>
        <v>42628</v>
      </c>
      <c r="L1191" s="43">
        <f t="shared" si="272"/>
        <v>393</v>
      </c>
      <c r="M1191" s="44">
        <f t="shared" si="273"/>
        <v>394</v>
      </c>
      <c r="N1191" s="8">
        <f t="shared" si="265"/>
        <v>1.05685366</v>
      </c>
      <c r="O1191" s="8">
        <f t="shared" ca="1" si="266"/>
        <v>1.229156116</v>
      </c>
      <c r="P1191" s="44">
        <v>0</v>
      </c>
      <c r="Q1191" s="42">
        <f t="shared" ca="1" si="267"/>
        <v>481330.35716138</v>
      </c>
      <c r="R1191" s="42"/>
      <c r="S1191" s="34">
        <v>0</v>
      </c>
      <c r="T1191" s="34"/>
    </row>
    <row r="1192" spans="1:20" x14ac:dyDescent="0.2">
      <c r="A1192" s="38">
        <f t="shared" si="269"/>
        <v>43205</v>
      </c>
      <c r="B1192" s="39">
        <f t="shared" ca="1" si="261"/>
        <v>2581777.7096613799</v>
      </c>
      <c r="C1192" s="34">
        <f t="shared" si="262"/>
        <v>2100447.3525</v>
      </c>
      <c r="D1192" s="34"/>
      <c r="E1192" s="40">
        <f ca="1">IF(A1192&lt;$B$1,VLOOKUP(A1192,[1]DI!$A$4:$B$15000,2,FALSE),0)</f>
        <v>0</v>
      </c>
      <c r="F1192" s="41">
        <f t="shared" ca="1" si="268"/>
        <v>1</v>
      </c>
      <c r="G1192" s="41">
        <f ca="1">(TRUNC(PRODUCT($F$11:$F1191),16))</f>
        <v>1.4369928797832201</v>
      </c>
      <c r="H1192" s="42">
        <f t="shared" ca="1" si="263"/>
        <v>1.23555597786759</v>
      </c>
      <c r="I1192" s="42">
        <f t="shared" ca="1" si="264"/>
        <v>1.1630334099999999</v>
      </c>
      <c r="J1192" s="40">
        <f t="shared" si="270"/>
        <v>3.5999999999999997E-2</v>
      </c>
      <c r="K1192" s="98">
        <f t="shared" si="271"/>
        <v>42628</v>
      </c>
      <c r="L1192" s="43">
        <f t="shared" si="272"/>
        <v>393</v>
      </c>
      <c r="M1192" s="44">
        <f t="shared" si="273"/>
        <v>394</v>
      </c>
      <c r="N1192" s="8">
        <f t="shared" si="265"/>
        <v>1.05685366</v>
      </c>
      <c r="O1192" s="8">
        <f t="shared" ca="1" si="266"/>
        <v>1.229156116</v>
      </c>
      <c r="P1192" s="44">
        <v>0</v>
      </c>
      <c r="Q1192" s="42">
        <f t="shared" ca="1" si="267"/>
        <v>481330.35716138</v>
      </c>
      <c r="R1192" s="42"/>
      <c r="S1192" s="34">
        <v>0</v>
      </c>
      <c r="T1192" s="34"/>
    </row>
    <row r="1193" spans="1:20" x14ac:dyDescent="0.2">
      <c r="A1193" s="38">
        <f t="shared" si="269"/>
        <v>43206</v>
      </c>
      <c r="B1193" s="39">
        <f t="shared" ca="1" si="261"/>
        <v>2581777.7096613799</v>
      </c>
      <c r="C1193" s="34">
        <f t="shared" si="262"/>
        <v>2100447.3525</v>
      </c>
      <c r="D1193" s="34"/>
      <c r="E1193" s="40">
        <f ca="1">IF(A1193&lt;$B$1,VLOOKUP(A1193,[1]DI!$A$4:$B$15000,2,FALSE),0)</f>
        <v>6.3899999999999998E-2</v>
      </c>
      <c r="F1193" s="41">
        <f t="shared" ca="1" si="268"/>
        <v>1.0002458294235601</v>
      </c>
      <c r="G1193" s="41">
        <f ca="1">(TRUNC(PRODUCT($F$11:$F1192),16))</f>
        <v>1.4369928797832201</v>
      </c>
      <c r="H1193" s="42">
        <f t="shared" ca="1" si="263"/>
        <v>1.23555597786759</v>
      </c>
      <c r="I1193" s="42">
        <f t="shared" ca="1" si="264"/>
        <v>1.1630334099999999</v>
      </c>
      <c r="J1193" s="40">
        <f t="shared" si="270"/>
        <v>3.5999999999999997E-2</v>
      </c>
      <c r="K1193" s="98">
        <f t="shared" si="271"/>
        <v>42628</v>
      </c>
      <c r="L1193" s="43">
        <f t="shared" si="272"/>
        <v>394</v>
      </c>
      <c r="M1193" s="44">
        <f t="shared" si="273"/>
        <v>394</v>
      </c>
      <c r="N1193" s="8">
        <f t="shared" si="265"/>
        <v>1.05685366</v>
      </c>
      <c r="O1193" s="8">
        <f t="shared" ca="1" si="266"/>
        <v>1.229156116</v>
      </c>
      <c r="P1193" s="44">
        <v>0</v>
      </c>
      <c r="Q1193" s="42">
        <f t="shared" ca="1" si="267"/>
        <v>481330.35716138</v>
      </c>
      <c r="R1193" s="42"/>
      <c r="S1193" s="34">
        <v>0</v>
      </c>
      <c r="T1193" s="34"/>
    </row>
    <row r="1194" spans="1:20" x14ac:dyDescent="0.2">
      <c r="A1194" s="38">
        <f t="shared" si="269"/>
        <v>43207</v>
      </c>
      <c r="B1194" s="39">
        <f t="shared" ca="1" si="261"/>
        <v>2582774.8466312401</v>
      </c>
      <c r="C1194" s="34">
        <f t="shared" si="262"/>
        <v>2100447.3525</v>
      </c>
      <c r="D1194" s="34"/>
      <c r="E1194" s="40">
        <f ca="1">IF(A1194&lt;$B$1,VLOOKUP(A1194,[1]DI!$A$4:$B$15000,2,FALSE),0)</f>
        <v>6.3899999999999998E-2</v>
      </c>
      <c r="F1194" s="41">
        <f t="shared" ca="1" si="268"/>
        <v>1.0002458294235601</v>
      </c>
      <c r="G1194" s="41">
        <f ca="1">(TRUNC(PRODUCT($F$11:$F1193),16))</f>
        <v>1.43734613491452</v>
      </c>
      <c r="H1194" s="42">
        <f t="shared" ca="1" si="263"/>
        <v>1.23555597786759</v>
      </c>
      <c r="I1194" s="42">
        <f t="shared" ca="1" si="264"/>
        <v>1.16331932</v>
      </c>
      <c r="J1194" s="40">
        <f t="shared" si="270"/>
        <v>3.5999999999999997E-2</v>
      </c>
      <c r="K1194" s="98">
        <f t="shared" si="271"/>
        <v>42628</v>
      </c>
      <c r="L1194" s="43">
        <f t="shared" si="272"/>
        <v>395</v>
      </c>
      <c r="M1194" s="44">
        <f t="shared" si="273"/>
        <v>395</v>
      </c>
      <c r="N1194" s="8">
        <f t="shared" si="265"/>
        <v>1.057001995</v>
      </c>
      <c r="O1194" s="8">
        <f t="shared" ca="1" si="266"/>
        <v>1.2296308419999999</v>
      </c>
      <c r="P1194" s="44">
        <v>0</v>
      </c>
      <c r="Q1194" s="42">
        <f t="shared" ca="1" si="267"/>
        <v>482327.49413124</v>
      </c>
      <c r="R1194" s="42"/>
      <c r="S1194" s="34">
        <v>0</v>
      </c>
      <c r="T1194" s="34"/>
    </row>
    <row r="1195" spans="1:20" x14ac:dyDescent="0.2">
      <c r="A1195" s="38">
        <f t="shared" si="269"/>
        <v>43208</v>
      </c>
      <c r="B1195" s="39">
        <f t="shared" ca="1" si="261"/>
        <v>2583772.3469785</v>
      </c>
      <c r="C1195" s="34">
        <f t="shared" si="262"/>
        <v>2100447.3525</v>
      </c>
      <c r="D1195" s="34"/>
      <c r="E1195" s="40">
        <f ca="1">IF(A1195&lt;$B$1,VLOOKUP(A1195,[1]DI!$A$4:$B$15000,2,FALSE),0)</f>
        <v>6.3899999999999998E-2</v>
      </c>
      <c r="F1195" s="41">
        <f t="shared" ca="1" si="268"/>
        <v>1.0002458294235601</v>
      </c>
      <c r="G1195" s="41">
        <f ca="1">(TRUNC(PRODUCT($F$11:$F1194),16))</f>
        <v>1.43769947688632</v>
      </c>
      <c r="H1195" s="42">
        <f t="shared" ca="1" si="263"/>
        <v>1.23555597786759</v>
      </c>
      <c r="I1195" s="42">
        <f t="shared" ca="1" si="264"/>
        <v>1.16360529</v>
      </c>
      <c r="J1195" s="40">
        <f t="shared" si="270"/>
        <v>3.5999999999999997E-2</v>
      </c>
      <c r="K1195" s="98">
        <f t="shared" si="271"/>
        <v>42628</v>
      </c>
      <c r="L1195" s="43">
        <f t="shared" si="272"/>
        <v>396</v>
      </c>
      <c r="M1195" s="44">
        <f t="shared" si="273"/>
        <v>396</v>
      </c>
      <c r="N1195" s="8">
        <f t="shared" si="265"/>
        <v>1.057150351</v>
      </c>
      <c r="O1195" s="8">
        <f t="shared" ca="1" si="266"/>
        <v>1.230105741</v>
      </c>
      <c r="P1195" s="44">
        <v>0</v>
      </c>
      <c r="Q1195" s="42">
        <f t="shared" ca="1" si="267"/>
        <v>483324.99447849998</v>
      </c>
      <c r="R1195" s="42"/>
      <c r="S1195" s="34">
        <v>0</v>
      </c>
      <c r="T1195" s="34"/>
    </row>
    <row r="1196" spans="1:20" x14ac:dyDescent="0.2">
      <c r="A1196" s="38">
        <f t="shared" si="269"/>
        <v>43209</v>
      </c>
      <c r="B1196" s="39">
        <f t="shared" ca="1" si="261"/>
        <v>2584770.25271209</v>
      </c>
      <c r="C1196" s="34">
        <f t="shared" si="262"/>
        <v>2100447.3525</v>
      </c>
      <c r="D1196" s="34"/>
      <c r="E1196" s="40">
        <f ca="1">IF(A1196&lt;$B$1,VLOOKUP(A1196,[1]DI!$A$4:$B$15000,2,FALSE),0)</f>
        <v>6.3899999999999998E-2</v>
      </c>
      <c r="F1196" s="41">
        <f t="shared" ca="1" si="268"/>
        <v>1.0002458294235601</v>
      </c>
      <c r="G1196" s="41">
        <f ca="1">(TRUNC(PRODUCT($F$11:$F1195),16))</f>
        <v>1.43805290571998</v>
      </c>
      <c r="H1196" s="42">
        <f t="shared" ca="1" si="263"/>
        <v>1.23555597786759</v>
      </c>
      <c r="I1196" s="42">
        <f t="shared" ca="1" si="264"/>
        <v>1.1638913399999999</v>
      </c>
      <c r="J1196" s="40">
        <f t="shared" si="270"/>
        <v>3.5999999999999997E-2</v>
      </c>
      <c r="K1196" s="98">
        <f t="shared" si="271"/>
        <v>42628</v>
      </c>
      <c r="L1196" s="43">
        <f t="shared" si="272"/>
        <v>397</v>
      </c>
      <c r="M1196" s="44">
        <f t="shared" si="273"/>
        <v>397</v>
      </c>
      <c r="N1196" s="8">
        <f t="shared" si="265"/>
        <v>1.0572987279999999</v>
      </c>
      <c r="O1196" s="8">
        <f t="shared" ca="1" si="266"/>
        <v>1.2305808330000001</v>
      </c>
      <c r="P1196" s="44">
        <v>0</v>
      </c>
      <c r="Q1196" s="42">
        <f t="shared" ca="1" si="267"/>
        <v>484322.90021209</v>
      </c>
      <c r="R1196" s="42"/>
      <c r="S1196" s="34">
        <v>0</v>
      </c>
      <c r="T1196" s="34"/>
    </row>
    <row r="1197" spans="1:20" x14ac:dyDescent="0.2">
      <c r="A1197" s="38">
        <f t="shared" si="269"/>
        <v>43210</v>
      </c>
      <c r="B1197" s="39">
        <f t="shared" ca="1" si="261"/>
        <v>2585768.5449279998</v>
      </c>
      <c r="C1197" s="34">
        <f t="shared" si="262"/>
        <v>2100447.3525</v>
      </c>
      <c r="D1197" s="34"/>
      <c r="E1197" s="40">
        <f ca="1">IF(A1197&lt;$B$1,VLOOKUP(A1197,[1]DI!$A$4:$B$15000,2,FALSE),0)</f>
        <v>6.3899999999999998E-2</v>
      </c>
      <c r="F1197" s="41">
        <f t="shared" ca="1" si="268"/>
        <v>1.0002458294235601</v>
      </c>
      <c r="G1197" s="41">
        <f ca="1">(TRUNC(PRODUCT($F$11:$F1196),16))</f>
        <v>1.4384064214368399</v>
      </c>
      <c r="H1197" s="42">
        <f t="shared" ca="1" si="263"/>
        <v>1.23555597786759</v>
      </c>
      <c r="I1197" s="42">
        <f t="shared" ca="1" si="264"/>
        <v>1.1641774600000001</v>
      </c>
      <c r="J1197" s="40">
        <f t="shared" si="270"/>
        <v>3.5999999999999997E-2</v>
      </c>
      <c r="K1197" s="98">
        <f t="shared" si="271"/>
        <v>42628</v>
      </c>
      <c r="L1197" s="43">
        <f t="shared" si="272"/>
        <v>398</v>
      </c>
      <c r="M1197" s="44">
        <f t="shared" si="273"/>
        <v>398</v>
      </c>
      <c r="N1197" s="8">
        <f t="shared" si="265"/>
        <v>1.057447126</v>
      </c>
      <c r="O1197" s="8">
        <f t="shared" ca="1" si="266"/>
        <v>1.2310561090000001</v>
      </c>
      <c r="P1197" s="44">
        <v>0</v>
      </c>
      <c r="Q1197" s="42">
        <f t="shared" ca="1" si="267"/>
        <v>485321.19242799998</v>
      </c>
      <c r="R1197" s="42"/>
      <c r="S1197" s="34">
        <v>0</v>
      </c>
      <c r="T1197" s="34"/>
    </row>
    <row r="1198" spans="1:20" x14ac:dyDescent="0.2">
      <c r="A1198" s="38">
        <f t="shared" si="269"/>
        <v>43211</v>
      </c>
      <c r="B1198" s="39">
        <f t="shared" ca="1" si="261"/>
        <v>2586767.2236262201</v>
      </c>
      <c r="C1198" s="34">
        <f t="shared" si="262"/>
        <v>2100447.3525</v>
      </c>
      <c r="D1198" s="34"/>
      <c r="E1198" s="40">
        <f ca="1">IF(A1198&lt;$B$1,VLOOKUP(A1198,[1]DI!$A$4:$B$15000,2,FALSE),0)</f>
        <v>0</v>
      </c>
      <c r="F1198" s="41">
        <f t="shared" ca="1" si="268"/>
        <v>1</v>
      </c>
      <c r="G1198" s="41">
        <f ca="1">(TRUNC(PRODUCT($F$11:$F1197),16))</f>
        <v>1.4387600240582701</v>
      </c>
      <c r="H1198" s="42">
        <f t="shared" ca="1" si="263"/>
        <v>1.23555597786759</v>
      </c>
      <c r="I1198" s="42">
        <f t="shared" ca="1" si="264"/>
        <v>1.1644636500000001</v>
      </c>
      <c r="J1198" s="40">
        <f t="shared" si="270"/>
        <v>3.5999999999999997E-2</v>
      </c>
      <c r="K1198" s="98">
        <f t="shared" si="271"/>
        <v>42628</v>
      </c>
      <c r="L1198" s="43">
        <f t="shared" si="272"/>
        <v>398</v>
      </c>
      <c r="M1198" s="44">
        <f t="shared" si="273"/>
        <v>399</v>
      </c>
      <c r="N1198" s="8">
        <f t="shared" si="265"/>
        <v>1.0575955450000001</v>
      </c>
      <c r="O1198" s="8">
        <f t="shared" ca="1" si="266"/>
        <v>1.2315315689999999</v>
      </c>
      <c r="P1198" s="44">
        <v>0</v>
      </c>
      <c r="Q1198" s="42">
        <f t="shared" ca="1" si="267"/>
        <v>486319.87112621998</v>
      </c>
      <c r="R1198" s="42"/>
      <c r="S1198" s="34">
        <v>0</v>
      </c>
      <c r="T1198" s="34"/>
    </row>
    <row r="1199" spans="1:20" x14ac:dyDescent="0.2">
      <c r="A1199" s="38">
        <f t="shared" si="269"/>
        <v>43212</v>
      </c>
      <c r="B1199" s="39">
        <f t="shared" ca="1" si="261"/>
        <v>2586767.2236262201</v>
      </c>
      <c r="C1199" s="34">
        <f t="shared" si="262"/>
        <v>2100447.3525</v>
      </c>
      <c r="D1199" s="34"/>
      <c r="E1199" s="40">
        <f ca="1">IF(A1199&lt;$B$1,VLOOKUP(A1199,[1]DI!$A$4:$B$15000,2,FALSE),0)</f>
        <v>0</v>
      </c>
      <c r="F1199" s="41">
        <f t="shared" ca="1" si="268"/>
        <v>1</v>
      </c>
      <c r="G1199" s="41">
        <f ca="1">(TRUNC(PRODUCT($F$11:$F1198),16))</f>
        <v>1.4387600240582701</v>
      </c>
      <c r="H1199" s="42">
        <f t="shared" ca="1" si="263"/>
        <v>1.23555597786759</v>
      </c>
      <c r="I1199" s="42">
        <f t="shared" ca="1" si="264"/>
        <v>1.1644636500000001</v>
      </c>
      <c r="J1199" s="40">
        <f t="shared" si="270"/>
        <v>3.5999999999999997E-2</v>
      </c>
      <c r="K1199" s="98">
        <f t="shared" si="271"/>
        <v>42628</v>
      </c>
      <c r="L1199" s="43">
        <f t="shared" si="272"/>
        <v>398</v>
      </c>
      <c r="M1199" s="44">
        <f t="shared" si="273"/>
        <v>399</v>
      </c>
      <c r="N1199" s="8">
        <f t="shared" si="265"/>
        <v>1.0575955450000001</v>
      </c>
      <c r="O1199" s="8">
        <f t="shared" ca="1" si="266"/>
        <v>1.2315315689999999</v>
      </c>
      <c r="P1199" s="44">
        <v>0</v>
      </c>
      <c r="Q1199" s="42">
        <f t="shared" ca="1" si="267"/>
        <v>486319.87112621998</v>
      </c>
      <c r="R1199" s="42"/>
      <c r="S1199" s="34">
        <v>0</v>
      </c>
      <c r="T1199" s="34"/>
    </row>
    <row r="1200" spans="1:20" x14ac:dyDescent="0.2">
      <c r="A1200" s="38">
        <f t="shared" si="269"/>
        <v>43213</v>
      </c>
      <c r="B1200" s="39">
        <f t="shared" ca="1" si="261"/>
        <v>2586767.2236262201</v>
      </c>
      <c r="C1200" s="34">
        <f t="shared" si="262"/>
        <v>2100447.3525</v>
      </c>
      <c r="D1200" s="34"/>
      <c r="E1200" s="40">
        <f ca="1">IF(A1200&lt;$B$1,VLOOKUP(A1200,[1]DI!$A$4:$B$15000,2,FALSE),0)</f>
        <v>6.3899999999999998E-2</v>
      </c>
      <c r="F1200" s="41">
        <f t="shared" ca="1" si="268"/>
        <v>1.0002458294235601</v>
      </c>
      <c r="G1200" s="41">
        <f ca="1">(TRUNC(PRODUCT($F$11:$F1199),16))</f>
        <v>1.4387600240582701</v>
      </c>
      <c r="H1200" s="42">
        <f t="shared" ca="1" si="263"/>
        <v>1.23555597786759</v>
      </c>
      <c r="I1200" s="42">
        <f t="shared" ca="1" si="264"/>
        <v>1.1644636500000001</v>
      </c>
      <c r="J1200" s="40">
        <f t="shared" si="270"/>
        <v>3.5999999999999997E-2</v>
      </c>
      <c r="K1200" s="98">
        <f t="shared" si="271"/>
        <v>42628</v>
      </c>
      <c r="L1200" s="43">
        <f t="shared" si="272"/>
        <v>399</v>
      </c>
      <c r="M1200" s="44">
        <f t="shared" si="273"/>
        <v>399</v>
      </c>
      <c r="N1200" s="8">
        <f t="shared" si="265"/>
        <v>1.0575955450000001</v>
      </c>
      <c r="O1200" s="8">
        <f t="shared" ca="1" si="266"/>
        <v>1.2315315689999999</v>
      </c>
      <c r="P1200" s="44">
        <v>0</v>
      </c>
      <c r="Q1200" s="42">
        <f t="shared" ca="1" si="267"/>
        <v>486319.87112621998</v>
      </c>
      <c r="R1200" s="42"/>
      <c r="S1200" s="34">
        <v>0</v>
      </c>
      <c r="T1200" s="34"/>
    </row>
    <row r="1201" spans="1:20" x14ac:dyDescent="0.2">
      <c r="A1201" s="38">
        <f t="shared" si="269"/>
        <v>43214</v>
      </c>
      <c r="B1201" s="39">
        <f t="shared" ca="1" si="261"/>
        <v>2587766.28460585</v>
      </c>
      <c r="C1201" s="34">
        <f t="shared" si="262"/>
        <v>2100447.3525</v>
      </c>
      <c r="D1201" s="34"/>
      <c r="E1201" s="40">
        <f ca="1">IF(A1201&lt;$B$1,VLOOKUP(A1201,[1]DI!$A$4:$B$15000,2,FALSE),0)</f>
        <v>6.3899999999999998E-2</v>
      </c>
      <c r="F1201" s="41">
        <f t="shared" ca="1" si="268"/>
        <v>1.0002458294235601</v>
      </c>
      <c r="G1201" s="41">
        <f ca="1">(TRUNC(PRODUCT($F$11:$F1200),16))</f>
        <v>1.43911371360562</v>
      </c>
      <c r="H1201" s="42">
        <f t="shared" ca="1" si="263"/>
        <v>1.23555597786759</v>
      </c>
      <c r="I1201" s="42">
        <f t="shared" ca="1" si="264"/>
        <v>1.1647499100000001</v>
      </c>
      <c r="J1201" s="40">
        <f t="shared" si="270"/>
        <v>3.5999999999999997E-2</v>
      </c>
      <c r="K1201" s="98">
        <f t="shared" si="271"/>
        <v>42628</v>
      </c>
      <c r="L1201" s="43">
        <f t="shared" si="272"/>
        <v>400</v>
      </c>
      <c r="M1201" s="44">
        <f t="shared" si="273"/>
        <v>400</v>
      </c>
      <c r="N1201" s="8">
        <f t="shared" si="265"/>
        <v>1.0577439850000001</v>
      </c>
      <c r="O1201" s="8">
        <f t="shared" ca="1" si="266"/>
        <v>1.232007211</v>
      </c>
      <c r="P1201" s="44">
        <v>0</v>
      </c>
      <c r="Q1201" s="42">
        <f t="shared" ca="1" si="267"/>
        <v>487318.93210585002</v>
      </c>
      <c r="R1201" s="42"/>
      <c r="S1201" s="34">
        <v>0</v>
      </c>
      <c r="T1201" s="34"/>
    </row>
    <row r="1202" spans="1:20" x14ac:dyDescent="0.2">
      <c r="A1202" s="38">
        <f t="shared" si="269"/>
        <v>43215</v>
      </c>
      <c r="B1202" s="39">
        <f t="shared" ca="1" si="261"/>
        <v>2588765.7299673599</v>
      </c>
      <c r="C1202" s="34">
        <f t="shared" si="262"/>
        <v>2100447.3525</v>
      </c>
      <c r="D1202" s="34"/>
      <c r="E1202" s="40">
        <f ca="1">IF(A1202&lt;$B$1,VLOOKUP(A1202,[1]DI!$A$4:$B$15000,2,FALSE),0)</f>
        <v>6.3899999999999998E-2</v>
      </c>
      <c r="F1202" s="41">
        <f t="shared" ca="1" si="268"/>
        <v>1.0002458294235601</v>
      </c>
      <c r="G1202" s="41">
        <f ca="1">(TRUNC(PRODUCT($F$11:$F1201),16))</f>
        <v>1.43946749010028</v>
      </c>
      <c r="H1202" s="42">
        <f t="shared" ca="1" si="263"/>
        <v>1.23555597786759</v>
      </c>
      <c r="I1202" s="42">
        <f t="shared" ca="1" si="264"/>
        <v>1.1650362400000001</v>
      </c>
      <c r="J1202" s="40">
        <f t="shared" si="270"/>
        <v>3.5999999999999997E-2</v>
      </c>
      <c r="K1202" s="98">
        <f t="shared" si="271"/>
        <v>42628</v>
      </c>
      <c r="L1202" s="43">
        <f t="shared" si="272"/>
        <v>401</v>
      </c>
      <c r="M1202" s="44">
        <f t="shared" si="273"/>
        <v>401</v>
      </c>
      <c r="N1202" s="8">
        <f t="shared" si="265"/>
        <v>1.057892445</v>
      </c>
      <c r="O1202" s="8">
        <f t="shared" ca="1" si="266"/>
        <v>1.2324830360000001</v>
      </c>
      <c r="P1202" s="44">
        <v>0</v>
      </c>
      <c r="Q1202" s="42">
        <f t="shared" ca="1" si="267"/>
        <v>488318.37746736</v>
      </c>
      <c r="R1202" s="42"/>
      <c r="S1202" s="34">
        <v>0</v>
      </c>
      <c r="T1202" s="34"/>
    </row>
    <row r="1203" spans="1:20" x14ac:dyDescent="0.2">
      <c r="A1203" s="38">
        <f t="shared" si="269"/>
        <v>43216</v>
      </c>
      <c r="B1203" s="39">
        <f t="shared" ca="1" si="261"/>
        <v>2589765.5618111701</v>
      </c>
      <c r="C1203" s="34">
        <f t="shared" si="262"/>
        <v>2100447.3525</v>
      </c>
      <c r="D1203" s="34"/>
      <c r="E1203" s="40">
        <f ca="1">IF(A1203&lt;$B$1,VLOOKUP(A1203,[1]DI!$A$4:$B$15000,2,FALSE),0)</f>
        <v>6.3899999999999998E-2</v>
      </c>
      <c r="F1203" s="41">
        <f t="shared" ca="1" si="268"/>
        <v>1.0002458294235601</v>
      </c>
      <c r="G1203" s="41">
        <f ca="1">(TRUNC(PRODUCT($F$11:$F1202),16))</f>
        <v>1.4398213535636</v>
      </c>
      <c r="H1203" s="42">
        <f t="shared" ca="1" si="263"/>
        <v>1.23555597786759</v>
      </c>
      <c r="I1203" s="42">
        <f t="shared" ca="1" si="264"/>
        <v>1.1653226400000001</v>
      </c>
      <c r="J1203" s="40">
        <f t="shared" si="270"/>
        <v>3.5999999999999997E-2</v>
      </c>
      <c r="K1203" s="98">
        <f t="shared" si="271"/>
        <v>42628</v>
      </c>
      <c r="L1203" s="43">
        <f t="shared" si="272"/>
        <v>402</v>
      </c>
      <c r="M1203" s="44">
        <f t="shared" si="273"/>
        <v>402</v>
      </c>
      <c r="N1203" s="8">
        <f t="shared" si="265"/>
        <v>1.0580409260000001</v>
      </c>
      <c r="O1203" s="8">
        <f t="shared" ca="1" si="266"/>
        <v>1.2329590450000001</v>
      </c>
      <c r="P1203" s="44">
        <v>0</v>
      </c>
      <c r="Q1203" s="42">
        <f t="shared" ca="1" si="267"/>
        <v>489318.20931116998</v>
      </c>
      <c r="R1203" s="42"/>
      <c r="S1203" s="34">
        <v>0</v>
      </c>
      <c r="T1203" s="34"/>
    </row>
    <row r="1204" spans="1:20" x14ac:dyDescent="0.2">
      <c r="A1204" s="38">
        <f t="shared" si="269"/>
        <v>43217</v>
      </c>
      <c r="B1204" s="39">
        <f t="shared" ca="1" si="261"/>
        <v>2590765.7780368598</v>
      </c>
      <c r="C1204" s="34">
        <f t="shared" si="262"/>
        <v>2100447.3525</v>
      </c>
      <c r="D1204" s="34"/>
      <c r="E1204" s="40">
        <f ca="1">IF(A1204&lt;$B$1,VLOOKUP(A1204,[1]DI!$A$4:$B$15000,2,FALSE),0)</f>
        <v>6.3899999999999998E-2</v>
      </c>
      <c r="F1204" s="41">
        <f t="shared" ca="1" si="268"/>
        <v>1.0002458294235601</v>
      </c>
      <c r="G1204" s="41">
        <f ca="1">(TRUNC(PRODUCT($F$11:$F1203),16))</f>
        <v>1.44017530401698</v>
      </c>
      <c r="H1204" s="42">
        <f t="shared" ca="1" si="263"/>
        <v>1.23555597786759</v>
      </c>
      <c r="I1204" s="42">
        <f t="shared" ca="1" si="264"/>
        <v>1.1656091099999999</v>
      </c>
      <c r="J1204" s="40">
        <f t="shared" si="270"/>
        <v>3.5999999999999997E-2</v>
      </c>
      <c r="K1204" s="98">
        <f t="shared" si="271"/>
        <v>42628</v>
      </c>
      <c r="L1204" s="43">
        <f t="shared" si="272"/>
        <v>403</v>
      </c>
      <c r="M1204" s="44">
        <f t="shared" si="273"/>
        <v>403</v>
      </c>
      <c r="N1204" s="8">
        <f t="shared" si="265"/>
        <v>1.0581894279999999</v>
      </c>
      <c r="O1204" s="8">
        <f t="shared" ca="1" si="266"/>
        <v>1.2334352369999999</v>
      </c>
      <c r="P1204" s="44">
        <v>0</v>
      </c>
      <c r="Q1204" s="42">
        <f t="shared" ca="1" si="267"/>
        <v>490318.42553686001</v>
      </c>
      <c r="R1204" s="42"/>
      <c r="S1204" s="34">
        <v>0</v>
      </c>
      <c r="T1204" s="34"/>
    </row>
    <row r="1205" spans="1:20" x14ac:dyDescent="0.2">
      <c r="A1205" s="38">
        <f t="shared" si="269"/>
        <v>43218</v>
      </c>
      <c r="B1205" s="39">
        <f t="shared" ca="1" si="261"/>
        <v>2591766.3807448503</v>
      </c>
      <c r="C1205" s="34">
        <f t="shared" si="262"/>
        <v>2100447.3525</v>
      </c>
      <c r="D1205" s="34"/>
      <c r="E1205" s="40">
        <f ca="1">IF(A1205&lt;$B$1,VLOOKUP(A1205,[1]DI!$A$4:$B$15000,2,FALSE),0)</f>
        <v>0</v>
      </c>
      <c r="F1205" s="41">
        <f t="shared" ca="1" si="268"/>
        <v>1</v>
      </c>
      <c r="G1205" s="41">
        <f ca="1">(TRUNC(PRODUCT($F$11:$F1204),16))</f>
        <v>1.4405293414817899</v>
      </c>
      <c r="H1205" s="42">
        <f t="shared" ca="1" si="263"/>
        <v>1.23555597786759</v>
      </c>
      <c r="I1205" s="42">
        <f t="shared" ca="1" si="264"/>
        <v>1.16589565</v>
      </c>
      <c r="J1205" s="40">
        <f t="shared" si="270"/>
        <v>3.5999999999999997E-2</v>
      </c>
      <c r="K1205" s="98">
        <f t="shared" si="271"/>
        <v>42628</v>
      </c>
      <c r="L1205" s="43">
        <f t="shared" si="272"/>
        <v>403</v>
      </c>
      <c r="M1205" s="44">
        <f t="shared" si="273"/>
        <v>404</v>
      </c>
      <c r="N1205" s="8">
        <f t="shared" si="265"/>
        <v>1.0583379509999999</v>
      </c>
      <c r="O1205" s="8">
        <f t="shared" ca="1" si="266"/>
        <v>1.2339116130000001</v>
      </c>
      <c r="P1205" s="44">
        <v>0</v>
      </c>
      <c r="Q1205" s="42">
        <f t="shared" ca="1" si="267"/>
        <v>491319.02824484999</v>
      </c>
      <c r="R1205" s="42"/>
      <c r="S1205" s="34">
        <v>0</v>
      </c>
      <c r="T1205" s="34"/>
    </row>
    <row r="1206" spans="1:20" x14ac:dyDescent="0.2">
      <c r="A1206" s="38">
        <f t="shared" si="269"/>
        <v>43219</v>
      </c>
      <c r="B1206" s="39">
        <f t="shared" ca="1" si="261"/>
        <v>2591766.3807448503</v>
      </c>
      <c r="C1206" s="34">
        <f t="shared" si="262"/>
        <v>2100447.3525</v>
      </c>
      <c r="D1206" s="34"/>
      <c r="E1206" s="40">
        <f ca="1">IF(A1206&lt;$B$1,VLOOKUP(A1206,[1]DI!$A$4:$B$15000,2,FALSE),0)</f>
        <v>0</v>
      </c>
      <c r="F1206" s="41">
        <f t="shared" ca="1" si="268"/>
        <v>1</v>
      </c>
      <c r="G1206" s="41">
        <f ca="1">(TRUNC(PRODUCT($F$11:$F1205),16))</f>
        <v>1.4405293414817899</v>
      </c>
      <c r="H1206" s="42">
        <f t="shared" ca="1" si="263"/>
        <v>1.23555597786759</v>
      </c>
      <c r="I1206" s="42">
        <f t="shared" ca="1" si="264"/>
        <v>1.16589565</v>
      </c>
      <c r="J1206" s="40">
        <f t="shared" si="270"/>
        <v>3.5999999999999997E-2</v>
      </c>
      <c r="K1206" s="98">
        <f t="shared" si="271"/>
        <v>42628</v>
      </c>
      <c r="L1206" s="43">
        <f t="shared" si="272"/>
        <v>403</v>
      </c>
      <c r="M1206" s="44">
        <f t="shared" si="273"/>
        <v>404</v>
      </c>
      <c r="N1206" s="8">
        <f t="shared" si="265"/>
        <v>1.0583379509999999</v>
      </c>
      <c r="O1206" s="8">
        <f t="shared" ca="1" si="266"/>
        <v>1.2339116130000001</v>
      </c>
      <c r="P1206" s="44">
        <v>0</v>
      </c>
      <c r="Q1206" s="42">
        <f t="shared" ca="1" si="267"/>
        <v>491319.02824484999</v>
      </c>
      <c r="R1206" s="42"/>
      <c r="S1206" s="34">
        <v>0</v>
      </c>
      <c r="T1206" s="34"/>
    </row>
    <row r="1207" spans="1:20" x14ac:dyDescent="0.2">
      <c r="A1207" s="38">
        <f t="shared" si="269"/>
        <v>43220</v>
      </c>
      <c r="B1207" s="39">
        <f t="shared" ca="1" si="261"/>
        <v>2591766.3807448503</v>
      </c>
      <c r="C1207" s="34">
        <f t="shared" si="262"/>
        <v>2100447.3525</v>
      </c>
      <c r="D1207" s="34"/>
      <c r="E1207" s="40">
        <f ca="1">IF(A1207&lt;$B$1,VLOOKUP(A1207,[1]DI!$A$4:$B$15000,2,FALSE),0)</f>
        <v>6.3899999999999998E-2</v>
      </c>
      <c r="F1207" s="41">
        <f t="shared" ca="1" si="268"/>
        <v>1.0002458294235601</v>
      </c>
      <c r="G1207" s="41">
        <f ca="1">(TRUNC(PRODUCT($F$11:$F1206),16))</f>
        <v>1.4405293414817899</v>
      </c>
      <c r="H1207" s="42">
        <f t="shared" ca="1" si="263"/>
        <v>1.23555597786759</v>
      </c>
      <c r="I1207" s="42">
        <f t="shared" ca="1" si="264"/>
        <v>1.16589565</v>
      </c>
      <c r="J1207" s="40">
        <f t="shared" si="270"/>
        <v>3.5999999999999997E-2</v>
      </c>
      <c r="K1207" s="98">
        <f t="shared" si="271"/>
        <v>42628</v>
      </c>
      <c r="L1207" s="43">
        <f t="shared" si="272"/>
        <v>404</v>
      </c>
      <c r="M1207" s="44">
        <f t="shared" si="273"/>
        <v>404</v>
      </c>
      <c r="N1207" s="8">
        <f t="shared" si="265"/>
        <v>1.0583379509999999</v>
      </c>
      <c r="O1207" s="8">
        <f t="shared" ca="1" si="266"/>
        <v>1.2339116130000001</v>
      </c>
      <c r="P1207" s="44">
        <v>0</v>
      </c>
      <c r="Q1207" s="42">
        <f t="shared" ca="1" si="267"/>
        <v>491319.02824484999</v>
      </c>
      <c r="R1207" s="42"/>
      <c r="S1207" s="34">
        <v>0</v>
      </c>
      <c r="T1207" s="34"/>
    </row>
    <row r="1208" spans="1:20" x14ac:dyDescent="0.2">
      <c r="A1208" s="38">
        <f t="shared" si="269"/>
        <v>43221</v>
      </c>
      <c r="B1208" s="39">
        <f t="shared" ca="1" si="261"/>
        <v>2592767.36993516</v>
      </c>
      <c r="C1208" s="34">
        <f t="shared" si="262"/>
        <v>2100447.3525</v>
      </c>
      <c r="D1208" s="34"/>
      <c r="E1208" s="40">
        <f ca="1">IF(A1208&lt;$B$1,VLOOKUP(A1208,[1]DI!$A$4:$B$15000,2,FALSE),0)</f>
        <v>0</v>
      </c>
      <c r="F1208" s="41">
        <f t="shared" ca="1" si="268"/>
        <v>1</v>
      </c>
      <c r="G1208" s="41">
        <f ca="1">(TRUNC(PRODUCT($F$11:$F1207),16))</f>
        <v>1.4408834659794301</v>
      </c>
      <c r="H1208" s="42">
        <f t="shared" ca="1" si="263"/>
        <v>1.23555597786759</v>
      </c>
      <c r="I1208" s="42">
        <f t="shared" ca="1" si="264"/>
        <v>1.16618226</v>
      </c>
      <c r="J1208" s="40">
        <f t="shared" si="270"/>
        <v>3.5999999999999997E-2</v>
      </c>
      <c r="K1208" s="98">
        <f t="shared" si="271"/>
        <v>42628</v>
      </c>
      <c r="L1208" s="43">
        <f t="shared" si="272"/>
        <v>404</v>
      </c>
      <c r="M1208" s="44">
        <f t="shared" si="273"/>
        <v>405</v>
      </c>
      <c r="N1208" s="8">
        <f t="shared" si="265"/>
        <v>1.0584864949999999</v>
      </c>
      <c r="O1208" s="8">
        <f t="shared" ca="1" si="266"/>
        <v>1.2343881729999999</v>
      </c>
      <c r="P1208" s="44">
        <v>0</v>
      </c>
      <c r="Q1208" s="42">
        <f t="shared" ca="1" si="267"/>
        <v>492320.01743516</v>
      </c>
      <c r="R1208" s="42"/>
      <c r="S1208" s="34">
        <v>0</v>
      </c>
      <c r="T1208" s="34"/>
    </row>
    <row r="1209" spans="1:20" x14ac:dyDescent="0.2">
      <c r="A1209" s="38">
        <f t="shared" si="269"/>
        <v>43222</v>
      </c>
      <c r="B1209" s="39">
        <f t="shared" ca="1" si="261"/>
        <v>2592767.36993516</v>
      </c>
      <c r="C1209" s="34">
        <f t="shared" si="262"/>
        <v>2100447.3525</v>
      </c>
      <c r="D1209" s="34"/>
      <c r="E1209" s="40">
        <f ca="1">IF(A1209&lt;$B$1,VLOOKUP(A1209,[1]DI!$A$4:$B$15000,2,FALSE),0)</f>
        <v>6.3899999999999998E-2</v>
      </c>
      <c r="F1209" s="41">
        <f t="shared" ca="1" si="268"/>
        <v>1.0002458294235601</v>
      </c>
      <c r="G1209" s="41">
        <f ca="1">(TRUNC(PRODUCT($F$11:$F1208),16))</f>
        <v>1.4408834659794301</v>
      </c>
      <c r="H1209" s="42">
        <f t="shared" ca="1" si="263"/>
        <v>1.23555597786759</v>
      </c>
      <c r="I1209" s="42">
        <f t="shared" ca="1" si="264"/>
        <v>1.16618226</v>
      </c>
      <c r="J1209" s="40">
        <f t="shared" si="270"/>
        <v>3.5999999999999997E-2</v>
      </c>
      <c r="K1209" s="98">
        <f t="shared" si="271"/>
        <v>42628</v>
      </c>
      <c r="L1209" s="43">
        <f t="shared" si="272"/>
        <v>405</v>
      </c>
      <c r="M1209" s="44">
        <f t="shared" si="273"/>
        <v>405</v>
      </c>
      <c r="N1209" s="8">
        <f t="shared" si="265"/>
        <v>1.0584864949999999</v>
      </c>
      <c r="O1209" s="8">
        <f t="shared" ca="1" si="266"/>
        <v>1.2343881729999999</v>
      </c>
      <c r="P1209" s="44">
        <v>0</v>
      </c>
      <c r="Q1209" s="42">
        <f t="shared" ca="1" si="267"/>
        <v>492320.01743516</v>
      </c>
      <c r="R1209" s="42"/>
      <c r="S1209" s="34">
        <v>0</v>
      </c>
      <c r="T1209" s="34"/>
    </row>
    <row r="1210" spans="1:20" x14ac:dyDescent="0.2">
      <c r="A1210" s="38">
        <f t="shared" si="269"/>
        <v>43223</v>
      </c>
      <c r="B1210" s="39">
        <f t="shared" ca="1" si="261"/>
        <v>2593768.7414068799</v>
      </c>
      <c r="C1210" s="34">
        <f t="shared" si="262"/>
        <v>2100447.3525</v>
      </c>
      <c r="D1210" s="34"/>
      <c r="E1210" s="40">
        <f ca="1">IF(A1210&lt;$B$1,VLOOKUP(A1210,[1]DI!$A$4:$B$15000,2,FALSE),0)</f>
        <v>6.3899999999999998E-2</v>
      </c>
      <c r="F1210" s="41">
        <f t="shared" ca="1" si="268"/>
        <v>1.0002458294235601</v>
      </c>
      <c r="G1210" s="41">
        <f ca="1">(TRUNC(PRODUCT($F$11:$F1209),16))</f>
        <v>1.4412376775312901</v>
      </c>
      <c r="H1210" s="42">
        <f t="shared" ca="1" si="263"/>
        <v>1.23555597786759</v>
      </c>
      <c r="I1210" s="42">
        <f t="shared" ca="1" si="264"/>
        <v>1.1664689399999999</v>
      </c>
      <c r="J1210" s="40">
        <f t="shared" si="270"/>
        <v>3.5999999999999997E-2</v>
      </c>
      <c r="K1210" s="98">
        <f t="shared" si="271"/>
        <v>42628</v>
      </c>
      <c r="L1210" s="43">
        <f t="shared" si="272"/>
        <v>406</v>
      </c>
      <c r="M1210" s="44">
        <f t="shared" si="273"/>
        <v>406</v>
      </c>
      <c r="N1210" s="8">
        <f t="shared" si="265"/>
        <v>1.058635059</v>
      </c>
      <c r="O1210" s="8">
        <f t="shared" ca="1" si="266"/>
        <v>1.234864915</v>
      </c>
      <c r="P1210" s="44">
        <v>0</v>
      </c>
      <c r="Q1210" s="42">
        <f t="shared" ca="1" si="267"/>
        <v>493321.38890687999</v>
      </c>
      <c r="R1210" s="42"/>
      <c r="S1210" s="34">
        <v>0</v>
      </c>
      <c r="T1210" s="34"/>
    </row>
    <row r="1211" spans="1:20" x14ac:dyDescent="0.2">
      <c r="A1211" s="38">
        <f t="shared" si="269"/>
        <v>43224</v>
      </c>
      <c r="B1211" s="39">
        <f t="shared" ca="1" si="261"/>
        <v>2594770.52456629</v>
      </c>
      <c r="C1211" s="34">
        <f t="shared" si="262"/>
        <v>2100447.3525</v>
      </c>
      <c r="D1211" s="34"/>
      <c r="E1211" s="40">
        <f ca="1">IF(A1211&lt;$B$1,VLOOKUP(A1211,[1]DI!$A$4:$B$15000,2,FALSE),0)</f>
        <v>6.3899999999999998E-2</v>
      </c>
      <c r="F1211" s="41">
        <f t="shared" ca="1" si="268"/>
        <v>1.0002458294235601</v>
      </c>
      <c r="G1211" s="41">
        <f ca="1">(TRUNC(PRODUCT($F$11:$F1210),16))</f>
        <v>1.4415919761587701</v>
      </c>
      <c r="H1211" s="42">
        <f t="shared" ca="1" si="263"/>
        <v>1.23555597786759</v>
      </c>
      <c r="I1211" s="42">
        <f t="shared" ca="1" si="264"/>
        <v>1.1667557</v>
      </c>
      <c r="J1211" s="40">
        <f t="shared" si="270"/>
        <v>3.5999999999999997E-2</v>
      </c>
      <c r="K1211" s="98">
        <f t="shared" si="271"/>
        <v>42628</v>
      </c>
      <c r="L1211" s="43">
        <f t="shared" si="272"/>
        <v>407</v>
      </c>
      <c r="M1211" s="44">
        <f t="shared" si="273"/>
        <v>407</v>
      </c>
      <c r="N1211" s="8">
        <f t="shared" si="265"/>
        <v>1.0587836450000001</v>
      </c>
      <c r="O1211" s="8">
        <f t="shared" ca="1" si="266"/>
        <v>1.235341853</v>
      </c>
      <c r="P1211" s="44">
        <v>0</v>
      </c>
      <c r="Q1211" s="42">
        <f t="shared" ca="1" si="267"/>
        <v>494323.17206628999</v>
      </c>
      <c r="R1211" s="42"/>
      <c r="S1211" s="34">
        <v>0</v>
      </c>
      <c r="T1211" s="34"/>
    </row>
    <row r="1212" spans="1:20" x14ac:dyDescent="0.2">
      <c r="A1212" s="38">
        <f t="shared" si="269"/>
        <v>43225</v>
      </c>
      <c r="B1212" s="39">
        <f t="shared" ca="1" si="261"/>
        <v>2595772.6690026401</v>
      </c>
      <c r="C1212" s="34">
        <f t="shared" si="262"/>
        <v>2100447.3525</v>
      </c>
      <c r="D1212" s="34"/>
      <c r="E1212" s="40">
        <f ca="1">IF(A1212&lt;$B$1,VLOOKUP(A1212,[1]DI!$A$4:$B$15000,2,FALSE),0)</f>
        <v>0</v>
      </c>
      <c r="F1212" s="41">
        <f t="shared" ca="1" si="268"/>
        <v>1</v>
      </c>
      <c r="G1212" s="41">
        <f ca="1">(TRUNC(PRODUCT($F$11:$F1211),16))</f>
        <v>1.44194636188328</v>
      </c>
      <c r="H1212" s="42">
        <f t="shared" ca="1" si="263"/>
        <v>1.23555597786759</v>
      </c>
      <c r="I1212" s="42">
        <f t="shared" ca="1" si="264"/>
        <v>1.1670425200000001</v>
      </c>
      <c r="J1212" s="40">
        <f t="shared" si="270"/>
        <v>3.5999999999999997E-2</v>
      </c>
      <c r="K1212" s="98">
        <f t="shared" si="271"/>
        <v>42628</v>
      </c>
      <c r="L1212" s="43">
        <f t="shared" si="272"/>
        <v>407</v>
      </c>
      <c r="M1212" s="44">
        <f t="shared" si="273"/>
        <v>408</v>
      </c>
      <c r="N1212" s="8">
        <f t="shared" si="265"/>
        <v>1.0589322510000001</v>
      </c>
      <c r="O1212" s="8">
        <f t="shared" ca="1" si="266"/>
        <v>1.235818963</v>
      </c>
      <c r="P1212" s="44">
        <v>0</v>
      </c>
      <c r="Q1212" s="42">
        <f t="shared" ca="1" si="267"/>
        <v>495325.31650264002</v>
      </c>
      <c r="R1212" s="42"/>
      <c r="S1212" s="34">
        <v>0</v>
      </c>
      <c r="T1212" s="34"/>
    </row>
    <row r="1213" spans="1:20" x14ac:dyDescent="0.2">
      <c r="A1213" s="38">
        <f t="shared" si="269"/>
        <v>43226</v>
      </c>
      <c r="B1213" s="39">
        <f t="shared" ca="1" si="261"/>
        <v>2595772.6690026401</v>
      </c>
      <c r="C1213" s="34">
        <f t="shared" si="262"/>
        <v>2100447.3525</v>
      </c>
      <c r="D1213" s="34"/>
      <c r="E1213" s="40">
        <f ca="1">IF(A1213&lt;$B$1,VLOOKUP(A1213,[1]DI!$A$4:$B$15000,2,FALSE),0)</f>
        <v>0</v>
      </c>
      <c r="F1213" s="41">
        <f t="shared" ca="1" si="268"/>
        <v>1</v>
      </c>
      <c r="G1213" s="41">
        <f ca="1">(TRUNC(PRODUCT($F$11:$F1212),16))</f>
        <v>1.44194636188328</v>
      </c>
      <c r="H1213" s="42">
        <f t="shared" ca="1" si="263"/>
        <v>1.23555597786759</v>
      </c>
      <c r="I1213" s="42">
        <f t="shared" ca="1" si="264"/>
        <v>1.1670425200000001</v>
      </c>
      <c r="J1213" s="40">
        <f t="shared" si="270"/>
        <v>3.5999999999999997E-2</v>
      </c>
      <c r="K1213" s="98">
        <f t="shared" si="271"/>
        <v>42628</v>
      </c>
      <c r="L1213" s="43">
        <f t="shared" si="272"/>
        <v>407</v>
      </c>
      <c r="M1213" s="44">
        <f t="shared" si="273"/>
        <v>408</v>
      </c>
      <c r="N1213" s="8">
        <f t="shared" si="265"/>
        <v>1.0589322510000001</v>
      </c>
      <c r="O1213" s="8">
        <f t="shared" ca="1" si="266"/>
        <v>1.235818963</v>
      </c>
      <c r="P1213" s="44">
        <v>0</v>
      </c>
      <c r="Q1213" s="42">
        <f t="shared" ca="1" si="267"/>
        <v>495325.31650264002</v>
      </c>
      <c r="R1213" s="42"/>
      <c r="S1213" s="34">
        <v>0</v>
      </c>
      <c r="T1213" s="34"/>
    </row>
    <row r="1214" spans="1:20" x14ac:dyDescent="0.2">
      <c r="A1214" s="38">
        <f t="shared" si="269"/>
        <v>43227</v>
      </c>
      <c r="B1214" s="39">
        <f t="shared" ref="B1214:B1277" ca="1" si="274">IF(A1214&lt;=TODAY(),C1214+Q1214,IF(AND(A1214&gt;TODAY(),A1214&lt;=$B$1),IF(VLOOKUP(TODAY(),$A$10:$E$2000,5,FALSE)=0,"n.d",C1214+Q1214),"n.d"))</f>
        <v>2595772.6690026401</v>
      </c>
      <c r="C1214" s="34">
        <f t="shared" ref="C1214:C1277" si="275">(C1213-S1213)</f>
        <v>2100447.3525</v>
      </c>
      <c r="D1214" s="34"/>
      <c r="E1214" s="40">
        <f ca="1">IF(A1214&lt;$B$1,VLOOKUP(A1214,[1]DI!$A$4:$B$15000,2,FALSE),0)</f>
        <v>6.3899999999999998E-2</v>
      </c>
      <c r="F1214" s="41">
        <f t="shared" ca="1" si="268"/>
        <v>1.0002458294235601</v>
      </c>
      <c r="G1214" s="41">
        <f ca="1">(TRUNC(PRODUCT($F$11:$F1213),16))</f>
        <v>1.44194636188328</v>
      </c>
      <c r="H1214" s="42">
        <f t="shared" ref="H1214:H1277" ca="1" si="276">IF(P1213&gt;0,G1213,H1213)</f>
        <v>1.23555597786759</v>
      </c>
      <c r="I1214" s="42">
        <f t="shared" ref="I1214:I1277" ca="1" si="277">ROUND(G1214/H1214,8)</f>
        <v>1.1670425200000001</v>
      </c>
      <c r="J1214" s="40">
        <f t="shared" si="270"/>
        <v>3.5999999999999997E-2</v>
      </c>
      <c r="K1214" s="98">
        <f t="shared" si="271"/>
        <v>42628</v>
      </c>
      <c r="L1214" s="43">
        <f t="shared" si="272"/>
        <v>408</v>
      </c>
      <c r="M1214" s="44">
        <f t="shared" si="273"/>
        <v>408</v>
      </c>
      <c r="N1214" s="8">
        <f t="shared" ref="N1214:N1277" si="278">ROUND((J1214+1)^(M1214/252),9)</f>
        <v>1.0589322510000001</v>
      </c>
      <c r="O1214" s="8">
        <f t="shared" ref="O1214:O1277" ca="1" si="279">ROUND(I1214*N1214,9)</f>
        <v>1.235818963</v>
      </c>
      <c r="P1214" s="44">
        <v>0</v>
      </c>
      <c r="Q1214" s="42">
        <f t="shared" ref="Q1214:Q1277" ca="1" si="280">TRUNC(((O1214-1)*C1214),8)</f>
        <v>495325.31650264002</v>
      </c>
      <c r="R1214" s="42"/>
      <c r="S1214" s="34">
        <v>0</v>
      </c>
      <c r="T1214" s="34"/>
    </row>
    <row r="1215" spans="1:20" x14ac:dyDescent="0.2">
      <c r="A1215" s="38">
        <f t="shared" si="269"/>
        <v>43228</v>
      </c>
      <c r="B1215" s="39">
        <f t="shared" ca="1" si="274"/>
        <v>2596775.19782086</v>
      </c>
      <c r="C1215" s="34">
        <f t="shared" si="275"/>
        <v>2100447.3525</v>
      </c>
      <c r="D1215" s="34"/>
      <c r="E1215" s="40">
        <f ca="1">IF(A1215&lt;$B$1,VLOOKUP(A1215,[1]DI!$A$4:$B$15000,2,FALSE),0)</f>
        <v>6.3899999999999998E-2</v>
      </c>
      <c r="F1215" s="41">
        <f t="shared" ca="1" si="268"/>
        <v>1.0002458294235601</v>
      </c>
      <c r="G1215" s="41">
        <f ca="1">(TRUNC(PRODUCT($F$11:$F1214),16))</f>
        <v>1.4423008347262201</v>
      </c>
      <c r="H1215" s="42">
        <f t="shared" ca="1" si="276"/>
        <v>1.23555597786759</v>
      </c>
      <c r="I1215" s="42">
        <f t="shared" ca="1" si="277"/>
        <v>1.16732941</v>
      </c>
      <c r="J1215" s="40">
        <f t="shared" si="270"/>
        <v>3.5999999999999997E-2</v>
      </c>
      <c r="K1215" s="98">
        <f t="shared" si="271"/>
        <v>42628</v>
      </c>
      <c r="L1215" s="43">
        <f t="shared" si="272"/>
        <v>409</v>
      </c>
      <c r="M1215" s="44">
        <f t="shared" si="273"/>
        <v>409</v>
      </c>
      <c r="N1215" s="8">
        <f t="shared" si="278"/>
        <v>1.0590808780000001</v>
      </c>
      <c r="O1215" s="8">
        <f t="shared" ca="1" si="279"/>
        <v>1.2362962559999999</v>
      </c>
      <c r="P1215" s="44">
        <v>0</v>
      </c>
      <c r="Q1215" s="42">
        <f t="shared" ca="1" si="280"/>
        <v>496327.84532085998</v>
      </c>
      <c r="R1215" s="42"/>
      <c r="S1215" s="34">
        <v>0</v>
      </c>
      <c r="T1215" s="34"/>
    </row>
    <row r="1216" spans="1:20" x14ac:dyDescent="0.2">
      <c r="A1216" s="38">
        <f t="shared" si="269"/>
        <v>43229</v>
      </c>
      <c r="B1216" s="39">
        <f t="shared" ca="1" si="274"/>
        <v>2597778.1383267599</v>
      </c>
      <c r="C1216" s="34">
        <f t="shared" si="275"/>
        <v>2100447.3525</v>
      </c>
      <c r="D1216" s="34"/>
      <c r="E1216" s="40">
        <f ca="1">IF(A1216&lt;$B$1,VLOOKUP(A1216,[1]DI!$A$4:$B$15000,2,FALSE),0)</f>
        <v>6.3899999999999998E-2</v>
      </c>
      <c r="F1216" s="41">
        <f t="shared" ca="1" si="268"/>
        <v>1.0002458294235601</v>
      </c>
      <c r="G1216" s="41">
        <f ca="1">(TRUNC(PRODUCT($F$11:$F1215),16))</f>
        <v>1.4426553947090199</v>
      </c>
      <c r="H1216" s="42">
        <f t="shared" ca="1" si="276"/>
        <v>1.23555597786759</v>
      </c>
      <c r="I1216" s="42">
        <f t="shared" ca="1" si="277"/>
        <v>1.1676163799999999</v>
      </c>
      <c r="J1216" s="40">
        <f t="shared" si="270"/>
        <v>3.5999999999999997E-2</v>
      </c>
      <c r="K1216" s="98">
        <f t="shared" si="271"/>
        <v>42628</v>
      </c>
      <c r="L1216" s="43">
        <f t="shared" si="272"/>
        <v>410</v>
      </c>
      <c r="M1216" s="44">
        <f t="shared" si="273"/>
        <v>410</v>
      </c>
      <c r="N1216" s="8">
        <f t="shared" si="278"/>
        <v>1.059229526</v>
      </c>
      <c r="O1216" s="8">
        <f t="shared" ca="1" si="279"/>
        <v>1.236773745</v>
      </c>
      <c r="P1216" s="44">
        <v>0</v>
      </c>
      <c r="Q1216" s="42">
        <f t="shared" ca="1" si="280"/>
        <v>497330.78582675999</v>
      </c>
      <c r="R1216" s="42"/>
      <c r="S1216" s="34">
        <v>0</v>
      </c>
      <c r="T1216" s="34"/>
    </row>
    <row r="1217" spans="1:20" x14ac:dyDescent="0.2">
      <c r="A1217" s="38">
        <f t="shared" si="269"/>
        <v>43230</v>
      </c>
      <c r="B1217" s="39">
        <f t="shared" ca="1" si="274"/>
        <v>2598781.4401095998</v>
      </c>
      <c r="C1217" s="34">
        <f t="shared" si="275"/>
        <v>2100447.3525</v>
      </c>
      <c r="D1217" s="34"/>
      <c r="E1217" s="40">
        <f ca="1">IF(A1217&lt;$B$1,VLOOKUP(A1217,[1]DI!$A$4:$B$15000,2,FALSE),0)</f>
        <v>6.3899999999999998E-2</v>
      </c>
      <c r="F1217" s="41">
        <f t="shared" ca="1" si="268"/>
        <v>1.0002458294235601</v>
      </c>
      <c r="G1217" s="41">
        <f ca="1">(TRUNC(PRODUCT($F$11:$F1216),16))</f>
        <v>1.4430100418531</v>
      </c>
      <c r="H1217" s="42">
        <f t="shared" ca="1" si="276"/>
        <v>1.23555597786759</v>
      </c>
      <c r="I1217" s="42">
        <f t="shared" ca="1" si="277"/>
        <v>1.1679034100000001</v>
      </c>
      <c r="J1217" s="40">
        <f t="shared" si="270"/>
        <v>3.5999999999999997E-2</v>
      </c>
      <c r="K1217" s="98">
        <f t="shared" si="271"/>
        <v>42628</v>
      </c>
      <c r="L1217" s="43">
        <f t="shared" si="272"/>
        <v>411</v>
      </c>
      <c r="M1217" s="44">
        <f t="shared" si="273"/>
        <v>411</v>
      </c>
      <c r="N1217" s="8">
        <f t="shared" si="278"/>
        <v>1.0593781950000001</v>
      </c>
      <c r="O1217" s="8">
        <f t="shared" ca="1" si="279"/>
        <v>1.2372514059999999</v>
      </c>
      <c r="P1217" s="44">
        <v>0</v>
      </c>
      <c r="Q1217" s="42">
        <f t="shared" ca="1" si="280"/>
        <v>498334.08760959998</v>
      </c>
      <c r="R1217" s="42"/>
      <c r="S1217" s="34">
        <v>0</v>
      </c>
      <c r="T1217" s="34"/>
    </row>
    <row r="1218" spans="1:20" x14ac:dyDescent="0.2">
      <c r="A1218" s="38">
        <f t="shared" si="269"/>
        <v>43231</v>
      </c>
      <c r="B1218" s="39">
        <f t="shared" ca="1" si="274"/>
        <v>2599785.1535801198</v>
      </c>
      <c r="C1218" s="34">
        <f t="shared" si="275"/>
        <v>2100447.3525</v>
      </c>
      <c r="D1218" s="34"/>
      <c r="E1218" s="40">
        <f ca="1">IF(A1218&lt;$B$1,VLOOKUP(A1218,[1]DI!$A$4:$B$15000,2,FALSE),0)</f>
        <v>6.3899999999999998E-2</v>
      </c>
      <c r="F1218" s="41">
        <f t="shared" ca="1" si="268"/>
        <v>1.0002458294235601</v>
      </c>
      <c r="G1218" s="41">
        <f ca="1">(TRUNC(PRODUCT($F$11:$F1217),16))</f>
        <v>1.44336477617988</v>
      </c>
      <c r="H1218" s="42">
        <f t="shared" ca="1" si="276"/>
        <v>1.23555597786759</v>
      </c>
      <c r="I1218" s="42">
        <f t="shared" ca="1" si="277"/>
        <v>1.16819052</v>
      </c>
      <c r="J1218" s="40">
        <f t="shared" si="270"/>
        <v>3.5999999999999997E-2</v>
      </c>
      <c r="K1218" s="98">
        <f t="shared" si="271"/>
        <v>42628</v>
      </c>
      <c r="L1218" s="43">
        <f t="shared" si="272"/>
        <v>412</v>
      </c>
      <c r="M1218" s="44">
        <f t="shared" si="273"/>
        <v>412</v>
      </c>
      <c r="N1218" s="8">
        <f t="shared" si="278"/>
        <v>1.0595268849999999</v>
      </c>
      <c r="O1218" s="8">
        <f t="shared" ca="1" si="279"/>
        <v>1.2377292630000001</v>
      </c>
      <c r="P1218" s="44">
        <v>0</v>
      </c>
      <c r="Q1218" s="42">
        <f t="shared" ca="1" si="280"/>
        <v>499337.80108012003</v>
      </c>
      <c r="R1218" s="42"/>
      <c r="S1218" s="34">
        <v>0</v>
      </c>
      <c r="T1218" s="34"/>
    </row>
    <row r="1219" spans="1:20" x14ac:dyDescent="0.2">
      <c r="A1219" s="38">
        <f t="shared" si="269"/>
        <v>43232</v>
      </c>
      <c r="B1219" s="39">
        <f t="shared" ca="1" si="274"/>
        <v>2600789.2262271401</v>
      </c>
      <c r="C1219" s="34">
        <f t="shared" si="275"/>
        <v>2100447.3525</v>
      </c>
      <c r="D1219" s="34"/>
      <c r="E1219" s="40">
        <f ca="1">IF(A1219&lt;$B$1,VLOOKUP(A1219,[1]DI!$A$4:$B$15000,2,FALSE),0)</f>
        <v>0</v>
      </c>
      <c r="F1219" s="41">
        <f t="shared" ca="1" si="268"/>
        <v>1</v>
      </c>
      <c r="G1219" s="41">
        <f ca="1">(TRUNC(PRODUCT($F$11:$F1218),16))</f>
        <v>1.4437195977107999</v>
      </c>
      <c r="H1219" s="42">
        <f t="shared" ca="1" si="276"/>
        <v>1.23555597786759</v>
      </c>
      <c r="I1219" s="42">
        <f t="shared" ca="1" si="277"/>
        <v>1.16847769</v>
      </c>
      <c r="J1219" s="40">
        <f t="shared" si="270"/>
        <v>3.5999999999999997E-2</v>
      </c>
      <c r="K1219" s="98">
        <f t="shared" si="271"/>
        <v>42628</v>
      </c>
      <c r="L1219" s="43">
        <f t="shared" si="272"/>
        <v>412</v>
      </c>
      <c r="M1219" s="44">
        <f t="shared" si="273"/>
        <v>413</v>
      </c>
      <c r="N1219" s="8">
        <f t="shared" si="278"/>
        <v>1.0596755950000001</v>
      </c>
      <c r="O1219" s="8">
        <f t="shared" ca="1" si="279"/>
        <v>1.2382072909999999</v>
      </c>
      <c r="P1219" s="44">
        <v>0</v>
      </c>
      <c r="Q1219" s="42">
        <f t="shared" ca="1" si="280"/>
        <v>500341.87372714002</v>
      </c>
      <c r="R1219" s="42"/>
      <c r="S1219" s="34">
        <v>0</v>
      </c>
      <c r="T1219" s="34"/>
    </row>
    <row r="1220" spans="1:20" x14ac:dyDescent="0.2">
      <c r="A1220" s="38">
        <f t="shared" si="269"/>
        <v>43233</v>
      </c>
      <c r="B1220" s="39">
        <f t="shared" ca="1" si="274"/>
        <v>2600789.2262271401</v>
      </c>
      <c r="C1220" s="34">
        <f t="shared" si="275"/>
        <v>2100447.3525</v>
      </c>
      <c r="D1220" s="34"/>
      <c r="E1220" s="40">
        <f ca="1">IF(A1220&lt;$B$1,VLOOKUP(A1220,[1]DI!$A$4:$B$15000,2,FALSE),0)</f>
        <v>0</v>
      </c>
      <c r="F1220" s="41">
        <f t="shared" ca="1" si="268"/>
        <v>1</v>
      </c>
      <c r="G1220" s="41">
        <f ca="1">(TRUNC(PRODUCT($F$11:$F1219),16))</f>
        <v>1.4437195977107999</v>
      </c>
      <c r="H1220" s="42">
        <f t="shared" ca="1" si="276"/>
        <v>1.23555597786759</v>
      </c>
      <c r="I1220" s="42">
        <f t="shared" ca="1" si="277"/>
        <v>1.16847769</v>
      </c>
      <c r="J1220" s="40">
        <f t="shared" si="270"/>
        <v>3.5999999999999997E-2</v>
      </c>
      <c r="K1220" s="98">
        <f t="shared" si="271"/>
        <v>42628</v>
      </c>
      <c r="L1220" s="43">
        <f t="shared" si="272"/>
        <v>412</v>
      </c>
      <c r="M1220" s="44">
        <f t="shared" si="273"/>
        <v>413</v>
      </c>
      <c r="N1220" s="8">
        <f t="shared" si="278"/>
        <v>1.0596755950000001</v>
      </c>
      <c r="O1220" s="8">
        <f t="shared" ca="1" si="279"/>
        <v>1.2382072909999999</v>
      </c>
      <c r="P1220" s="44">
        <v>0</v>
      </c>
      <c r="Q1220" s="42">
        <f t="shared" ca="1" si="280"/>
        <v>500341.87372714002</v>
      </c>
      <c r="R1220" s="42"/>
      <c r="S1220" s="34">
        <v>0</v>
      </c>
      <c r="T1220" s="34"/>
    </row>
    <row r="1221" spans="1:20" x14ac:dyDescent="0.2">
      <c r="A1221" s="38">
        <f t="shared" si="269"/>
        <v>43234</v>
      </c>
      <c r="B1221" s="39">
        <f t="shared" ca="1" si="274"/>
        <v>2600789.2262271401</v>
      </c>
      <c r="C1221" s="34">
        <f t="shared" si="275"/>
        <v>2100447.3525</v>
      </c>
      <c r="D1221" s="34"/>
      <c r="E1221" s="40">
        <f ca="1">IF(A1221&lt;$B$1,VLOOKUP(A1221,[1]DI!$A$4:$B$15000,2,FALSE),0)</f>
        <v>6.3899999999999998E-2</v>
      </c>
      <c r="F1221" s="41">
        <f t="shared" ca="1" si="268"/>
        <v>1.0002458294235601</v>
      </c>
      <c r="G1221" s="41">
        <f ca="1">(TRUNC(PRODUCT($F$11:$F1220),16))</f>
        <v>1.4437195977107999</v>
      </c>
      <c r="H1221" s="42">
        <f t="shared" ca="1" si="276"/>
        <v>1.23555597786759</v>
      </c>
      <c r="I1221" s="42">
        <f t="shared" ca="1" si="277"/>
        <v>1.16847769</v>
      </c>
      <c r="J1221" s="40">
        <f t="shared" si="270"/>
        <v>3.5999999999999997E-2</v>
      </c>
      <c r="K1221" s="98">
        <f t="shared" si="271"/>
        <v>42628</v>
      </c>
      <c r="L1221" s="43">
        <f t="shared" si="272"/>
        <v>413</v>
      </c>
      <c r="M1221" s="44">
        <f t="shared" si="273"/>
        <v>413</v>
      </c>
      <c r="N1221" s="8">
        <f t="shared" si="278"/>
        <v>1.0596755950000001</v>
      </c>
      <c r="O1221" s="8">
        <f t="shared" ca="1" si="279"/>
        <v>1.2382072909999999</v>
      </c>
      <c r="P1221" s="44">
        <v>0</v>
      </c>
      <c r="Q1221" s="42">
        <f t="shared" ca="1" si="280"/>
        <v>500341.87372714002</v>
      </c>
      <c r="R1221" s="42"/>
      <c r="S1221" s="34">
        <v>0</v>
      </c>
      <c r="T1221" s="34"/>
    </row>
    <row r="1222" spans="1:20" x14ac:dyDescent="0.2">
      <c r="A1222" s="38">
        <f t="shared" si="269"/>
        <v>43235</v>
      </c>
      <c r="B1222" s="39">
        <f t="shared" ca="1" si="274"/>
        <v>2601793.7126622899</v>
      </c>
      <c r="C1222" s="34">
        <f t="shared" si="275"/>
        <v>2100447.3525</v>
      </c>
      <c r="D1222" s="34"/>
      <c r="E1222" s="40">
        <f ca="1">IF(A1222&lt;$B$1,VLOOKUP(A1222,[1]DI!$A$4:$B$15000,2,FALSE),0)</f>
        <v>6.3899999999999998E-2</v>
      </c>
      <c r="F1222" s="41">
        <f t="shared" ca="1" si="268"/>
        <v>1.0002458294235601</v>
      </c>
      <c r="G1222" s="41">
        <f ca="1">(TRUNC(PRODUCT($F$11:$F1221),16))</f>
        <v>1.44407450646728</v>
      </c>
      <c r="H1222" s="42">
        <f t="shared" ca="1" si="276"/>
        <v>1.23555597786759</v>
      </c>
      <c r="I1222" s="42">
        <f t="shared" ca="1" si="277"/>
        <v>1.16876494</v>
      </c>
      <c r="J1222" s="40">
        <f t="shared" si="270"/>
        <v>3.5999999999999997E-2</v>
      </c>
      <c r="K1222" s="98">
        <f t="shared" si="271"/>
        <v>42628</v>
      </c>
      <c r="L1222" s="43">
        <f t="shared" si="272"/>
        <v>414</v>
      </c>
      <c r="M1222" s="44">
        <f t="shared" si="273"/>
        <v>414</v>
      </c>
      <c r="N1222" s="8">
        <f t="shared" si="278"/>
        <v>1.0598243270000001</v>
      </c>
      <c r="O1222" s="8">
        <f t="shared" ca="1" si="279"/>
        <v>1.2386855160000001</v>
      </c>
      <c r="P1222" s="44">
        <v>0</v>
      </c>
      <c r="Q1222" s="42">
        <f t="shared" ca="1" si="280"/>
        <v>501346.36016228999</v>
      </c>
      <c r="R1222" s="42"/>
      <c r="S1222" s="34">
        <v>0</v>
      </c>
      <c r="T1222" s="34"/>
    </row>
    <row r="1223" spans="1:20" x14ac:dyDescent="0.2">
      <c r="A1223" s="38">
        <f t="shared" si="269"/>
        <v>43236</v>
      </c>
      <c r="B1223" s="39">
        <f t="shared" ca="1" si="274"/>
        <v>2602798.5834793099</v>
      </c>
      <c r="C1223" s="34">
        <f t="shared" si="275"/>
        <v>2100447.3525</v>
      </c>
      <c r="D1223" s="34"/>
      <c r="E1223" s="40">
        <f ca="1">IF(A1223&lt;$B$1,VLOOKUP(A1223,[1]DI!$A$4:$B$15000,2,FALSE),0)</f>
        <v>6.3899999999999998E-2</v>
      </c>
      <c r="F1223" s="41">
        <f t="shared" ca="1" si="268"/>
        <v>1.0002458294235601</v>
      </c>
      <c r="G1223" s="41">
        <f ca="1">(TRUNC(PRODUCT($F$11:$F1222),16))</f>
        <v>1.44442950247079</v>
      </c>
      <c r="H1223" s="42">
        <f t="shared" ca="1" si="276"/>
        <v>1.23555597786759</v>
      </c>
      <c r="I1223" s="42">
        <f t="shared" ca="1" si="277"/>
        <v>1.16905226</v>
      </c>
      <c r="J1223" s="40">
        <f t="shared" si="270"/>
        <v>3.5999999999999997E-2</v>
      </c>
      <c r="K1223" s="98">
        <f t="shared" si="271"/>
        <v>42628</v>
      </c>
      <c r="L1223" s="43">
        <f t="shared" si="272"/>
        <v>415</v>
      </c>
      <c r="M1223" s="44">
        <f t="shared" si="273"/>
        <v>415</v>
      </c>
      <c r="N1223" s="8">
        <f t="shared" si="278"/>
        <v>1.0599730789999999</v>
      </c>
      <c r="O1223" s="8">
        <f t="shared" ca="1" si="279"/>
        <v>1.2391639240000001</v>
      </c>
      <c r="P1223" s="44">
        <v>0</v>
      </c>
      <c r="Q1223" s="42">
        <f t="shared" ca="1" si="280"/>
        <v>502351.23097931</v>
      </c>
      <c r="R1223" s="42"/>
      <c r="S1223" s="34">
        <v>0</v>
      </c>
      <c r="T1223" s="34"/>
    </row>
    <row r="1224" spans="1:20" x14ac:dyDescent="0.2">
      <c r="A1224" s="38">
        <f t="shared" si="269"/>
        <v>43237</v>
      </c>
      <c r="B1224" s="39">
        <f t="shared" ca="1" si="274"/>
        <v>2603803.8176737102</v>
      </c>
      <c r="C1224" s="34">
        <f t="shared" si="275"/>
        <v>2100447.3525</v>
      </c>
      <c r="D1224" s="34"/>
      <c r="E1224" s="40">
        <f ca="1">IF(A1224&lt;$B$1,VLOOKUP(A1224,[1]DI!$A$4:$B$15000,2,FALSE),0)</f>
        <v>6.3899999999999998E-2</v>
      </c>
      <c r="F1224" s="41">
        <f t="shared" ca="1" si="268"/>
        <v>1.0002458294235601</v>
      </c>
      <c r="G1224" s="41">
        <f ca="1">(TRUNC(PRODUCT($F$11:$F1223),16))</f>
        <v>1.4447845857427499</v>
      </c>
      <c r="H1224" s="42">
        <f t="shared" ca="1" si="276"/>
        <v>1.23555597786759</v>
      </c>
      <c r="I1224" s="42">
        <f t="shared" ca="1" si="277"/>
        <v>1.16933964</v>
      </c>
      <c r="J1224" s="40">
        <f t="shared" si="270"/>
        <v>3.5999999999999997E-2</v>
      </c>
      <c r="K1224" s="98">
        <f t="shared" si="271"/>
        <v>42628</v>
      </c>
      <c r="L1224" s="43">
        <f t="shared" si="272"/>
        <v>416</v>
      </c>
      <c r="M1224" s="44">
        <f t="shared" si="273"/>
        <v>416</v>
      </c>
      <c r="N1224" s="8">
        <f t="shared" si="278"/>
        <v>1.060121852</v>
      </c>
      <c r="O1224" s="8">
        <f t="shared" ca="1" si="279"/>
        <v>1.239642505</v>
      </c>
      <c r="P1224" s="44">
        <v>0</v>
      </c>
      <c r="Q1224" s="42">
        <f t="shared" ca="1" si="280"/>
        <v>503356.46517371002</v>
      </c>
      <c r="R1224" s="42"/>
      <c r="S1224" s="34">
        <v>0</v>
      </c>
      <c r="T1224" s="34"/>
    </row>
    <row r="1225" spans="1:20" x14ac:dyDescent="0.2">
      <c r="A1225" s="38">
        <f t="shared" si="269"/>
        <v>43238</v>
      </c>
      <c r="B1225" s="39">
        <f t="shared" ca="1" si="274"/>
        <v>2604809.4614553498</v>
      </c>
      <c r="C1225" s="34">
        <f t="shared" si="275"/>
        <v>2100447.3525</v>
      </c>
      <c r="D1225" s="34"/>
      <c r="E1225" s="40">
        <f ca="1">IF(A1225&lt;$B$1,VLOOKUP(A1225,[1]DI!$A$4:$B$15000,2,FALSE),0)</f>
        <v>6.3899999999999998E-2</v>
      </c>
      <c r="F1225" s="41">
        <f t="shared" ca="1" si="268"/>
        <v>1.0002458294235601</v>
      </c>
      <c r="G1225" s="41">
        <f ca="1">(TRUNC(PRODUCT($F$11:$F1224),16))</f>
        <v>1.44513975630463</v>
      </c>
      <c r="H1225" s="42">
        <f t="shared" ca="1" si="276"/>
        <v>1.23555597786759</v>
      </c>
      <c r="I1225" s="42">
        <f t="shared" ca="1" si="277"/>
        <v>1.1696271</v>
      </c>
      <c r="J1225" s="40">
        <f t="shared" si="270"/>
        <v>3.5999999999999997E-2</v>
      </c>
      <c r="K1225" s="98">
        <f t="shared" si="271"/>
        <v>42628</v>
      </c>
      <c r="L1225" s="43">
        <f t="shared" si="272"/>
        <v>417</v>
      </c>
      <c r="M1225" s="44">
        <f t="shared" si="273"/>
        <v>417</v>
      </c>
      <c r="N1225" s="8">
        <f t="shared" si="278"/>
        <v>1.060270646</v>
      </c>
      <c r="O1225" s="8">
        <f t="shared" ca="1" si="279"/>
        <v>1.240121281</v>
      </c>
      <c r="P1225" s="44">
        <v>0</v>
      </c>
      <c r="Q1225" s="42">
        <f t="shared" ca="1" si="280"/>
        <v>504362.10895535001</v>
      </c>
      <c r="R1225" s="42"/>
      <c r="S1225" s="34">
        <v>0</v>
      </c>
      <c r="T1225" s="34"/>
    </row>
    <row r="1226" spans="1:20" x14ac:dyDescent="0.2">
      <c r="A1226" s="38">
        <f t="shared" si="269"/>
        <v>43239</v>
      </c>
      <c r="B1226" s="39">
        <f t="shared" ca="1" si="274"/>
        <v>2605815.4917193102</v>
      </c>
      <c r="C1226" s="34">
        <f t="shared" si="275"/>
        <v>2100447.3525</v>
      </c>
      <c r="D1226" s="34"/>
      <c r="E1226" s="40">
        <f ca="1">IF(A1226&lt;$B$1,VLOOKUP(A1226,[1]DI!$A$4:$B$15000,2,FALSE),0)</f>
        <v>0</v>
      </c>
      <c r="F1226" s="41">
        <f t="shared" ca="1" si="268"/>
        <v>1</v>
      </c>
      <c r="G1226" s="41">
        <f ca="1">(TRUNC(PRODUCT($F$11:$F1225),16))</f>
        <v>1.4454950141778899</v>
      </c>
      <c r="H1226" s="42">
        <f t="shared" ca="1" si="276"/>
        <v>1.23555597786759</v>
      </c>
      <c r="I1226" s="42">
        <f t="shared" ca="1" si="277"/>
        <v>1.1699146300000001</v>
      </c>
      <c r="J1226" s="40">
        <f t="shared" si="270"/>
        <v>3.5999999999999997E-2</v>
      </c>
      <c r="K1226" s="98">
        <f t="shared" si="271"/>
        <v>42628</v>
      </c>
      <c r="L1226" s="43">
        <f t="shared" si="272"/>
        <v>417</v>
      </c>
      <c r="M1226" s="44">
        <f t="shared" si="273"/>
        <v>418</v>
      </c>
      <c r="N1226" s="8">
        <f t="shared" si="278"/>
        <v>1.060419461</v>
      </c>
      <c r="O1226" s="8">
        <f t="shared" ca="1" si="279"/>
        <v>1.2406002410000001</v>
      </c>
      <c r="P1226" s="44">
        <v>0</v>
      </c>
      <c r="Q1226" s="42">
        <f t="shared" ca="1" si="280"/>
        <v>505368.13921931002</v>
      </c>
      <c r="R1226" s="42"/>
      <c r="S1226" s="34">
        <v>0</v>
      </c>
      <c r="T1226" s="34"/>
    </row>
    <row r="1227" spans="1:20" x14ac:dyDescent="0.2">
      <c r="A1227" s="38">
        <f t="shared" si="269"/>
        <v>43240</v>
      </c>
      <c r="B1227" s="39">
        <f t="shared" ca="1" si="274"/>
        <v>2605815.4917193102</v>
      </c>
      <c r="C1227" s="34">
        <f t="shared" si="275"/>
        <v>2100447.3525</v>
      </c>
      <c r="D1227" s="34"/>
      <c r="E1227" s="40">
        <f ca="1">IF(A1227&lt;$B$1,VLOOKUP(A1227,[1]DI!$A$4:$B$15000,2,FALSE),0)</f>
        <v>0</v>
      </c>
      <c r="F1227" s="41">
        <f t="shared" ca="1" si="268"/>
        <v>1</v>
      </c>
      <c r="G1227" s="41">
        <f ca="1">(TRUNC(PRODUCT($F$11:$F1226),16))</f>
        <v>1.4454950141778899</v>
      </c>
      <c r="H1227" s="42">
        <f t="shared" ca="1" si="276"/>
        <v>1.23555597786759</v>
      </c>
      <c r="I1227" s="42">
        <f t="shared" ca="1" si="277"/>
        <v>1.1699146300000001</v>
      </c>
      <c r="J1227" s="40">
        <f t="shared" si="270"/>
        <v>3.5999999999999997E-2</v>
      </c>
      <c r="K1227" s="98">
        <f t="shared" si="271"/>
        <v>42628</v>
      </c>
      <c r="L1227" s="43">
        <f t="shared" si="272"/>
        <v>417</v>
      </c>
      <c r="M1227" s="44">
        <f t="shared" si="273"/>
        <v>418</v>
      </c>
      <c r="N1227" s="8">
        <f t="shared" si="278"/>
        <v>1.060419461</v>
      </c>
      <c r="O1227" s="8">
        <f t="shared" ca="1" si="279"/>
        <v>1.2406002410000001</v>
      </c>
      <c r="P1227" s="44">
        <v>0</v>
      </c>
      <c r="Q1227" s="42">
        <f t="shared" ca="1" si="280"/>
        <v>505368.13921931002</v>
      </c>
      <c r="R1227" s="42"/>
      <c r="S1227" s="34">
        <v>0</v>
      </c>
      <c r="T1227" s="34"/>
    </row>
    <row r="1228" spans="1:20" x14ac:dyDescent="0.2">
      <c r="A1228" s="38">
        <f t="shared" si="269"/>
        <v>43241</v>
      </c>
      <c r="B1228" s="39">
        <f t="shared" ca="1" si="274"/>
        <v>2605815.4917193102</v>
      </c>
      <c r="C1228" s="34">
        <f t="shared" si="275"/>
        <v>2100447.3525</v>
      </c>
      <c r="D1228" s="34"/>
      <c r="E1228" s="40">
        <f ca="1">IF(A1228&lt;$B$1,VLOOKUP(A1228,[1]DI!$A$4:$B$15000,2,FALSE),0)</f>
        <v>6.3899999999999998E-2</v>
      </c>
      <c r="F1228" s="41">
        <f t="shared" ref="F1228:F1291" ca="1" si="281">IF(A1228&lt;A$9,1,ROUND(((1+E1228)^(1/252)),16))</f>
        <v>1.0002458294235601</v>
      </c>
      <c r="G1228" s="41">
        <f ca="1">(TRUNC(PRODUCT($F$11:$F1227),16))</f>
        <v>1.4454950141778899</v>
      </c>
      <c r="H1228" s="42">
        <f t="shared" ca="1" si="276"/>
        <v>1.23555597786759</v>
      </c>
      <c r="I1228" s="42">
        <f t="shared" ca="1" si="277"/>
        <v>1.1699146300000001</v>
      </c>
      <c r="J1228" s="40">
        <f t="shared" si="270"/>
        <v>3.5999999999999997E-2</v>
      </c>
      <c r="K1228" s="98">
        <f t="shared" si="271"/>
        <v>42628</v>
      </c>
      <c r="L1228" s="43">
        <f t="shared" si="272"/>
        <v>418</v>
      </c>
      <c r="M1228" s="44">
        <f t="shared" si="273"/>
        <v>418</v>
      </c>
      <c r="N1228" s="8">
        <f t="shared" si="278"/>
        <v>1.060419461</v>
      </c>
      <c r="O1228" s="8">
        <f t="shared" ca="1" si="279"/>
        <v>1.2406002410000001</v>
      </c>
      <c r="P1228" s="44">
        <v>0</v>
      </c>
      <c r="Q1228" s="42">
        <f t="shared" ca="1" si="280"/>
        <v>505368.13921931002</v>
      </c>
      <c r="R1228" s="42"/>
      <c r="S1228" s="34">
        <v>0</v>
      </c>
      <c r="T1228" s="34"/>
    </row>
    <row r="1229" spans="1:20" x14ac:dyDescent="0.2">
      <c r="A1229" s="38">
        <f t="shared" ref="A1229:A1292" si="282">(A1228+1)</f>
        <v>43242</v>
      </c>
      <c r="B1229" s="39">
        <f t="shared" ca="1" si="274"/>
        <v>2606821.9105660198</v>
      </c>
      <c r="C1229" s="34">
        <f t="shared" si="275"/>
        <v>2100447.3525</v>
      </c>
      <c r="D1229" s="34"/>
      <c r="E1229" s="40">
        <f ca="1">IF(A1229&lt;$B$1,VLOOKUP(A1229,[1]DI!$A$4:$B$15000,2,FALSE),0)</f>
        <v>6.3899999999999998E-2</v>
      </c>
      <c r="F1229" s="41">
        <f t="shared" ca="1" si="281"/>
        <v>1.0002458294235601</v>
      </c>
      <c r="G1229" s="41">
        <f ca="1">(TRUNC(PRODUCT($F$11:$F1228),16))</f>
        <v>1.44585035938398</v>
      </c>
      <c r="H1229" s="42">
        <f t="shared" ca="1" si="276"/>
        <v>1.23555597786759</v>
      </c>
      <c r="I1229" s="42">
        <f t="shared" ca="1" si="277"/>
        <v>1.1702022299999999</v>
      </c>
      <c r="J1229" s="40">
        <f t="shared" ref="J1229:J1292" si="283">J1228</f>
        <v>3.5999999999999997E-2</v>
      </c>
      <c r="K1229" s="98">
        <f t="shared" si="271"/>
        <v>42628</v>
      </c>
      <c r="L1229" s="43">
        <f t="shared" si="272"/>
        <v>419</v>
      </c>
      <c r="M1229" s="44">
        <f t="shared" si="273"/>
        <v>419</v>
      </c>
      <c r="N1229" s="8">
        <f t="shared" si="278"/>
        <v>1.0605682970000001</v>
      </c>
      <c r="O1229" s="8">
        <f t="shared" ca="1" si="279"/>
        <v>1.241079386</v>
      </c>
      <c r="P1229" s="44">
        <v>0</v>
      </c>
      <c r="Q1229" s="42">
        <f t="shared" ca="1" si="280"/>
        <v>506374.55806602002</v>
      </c>
      <c r="R1229" s="42"/>
      <c r="S1229" s="34">
        <v>0</v>
      </c>
      <c r="T1229" s="34"/>
    </row>
    <row r="1230" spans="1:20" x14ac:dyDescent="0.2">
      <c r="A1230" s="38">
        <f t="shared" si="282"/>
        <v>43243</v>
      </c>
      <c r="B1230" s="39">
        <f t="shared" ca="1" si="274"/>
        <v>2607828.7179954899</v>
      </c>
      <c r="C1230" s="34">
        <f t="shared" si="275"/>
        <v>2100447.3525</v>
      </c>
      <c r="D1230" s="34"/>
      <c r="E1230" s="40">
        <f ca="1">IF(A1230&lt;$B$1,VLOOKUP(A1230,[1]DI!$A$4:$B$15000,2,FALSE),0)</f>
        <v>6.3899999999999998E-2</v>
      </c>
      <c r="F1230" s="41">
        <f t="shared" ca="1" si="281"/>
        <v>1.0002458294235601</v>
      </c>
      <c r="G1230" s="41">
        <f ca="1">(TRUNC(PRODUCT($F$11:$F1229),16))</f>
        <v>1.44620579194439</v>
      </c>
      <c r="H1230" s="42">
        <f t="shared" ca="1" si="276"/>
        <v>1.23555597786759</v>
      </c>
      <c r="I1230" s="42">
        <f t="shared" ca="1" si="277"/>
        <v>1.1704899</v>
      </c>
      <c r="J1230" s="40">
        <f t="shared" si="283"/>
        <v>3.5999999999999997E-2</v>
      </c>
      <c r="K1230" s="98">
        <f t="shared" ref="K1230:K1293" si="284">IF(P1229&gt;0,A1229,K1229)</f>
        <v>42628</v>
      </c>
      <c r="L1230" s="43">
        <f t="shared" ref="L1230:L1293" si="285">IF(A1230&gt;K1230,IF(NETWORKDAYS(K1230,A1230,$W$12:$W$197)-1=0,1,NETWORKDAYS(K1230,A1230,$W$12:$W$197)-1),0)</f>
        <v>420</v>
      </c>
      <c r="M1230" s="44">
        <f t="shared" ref="M1230:M1293" si="286">IF(AND(L1230=1,L1229=1),1,IF(L1230&gt;0,IF(L1230=L1229,L1230+1,L1230),0))</f>
        <v>420</v>
      </c>
      <c r="N1230" s="8">
        <f t="shared" si="278"/>
        <v>1.060717154</v>
      </c>
      <c r="O1230" s="8">
        <f t="shared" ca="1" si="279"/>
        <v>1.2415587159999999</v>
      </c>
      <c r="P1230" s="44">
        <v>0</v>
      </c>
      <c r="Q1230" s="42">
        <f t="shared" ca="1" si="280"/>
        <v>507381.36549549003</v>
      </c>
      <c r="R1230" s="42"/>
      <c r="S1230" s="34">
        <v>0</v>
      </c>
      <c r="T1230" s="34"/>
    </row>
    <row r="1231" spans="1:20" x14ac:dyDescent="0.2">
      <c r="A1231" s="38">
        <f t="shared" si="282"/>
        <v>43244</v>
      </c>
      <c r="B1231" s="39">
        <f t="shared" ca="1" si="274"/>
        <v>2608835.9098068299</v>
      </c>
      <c r="C1231" s="34">
        <f t="shared" si="275"/>
        <v>2100447.3525</v>
      </c>
      <c r="D1231" s="34"/>
      <c r="E1231" s="40">
        <f ca="1">IF(A1231&lt;$B$1,VLOOKUP(A1231,[1]DI!$A$4:$B$15000,2,FALSE),0)</f>
        <v>6.3899999999999998E-2</v>
      </c>
      <c r="F1231" s="41">
        <f t="shared" ca="1" si="281"/>
        <v>1.0002458294235601</v>
      </c>
      <c r="G1231" s="41">
        <f ca="1">(TRUNC(PRODUCT($F$11:$F1230),16))</f>
        <v>1.44656131188057</v>
      </c>
      <c r="H1231" s="42">
        <f t="shared" ca="1" si="276"/>
        <v>1.23555597786759</v>
      </c>
      <c r="I1231" s="42">
        <f t="shared" ca="1" si="277"/>
        <v>1.1707776400000001</v>
      </c>
      <c r="J1231" s="40">
        <f t="shared" si="283"/>
        <v>3.5999999999999997E-2</v>
      </c>
      <c r="K1231" s="98">
        <f t="shared" si="284"/>
        <v>42628</v>
      </c>
      <c r="L1231" s="43">
        <f t="shared" si="285"/>
        <v>421</v>
      </c>
      <c r="M1231" s="44">
        <f t="shared" si="286"/>
        <v>421</v>
      </c>
      <c r="N1231" s="8">
        <f t="shared" si="278"/>
        <v>1.0608660320000001</v>
      </c>
      <c r="O1231" s="8">
        <f t="shared" ca="1" si="279"/>
        <v>1.242038229</v>
      </c>
      <c r="P1231" s="44">
        <v>0</v>
      </c>
      <c r="Q1231" s="42">
        <f t="shared" ca="1" si="280"/>
        <v>508388.55730683001</v>
      </c>
      <c r="R1231" s="42"/>
      <c r="S1231" s="34">
        <v>0</v>
      </c>
      <c r="T1231" s="34"/>
    </row>
    <row r="1232" spans="1:20" x14ac:dyDescent="0.2">
      <c r="A1232" s="38">
        <f t="shared" si="282"/>
        <v>43245</v>
      </c>
      <c r="B1232" s="39">
        <f t="shared" ca="1" si="274"/>
        <v>2609843.4881004901</v>
      </c>
      <c r="C1232" s="34">
        <f t="shared" si="275"/>
        <v>2100447.3525</v>
      </c>
      <c r="D1232" s="34"/>
      <c r="E1232" s="40">
        <f ca="1">IF(A1232&lt;$B$1,VLOOKUP(A1232,[1]DI!$A$4:$B$15000,2,FALSE),0)</f>
        <v>6.3899999999999998E-2</v>
      </c>
      <c r="F1232" s="41">
        <f t="shared" ca="1" si="281"/>
        <v>1.0002458294235601</v>
      </c>
      <c r="G1232" s="41">
        <f ca="1">(TRUNC(PRODUCT($F$11:$F1231),16))</f>
        <v>1.4469169192140101</v>
      </c>
      <c r="H1232" s="42">
        <f t="shared" ca="1" si="276"/>
        <v>1.23555597786759</v>
      </c>
      <c r="I1232" s="42">
        <f t="shared" ca="1" si="277"/>
        <v>1.17106545</v>
      </c>
      <c r="J1232" s="40">
        <f t="shared" si="283"/>
        <v>3.5999999999999997E-2</v>
      </c>
      <c r="K1232" s="98">
        <f t="shared" si="284"/>
        <v>42628</v>
      </c>
      <c r="L1232" s="43">
        <f t="shared" si="285"/>
        <v>422</v>
      </c>
      <c r="M1232" s="44">
        <f t="shared" si="286"/>
        <v>422</v>
      </c>
      <c r="N1232" s="8">
        <f t="shared" si="278"/>
        <v>1.06101493</v>
      </c>
      <c r="O1232" s="8">
        <f t="shared" ca="1" si="279"/>
        <v>1.2425179260000001</v>
      </c>
      <c r="P1232" s="44">
        <v>0</v>
      </c>
      <c r="Q1232" s="42">
        <f t="shared" ca="1" si="280"/>
        <v>509396.13560048997</v>
      </c>
      <c r="R1232" s="42"/>
      <c r="S1232" s="34">
        <v>0</v>
      </c>
      <c r="T1232" s="34"/>
    </row>
    <row r="1233" spans="1:20" x14ac:dyDescent="0.2">
      <c r="A1233" s="38">
        <f t="shared" si="282"/>
        <v>43246</v>
      </c>
      <c r="B1233" s="39">
        <f t="shared" ca="1" si="274"/>
        <v>2610851.45707735</v>
      </c>
      <c r="C1233" s="34">
        <f t="shared" si="275"/>
        <v>2100447.3525</v>
      </c>
      <c r="D1233" s="34"/>
      <c r="E1233" s="40">
        <f ca="1">IF(A1233&lt;$B$1,VLOOKUP(A1233,[1]DI!$A$4:$B$15000,2,FALSE),0)</f>
        <v>0</v>
      </c>
      <c r="F1233" s="41">
        <f t="shared" ca="1" si="281"/>
        <v>1</v>
      </c>
      <c r="G1233" s="41">
        <f ca="1">(TRUNC(PRODUCT($F$11:$F1232),16))</f>
        <v>1.4472726139662</v>
      </c>
      <c r="H1233" s="42">
        <f t="shared" ca="1" si="276"/>
        <v>1.23555597786759</v>
      </c>
      <c r="I1233" s="42">
        <f t="shared" ca="1" si="277"/>
        <v>1.1713533300000001</v>
      </c>
      <c r="J1233" s="40">
        <f t="shared" si="283"/>
        <v>3.5999999999999997E-2</v>
      </c>
      <c r="K1233" s="98">
        <f t="shared" si="284"/>
        <v>42628</v>
      </c>
      <c r="L1233" s="43">
        <f t="shared" si="285"/>
        <v>422</v>
      </c>
      <c r="M1233" s="44">
        <f t="shared" si="286"/>
        <v>423</v>
      </c>
      <c r="N1233" s="8">
        <f t="shared" si="278"/>
        <v>1.06116385</v>
      </c>
      <c r="O1233" s="8">
        <f t="shared" ca="1" si="279"/>
        <v>1.242997809</v>
      </c>
      <c r="P1233" s="44">
        <v>0</v>
      </c>
      <c r="Q1233" s="42">
        <f t="shared" ca="1" si="280"/>
        <v>510404.10457735002</v>
      </c>
      <c r="R1233" s="42"/>
      <c r="S1233" s="34">
        <v>0</v>
      </c>
      <c r="T1233" s="34"/>
    </row>
    <row r="1234" spans="1:20" x14ac:dyDescent="0.2">
      <c r="A1234" s="38">
        <f t="shared" si="282"/>
        <v>43247</v>
      </c>
      <c r="B1234" s="39">
        <f t="shared" ca="1" si="274"/>
        <v>2610851.45707735</v>
      </c>
      <c r="C1234" s="34">
        <f t="shared" si="275"/>
        <v>2100447.3525</v>
      </c>
      <c r="D1234" s="34"/>
      <c r="E1234" s="40">
        <f ca="1">IF(A1234&lt;$B$1,VLOOKUP(A1234,[1]DI!$A$4:$B$15000,2,FALSE),0)</f>
        <v>0</v>
      </c>
      <c r="F1234" s="41">
        <f t="shared" ca="1" si="281"/>
        <v>1</v>
      </c>
      <c r="G1234" s="41">
        <f ca="1">(TRUNC(PRODUCT($F$11:$F1233),16))</f>
        <v>1.4472726139662</v>
      </c>
      <c r="H1234" s="42">
        <f t="shared" ca="1" si="276"/>
        <v>1.23555597786759</v>
      </c>
      <c r="I1234" s="42">
        <f t="shared" ca="1" si="277"/>
        <v>1.1713533300000001</v>
      </c>
      <c r="J1234" s="40">
        <f t="shared" si="283"/>
        <v>3.5999999999999997E-2</v>
      </c>
      <c r="K1234" s="98">
        <f t="shared" si="284"/>
        <v>42628</v>
      </c>
      <c r="L1234" s="43">
        <f t="shared" si="285"/>
        <v>422</v>
      </c>
      <c r="M1234" s="44">
        <f t="shared" si="286"/>
        <v>423</v>
      </c>
      <c r="N1234" s="8">
        <f t="shared" si="278"/>
        <v>1.06116385</v>
      </c>
      <c r="O1234" s="8">
        <f t="shared" ca="1" si="279"/>
        <v>1.242997809</v>
      </c>
      <c r="P1234" s="44">
        <v>0</v>
      </c>
      <c r="Q1234" s="42">
        <f t="shared" ca="1" si="280"/>
        <v>510404.10457735002</v>
      </c>
      <c r="R1234" s="42"/>
      <c r="S1234" s="34">
        <v>0</v>
      </c>
      <c r="T1234" s="34"/>
    </row>
    <row r="1235" spans="1:20" x14ac:dyDescent="0.2">
      <c r="A1235" s="38">
        <f t="shared" si="282"/>
        <v>43248</v>
      </c>
      <c r="B1235" s="39">
        <f t="shared" ca="1" si="274"/>
        <v>2610851.45707735</v>
      </c>
      <c r="C1235" s="34">
        <f t="shared" si="275"/>
        <v>2100447.3525</v>
      </c>
      <c r="D1235" s="34"/>
      <c r="E1235" s="40">
        <f ca="1">IF(A1235&lt;$B$1,VLOOKUP(A1235,[1]DI!$A$4:$B$15000,2,FALSE),0)</f>
        <v>6.3899999999999998E-2</v>
      </c>
      <c r="F1235" s="41">
        <f t="shared" ca="1" si="281"/>
        <v>1.0002458294235601</v>
      </c>
      <c r="G1235" s="41">
        <f ca="1">(TRUNC(PRODUCT($F$11:$F1234),16))</f>
        <v>1.4472726139662</v>
      </c>
      <c r="H1235" s="42">
        <f t="shared" ca="1" si="276"/>
        <v>1.23555597786759</v>
      </c>
      <c r="I1235" s="42">
        <f t="shared" ca="1" si="277"/>
        <v>1.1713533300000001</v>
      </c>
      <c r="J1235" s="40">
        <f t="shared" si="283"/>
        <v>3.5999999999999997E-2</v>
      </c>
      <c r="K1235" s="98">
        <f t="shared" si="284"/>
        <v>42628</v>
      </c>
      <c r="L1235" s="43">
        <f t="shared" si="285"/>
        <v>423</v>
      </c>
      <c r="M1235" s="44">
        <f t="shared" si="286"/>
        <v>423</v>
      </c>
      <c r="N1235" s="8">
        <f t="shared" si="278"/>
        <v>1.06116385</v>
      </c>
      <c r="O1235" s="8">
        <f t="shared" ca="1" si="279"/>
        <v>1.242997809</v>
      </c>
      <c r="P1235" s="44">
        <v>0</v>
      </c>
      <c r="Q1235" s="42">
        <f t="shared" ca="1" si="280"/>
        <v>510404.10457735002</v>
      </c>
      <c r="R1235" s="42"/>
      <c r="S1235" s="34">
        <v>0</v>
      </c>
      <c r="T1235" s="34"/>
    </row>
    <row r="1236" spans="1:20" x14ac:dyDescent="0.2">
      <c r="A1236" s="38">
        <f t="shared" si="282"/>
        <v>43249</v>
      </c>
      <c r="B1236" s="39">
        <f t="shared" ca="1" si="274"/>
        <v>2611859.83354099</v>
      </c>
      <c r="C1236" s="34">
        <f t="shared" si="275"/>
        <v>2100447.3525</v>
      </c>
      <c r="D1236" s="34"/>
      <c r="E1236" s="40">
        <f ca="1">IF(A1236&lt;$B$1,VLOOKUP(A1236,[1]DI!$A$4:$B$15000,2,FALSE),0)</f>
        <v>6.3899999999999998E-2</v>
      </c>
      <c r="F1236" s="41">
        <f t="shared" ca="1" si="281"/>
        <v>1.0002458294235601</v>
      </c>
      <c r="G1236" s="41">
        <f ca="1">(TRUNC(PRODUCT($F$11:$F1235),16))</f>
        <v>1.44762839615863</v>
      </c>
      <c r="H1236" s="42">
        <f t="shared" ca="1" si="276"/>
        <v>1.23555597786759</v>
      </c>
      <c r="I1236" s="42">
        <f t="shared" ca="1" si="277"/>
        <v>1.1716412899999999</v>
      </c>
      <c r="J1236" s="40">
        <f t="shared" si="283"/>
        <v>3.5999999999999997E-2</v>
      </c>
      <c r="K1236" s="98">
        <f t="shared" si="284"/>
        <v>42628</v>
      </c>
      <c r="L1236" s="43">
        <f t="shared" si="285"/>
        <v>424</v>
      </c>
      <c r="M1236" s="44">
        <f t="shared" si="286"/>
        <v>424</v>
      </c>
      <c r="N1236" s="8">
        <f t="shared" si="278"/>
        <v>1.0613127899999999</v>
      </c>
      <c r="O1236" s="8">
        <f t="shared" ca="1" si="279"/>
        <v>1.243477886</v>
      </c>
      <c r="P1236" s="44">
        <v>0</v>
      </c>
      <c r="Q1236" s="42">
        <f t="shared" ca="1" si="280"/>
        <v>511412.48104098998</v>
      </c>
      <c r="R1236" s="42"/>
      <c r="S1236" s="34">
        <v>0</v>
      </c>
      <c r="T1236" s="34"/>
    </row>
    <row r="1237" spans="1:20" x14ac:dyDescent="0.2">
      <c r="A1237" s="38">
        <f t="shared" si="282"/>
        <v>43250</v>
      </c>
      <c r="B1237" s="39">
        <f t="shared" ca="1" si="274"/>
        <v>2612868.5754824802</v>
      </c>
      <c r="C1237" s="34">
        <f t="shared" si="275"/>
        <v>2100447.3525</v>
      </c>
      <c r="D1237" s="34"/>
      <c r="E1237" s="40">
        <f ca="1">IF(A1237&lt;$B$1,VLOOKUP(A1237,[1]DI!$A$4:$B$15000,2,FALSE),0)</f>
        <v>6.3899999999999998E-2</v>
      </c>
      <c r="F1237" s="41">
        <f t="shared" ca="1" si="281"/>
        <v>1.0002458294235601</v>
      </c>
      <c r="G1237" s="41">
        <f ca="1">(TRUNC(PRODUCT($F$11:$F1236),16))</f>
        <v>1.4479842658127799</v>
      </c>
      <c r="H1237" s="42">
        <f t="shared" ca="1" si="276"/>
        <v>1.23555597786759</v>
      </c>
      <c r="I1237" s="42">
        <f t="shared" ca="1" si="277"/>
        <v>1.1719293099999999</v>
      </c>
      <c r="J1237" s="40">
        <f t="shared" si="283"/>
        <v>3.5999999999999997E-2</v>
      </c>
      <c r="K1237" s="98">
        <f t="shared" si="284"/>
        <v>42628</v>
      </c>
      <c r="L1237" s="43">
        <f t="shared" si="285"/>
        <v>425</v>
      </c>
      <c r="M1237" s="44">
        <f t="shared" si="286"/>
        <v>425</v>
      </c>
      <c r="N1237" s="8">
        <f t="shared" si="278"/>
        <v>1.061461751</v>
      </c>
      <c r="O1237" s="8">
        <f t="shared" ca="1" si="279"/>
        <v>1.2439581369999999</v>
      </c>
      <c r="P1237" s="44">
        <v>0</v>
      </c>
      <c r="Q1237" s="42">
        <f t="shared" ca="1" si="280"/>
        <v>512421.22298248002</v>
      </c>
      <c r="R1237" s="42"/>
      <c r="S1237" s="34">
        <v>0</v>
      </c>
      <c r="T1237" s="34"/>
    </row>
    <row r="1238" spans="1:20" x14ac:dyDescent="0.2">
      <c r="A1238" s="38">
        <f t="shared" si="282"/>
        <v>43251</v>
      </c>
      <c r="B1238" s="39">
        <f t="shared" ca="1" si="274"/>
        <v>2613877.7291116398</v>
      </c>
      <c r="C1238" s="34">
        <f t="shared" si="275"/>
        <v>2100447.3525</v>
      </c>
      <c r="D1238" s="34"/>
      <c r="E1238" s="40">
        <f ca="1">IF(A1238&lt;$B$1,VLOOKUP(A1238,[1]DI!$A$4:$B$15000,2,FALSE),0)</f>
        <v>0</v>
      </c>
      <c r="F1238" s="41">
        <f t="shared" ca="1" si="281"/>
        <v>1</v>
      </c>
      <c r="G1238" s="41">
        <f ca="1">(TRUNC(PRODUCT($F$11:$F1237),16))</f>
        <v>1.4483402229501701</v>
      </c>
      <c r="H1238" s="42">
        <f t="shared" ca="1" si="276"/>
        <v>1.23555597786759</v>
      </c>
      <c r="I1238" s="42">
        <f t="shared" ca="1" si="277"/>
        <v>1.17221741</v>
      </c>
      <c r="J1238" s="40">
        <f t="shared" si="283"/>
        <v>3.5999999999999997E-2</v>
      </c>
      <c r="K1238" s="98">
        <f t="shared" si="284"/>
        <v>42628</v>
      </c>
      <c r="L1238" s="43">
        <f t="shared" si="285"/>
        <v>425</v>
      </c>
      <c r="M1238" s="44">
        <f t="shared" si="286"/>
        <v>426</v>
      </c>
      <c r="N1238" s="8">
        <f t="shared" si="278"/>
        <v>1.061610733</v>
      </c>
      <c r="O1238" s="8">
        <f t="shared" ca="1" si="279"/>
        <v>1.2444385840000001</v>
      </c>
      <c r="P1238" s="44">
        <v>0</v>
      </c>
      <c r="Q1238" s="42">
        <f t="shared" ca="1" si="280"/>
        <v>513430.37661163998</v>
      </c>
      <c r="R1238" s="42"/>
      <c r="S1238" s="34">
        <v>0</v>
      </c>
      <c r="T1238" s="34"/>
    </row>
    <row r="1239" spans="1:20" x14ac:dyDescent="0.2">
      <c r="A1239" s="38">
        <f t="shared" si="282"/>
        <v>43252</v>
      </c>
      <c r="B1239" s="39">
        <f t="shared" ca="1" si="274"/>
        <v>2613877.7291116398</v>
      </c>
      <c r="C1239" s="34">
        <f t="shared" si="275"/>
        <v>2100447.3525</v>
      </c>
      <c r="D1239" s="34"/>
      <c r="E1239" s="40">
        <f ca="1">IF(A1239&lt;$B$1,VLOOKUP(A1239,[1]DI!$A$4:$B$15000,2,FALSE),0)</f>
        <v>6.3899999999999998E-2</v>
      </c>
      <c r="F1239" s="41">
        <f t="shared" ca="1" si="281"/>
        <v>1.0002458294235601</v>
      </c>
      <c r="G1239" s="41">
        <f ca="1">(TRUNC(PRODUCT($F$11:$F1238),16))</f>
        <v>1.4483402229501701</v>
      </c>
      <c r="H1239" s="42">
        <f t="shared" ca="1" si="276"/>
        <v>1.23555597786759</v>
      </c>
      <c r="I1239" s="42">
        <f t="shared" ca="1" si="277"/>
        <v>1.17221741</v>
      </c>
      <c r="J1239" s="40">
        <f t="shared" si="283"/>
        <v>3.5999999999999997E-2</v>
      </c>
      <c r="K1239" s="98">
        <f t="shared" si="284"/>
        <v>42628</v>
      </c>
      <c r="L1239" s="43">
        <f t="shared" si="285"/>
        <v>426</v>
      </c>
      <c r="M1239" s="44">
        <f t="shared" si="286"/>
        <v>426</v>
      </c>
      <c r="N1239" s="8">
        <f t="shared" si="278"/>
        <v>1.061610733</v>
      </c>
      <c r="O1239" s="8">
        <f t="shared" ca="1" si="279"/>
        <v>1.2444385840000001</v>
      </c>
      <c r="P1239" s="44">
        <v>0</v>
      </c>
      <c r="Q1239" s="42">
        <f t="shared" ca="1" si="280"/>
        <v>513430.37661163998</v>
      </c>
      <c r="R1239" s="42"/>
      <c r="S1239" s="34">
        <v>0</v>
      </c>
      <c r="T1239" s="34"/>
    </row>
    <row r="1240" spans="1:20" x14ac:dyDescent="0.2">
      <c r="A1240" s="38">
        <f t="shared" si="282"/>
        <v>43253</v>
      </c>
      <c r="B1240" s="39">
        <f t="shared" ca="1" si="274"/>
        <v>2614887.2461182</v>
      </c>
      <c r="C1240" s="34">
        <f t="shared" si="275"/>
        <v>2100447.3525</v>
      </c>
      <c r="D1240" s="34"/>
      <c r="E1240" s="40">
        <f ca="1">IF(A1240&lt;$B$1,VLOOKUP(A1240,[1]DI!$A$4:$B$15000,2,FALSE),0)</f>
        <v>0</v>
      </c>
      <c r="F1240" s="41">
        <f t="shared" ca="1" si="281"/>
        <v>1</v>
      </c>
      <c r="G1240" s="41">
        <f ca="1">(TRUNC(PRODUCT($F$11:$F1239),16))</f>
        <v>1.4486962675923001</v>
      </c>
      <c r="H1240" s="42">
        <f t="shared" ca="1" si="276"/>
        <v>1.23555597786759</v>
      </c>
      <c r="I1240" s="42">
        <f t="shared" ca="1" si="277"/>
        <v>1.17250557</v>
      </c>
      <c r="J1240" s="40">
        <f t="shared" si="283"/>
        <v>3.5999999999999997E-2</v>
      </c>
      <c r="K1240" s="98">
        <f t="shared" si="284"/>
        <v>42628</v>
      </c>
      <c r="L1240" s="43">
        <f t="shared" si="285"/>
        <v>426</v>
      </c>
      <c r="M1240" s="44">
        <f t="shared" si="286"/>
        <v>427</v>
      </c>
      <c r="N1240" s="8">
        <f t="shared" si="278"/>
        <v>1.061759736</v>
      </c>
      <c r="O1240" s="8">
        <f t="shared" ca="1" si="279"/>
        <v>1.2449192039999999</v>
      </c>
      <c r="P1240" s="44">
        <v>0</v>
      </c>
      <c r="Q1240" s="42">
        <f t="shared" ca="1" si="280"/>
        <v>514439.89361819997</v>
      </c>
      <c r="R1240" s="42"/>
      <c r="S1240" s="34">
        <v>0</v>
      </c>
      <c r="T1240" s="34"/>
    </row>
    <row r="1241" spans="1:20" x14ac:dyDescent="0.2">
      <c r="A1241" s="38">
        <f t="shared" si="282"/>
        <v>43254</v>
      </c>
      <c r="B1241" s="39">
        <f t="shared" ca="1" si="274"/>
        <v>2614887.2461182</v>
      </c>
      <c r="C1241" s="34">
        <f t="shared" si="275"/>
        <v>2100447.3525</v>
      </c>
      <c r="D1241" s="34"/>
      <c r="E1241" s="40">
        <f ca="1">IF(A1241&lt;$B$1,VLOOKUP(A1241,[1]DI!$A$4:$B$15000,2,FALSE),0)</f>
        <v>0</v>
      </c>
      <c r="F1241" s="41">
        <f t="shared" ca="1" si="281"/>
        <v>1</v>
      </c>
      <c r="G1241" s="41">
        <f ca="1">(TRUNC(PRODUCT($F$11:$F1240),16))</f>
        <v>1.4486962675923001</v>
      </c>
      <c r="H1241" s="42">
        <f t="shared" ca="1" si="276"/>
        <v>1.23555597786759</v>
      </c>
      <c r="I1241" s="42">
        <f t="shared" ca="1" si="277"/>
        <v>1.17250557</v>
      </c>
      <c r="J1241" s="40">
        <f t="shared" si="283"/>
        <v>3.5999999999999997E-2</v>
      </c>
      <c r="K1241" s="98">
        <f t="shared" si="284"/>
        <v>42628</v>
      </c>
      <c r="L1241" s="43">
        <f t="shared" si="285"/>
        <v>426</v>
      </c>
      <c r="M1241" s="44">
        <f t="shared" si="286"/>
        <v>427</v>
      </c>
      <c r="N1241" s="8">
        <f t="shared" si="278"/>
        <v>1.061759736</v>
      </c>
      <c r="O1241" s="8">
        <f t="shared" ca="1" si="279"/>
        <v>1.2449192039999999</v>
      </c>
      <c r="P1241" s="44">
        <v>0</v>
      </c>
      <c r="Q1241" s="42">
        <f t="shared" ca="1" si="280"/>
        <v>514439.89361819997</v>
      </c>
      <c r="R1241" s="42"/>
      <c r="S1241" s="34">
        <v>0</v>
      </c>
      <c r="T1241" s="34"/>
    </row>
    <row r="1242" spans="1:20" x14ac:dyDescent="0.2">
      <c r="A1242" s="38">
        <f t="shared" si="282"/>
        <v>43255</v>
      </c>
      <c r="B1242" s="39">
        <f t="shared" ca="1" si="274"/>
        <v>2614887.2461182</v>
      </c>
      <c r="C1242" s="34">
        <f t="shared" si="275"/>
        <v>2100447.3525</v>
      </c>
      <c r="D1242" s="34"/>
      <c r="E1242" s="40">
        <f ca="1">IF(A1242&lt;$B$1,VLOOKUP(A1242,[1]DI!$A$4:$B$15000,2,FALSE),0)</f>
        <v>6.3899999999999998E-2</v>
      </c>
      <c r="F1242" s="41">
        <f t="shared" ca="1" si="281"/>
        <v>1.0002458294235601</v>
      </c>
      <c r="G1242" s="41">
        <f ca="1">(TRUNC(PRODUCT($F$11:$F1241),16))</f>
        <v>1.4486962675923001</v>
      </c>
      <c r="H1242" s="42">
        <f t="shared" ca="1" si="276"/>
        <v>1.23555597786759</v>
      </c>
      <c r="I1242" s="42">
        <f t="shared" ca="1" si="277"/>
        <v>1.17250557</v>
      </c>
      <c r="J1242" s="40">
        <f t="shared" si="283"/>
        <v>3.5999999999999997E-2</v>
      </c>
      <c r="K1242" s="98">
        <f t="shared" si="284"/>
        <v>42628</v>
      </c>
      <c r="L1242" s="43">
        <f t="shared" si="285"/>
        <v>427</v>
      </c>
      <c r="M1242" s="44">
        <f t="shared" si="286"/>
        <v>427</v>
      </c>
      <c r="N1242" s="8">
        <f t="shared" si="278"/>
        <v>1.061759736</v>
      </c>
      <c r="O1242" s="8">
        <f t="shared" ca="1" si="279"/>
        <v>1.2449192039999999</v>
      </c>
      <c r="P1242" s="44">
        <v>0</v>
      </c>
      <c r="Q1242" s="42">
        <f t="shared" ca="1" si="280"/>
        <v>514439.89361819997</v>
      </c>
      <c r="R1242" s="42"/>
      <c r="S1242" s="34">
        <v>0</v>
      </c>
      <c r="T1242" s="34"/>
    </row>
    <row r="1243" spans="1:20" x14ac:dyDescent="0.2">
      <c r="A1243" s="38">
        <f t="shared" si="282"/>
        <v>43256</v>
      </c>
      <c r="B1243" s="39">
        <f t="shared" ca="1" si="274"/>
        <v>2615897.1769128898</v>
      </c>
      <c r="C1243" s="34">
        <f t="shared" si="275"/>
        <v>2100447.3525</v>
      </c>
      <c r="D1243" s="34"/>
      <c r="E1243" s="40">
        <f ca="1">IF(A1243&lt;$B$1,VLOOKUP(A1243,[1]DI!$A$4:$B$15000,2,FALSE),0)</f>
        <v>6.3899999999999998E-2</v>
      </c>
      <c r="F1243" s="41">
        <f t="shared" ca="1" si="281"/>
        <v>1.0002458294235601</v>
      </c>
      <c r="G1243" s="41">
        <f ca="1">(TRUNC(PRODUCT($F$11:$F1242),16))</f>
        <v>1.4490523997606799</v>
      </c>
      <c r="H1243" s="42">
        <f t="shared" ca="1" si="276"/>
        <v>1.23555597786759</v>
      </c>
      <c r="I1243" s="42">
        <f t="shared" ca="1" si="277"/>
        <v>1.1727938099999999</v>
      </c>
      <c r="J1243" s="40">
        <f t="shared" si="283"/>
        <v>3.5999999999999997E-2</v>
      </c>
      <c r="K1243" s="98">
        <f t="shared" si="284"/>
        <v>42628</v>
      </c>
      <c r="L1243" s="43">
        <f t="shared" si="285"/>
        <v>428</v>
      </c>
      <c r="M1243" s="44">
        <f t="shared" si="286"/>
        <v>428</v>
      </c>
      <c r="N1243" s="8">
        <f t="shared" si="278"/>
        <v>1.0619087599999999</v>
      </c>
      <c r="O1243" s="8">
        <f t="shared" ca="1" si="279"/>
        <v>1.245400021</v>
      </c>
      <c r="P1243" s="44">
        <v>0</v>
      </c>
      <c r="Q1243" s="42">
        <f t="shared" ca="1" si="280"/>
        <v>515449.82441289001</v>
      </c>
      <c r="R1243" s="42"/>
      <c r="S1243" s="34">
        <v>0</v>
      </c>
      <c r="T1243" s="34"/>
    </row>
    <row r="1244" spans="1:20" x14ac:dyDescent="0.2">
      <c r="A1244" s="38">
        <f t="shared" si="282"/>
        <v>43257</v>
      </c>
      <c r="B1244" s="39">
        <f t="shared" ca="1" si="274"/>
        <v>2616907.47108497</v>
      </c>
      <c r="C1244" s="34">
        <f t="shared" si="275"/>
        <v>2100447.3525</v>
      </c>
      <c r="D1244" s="34"/>
      <c r="E1244" s="40">
        <f ca="1">IF(A1244&lt;$B$1,VLOOKUP(A1244,[1]DI!$A$4:$B$15000,2,FALSE),0)</f>
        <v>6.3899999999999998E-2</v>
      </c>
      <c r="F1244" s="41">
        <f t="shared" ca="1" si="281"/>
        <v>1.0002458294235601</v>
      </c>
      <c r="G1244" s="41">
        <f ca="1">(TRUNC(PRODUCT($F$11:$F1243),16))</f>
        <v>1.4494086194768201</v>
      </c>
      <c r="H1244" s="42">
        <f t="shared" ca="1" si="276"/>
        <v>1.23555597786759</v>
      </c>
      <c r="I1244" s="42">
        <f t="shared" ca="1" si="277"/>
        <v>1.17308211</v>
      </c>
      <c r="J1244" s="40">
        <f t="shared" si="283"/>
        <v>3.5999999999999997E-2</v>
      </c>
      <c r="K1244" s="98">
        <f t="shared" si="284"/>
        <v>42628</v>
      </c>
      <c r="L1244" s="43">
        <f t="shared" si="285"/>
        <v>429</v>
      </c>
      <c r="M1244" s="44">
        <f t="shared" si="286"/>
        <v>429</v>
      </c>
      <c r="N1244" s="8">
        <f t="shared" si="278"/>
        <v>1.062057805</v>
      </c>
      <c r="O1244" s="8">
        <f t="shared" ca="1" si="279"/>
        <v>1.245881011</v>
      </c>
      <c r="P1244" s="44">
        <v>0</v>
      </c>
      <c r="Q1244" s="42">
        <f t="shared" ca="1" si="280"/>
        <v>516460.11858497001</v>
      </c>
      <c r="R1244" s="42"/>
      <c r="S1244" s="34">
        <v>0</v>
      </c>
      <c r="T1244" s="34"/>
    </row>
    <row r="1245" spans="1:20" x14ac:dyDescent="0.2">
      <c r="A1245" s="38">
        <f t="shared" si="282"/>
        <v>43258</v>
      </c>
      <c r="B1245" s="39">
        <f t="shared" ca="1" si="274"/>
        <v>2617918.1769447299</v>
      </c>
      <c r="C1245" s="34">
        <f t="shared" si="275"/>
        <v>2100447.3525</v>
      </c>
      <c r="D1245" s="34"/>
      <c r="E1245" s="40">
        <f ca="1">IF(A1245&lt;$B$1,VLOOKUP(A1245,[1]DI!$A$4:$B$15000,2,FALSE),0)</f>
        <v>6.3899999999999998E-2</v>
      </c>
      <c r="F1245" s="41">
        <f t="shared" ca="1" si="281"/>
        <v>1.0002458294235601</v>
      </c>
      <c r="G1245" s="41">
        <f ca="1">(TRUNC(PRODUCT($F$11:$F1244),16))</f>
        <v>1.4497649267622501</v>
      </c>
      <c r="H1245" s="42">
        <f t="shared" ca="1" si="276"/>
        <v>1.23555597786759</v>
      </c>
      <c r="I1245" s="42">
        <f t="shared" ca="1" si="277"/>
        <v>1.1733704899999999</v>
      </c>
      <c r="J1245" s="40">
        <f t="shared" si="283"/>
        <v>3.5999999999999997E-2</v>
      </c>
      <c r="K1245" s="98">
        <f t="shared" si="284"/>
        <v>42628</v>
      </c>
      <c r="L1245" s="43">
        <f t="shared" si="285"/>
        <v>430</v>
      </c>
      <c r="M1245" s="44">
        <f t="shared" si="286"/>
        <v>430</v>
      </c>
      <c r="N1245" s="8">
        <f t="shared" si="278"/>
        <v>1.0622068710000001</v>
      </c>
      <c r="O1245" s="8">
        <f t="shared" ca="1" si="279"/>
        <v>1.2463621970000001</v>
      </c>
      <c r="P1245" s="44">
        <v>0</v>
      </c>
      <c r="Q1245" s="42">
        <f t="shared" ca="1" si="280"/>
        <v>517470.82444473001</v>
      </c>
      <c r="R1245" s="42"/>
      <c r="S1245" s="34">
        <v>0</v>
      </c>
      <c r="T1245" s="34"/>
    </row>
    <row r="1246" spans="1:20" x14ac:dyDescent="0.2">
      <c r="A1246" s="38">
        <f t="shared" si="282"/>
        <v>43259</v>
      </c>
      <c r="B1246" s="39">
        <f t="shared" ca="1" si="274"/>
        <v>2618929.2713872502</v>
      </c>
      <c r="C1246" s="34">
        <f t="shared" si="275"/>
        <v>2100447.3525</v>
      </c>
      <c r="D1246" s="34"/>
      <c r="E1246" s="40">
        <f ca="1">IF(A1246&lt;$B$1,VLOOKUP(A1246,[1]DI!$A$4:$B$15000,2,FALSE),0)</f>
        <v>6.3899999999999998E-2</v>
      </c>
      <c r="F1246" s="41">
        <f t="shared" ca="1" si="281"/>
        <v>1.0002458294235601</v>
      </c>
      <c r="G1246" s="41">
        <f ca="1">(TRUNC(PRODUCT($F$11:$F1245),16))</f>
        <v>1.4501213216384901</v>
      </c>
      <c r="H1246" s="42">
        <f t="shared" ca="1" si="276"/>
        <v>1.23555597786759</v>
      </c>
      <c r="I1246" s="42">
        <f t="shared" ca="1" si="277"/>
        <v>1.1736589399999999</v>
      </c>
      <c r="J1246" s="40">
        <f t="shared" si="283"/>
        <v>3.5999999999999997E-2</v>
      </c>
      <c r="K1246" s="98">
        <f t="shared" si="284"/>
        <v>42628</v>
      </c>
      <c r="L1246" s="43">
        <f t="shared" si="285"/>
        <v>431</v>
      </c>
      <c r="M1246" s="44">
        <f t="shared" si="286"/>
        <v>431</v>
      </c>
      <c r="N1246" s="8">
        <f t="shared" si="278"/>
        <v>1.0623559579999999</v>
      </c>
      <c r="O1246" s="8">
        <f t="shared" ca="1" si="279"/>
        <v>1.2468435680000001</v>
      </c>
      <c r="P1246" s="44">
        <v>0</v>
      </c>
      <c r="Q1246" s="42">
        <f t="shared" ca="1" si="280"/>
        <v>518481.91888725001</v>
      </c>
      <c r="R1246" s="42"/>
      <c r="S1246" s="34">
        <v>0</v>
      </c>
      <c r="T1246" s="34"/>
    </row>
    <row r="1247" spans="1:20" x14ac:dyDescent="0.2">
      <c r="A1247" s="38">
        <f t="shared" si="282"/>
        <v>43260</v>
      </c>
      <c r="B1247" s="39">
        <f t="shared" ca="1" si="274"/>
        <v>2619940.75231208</v>
      </c>
      <c r="C1247" s="34">
        <f t="shared" si="275"/>
        <v>2100447.3525</v>
      </c>
      <c r="D1247" s="34"/>
      <c r="E1247" s="40">
        <f ca="1">IF(A1247&lt;$B$1,VLOOKUP(A1247,[1]DI!$A$4:$B$15000,2,FALSE),0)</f>
        <v>0</v>
      </c>
      <c r="F1247" s="41">
        <f t="shared" ca="1" si="281"/>
        <v>1</v>
      </c>
      <c r="G1247" s="41">
        <f ca="1">(TRUNC(PRODUCT($F$11:$F1246),16))</f>
        <v>1.4504778041270801</v>
      </c>
      <c r="H1247" s="42">
        <f t="shared" ca="1" si="276"/>
        <v>1.23555597786759</v>
      </c>
      <c r="I1247" s="42">
        <f t="shared" ca="1" si="277"/>
        <v>1.1739474599999999</v>
      </c>
      <c r="J1247" s="40">
        <f t="shared" si="283"/>
        <v>3.5999999999999997E-2</v>
      </c>
      <c r="K1247" s="98">
        <f t="shared" si="284"/>
        <v>42628</v>
      </c>
      <c r="L1247" s="43">
        <f t="shared" si="285"/>
        <v>431</v>
      </c>
      <c r="M1247" s="44">
        <f t="shared" si="286"/>
        <v>432</v>
      </c>
      <c r="N1247" s="8">
        <f t="shared" si="278"/>
        <v>1.0625050659999999</v>
      </c>
      <c r="O1247" s="8">
        <f t="shared" ca="1" si="279"/>
        <v>1.247325123</v>
      </c>
      <c r="P1247" s="44">
        <v>0</v>
      </c>
      <c r="Q1247" s="42">
        <f t="shared" ca="1" si="280"/>
        <v>519493.39981208002</v>
      </c>
      <c r="R1247" s="42"/>
      <c r="S1247" s="34">
        <v>0</v>
      </c>
      <c r="T1247" s="34"/>
    </row>
    <row r="1248" spans="1:20" x14ac:dyDescent="0.2">
      <c r="A1248" s="38">
        <f t="shared" si="282"/>
        <v>43261</v>
      </c>
      <c r="B1248" s="39">
        <f t="shared" ca="1" si="274"/>
        <v>2619940.75231208</v>
      </c>
      <c r="C1248" s="34">
        <f t="shared" si="275"/>
        <v>2100447.3525</v>
      </c>
      <c r="D1248" s="34"/>
      <c r="E1248" s="40">
        <f ca="1">IF(A1248&lt;$B$1,VLOOKUP(A1248,[1]DI!$A$4:$B$15000,2,FALSE),0)</f>
        <v>0</v>
      </c>
      <c r="F1248" s="41">
        <f t="shared" ca="1" si="281"/>
        <v>1</v>
      </c>
      <c r="G1248" s="41">
        <f ca="1">(TRUNC(PRODUCT($F$11:$F1247),16))</f>
        <v>1.4504778041270801</v>
      </c>
      <c r="H1248" s="42">
        <f t="shared" ca="1" si="276"/>
        <v>1.23555597786759</v>
      </c>
      <c r="I1248" s="42">
        <f t="shared" ca="1" si="277"/>
        <v>1.1739474599999999</v>
      </c>
      <c r="J1248" s="40">
        <f t="shared" si="283"/>
        <v>3.5999999999999997E-2</v>
      </c>
      <c r="K1248" s="98">
        <f t="shared" si="284"/>
        <v>42628</v>
      </c>
      <c r="L1248" s="43">
        <f t="shared" si="285"/>
        <v>431</v>
      </c>
      <c r="M1248" s="44">
        <f t="shared" si="286"/>
        <v>432</v>
      </c>
      <c r="N1248" s="8">
        <f t="shared" si="278"/>
        <v>1.0625050659999999</v>
      </c>
      <c r="O1248" s="8">
        <f t="shared" ca="1" si="279"/>
        <v>1.247325123</v>
      </c>
      <c r="P1248" s="44">
        <v>0</v>
      </c>
      <c r="Q1248" s="42">
        <f t="shared" ca="1" si="280"/>
        <v>519493.39981208002</v>
      </c>
      <c r="R1248" s="42"/>
      <c r="S1248" s="34">
        <v>0</v>
      </c>
      <c r="T1248" s="34"/>
    </row>
    <row r="1249" spans="1:20" x14ac:dyDescent="0.2">
      <c r="A1249" s="38">
        <f t="shared" si="282"/>
        <v>43262</v>
      </c>
      <c r="B1249" s="39">
        <f t="shared" ca="1" si="274"/>
        <v>2619940.75231208</v>
      </c>
      <c r="C1249" s="34">
        <f t="shared" si="275"/>
        <v>2100447.3525</v>
      </c>
      <c r="D1249" s="34"/>
      <c r="E1249" s="40">
        <f ca="1">IF(A1249&lt;$B$1,VLOOKUP(A1249,[1]DI!$A$4:$B$15000,2,FALSE),0)</f>
        <v>6.3899999999999998E-2</v>
      </c>
      <c r="F1249" s="41">
        <f t="shared" ca="1" si="281"/>
        <v>1.0002458294235601</v>
      </c>
      <c r="G1249" s="41">
        <f ca="1">(TRUNC(PRODUCT($F$11:$F1248),16))</f>
        <v>1.4504778041270801</v>
      </c>
      <c r="H1249" s="42">
        <f t="shared" ca="1" si="276"/>
        <v>1.23555597786759</v>
      </c>
      <c r="I1249" s="42">
        <f t="shared" ca="1" si="277"/>
        <v>1.1739474599999999</v>
      </c>
      <c r="J1249" s="40">
        <f t="shared" si="283"/>
        <v>3.5999999999999997E-2</v>
      </c>
      <c r="K1249" s="98">
        <f t="shared" si="284"/>
        <v>42628</v>
      </c>
      <c r="L1249" s="43">
        <f t="shared" si="285"/>
        <v>432</v>
      </c>
      <c r="M1249" s="44">
        <f t="shared" si="286"/>
        <v>432</v>
      </c>
      <c r="N1249" s="8">
        <f t="shared" si="278"/>
        <v>1.0625050659999999</v>
      </c>
      <c r="O1249" s="8">
        <f t="shared" ca="1" si="279"/>
        <v>1.247325123</v>
      </c>
      <c r="P1249" s="44">
        <v>0</v>
      </c>
      <c r="Q1249" s="42">
        <f t="shared" ca="1" si="280"/>
        <v>519493.39981208002</v>
      </c>
      <c r="R1249" s="42"/>
      <c r="S1249" s="34">
        <v>0</v>
      </c>
      <c r="T1249" s="34"/>
    </row>
    <row r="1250" spans="1:20" x14ac:dyDescent="0.2">
      <c r="A1250" s="38">
        <f t="shared" si="282"/>
        <v>43263</v>
      </c>
      <c r="B1250" s="39">
        <f t="shared" ca="1" si="274"/>
        <v>2620952.6218196801</v>
      </c>
      <c r="C1250" s="34">
        <f t="shared" si="275"/>
        <v>2100447.3525</v>
      </c>
      <c r="D1250" s="34"/>
      <c r="E1250" s="40">
        <f ca="1">IF(A1250&lt;$B$1,VLOOKUP(A1250,[1]DI!$A$4:$B$15000,2,FALSE),0)</f>
        <v>6.3899999999999998E-2</v>
      </c>
      <c r="F1250" s="41">
        <f t="shared" ca="1" si="281"/>
        <v>1.0002458294235601</v>
      </c>
      <c r="G1250" s="41">
        <f ca="1">(TRUNC(PRODUCT($F$11:$F1249),16))</f>
        <v>1.45083437424956</v>
      </c>
      <c r="H1250" s="42">
        <f t="shared" ca="1" si="276"/>
        <v>1.23555597786759</v>
      </c>
      <c r="I1250" s="42">
        <f t="shared" ca="1" si="277"/>
        <v>1.17423605</v>
      </c>
      <c r="J1250" s="40">
        <f t="shared" si="283"/>
        <v>3.5999999999999997E-2</v>
      </c>
      <c r="K1250" s="98">
        <f t="shared" si="284"/>
        <v>42628</v>
      </c>
      <c r="L1250" s="43">
        <f t="shared" si="285"/>
        <v>433</v>
      </c>
      <c r="M1250" s="44">
        <f t="shared" si="286"/>
        <v>433</v>
      </c>
      <c r="N1250" s="8">
        <f t="shared" si="278"/>
        <v>1.0626541940000001</v>
      </c>
      <c r="O1250" s="8">
        <f t="shared" ca="1" si="279"/>
        <v>1.2478068630000001</v>
      </c>
      <c r="P1250" s="44">
        <v>0</v>
      </c>
      <c r="Q1250" s="42">
        <f t="shared" ca="1" si="280"/>
        <v>520505.26931968</v>
      </c>
      <c r="R1250" s="42"/>
      <c r="S1250" s="34">
        <v>0</v>
      </c>
      <c r="T1250" s="34"/>
    </row>
    <row r="1251" spans="1:20" x14ac:dyDescent="0.2">
      <c r="A1251" s="38">
        <f t="shared" si="282"/>
        <v>43264</v>
      </c>
      <c r="B1251" s="39">
        <f t="shared" ca="1" si="274"/>
        <v>2621964.8820104799</v>
      </c>
      <c r="C1251" s="34">
        <f t="shared" si="275"/>
        <v>2100447.3525</v>
      </c>
      <c r="D1251" s="34"/>
      <c r="E1251" s="40">
        <f ca="1">IF(A1251&lt;$B$1,VLOOKUP(A1251,[1]DI!$A$4:$B$15000,2,FALSE),0)</f>
        <v>6.3899999999999998E-2</v>
      </c>
      <c r="F1251" s="41">
        <f t="shared" ca="1" si="281"/>
        <v>1.0002458294235601</v>
      </c>
      <c r="G1251" s="41">
        <f ca="1">(TRUNC(PRODUCT($F$11:$F1250),16))</f>
        <v>1.4511910320274599</v>
      </c>
      <c r="H1251" s="42">
        <f t="shared" ca="1" si="276"/>
        <v>1.23555597786759</v>
      </c>
      <c r="I1251" s="42">
        <f t="shared" ca="1" si="277"/>
        <v>1.17452471</v>
      </c>
      <c r="J1251" s="40">
        <f t="shared" si="283"/>
        <v>3.5999999999999997E-2</v>
      </c>
      <c r="K1251" s="98">
        <f t="shared" si="284"/>
        <v>42628</v>
      </c>
      <c r="L1251" s="43">
        <f t="shared" si="285"/>
        <v>434</v>
      </c>
      <c r="M1251" s="44">
        <f t="shared" si="286"/>
        <v>434</v>
      </c>
      <c r="N1251" s="8">
        <f t="shared" si="278"/>
        <v>1.062803344</v>
      </c>
      <c r="O1251" s="8">
        <f t="shared" ca="1" si="279"/>
        <v>1.2482887890000001</v>
      </c>
      <c r="P1251" s="44">
        <v>0</v>
      </c>
      <c r="Q1251" s="42">
        <f t="shared" ca="1" si="280"/>
        <v>521517.52951048</v>
      </c>
      <c r="R1251" s="42"/>
      <c r="S1251" s="34">
        <v>0</v>
      </c>
      <c r="T1251" s="34"/>
    </row>
    <row r="1252" spans="1:20" x14ac:dyDescent="0.2">
      <c r="A1252" s="38">
        <f t="shared" si="282"/>
        <v>43265</v>
      </c>
      <c r="B1252" s="39">
        <f t="shared" ca="1" si="274"/>
        <v>2622977.5517885098</v>
      </c>
      <c r="C1252" s="34">
        <f t="shared" si="275"/>
        <v>2100447.3525</v>
      </c>
      <c r="D1252" s="34"/>
      <c r="E1252" s="40">
        <f ca="1">IF(A1252&lt;$B$1,VLOOKUP(A1252,[1]DI!$A$4:$B$15000,2,FALSE),0)</f>
        <v>6.3899999999999998E-2</v>
      </c>
      <c r="F1252" s="41">
        <f t="shared" ca="1" si="281"/>
        <v>1.0002458294235601</v>
      </c>
      <c r="G1252" s="41">
        <f ca="1">(TRUNC(PRODUCT($F$11:$F1251),16))</f>
        <v>1.45154777748234</v>
      </c>
      <c r="H1252" s="42">
        <f t="shared" ca="1" si="276"/>
        <v>1.23555597786759</v>
      </c>
      <c r="I1252" s="42">
        <f t="shared" ca="1" si="277"/>
        <v>1.17481345</v>
      </c>
      <c r="J1252" s="40">
        <f t="shared" si="283"/>
        <v>3.5999999999999997E-2</v>
      </c>
      <c r="K1252" s="98">
        <f t="shared" si="284"/>
        <v>42628</v>
      </c>
      <c r="L1252" s="43">
        <f t="shared" si="285"/>
        <v>435</v>
      </c>
      <c r="M1252" s="44">
        <f t="shared" si="286"/>
        <v>435</v>
      </c>
      <c r="N1252" s="8">
        <f t="shared" si="278"/>
        <v>1.062952514</v>
      </c>
      <c r="O1252" s="8">
        <f t="shared" ca="1" si="279"/>
        <v>1.24877091</v>
      </c>
      <c r="P1252" s="44">
        <v>0</v>
      </c>
      <c r="Q1252" s="42">
        <f t="shared" ca="1" si="280"/>
        <v>522530.19928851002</v>
      </c>
      <c r="R1252" s="42"/>
      <c r="S1252" s="34">
        <v>0</v>
      </c>
      <c r="T1252" s="34"/>
    </row>
    <row r="1253" spans="1:20" x14ac:dyDescent="0.2">
      <c r="A1253" s="38">
        <f t="shared" si="282"/>
        <v>43266</v>
      </c>
      <c r="B1253" s="39">
        <f t="shared" ca="1" si="274"/>
        <v>2623990.5912452801</v>
      </c>
      <c r="C1253" s="34">
        <f t="shared" si="275"/>
        <v>2100447.3525</v>
      </c>
      <c r="D1253" s="34"/>
      <c r="E1253" s="40">
        <f ca="1">IF(A1253&lt;$B$1,VLOOKUP(A1253,[1]DI!$A$4:$B$15000,2,FALSE),0)</f>
        <v>6.3899999999999998E-2</v>
      </c>
      <c r="F1253" s="41">
        <f t="shared" ca="1" si="281"/>
        <v>1.0002458294235601</v>
      </c>
      <c r="G1253" s="41">
        <f ca="1">(TRUNC(PRODUCT($F$11:$F1252),16))</f>
        <v>1.45190461063575</v>
      </c>
      <c r="H1253" s="42">
        <f t="shared" ca="1" si="276"/>
        <v>1.23555597786759</v>
      </c>
      <c r="I1253" s="42">
        <f t="shared" ca="1" si="277"/>
        <v>1.1751022499999999</v>
      </c>
      <c r="J1253" s="40">
        <f t="shared" si="283"/>
        <v>3.5999999999999997E-2</v>
      </c>
      <c r="K1253" s="98">
        <f t="shared" si="284"/>
        <v>42628</v>
      </c>
      <c r="L1253" s="43">
        <f t="shared" si="285"/>
        <v>436</v>
      </c>
      <c r="M1253" s="44">
        <f t="shared" si="286"/>
        <v>436</v>
      </c>
      <c r="N1253" s="8">
        <f t="shared" si="278"/>
        <v>1.0631017060000001</v>
      </c>
      <c r="O1253" s="8">
        <f t="shared" ca="1" si="279"/>
        <v>1.249253207</v>
      </c>
      <c r="P1253" s="44">
        <v>0</v>
      </c>
      <c r="Q1253" s="42">
        <f t="shared" ca="1" si="280"/>
        <v>523543.23874528002</v>
      </c>
      <c r="R1253" s="42"/>
      <c r="S1253" s="34">
        <v>0</v>
      </c>
      <c r="T1253" s="34"/>
    </row>
    <row r="1254" spans="1:20" x14ac:dyDescent="0.2">
      <c r="A1254" s="38">
        <f t="shared" si="282"/>
        <v>43267</v>
      </c>
      <c r="B1254" s="39">
        <f t="shared" ca="1" si="274"/>
        <v>2625004.0381888403</v>
      </c>
      <c r="C1254" s="34">
        <f t="shared" si="275"/>
        <v>2100447.3525</v>
      </c>
      <c r="D1254" s="34"/>
      <c r="E1254" s="40">
        <f ca="1">IF(A1254&lt;$B$1,VLOOKUP(A1254,[1]DI!$A$4:$B$15000,2,FALSE),0)</f>
        <v>0</v>
      </c>
      <c r="F1254" s="41">
        <f t="shared" ca="1" si="281"/>
        <v>1</v>
      </c>
      <c r="G1254" s="41">
        <f ca="1">(TRUNC(PRODUCT($F$11:$F1253),16))</f>
        <v>1.45226153150924</v>
      </c>
      <c r="H1254" s="42">
        <f t="shared" ca="1" si="276"/>
        <v>1.23555597786759</v>
      </c>
      <c r="I1254" s="42">
        <f t="shared" ca="1" si="277"/>
        <v>1.17539113</v>
      </c>
      <c r="J1254" s="40">
        <f t="shared" si="283"/>
        <v>3.5999999999999997E-2</v>
      </c>
      <c r="K1254" s="98">
        <f t="shared" si="284"/>
        <v>42628</v>
      </c>
      <c r="L1254" s="43">
        <f t="shared" si="285"/>
        <v>436</v>
      </c>
      <c r="M1254" s="44">
        <f t="shared" si="286"/>
        <v>437</v>
      </c>
      <c r="N1254" s="8">
        <f t="shared" si="278"/>
        <v>1.063250918</v>
      </c>
      <c r="O1254" s="8">
        <f t="shared" ca="1" si="279"/>
        <v>1.2497356980000001</v>
      </c>
      <c r="P1254" s="44">
        <v>0</v>
      </c>
      <c r="Q1254" s="42">
        <f t="shared" ca="1" si="280"/>
        <v>524556.68568883999</v>
      </c>
      <c r="R1254" s="42"/>
      <c r="S1254" s="34">
        <v>0</v>
      </c>
      <c r="T1254" s="34"/>
    </row>
    <row r="1255" spans="1:20" x14ac:dyDescent="0.2">
      <c r="A1255" s="38">
        <f t="shared" si="282"/>
        <v>43268</v>
      </c>
      <c r="B1255" s="39">
        <f t="shared" ca="1" si="274"/>
        <v>2625004.0381888403</v>
      </c>
      <c r="C1255" s="34">
        <f t="shared" si="275"/>
        <v>2100447.3525</v>
      </c>
      <c r="D1255" s="34"/>
      <c r="E1255" s="40">
        <f ca="1">IF(A1255&lt;$B$1,VLOOKUP(A1255,[1]DI!$A$4:$B$15000,2,FALSE),0)</f>
        <v>0</v>
      </c>
      <c r="F1255" s="41">
        <f t="shared" ca="1" si="281"/>
        <v>1</v>
      </c>
      <c r="G1255" s="41">
        <f ca="1">(TRUNC(PRODUCT($F$11:$F1254),16))</f>
        <v>1.45226153150924</v>
      </c>
      <c r="H1255" s="42">
        <f t="shared" ca="1" si="276"/>
        <v>1.23555597786759</v>
      </c>
      <c r="I1255" s="42">
        <f t="shared" ca="1" si="277"/>
        <v>1.17539113</v>
      </c>
      <c r="J1255" s="40">
        <f t="shared" si="283"/>
        <v>3.5999999999999997E-2</v>
      </c>
      <c r="K1255" s="98">
        <f t="shared" si="284"/>
        <v>42628</v>
      </c>
      <c r="L1255" s="43">
        <f t="shared" si="285"/>
        <v>436</v>
      </c>
      <c r="M1255" s="44">
        <f t="shared" si="286"/>
        <v>437</v>
      </c>
      <c r="N1255" s="8">
        <f t="shared" si="278"/>
        <v>1.063250918</v>
      </c>
      <c r="O1255" s="8">
        <f t="shared" ca="1" si="279"/>
        <v>1.2497356980000001</v>
      </c>
      <c r="P1255" s="44">
        <v>0</v>
      </c>
      <c r="Q1255" s="42">
        <f t="shared" ca="1" si="280"/>
        <v>524556.68568883999</v>
      </c>
      <c r="R1255" s="42"/>
      <c r="S1255" s="34">
        <v>0</v>
      </c>
      <c r="T1255" s="34"/>
    </row>
    <row r="1256" spans="1:20" x14ac:dyDescent="0.2">
      <c r="A1256" s="38">
        <f t="shared" si="282"/>
        <v>43269</v>
      </c>
      <c r="B1256" s="39">
        <f t="shared" ca="1" si="274"/>
        <v>2625004.0381888403</v>
      </c>
      <c r="C1256" s="34">
        <f t="shared" si="275"/>
        <v>2100447.3525</v>
      </c>
      <c r="D1256" s="34"/>
      <c r="E1256" s="40">
        <f ca="1">IF(A1256&lt;$B$1,VLOOKUP(A1256,[1]DI!$A$4:$B$15000,2,FALSE),0)</f>
        <v>6.3899999999999998E-2</v>
      </c>
      <c r="F1256" s="41">
        <f t="shared" ca="1" si="281"/>
        <v>1.0002458294235601</v>
      </c>
      <c r="G1256" s="41">
        <f ca="1">(TRUNC(PRODUCT($F$11:$F1255),16))</f>
        <v>1.45226153150924</v>
      </c>
      <c r="H1256" s="42">
        <f t="shared" ca="1" si="276"/>
        <v>1.23555597786759</v>
      </c>
      <c r="I1256" s="42">
        <f t="shared" ca="1" si="277"/>
        <v>1.17539113</v>
      </c>
      <c r="J1256" s="40">
        <f t="shared" si="283"/>
        <v>3.5999999999999997E-2</v>
      </c>
      <c r="K1256" s="98">
        <f t="shared" si="284"/>
        <v>42628</v>
      </c>
      <c r="L1256" s="43">
        <f t="shared" si="285"/>
        <v>437</v>
      </c>
      <c r="M1256" s="44">
        <f t="shared" si="286"/>
        <v>437</v>
      </c>
      <c r="N1256" s="8">
        <f t="shared" si="278"/>
        <v>1.063250918</v>
      </c>
      <c r="O1256" s="8">
        <f t="shared" ca="1" si="279"/>
        <v>1.2497356980000001</v>
      </c>
      <c r="P1256" s="44">
        <v>0</v>
      </c>
      <c r="Q1256" s="42">
        <f t="shared" ca="1" si="280"/>
        <v>524556.68568883999</v>
      </c>
      <c r="R1256" s="42"/>
      <c r="S1256" s="34">
        <v>0</v>
      </c>
      <c r="T1256" s="34"/>
    </row>
    <row r="1257" spans="1:20" x14ac:dyDescent="0.2">
      <c r="A1257" s="38">
        <f t="shared" si="282"/>
        <v>43270</v>
      </c>
      <c r="B1257" s="39">
        <f t="shared" ca="1" si="274"/>
        <v>2626017.8527106801</v>
      </c>
      <c r="C1257" s="34">
        <f t="shared" si="275"/>
        <v>2100447.3525</v>
      </c>
      <c r="D1257" s="34"/>
      <c r="E1257" s="40">
        <f ca="1">IF(A1257&lt;$B$1,VLOOKUP(A1257,[1]DI!$A$4:$B$15000,2,FALSE),0)</f>
        <v>6.3899999999999998E-2</v>
      </c>
      <c r="F1257" s="41">
        <f t="shared" ca="1" si="281"/>
        <v>1.0002458294235601</v>
      </c>
      <c r="G1257" s="41">
        <f ca="1">(TRUNC(PRODUCT($F$11:$F1256),16))</f>
        <v>1.4526185401243901</v>
      </c>
      <c r="H1257" s="42">
        <f t="shared" ca="1" si="276"/>
        <v>1.23555597786759</v>
      </c>
      <c r="I1257" s="42">
        <f t="shared" ca="1" si="277"/>
        <v>1.1756800700000001</v>
      </c>
      <c r="J1257" s="40">
        <f t="shared" si="283"/>
        <v>3.5999999999999997E-2</v>
      </c>
      <c r="K1257" s="98">
        <f t="shared" si="284"/>
        <v>42628</v>
      </c>
      <c r="L1257" s="43">
        <f t="shared" si="285"/>
        <v>438</v>
      </c>
      <c r="M1257" s="44">
        <f t="shared" si="286"/>
        <v>438</v>
      </c>
      <c r="N1257" s="8">
        <f t="shared" si="278"/>
        <v>1.063400151</v>
      </c>
      <c r="O1257" s="8">
        <f t="shared" ca="1" si="279"/>
        <v>1.250218364</v>
      </c>
      <c r="P1257" s="44">
        <v>0</v>
      </c>
      <c r="Q1257" s="42">
        <f t="shared" ca="1" si="280"/>
        <v>525570.50021067995</v>
      </c>
      <c r="R1257" s="42"/>
      <c r="S1257" s="34">
        <v>0</v>
      </c>
      <c r="T1257" s="34"/>
    </row>
    <row r="1258" spans="1:20" x14ac:dyDescent="0.2">
      <c r="A1258" s="38">
        <f t="shared" si="282"/>
        <v>43271</v>
      </c>
      <c r="B1258" s="39">
        <f t="shared" ca="1" si="274"/>
        <v>2627032.0789202</v>
      </c>
      <c r="C1258" s="34">
        <f t="shared" si="275"/>
        <v>2100447.3525</v>
      </c>
      <c r="D1258" s="34"/>
      <c r="E1258" s="40">
        <f ca="1">IF(A1258&lt;$B$1,VLOOKUP(A1258,[1]DI!$A$4:$B$15000,2,FALSE),0)</f>
        <v>6.3899999999999998E-2</v>
      </c>
      <c r="F1258" s="41">
        <f t="shared" ca="1" si="281"/>
        <v>1.0002458294235601</v>
      </c>
      <c r="G1258" s="41">
        <f ca="1">(TRUNC(PRODUCT($F$11:$F1257),16))</f>
        <v>1.45297563650276</v>
      </c>
      <c r="H1258" s="42">
        <f t="shared" ca="1" si="276"/>
        <v>1.23555597786759</v>
      </c>
      <c r="I1258" s="42">
        <f t="shared" ca="1" si="277"/>
        <v>1.1759690899999999</v>
      </c>
      <c r="J1258" s="40">
        <f t="shared" si="283"/>
        <v>3.5999999999999997E-2</v>
      </c>
      <c r="K1258" s="98">
        <f t="shared" si="284"/>
        <v>42628</v>
      </c>
      <c r="L1258" s="43">
        <f t="shared" si="285"/>
        <v>439</v>
      </c>
      <c r="M1258" s="44">
        <f t="shared" si="286"/>
        <v>439</v>
      </c>
      <c r="N1258" s="8">
        <f t="shared" si="278"/>
        <v>1.0635494050000001</v>
      </c>
      <c r="O1258" s="8">
        <f t="shared" ca="1" si="279"/>
        <v>1.2507012260000001</v>
      </c>
      <c r="P1258" s="44">
        <v>0</v>
      </c>
      <c r="Q1258" s="42">
        <f t="shared" ca="1" si="280"/>
        <v>526584.72642019996</v>
      </c>
      <c r="R1258" s="42"/>
      <c r="S1258" s="34">
        <v>0</v>
      </c>
      <c r="T1258" s="34"/>
    </row>
    <row r="1259" spans="1:20" x14ac:dyDescent="0.2">
      <c r="A1259" s="38">
        <f t="shared" si="282"/>
        <v>43272</v>
      </c>
      <c r="B1259" s="39">
        <f t="shared" ca="1" si="274"/>
        <v>2628046.6979133799</v>
      </c>
      <c r="C1259" s="34">
        <f t="shared" si="275"/>
        <v>2100447.3525</v>
      </c>
      <c r="D1259" s="34"/>
      <c r="E1259" s="40">
        <f ca="1">IF(A1259&lt;$B$1,VLOOKUP(A1259,[1]DI!$A$4:$B$15000,2,FALSE),0)</f>
        <v>6.3899999999999998E-2</v>
      </c>
      <c r="F1259" s="41">
        <f t="shared" ca="1" si="281"/>
        <v>1.0002458294235601</v>
      </c>
      <c r="G1259" s="41">
        <f ca="1">(TRUNC(PRODUCT($F$11:$F1258),16))</f>
        <v>1.4533328206659299</v>
      </c>
      <c r="H1259" s="42">
        <f t="shared" ca="1" si="276"/>
        <v>1.23555597786759</v>
      </c>
      <c r="I1259" s="42">
        <f t="shared" ca="1" si="277"/>
        <v>1.17625818</v>
      </c>
      <c r="J1259" s="40">
        <f t="shared" si="283"/>
        <v>3.5999999999999997E-2</v>
      </c>
      <c r="K1259" s="98">
        <f t="shared" si="284"/>
        <v>42628</v>
      </c>
      <c r="L1259" s="43">
        <f t="shared" si="285"/>
        <v>440</v>
      </c>
      <c r="M1259" s="44">
        <f t="shared" si="286"/>
        <v>440</v>
      </c>
      <c r="N1259" s="8">
        <f t="shared" si="278"/>
        <v>1.063698681</v>
      </c>
      <c r="O1259" s="8">
        <f t="shared" ca="1" si="279"/>
        <v>1.251184275</v>
      </c>
      <c r="P1259" s="44">
        <v>0</v>
      </c>
      <c r="Q1259" s="42">
        <f t="shared" ca="1" si="280"/>
        <v>527599.34541337995</v>
      </c>
      <c r="R1259" s="42"/>
      <c r="S1259" s="34">
        <v>0</v>
      </c>
      <c r="T1259" s="34"/>
    </row>
    <row r="1260" spans="1:20" x14ac:dyDescent="0.2">
      <c r="A1260" s="38">
        <f t="shared" si="282"/>
        <v>43273</v>
      </c>
      <c r="B1260" s="39">
        <f t="shared" ca="1" si="274"/>
        <v>2629061.6802839502</v>
      </c>
      <c r="C1260" s="34">
        <f t="shared" si="275"/>
        <v>2100447.3525</v>
      </c>
      <c r="D1260" s="34"/>
      <c r="E1260" s="40">
        <f ca="1">IF(A1260&lt;$B$1,VLOOKUP(A1260,[1]DI!$A$4:$B$15000,2,FALSE),0)</f>
        <v>6.3899999999999998E-2</v>
      </c>
      <c r="F1260" s="41">
        <f t="shared" ca="1" si="281"/>
        <v>1.0002458294235601</v>
      </c>
      <c r="G1260" s="41">
        <f ca="1">(TRUNC(PRODUCT($F$11:$F1259),16))</f>
        <v>1.4536900926354801</v>
      </c>
      <c r="H1260" s="42">
        <f t="shared" ca="1" si="276"/>
        <v>1.23555597786759</v>
      </c>
      <c r="I1260" s="42">
        <f t="shared" ca="1" si="277"/>
        <v>1.17654733</v>
      </c>
      <c r="J1260" s="40">
        <f t="shared" si="283"/>
        <v>3.5999999999999997E-2</v>
      </c>
      <c r="K1260" s="98">
        <f t="shared" si="284"/>
        <v>42628</v>
      </c>
      <c r="L1260" s="43">
        <f t="shared" si="285"/>
        <v>441</v>
      </c>
      <c r="M1260" s="44">
        <f t="shared" si="286"/>
        <v>441</v>
      </c>
      <c r="N1260" s="8">
        <f t="shared" si="278"/>
        <v>1.063847977</v>
      </c>
      <c r="O1260" s="8">
        <f t="shared" ca="1" si="279"/>
        <v>1.2516674969999999</v>
      </c>
      <c r="P1260" s="44">
        <v>0</v>
      </c>
      <c r="Q1260" s="42">
        <f t="shared" ca="1" si="280"/>
        <v>528614.32778395002</v>
      </c>
      <c r="R1260" s="42"/>
      <c r="S1260" s="34">
        <v>0</v>
      </c>
      <c r="T1260" s="34"/>
    </row>
    <row r="1261" spans="1:20" x14ac:dyDescent="0.2">
      <c r="A1261" s="38">
        <f t="shared" si="282"/>
        <v>43274</v>
      </c>
      <c r="B1261" s="39">
        <f t="shared" ca="1" si="274"/>
        <v>2630077.0743422001</v>
      </c>
      <c r="C1261" s="34">
        <f t="shared" si="275"/>
        <v>2100447.3525</v>
      </c>
      <c r="D1261" s="34"/>
      <c r="E1261" s="40">
        <f ca="1">IF(A1261&lt;$B$1,VLOOKUP(A1261,[1]DI!$A$4:$B$15000,2,FALSE),0)</f>
        <v>0</v>
      </c>
      <c r="F1261" s="41">
        <f t="shared" ca="1" si="281"/>
        <v>1</v>
      </c>
      <c r="G1261" s="41">
        <f ca="1">(TRUNC(PRODUCT($F$11:$F1260),16))</f>
        <v>1.4540474524329901</v>
      </c>
      <c r="H1261" s="42">
        <f t="shared" ca="1" si="276"/>
        <v>1.23555597786759</v>
      </c>
      <c r="I1261" s="42">
        <f t="shared" ca="1" si="277"/>
        <v>1.1768365599999999</v>
      </c>
      <c r="J1261" s="40">
        <f t="shared" si="283"/>
        <v>3.5999999999999997E-2</v>
      </c>
      <c r="K1261" s="98">
        <f t="shared" si="284"/>
        <v>42628</v>
      </c>
      <c r="L1261" s="43">
        <f t="shared" si="285"/>
        <v>441</v>
      </c>
      <c r="M1261" s="44">
        <f t="shared" si="286"/>
        <v>442</v>
      </c>
      <c r="N1261" s="8">
        <f t="shared" si="278"/>
        <v>1.063997294</v>
      </c>
      <c r="O1261" s="8">
        <f t="shared" ca="1" si="279"/>
        <v>1.2521509150000001</v>
      </c>
      <c r="P1261" s="44">
        <v>0</v>
      </c>
      <c r="Q1261" s="42">
        <f t="shared" ca="1" si="280"/>
        <v>529629.72184220003</v>
      </c>
      <c r="R1261" s="42"/>
      <c r="S1261" s="34">
        <v>0</v>
      </c>
      <c r="T1261" s="34"/>
    </row>
    <row r="1262" spans="1:20" x14ac:dyDescent="0.2">
      <c r="A1262" s="38">
        <f t="shared" si="282"/>
        <v>43275</v>
      </c>
      <c r="B1262" s="39">
        <f t="shared" ca="1" si="274"/>
        <v>2630077.0743422001</v>
      </c>
      <c r="C1262" s="34">
        <f t="shared" si="275"/>
        <v>2100447.3525</v>
      </c>
      <c r="D1262" s="34"/>
      <c r="E1262" s="40">
        <f ca="1">IF(A1262&lt;$B$1,VLOOKUP(A1262,[1]DI!$A$4:$B$15000,2,FALSE),0)</f>
        <v>0</v>
      </c>
      <c r="F1262" s="41">
        <f t="shared" ca="1" si="281"/>
        <v>1</v>
      </c>
      <c r="G1262" s="41">
        <f ca="1">(TRUNC(PRODUCT($F$11:$F1261),16))</f>
        <v>1.4540474524329901</v>
      </c>
      <c r="H1262" s="42">
        <f t="shared" ca="1" si="276"/>
        <v>1.23555597786759</v>
      </c>
      <c r="I1262" s="42">
        <f t="shared" ca="1" si="277"/>
        <v>1.1768365599999999</v>
      </c>
      <c r="J1262" s="40">
        <f t="shared" si="283"/>
        <v>3.5999999999999997E-2</v>
      </c>
      <c r="K1262" s="98">
        <f t="shared" si="284"/>
        <v>42628</v>
      </c>
      <c r="L1262" s="43">
        <f t="shared" si="285"/>
        <v>441</v>
      </c>
      <c r="M1262" s="44">
        <f t="shared" si="286"/>
        <v>442</v>
      </c>
      <c r="N1262" s="8">
        <f t="shared" si="278"/>
        <v>1.063997294</v>
      </c>
      <c r="O1262" s="8">
        <f t="shared" ca="1" si="279"/>
        <v>1.2521509150000001</v>
      </c>
      <c r="P1262" s="44">
        <v>0</v>
      </c>
      <c r="Q1262" s="42">
        <f t="shared" ca="1" si="280"/>
        <v>529629.72184220003</v>
      </c>
      <c r="R1262" s="42"/>
      <c r="S1262" s="34">
        <v>0</v>
      </c>
      <c r="T1262" s="34"/>
    </row>
    <row r="1263" spans="1:20" x14ac:dyDescent="0.2">
      <c r="A1263" s="38">
        <f t="shared" si="282"/>
        <v>43276</v>
      </c>
      <c r="B1263" s="39">
        <f t="shared" ca="1" si="274"/>
        <v>2630077.0743422001</v>
      </c>
      <c r="C1263" s="34">
        <f t="shared" si="275"/>
        <v>2100447.3525</v>
      </c>
      <c r="D1263" s="34"/>
      <c r="E1263" s="40">
        <f ca="1">IF(A1263&lt;$B$1,VLOOKUP(A1263,[1]DI!$A$4:$B$15000,2,FALSE),0)</f>
        <v>6.3899999999999998E-2</v>
      </c>
      <c r="F1263" s="41">
        <f t="shared" ca="1" si="281"/>
        <v>1.0002458294235601</v>
      </c>
      <c r="G1263" s="41">
        <f ca="1">(TRUNC(PRODUCT($F$11:$F1262),16))</f>
        <v>1.4540474524329901</v>
      </c>
      <c r="H1263" s="42">
        <f t="shared" ca="1" si="276"/>
        <v>1.23555597786759</v>
      </c>
      <c r="I1263" s="42">
        <f t="shared" ca="1" si="277"/>
        <v>1.1768365599999999</v>
      </c>
      <c r="J1263" s="40">
        <f t="shared" si="283"/>
        <v>3.5999999999999997E-2</v>
      </c>
      <c r="K1263" s="98">
        <f t="shared" si="284"/>
        <v>42628</v>
      </c>
      <c r="L1263" s="43">
        <f t="shared" si="285"/>
        <v>442</v>
      </c>
      <c r="M1263" s="44">
        <f t="shared" si="286"/>
        <v>442</v>
      </c>
      <c r="N1263" s="8">
        <f t="shared" si="278"/>
        <v>1.063997294</v>
      </c>
      <c r="O1263" s="8">
        <f t="shared" ca="1" si="279"/>
        <v>1.2521509150000001</v>
      </c>
      <c r="P1263" s="44">
        <v>0</v>
      </c>
      <c r="Q1263" s="42">
        <f t="shared" ca="1" si="280"/>
        <v>529629.72184220003</v>
      </c>
      <c r="R1263" s="42"/>
      <c r="S1263" s="34">
        <v>0</v>
      </c>
      <c r="T1263" s="34"/>
    </row>
    <row r="1264" spans="1:20" x14ac:dyDescent="0.2">
      <c r="A1264" s="38">
        <f t="shared" si="282"/>
        <v>43277</v>
      </c>
      <c r="B1264" s="39">
        <f t="shared" ca="1" si="274"/>
        <v>2631092.88218858</v>
      </c>
      <c r="C1264" s="34">
        <f t="shared" si="275"/>
        <v>2100447.3525</v>
      </c>
      <c r="D1264" s="34"/>
      <c r="E1264" s="40">
        <f ca="1">IF(A1264&lt;$B$1,VLOOKUP(A1264,[1]DI!$A$4:$B$15000,2,FALSE),0)</f>
        <v>6.3899999999999998E-2</v>
      </c>
      <c r="F1264" s="41">
        <f t="shared" ca="1" si="281"/>
        <v>1.0002458294235601</v>
      </c>
      <c r="G1264" s="41">
        <f ca="1">(TRUNC(PRODUCT($F$11:$F1263),16))</f>
        <v>1.4544049000800501</v>
      </c>
      <c r="H1264" s="42">
        <f t="shared" ca="1" si="276"/>
        <v>1.23555597786759</v>
      </c>
      <c r="I1264" s="42">
        <f t="shared" ca="1" si="277"/>
        <v>1.17712587</v>
      </c>
      <c r="J1264" s="40">
        <f t="shared" si="283"/>
        <v>3.5999999999999997E-2</v>
      </c>
      <c r="K1264" s="98">
        <f t="shared" si="284"/>
        <v>42628</v>
      </c>
      <c r="L1264" s="43">
        <f t="shared" si="285"/>
        <v>443</v>
      </c>
      <c r="M1264" s="44">
        <f t="shared" si="286"/>
        <v>443</v>
      </c>
      <c r="N1264" s="8">
        <f t="shared" si="278"/>
        <v>1.0641466319999999</v>
      </c>
      <c r="O1264" s="8">
        <f t="shared" ca="1" si="279"/>
        <v>1.2526345299999999</v>
      </c>
      <c r="P1264" s="44">
        <v>0</v>
      </c>
      <c r="Q1264" s="42">
        <f t="shared" ca="1" si="280"/>
        <v>530645.52968857996</v>
      </c>
      <c r="R1264" s="42"/>
      <c r="S1264" s="34">
        <v>0</v>
      </c>
      <c r="T1264" s="34"/>
    </row>
    <row r="1265" spans="1:20" x14ac:dyDescent="0.2">
      <c r="A1265" s="38">
        <f t="shared" si="282"/>
        <v>43278</v>
      </c>
      <c r="B1265" s="39">
        <f t="shared" ca="1" si="274"/>
        <v>2632109.0576132401</v>
      </c>
      <c r="C1265" s="34">
        <f t="shared" si="275"/>
        <v>2100447.3525</v>
      </c>
      <c r="D1265" s="34"/>
      <c r="E1265" s="40">
        <f ca="1">IF(A1265&lt;$B$1,VLOOKUP(A1265,[1]DI!$A$4:$B$15000,2,FALSE),0)</f>
        <v>6.3899999999999998E-2</v>
      </c>
      <c r="F1265" s="41">
        <f t="shared" ca="1" si="281"/>
        <v>1.0002458294235601</v>
      </c>
      <c r="G1265" s="41">
        <f ca="1">(TRUNC(PRODUCT($F$11:$F1264),16))</f>
        <v>1.45476243559826</v>
      </c>
      <c r="H1265" s="42">
        <f t="shared" ca="1" si="276"/>
        <v>1.23555597786759</v>
      </c>
      <c r="I1265" s="42">
        <f t="shared" ca="1" si="277"/>
        <v>1.17741524</v>
      </c>
      <c r="J1265" s="40">
        <f t="shared" si="283"/>
        <v>3.5999999999999997E-2</v>
      </c>
      <c r="K1265" s="98">
        <f t="shared" si="284"/>
        <v>42628</v>
      </c>
      <c r="L1265" s="43">
        <f t="shared" si="285"/>
        <v>444</v>
      </c>
      <c r="M1265" s="44">
        <f t="shared" si="286"/>
        <v>444</v>
      </c>
      <c r="N1265" s="8">
        <f t="shared" si="278"/>
        <v>1.0642959910000001</v>
      </c>
      <c r="O1265" s="8">
        <f t="shared" ca="1" si="279"/>
        <v>1.25311832</v>
      </c>
      <c r="P1265" s="44">
        <v>0</v>
      </c>
      <c r="Q1265" s="42">
        <f t="shared" ca="1" si="280"/>
        <v>531661.70511324005</v>
      </c>
      <c r="R1265" s="42"/>
      <c r="S1265" s="34">
        <v>0</v>
      </c>
      <c r="T1265" s="34"/>
    </row>
    <row r="1266" spans="1:20" x14ac:dyDescent="0.2">
      <c r="A1266" s="38">
        <f t="shared" si="282"/>
        <v>43279</v>
      </c>
      <c r="B1266" s="39">
        <f t="shared" ca="1" si="274"/>
        <v>2633125.62162067</v>
      </c>
      <c r="C1266" s="34">
        <f t="shared" si="275"/>
        <v>2100447.3525</v>
      </c>
      <c r="D1266" s="34"/>
      <c r="E1266" s="40">
        <f ca="1">IF(A1266&lt;$B$1,VLOOKUP(A1266,[1]DI!$A$4:$B$15000,2,FALSE),0)</f>
        <v>6.3899999999999998E-2</v>
      </c>
      <c r="F1266" s="41">
        <f t="shared" ca="1" si="281"/>
        <v>1.0002458294235601</v>
      </c>
      <c r="G1266" s="41">
        <f ca="1">(TRUNC(PRODUCT($F$11:$F1265),16))</f>
        <v>1.4551200590092199</v>
      </c>
      <c r="H1266" s="42">
        <f t="shared" ca="1" si="276"/>
        <v>1.23555597786759</v>
      </c>
      <c r="I1266" s="42">
        <f t="shared" ca="1" si="277"/>
        <v>1.1777046799999999</v>
      </c>
      <c r="J1266" s="40">
        <f t="shared" si="283"/>
        <v>3.5999999999999997E-2</v>
      </c>
      <c r="K1266" s="98">
        <f t="shared" si="284"/>
        <v>42628</v>
      </c>
      <c r="L1266" s="43">
        <f t="shared" si="285"/>
        <v>445</v>
      </c>
      <c r="M1266" s="44">
        <f t="shared" si="286"/>
        <v>445</v>
      </c>
      <c r="N1266" s="8">
        <f t="shared" si="278"/>
        <v>1.0644453709999999</v>
      </c>
      <c r="O1266" s="8">
        <f t="shared" ca="1" si="279"/>
        <v>1.2536022950000001</v>
      </c>
      <c r="P1266" s="44">
        <v>0</v>
      </c>
      <c r="Q1266" s="42">
        <f t="shared" ca="1" si="280"/>
        <v>532678.26912067004</v>
      </c>
      <c r="R1266" s="42"/>
      <c r="S1266" s="34">
        <v>0</v>
      </c>
      <c r="T1266" s="34"/>
    </row>
    <row r="1267" spans="1:20" x14ac:dyDescent="0.2">
      <c r="A1267" s="38">
        <f t="shared" si="282"/>
        <v>43280</v>
      </c>
      <c r="B1267" s="39">
        <f t="shared" ca="1" si="274"/>
        <v>2634142.5994162201</v>
      </c>
      <c r="C1267" s="34">
        <f t="shared" si="275"/>
        <v>2100447.3525</v>
      </c>
      <c r="D1267" s="34"/>
      <c r="E1267" s="40">
        <f ca="1">IF(A1267&lt;$B$1,VLOOKUP(A1267,[1]DI!$A$4:$B$15000,2,FALSE),0)</f>
        <v>6.3899999999999998E-2</v>
      </c>
      <c r="F1267" s="41">
        <f t="shared" ca="1" si="281"/>
        <v>1.0002458294235601</v>
      </c>
      <c r="G1267" s="41">
        <f ca="1">(TRUNC(PRODUCT($F$11:$F1266),16))</f>
        <v>1.4554777703345301</v>
      </c>
      <c r="H1267" s="42">
        <f t="shared" ca="1" si="276"/>
        <v>1.23555597786759</v>
      </c>
      <c r="I1267" s="42">
        <f t="shared" ca="1" si="277"/>
        <v>1.1779942000000001</v>
      </c>
      <c r="J1267" s="40">
        <f t="shared" si="283"/>
        <v>3.5999999999999997E-2</v>
      </c>
      <c r="K1267" s="98">
        <f t="shared" si="284"/>
        <v>42628</v>
      </c>
      <c r="L1267" s="43">
        <f t="shared" si="285"/>
        <v>446</v>
      </c>
      <c r="M1267" s="44">
        <f t="shared" si="286"/>
        <v>446</v>
      </c>
      <c r="N1267" s="8">
        <f t="shared" si="278"/>
        <v>1.064594772</v>
      </c>
      <c r="O1267" s="8">
        <f t="shared" ca="1" si="279"/>
        <v>1.254086467</v>
      </c>
      <c r="P1267" s="44">
        <v>0</v>
      </c>
      <c r="Q1267" s="42">
        <f t="shared" ca="1" si="280"/>
        <v>533695.24691622006</v>
      </c>
      <c r="R1267" s="42"/>
      <c r="S1267" s="34">
        <v>0</v>
      </c>
      <c r="T1267" s="34"/>
    </row>
    <row r="1268" spans="1:20" x14ac:dyDescent="0.2">
      <c r="A1268" s="38">
        <f t="shared" si="282"/>
        <v>43281</v>
      </c>
      <c r="B1268" s="39">
        <f t="shared" ca="1" si="274"/>
        <v>2635159.9447900699</v>
      </c>
      <c r="C1268" s="34">
        <f t="shared" si="275"/>
        <v>2100447.3525</v>
      </c>
      <c r="D1268" s="34"/>
      <c r="E1268" s="40">
        <f ca="1">IF(A1268&lt;$B$1,VLOOKUP(A1268,[1]DI!$A$4:$B$15000,2,FALSE),0)</f>
        <v>0</v>
      </c>
      <c r="F1268" s="41">
        <f t="shared" ca="1" si="281"/>
        <v>1</v>
      </c>
      <c r="G1268" s="41">
        <f ca="1">(TRUNC(PRODUCT($F$11:$F1267),16))</f>
        <v>1.4558355695958201</v>
      </c>
      <c r="H1268" s="42">
        <f t="shared" ca="1" si="276"/>
        <v>1.23555597786759</v>
      </c>
      <c r="I1268" s="42">
        <f t="shared" ca="1" si="277"/>
        <v>1.1782837799999999</v>
      </c>
      <c r="J1268" s="40">
        <f t="shared" si="283"/>
        <v>3.5999999999999997E-2</v>
      </c>
      <c r="K1268" s="98">
        <f t="shared" si="284"/>
        <v>42628</v>
      </c>
      <c r="L1268" s="43">
        <f t="shared" si="285"/>
        <v>446</v>
      </c>
      <c r="M1268" s="44">
        <f t="shared" si="286"/>
        <v>447</v>
      </c>
      <c r="N1268" s="8">
        <f t="shared" si="278"/>
        <v>1.064744194</v>
      </c>
      <c r="O1268" s="8">
        <f t="shared" ca="1" si="279"/>
        <v>1.254570814</v>
      </c>
      <c r="P1268" s="44">
        <v>0</v>
      </c>
      <c r="Q1268" s="42">
        <f t="shared" ca="1" si="280"/>
        <v>534712.59229007002</v>
      </c>
      <c r="R1268" s="42"/>
      <c r="S1268" s="34">
        <v>0</v>
      </c>
      <c r="T1268" s="34"/>
    </row>
    <row r="1269" spans="1:20" x14ac:dyDescent="0.2">
      <c r="A1269" s="38">
        <f t="shared" si="282"/>
        <v>43282</v>
      </c>
      <c r="B1269" s="39">
        <f t="shared" ca="1" si="274"/>
        <v>2635159.9447900699</v>
      </c>
      <c r="C1269" s="34">
        <f t="shared" si="275"/>
        <v>2100447.3525</v>
      </c>
      <c r="D1269" s="34"/>
      <c r="E1269" s="40">
        <f ca="1">IF(A1269&lt;$B$1,VLOOKUP(A1269,[1]DI!$A$4:$B$15000,2,FALSE),0)</f>
        <v>0</v>
      </c>
      <c r="F1269" s="41">
        <f t="shared" ca="1" si="281"/>
        <v>1</v>
      </c>
      <c r="G1269" s="41">
        <f ca="1">(TRUNC(PRODUCT($F$11:$F1268),16))</f>
        <v>1.4558355695958201</v>
      </c>
      <c r="H1269" s="42">
        <f t="shared" ca="1" si="276"/>
        <v>1.23555597786759</v>
      </c>
      <c r="I1269" s="42">
        <f t="shared" ca="1" si="277"/>
        <v>1.1782837799999999</v>
      </c>
      <c r="J1269" s="40">
        <f t="shared" si="283"/>
        <v>3.5999999999999997E-2</v>
      </c>
      <c r="K1269" s="98">
        <f t="shared" si="284"/>
        <v>42628</v>
      </c>
      <c r="L1269" s="43">
        <f t="shared" si="285"/>
        <v>446</v>
      </c>
      <c r="M1269" s="44">
        <f t="shared" si="286"/>
        <v>447</v>
      </c>
      <c r="N1269" s="8">
        <f t="shared" si="278"/>
        <v>1.064744194</v>
      </c>
      <c r="O1269" s="8">
        <f t="shared" ca="1" si="279"/>
        <v>1.254570814</v>
      </c>
      <c r="P1269" s="44">
        <v>0</v>
      </c>
      <c r="Q1269" s="42">
        <f t="shared" ca="1" si="280"/>
        <v>534712.59229007002</v>
      </c>
      <c r="R1269" s="42"/>
      <c r="S1269" s="34">
        <v>0</v>
      </c>
      <c r="T1269" s="34"/>
    </row>
    <row r="1270" spans="1:20" x14ac:dyDescent="0.2">
      <c r="A1270" s="38">
        <f t="shared" si="282"/>
        <v>43283</v>
      </c>
      <c r="B1270" s="39">
        <f t="shared" ca="1" si="274"/>
        <v>2635159.9447900699</v>
      </c>
      <c r="C1270" s="34">
        <f t="shared" si="275"/>
        <v>2100447.3525</v>
      </c>
      <c r="D1270" s="34"/>
      <c r="E1270" s="40">
        <f ca="1">IF(A1270&lt;$B$1,VLOOKUP(A1270,[1]DI!$A$4:$B$15000,2,FALSE),0)</f>
        <v>6.3899999999999998E-2</v>
      </c>
      <c r="F1270" s="41">
        <f t="shared" ca="1" si="281"/>
        <v>1.0002458294235601</v>
      </c>
      <c r="G1270" s="41">
        <f ca="1">(TRUNC(PRODUCT($F$11:$F1269),16))</f>
        <v>1.4558355695958201</v>
      </c>
      <c r="H1270" s="42">
        <f t="shared" ca="1" si="276"/>
        <v>1.23555597786759</v>
      </c>
      <c r="I1270" s="42">
        <f t="shared" ca="1" si="277"/>
        <v>1.1782837799999999</v>
      </c>
      <c r="J1270" s="40">
        <f t="shared" si="283"/>
        <v>3.5999999999999997E-2</v>
      </c>
      <c r="K1270" s="98">
        <f t="shared" si="284"/>
        <v>42628</v>
      </c>
      <c r="L1270" s="43">
        <f t="shared" si="285"/>
        <v>447</v>
      </c>
      <c r="M1270" s="44">
        <f t="shared" si="286"/>
        <v>447</v>
      </c>
      <c r="N1270" s="8">
        <f t="shared" si="278"/>
        <v>1.064744194</v>
      </c>
      <c r="O1270" s="8">
        <f t="shared" ca="1" si="279"/>
        <v>1.254570814</v>
      </c>
      <c r="P1270" s="44">
        <v>0</v>
      </c>
      <c r="Q1270" s="42">
        <f t="shared" ca="1" si="280"/>
        <v>534712.59229007002</v>
      </c>
      <c r="R1270" s="42"/>
      <c r="S1270" s="34">
        <v>0</v>
      </c>
      <c r="T1270" s="34"/>
    </row>
    <row r="1271" spans="1:20" x14ac:dyDescent="0.2">
      <c r="A1271" s="38">
        <f t="shared" si="282"/>
        <v>43284</v>
      </c>
      <c r="B1271" s="39">
        <f t="shared" ca="1" si="274"/>
        <v>2636177.7018515901</v>
      </c>
      <c r="C1271" s="34">
        <f t="shared" si="275"/>
        <v>2100447.3525</v>
      </c>
      <c r="D1271" s="34"/>
      <c r="E1271" s="40">
        <f ca="1">IF(A1271&lt;$B$1,VLOOKUP(A1271,[1]DI!$A$4:$B$15000,2,FALSE),0)</f>
        <v>6.3899999999999998E-2</v>
      </c>
      <c r="F1271" s="41">
        <f t="shared" ca="1" si="281"/>
        <v>1.0002458294235601</v>
      </c>
      <c r="G1271" s="41">
        <f ca="1">(TRUNC(PRODUCT($F$11:$F1270),16))</f>
        <v>1.4561934568146899</v>
      </c>
      <c r="H1271" s="42">
        <f t="shared" ca="1" si="276"/>
        <v>1.23555597786759</v>
      </c>
      <c r="I1271" s="42">
        <f t="shared" ca="1" si="277"/>
        <v>1.1785734400000001</v>
      </c>
      <c r="J1271" s="40">
        <f t="shared" si="283"/>
        <v>3.5999999999999997E-2</v>
      </c>
      <c r="K1271" s="98">
        <f t="shared" si="284"/>
        <v>42628</v>
      </c>
      <c r="L1271" s="43">
        <f t="shared" si="285"/>
        <v>448</v>
      </c>
      <c r="M1271" s="44">
        <f t="shared" si="286"/>
        <v>448</v>
      </c>
      <c r="N1271" s="8">
        <f t="shared" si="278"/>
        <v>1.0648936369999999</v>
      </c>
      <c r="O1271" s="8">
        <f t="shared" ca="1" si="279"/>
        <v>1.255055357</v>
      </c>
      <c r="P1271" s="44">
        <v>0</v>
      </c>
      <c r="Q1271" s="42">
        <f t="shared" ca="1" si="280"/>
        <v>535730.34935159003</v>
      </c>
      <c r="R1271" s="42"/>
      <c r="S1271" s="34">
        <v>0</v>
      </c>
      <c r="T1271" s="34"/>
    </row>
    <row r="1272" spans="1:20" x14ac:dyDescent="0.2">
      <c r="A1272" s="38">
        <f t="shared" si="282"/>
        <v>43285</v>
      </c>
      <c r="B1272" s="39">
        <f t="shared" ca="1" si="274"/>
        <v>2637195.8474958702</v>
      </c>
      <c r="C1272" s="34">
        <f t="shared" si="275"/>
        <v>2100447.3525</v>
      </c>
      <c r="D1272" s="34"/>
      <c r="E1272" s="40">
        <f ca="1">IF(A1272&lt;$B$1,VLOOKUP(A1272,[1]DI!$A$4:$B$15000,2,FALSE),0)</f>
        <v>6.3899999999999998E-2</v>
      </c>
      <c r="F1272" s="41">
        <f t="shared" ca="1" si="281"/>
        <v>1.0002458294235601</v>
      </c>
      <c r="G1272" s="41">
        <f ca="1">(TRUNC(PRODUCT($F$11:$F1271),16))</f>
        <v>1.4565514320127699</v>
      </c>
      <c r="H1272" s="42">
        <f t="shared" ca="1" si="276"/>
        <v>1.23555597786759</v>
      </c>
      <c r="I1272" s="42">
        <f t="shared" ca="1" si="277"/>
        <v>1.1788631700000001</v>
      </c>
      <c r="J1272" s="40">
        <f t="shared" si="283"/>
        <v>3.5999999999999997E-2</v>
      </c>
      <c r="K1272" s="98">
        <f t="shared" si="284"/>
        <v>42628</v>
      </c>
      <c r="L1272" s="43">
        <f t="shared" si="285"/>
        <v>449</v>
      </c>
      <c r="M1272" s="44">
        <f t="shared" si="286"/>
        <v>449</v>
      </c>
      <c r="N1272" s="8">
        <f t="shared" si="278"/>
        <v>1.0650431</v>
      </c>
      <c r="O1272" s="8">
        <f t="shared" ca="1" si="279"/>
        <v>1.255540085</v>
      </c>
      <c r="P1272" s="44">
        <v>0</v>
      </c>
      <c r="Q1272" s="42">
        <f t="shared" ca="1" si="280"/>
        <v>536748.49499587005</v>
      </c>
      <c r="R1272" s="42"/>
      <c r="S1272" s="34">
        <v>0</v>
      </c>
      <c r="T1272" s="34"/>
    </row>
    <row r="1273" spans="1:20" x14ac:dyDescent="0.2">
      <c r="A1273" s="38">
        <f t="shared" si="282"/>
        <v>43286</v>
      </c>
      <c r="B1273" s="39">
        <f t="shared" ca="1" si="274"/>
        <v>2638214.3859238103</v>
      </c>
      <c r="C1273" s="34">
        <f t="shared" si="275"/>
        <v>2100447.3525</v>
      </c>
      <c r="D1273" s="34"/>
      <c r="E1273" s="40">
        <f ca="1">IF(A1273&lt;$B$1,VLOOKUP(A1273,[1]DI!$A$4:$B$15000,2,FALSE),0)</f>
        <v>6.3899999999999998E-2</v>
      </c>
      <c r="F1273" s="41">
        <f t="shared" ca="1" si="281"/>
        <v>1.0002458294235601</v>
      </c>
      <c r="G1273" s="41">
        <f ca="1">(TRUNC(PRODUCT($F$11:$F1272),16))</f>
        <v>1.4569094952116901</v>
      </c>
      <c r="H1273" s="42">
        <f t="shared" ca="1" si="276"/>
        <v>1.23555597786759</v>
      </c>
      <c r="I1273" s="42">
        <f t="shared" ca="1" si="277"/>
        <v>1.1791529700000001</v>
      </c>
      <c r="J1273" s="40">
        <f t="shared" si="283"/>
        <v>3.5999999999999997E-2</v>
      </c>
      <c r="K1273" s="98">
        <f t="shared" si="284"/>
        <v>42628</v>
      </c>
      <c r="L1273" s="43">
        <f t="shared" si="285"/>
        <v>450</v>
      </c>
      <c r="M1273" s="44">
        <f t="shared" si="286"/>
        <v>450</v>
      </c>
      <c r="N1273" s="8">
        <f t="shared" si="278"/>
        <v>1.0651925849999999</v>
      </c>
      <c r="O1273" s="8">
        <f t="shared" ca="1" si="279"/>
        <v>1.2560249999999999</v>
      </c>
      <c r="P1273" s="44">
        <v>0</v>
      </c>
      <c r="Q1273" s="42">
        <f t="shared" ca="1" si="280"/>
        <v>537767.03342381003</v>
      </c>
      <c r="R1273" s="42"/>
      <c r="S1273" s="34">
        <v>0</v>
      </c>
      <c r="T1273" s="34"/>
    </row>
    <row r="1274" spans="1:20" x14ac:dyDescent="0.2">
      <c r="A1274" s="38">
        <f t="shared" si="282"/>
        <v>43287</v>
      </c>
      <c r="B1274" s="39">
        <f t="shared" ca="1" si="274"/>
        <v>2639233.3150349502</v>
      </c>
      <c r="C1274" s="34">
        <f t="shared" si="275"/>
        <v>2100447.3525</v>
      </c>
      <c r="D1274" s="34"/>
      <c r="E1274" s="40">
        <f ca="1">IF(A1274&lt;$B$1,VLOOKUP(A1274,[1]DI!$A$4:$B$15000,2,FALSE),0)</f>
        <v>6.3899999999999998E-2</v>
      </c>
      <c r="F1274" s="41">
        <f t="shared" ca="1" si="281"/>
        <v>1.0002458294235601</v>
      </c>
      <c r="G1274" s="41">
        <f ca="1">(TRUNC(PRODUCT($F$11:$F1273),16))</f>
        <v>1.45726764643308</v>
      </c>
      <c r="H1274" s="42">
        <f t="shared" ca="1" si="276"/>
        <v>1.23555597786759</v>
      </c>
      <c r="I1274" s="42">
        <f t="shared" ca="1" si="277"/>
        <v>1.1794428400000001</v>
      </c>
      <c r="J1274" s="40">
        <f t="shared" si="283"/>
        <v>3.5999999999999997E-2</v>
      </c>
      <c r="K1274" s="98">
        <f t="shared" si="284"/>
        <v>42628</v>
      </c>
      <c r="L1274" s="43">
        <f t="shared" si="285"/>
        <v>451</v>
      </c>
      <c r="M1274" s="44">
        <f t="shared" si="286"/>
        <v>451</v>
      </c>
      <c r="N1274" s="8">
        <f t="shared" si="278"/>
        <v>1.065342091</v>
      </c>
      <c r="O1274" s="8">
        <f t="shared" ca="1" si="279"/>
        <v>1.2565101009999999</v>
      </c>
      <c r="P1274" s="44">
        <v>0</v>
      </c>
      <c r="Q1274" s="42">
        <f t="shared" ca="1" si="280"/>
        <v>538785.96253495</v>
      </c>
      <c r="R1274" s="42"/>
      <c r="S1274" s="34">
        <v>0</v>
      </c>
      <c r="T1274" s="34"/>
    </row>
    <row r="1275" spans="1:20" x14ac:dyDescent="0.2">
      <c r="A1275" s="38">
        <f t="shared" si="282"/>
        <v>43288</v>
      </c>
      <c r="B1275" s="39">
        <f t="shared" ca="1" si="274"/>
        <v>2640252.63692975</v>
      </c>
      <c r="C1275" s="34">
        <f t="shared" si="275"/>
        <v>2100447.3525</v>
      </c>
      <c r="D1275" s="34"/>
      <c r="E1275" s="40">
        <f ca="1">IF(A1275&lt;$B$1,VLOOKUP(A1275,[1]DI!$A$4:$B$15000,2,FALSE),0)</f>
        <v>0</v>
      </c>
      <c r="F1275" s="41">
        <f t="shared" ca="1" si="281"/>
        <v>1</v>
      </c>
      <c r="G1275" s="41">
        <f ca="1">(TRUNC(PRODUCT($F$11:$F1274),16))</f>
        <v>1.45762588569857</v>
      </c>
      <c r="H1275" s="42">
        <f t="shared" ca="1" si="276"/>
        <v>1.23555597786759</v>
      </c>
      <c r="I1275" s="42">
        <f t="shared" ca="1" si="277"/>
        <v>1.1797327799999999</v>
      </c>
      <c r="J1275" s="40">
        <f t="shared" si="283"/>
        <v>3.5999999999999997E-2</v>
      </c>
      <c r="K1275" s="98">
        <f t="shared" si="284"/>
        <v>42628</v>
      </c>
      <c r="L1275" s="43">
        <f t="shared" si="285"/>
        <v>451</v>
      </c>
      <c r="M1275" s="44">
        <f t="shared" si="286"/>
        <v>452</v>
      </c>
      <c r="N1275" s="8">
        <f t="shared" si="278"/>
        <v>1.065491618</v>
      </c>
      <c r="O1275" s="8">
        <f t="shared" ca="1" si="279"/>
        <v>1.2569953890000001</v>
      </c>
      <c r="P1275" s="44">
        <v>0</v>
      </c>
      <c r="Q1275" s="42">
        <f t="shared" ca="1" si="280"/>
        <v>539805.28442975006</v>
      </c>
      <c r="R1275" s="42"/>
      <c r="S1275" s="34">
        <v>0</v>
      </c>
      <c r="T1275" s="34"/>
    </row>
    <row r="1276" spans="1:20" x14ac:dyDescent="0.2">
      <c r="A1276" s="38">
        <f t="shared" si="282"/>
        <v>43289</v>
      </c>
      <c r="B1276" s="39">
        <f t="shared" ca="1" si="274"/>
        <v>2640252.63692975</v>
      </c>
      <c r="C1276" s="34">
        <f t="shared" si="275"/>
        <v>2100447.3525</v>
      </c>
      <c r="D1276" s="34"/>
      <c r="E1276" s="40">
        <f ca="1">IF(A1276&lt;$B$1,VLOOKUP(A1276,[1]DI!$A$4:$B$15000,2,FALSE),0)</f>
        <v>0</v>
      </c>
      <c r="F1276" s="41">
        <f t="shared" ca="1" si="281"/>
        <v>1</v>
      </c>
      <c r="G1276" s="41">
        <f ca="1">(TRUNC(PRODUCT($F$11:$F1275),16))</f>
        <v>1.45762588569857</v>
      </c>
      <c r="H1276" s="42">
        <f t="shared" ca="1" si="276"/>
        <v>1.23555597786759</v>
      </c>
      <c r="I1276" s="42">
        <f t="shared" ca="1" si="277"/>
        <v>1.1797327799999999</v>
      </c>
      <c r="J1276" s="40">
        <f t="shared" si="283"/>
        <v>3.5999999999999997E-2</v>
      </c>
      <c r="K1276" s="98">
        <f t="shared" si="284"/>
        <v>42628</v>
      </c>
      <c r="L1276" s="43">
        <f t="shared" si="285"/>
        <v>451</v>
      </c>
      <c r="M1276" s="44">
        <f t="shared" si="286"/>
        <v>452</v>
      </c>
      <c r="N1276" s="8">
        <f t="shared" si="278"/>
        <v>1.065491618</v>
      </c>
      <c r="O1276" s="8">
        <f t="shared" ca="1" si="279"/>
        <v>1.2569953890000001</v>
      </c>
      <c r="P1276" s="44">
        <v>0</v>
      </c>
      <c r="Q1276" s="42">
        <f t="shared" ca="1" si="280"/>
        <v>539805.28442975006</v>
      </c>
      <c r="R1276" s="42"/>
      <c r="S1276" s="34">
        <v>0</v>
      </c>
      <c r="T1276" s="34"/>
    </row>
    <row r="1277" spans="1:20" x14ac:dyDescent="0.2">
      <c r="A1277" s="38">
        <f t="shared" si="282"/>
        <v>43290</v>
      </c>
      <c r="B1277" s="39">
        <f t="shared" ca="1" si="274"/>
        <v>2640252.63692975</v>
      </c>
      <c r="C1277" s="34">
        <f t="shared" si="275"/>
        <v>2100447.3525</v>
      </c>
      <c r="D1277" s="34"/>
      <c r="E1277" s="40">
        <f ca="1">IF(A1277&lt;$B$1,VLOOKUP(A1277,[1]DI!$A$4:$B$15000,2,FALSE),0)</f>
        <v>6.3899999999999998E-2</v>
      </c>
      <c r="F1277" s="41">
        <f t="shared" ca="1" si="281"/>
        <v>1.0002458294235601</v>
      </c>
      <c r="G1277" s="41">
        <f ca="1">(TRUNC(PRODUCT($F$11:$F1276),16))</f>
        <v>1.45762588569857</v>
      </c>
      <c r="H1277" s="42">
        <f t="shared" ca="1" si="276"/>
        <v>1.23555597786759</v>
      </c>
      <c r="I1277" s="42">
        <f t="shared" ca="1" si="277"/>
        <v>1.1797327799999999</v>
      </c>
      <c r="J1277" s="40">
        <f t="shared" si="283"/>
        <v>3.5999999999999997E-2</v>
      </c>
      <c r="K1277" s="98">
        <f t="shared" si="284"/>
        <v>42628</v>
      </c>
      <c r="L1277" s="43">
        <f t="shared" si="285"/>
        <v>452</v>
      </c>
      <c r="M1277" s="44">
        <f t="shared" si="286"/>
        <v>452</v>
      </c>
      <c r="N1277" s="8">
        <f t="shared" si="278"/>
        <v>1.065491618</v>
      </c>
      <c r="O1277" s="8">
        <f t="shared" ca="1" si="279"/>
        <v>1.2569953890000001</v>
      </c>
      <c r="P1277" s="44">
        <v>0</v>
      </c>
      <c r="Q1277" s="42">
        <f t="shared" ca="1" si="280"/>
        <v>539805.28442975006</v>
      </c>
      <c r="R1277" s="42"/>
      <c r="S1277" s="34">
        <v>0</v>
      </c>
      <c r="T1277" s="34"/>
    </row>
    <row r="1278" spans="1:20" x14ac:dyDescent="0.2">
      <c r="A1278" s="38">
        <f t="shared" si="282"/>
        <v>43291</v>
      </c>
      <c r="B1278" s="39">
        <f t="shared" ref="B1278:B1341" ca="1" si="287">IF(A1278&lt;=TODAY(),C1278+Q1278,IF(AND(A1278&gt;TODAY(),A1278&lt;=$B$1),IF(VLOOKUP(TODAY(),$A$10:$E$2000,5,FALSE)=0,"n.d",C1278+Q1278),"n.d"))</f>
        <v>2641272.3474073103</v>
      </c>
      <c r="C1278" s="34">
        <f t="shared" ref="C1278:C1341" si="288">(C1277-S1277)</f>
        <v>2100447.3525</v>
      </c>
      <c r="D1278" s="34"/>
      <c r="E1278" s="40">
        <f ca="1">IF(A1278&lt;$B$1,VLOOKUP(A1278,[1]DI!$A$4:$B$15000,2,FALSE),0)</f>
        <v>6.3899999999999998E-2</v>
      </c>
      <c r="F1278" s="41">
        <f t="shared" ca="1" si="281"/>
        <v>1.0002458294235601</v>
      </c>
      <c r="G1278" s="41">
        <f ca="1">(TRUNC(PRODUCT($F$11:$F1277),16))</f>
        <v>1.45798421302982</v>
      </c>
      <c r="H1278" s="42">
        <f t="shared" ref="H1278:H1341" ca="1" si="289">IF(P1277&gt;0,G1277,H1277)</f>
        <v>1.23555597786759</v>
      </c>
      <c r="I1278" s="42">
        <f t="shared" ref="I1278:I1341" ca="1" si="290">ROUND(G1278/H1278,8)</f>
        <v>1.18002279</v>
      </c>
      <c r="J1278" s="40">
        <f t="shared" si="283"/>
        <v>3.5999999999999997E-2</v>
      </c>
      <c r="K1278" s="98">
        <f t="shared" si="284"/>
        <v>42628</v>
      </c>
      <c r="L1278" s="43">
        <f t="shared" si="285"/>
        <v>453</v>
      </c>
      <c r="M1278" s="44">
        <f t="shared" si="286"/>
        <v>453</v>
      </c>
      <c r="N1278" s="8">
        <f t="shared" ref="N1278:N1341" si="291">ROUND((J1278+1)^(M1278/252),9)</f>
        <v>1.065641166</v>
      </c>
      <c r="O1278" s="8">
        <f t="shared" ref="O1278:O1341" ca="1" si="292">ROUND(I1278*N1278,9)</f>
        <v>1.257480862</v>
      </c>
      <c r="P1278" s="44">
        <v>0</v>
      </c>
      <c r="Q1278" s="42">
        <f t="shared" ref="Q1278:Q1341" ca="1" si="293">TRUNC(((O1278-1)*C1278),8)</f>
        <v>540824.99490731</v>
      </c>
      <c r="R1278" s="42"/>
      <c r="S1278" s="34">
        <v>0</v>
      </c>
      <c r="T1278" s="34"/>
    </row>
    <row r="1279" spans="1:20" x14ac:dyDescent="0.2">
      <c r="A1279" s="38">
        <f t="shared" si="282"/>
        <v>43292</v>
      </c>
      <c r="B1279" s="39">
        <f t="shared" ca="1" si="287"/>
        <v>2642292.4464676301</v>
      </c>
      <c r="C1279" s="34">
        <f t="shared" si="288"/>
        <v>2100447.3525</v>
      </c>
      <c r="D1279" s="34"/>
      <c r="E1279" s="40">
        <f ca="1">IF(A1279&lt;$B$1,VLOOKUP(A1279,[1]DI!$A$4:$B$15000,2,FALSE),0)</f>
        <v>6.3899999999999998E-2</v>
      </c>
      <c r="F1279" s="41">
        <f t="shared" ca="1" si="281"/>
        <v>1.0002458294235601</v>
      </c>
      <c r="G1279" s="41">
        <f ca="1">(TRUNC(PRODUCT($F$11:$F1278),16))</f>
        <v>1.45834262844847</v>
      </c>
      <c r="H1279" s="42">
        <f t="shared" ca="1" si="289"/>
        <v>1.23555597786759</v>
      </c>
      <c r="I1279" s="42">
        <f t="shared" ca="1" si="290"/>
        <v>1.1803128700000001</v>
      </c>
      <c r="J1279" s="40">
        <f t="shared" si="283"/>
        <v>3.5999999999999997E-2</v>
      </c>
      <c r="K1279" s="98">
        <f t="shared" si="284"/>
        <v>42628</v>
      </c>
      <c r="L1279" s="43">
        <f t="shared" si="285"/>
        <v>454</v>
      </c>
      <c r="M1279" s="44">
        <f t="shared" si="286"/>
        <v>454</v>
      </c>
      <c r="N1279" s="8">
        <f t="shared" si="291"/>
        <v>1.0657907339999999</v>
      </c>
      <c r="O1279" s="8">
        <f t="shared" ca="1" si="292"/>
        <v>1.2579665200000001</v>
      </c>
      <c r="P1279" s="44">
        <v>0</v>
      </c>
      <c r="Q1279" s="42">
        <f t="shared" ca="1" si="293"/>
        <v>541845.09396762995</v>
      </c>
      <c r="R1279" s="42"/>
      <c r="S1279" s="34">
        <v>0</v>
      </c>
      <c r="T1279" s="34"/>
    </row>
    <row r="1280" spans="1:20" x14ac:dyDescent="0.2">
      <c r="A1280" s="38">
        <f t="shared" si="282"/>
        <v>43293</v>
      </c>
      <c r="B1280" s="39">
        <f t="shared" ca="1" si="287"/>
        <v>2643312.96141653</v>
      </c>
      <c r="C1280" s="34">
        <f t="shared" si="288"/>
        <v>2100447.3525</v>
      </c>
      <c r="D1280" s="34"/>
      <c r="E1280" s="40">
        <f ca="1">IF(A1280&lt;$B$1,VLOOKUP(A1280,[1]DI!$A$4:$B$15000,2,FALSE),0)</f>
        <v>6.3899999999999998E-2</v>
      </c>
      <c r="F1280" s="41">
        <f t="shared" ca="1" si="281"/>
        <v>1.0002458294235601</v>
      </c>
      <c r="G1280" s="41">
        <f ca="1">(TRUNC(PRODUCT($F$11:$F1279),16))</f>
        <v>1.45870113197617</v>
      </c>
      <c r="H1280" s="42">
        <f t="shared" ca="1" si="289"/>
        <v>1.23555597786759</v>
      </c>
      <c r="I1280" s="42">
        <f t="shared" ca="1" si="290"/>
        <v>1.1806030300000001</v>
      </c>
      <c r="J1280" s="40">
        <f t="shared" si="283"/>
        <v>3.5999999999999997E-2</v>
      </c>
      <c r="K1280" s="98">
        <f t="shared" si="284"/>
        <v>42628</v>
      </c>
      <c r="L1280" s="43">
        <f t="shared" si="285"/>
        <v>455</v>
      </c>
      <c r="M1280" s="44">
        <f t="shared" si="286"/>
        <v>455</v>
      </c>
      <c r="N1280" s="8">
        <f t="shared" si="291"/>
        <v>1.0659403240000001</v>
      </c>
      <c r="O1280" s="8">
        <f t="shared" ca="1" si="292"/>
        <v>1.2584523759999999</v>
      </c>
      <c r="P1280" s="44">
        <v>0</v>
      </c>
      <c r="Q1280" s="42">
        <f t="shared" ca="1" si="293"/>
        <v>542865.60891653004</v>
      </c>
      <c r="R1280" s="42"/>
      <c r="S1280" s="34">
        <v>0</v>
      </c>
      <c r="T1280" s="34"/>
    </row>
    <row r="1281" spans="1:20" x14ac:dyDescent="0.2">
      <c r="A1281" s="38">
        <f t="shared" si="282"/>
        <v>43294</v>
      </c>
      <c r="B1281" s="39">
        <f t="shared" ca="1" si="287"/>
        <v>2644333.86914908</v>
      </c>
      <c r="C1281" s="34">
        <f t="shared" si="288"/>
        <v>2100447.3525</v>
      </c>
      <c r="D1281" s="34"/>
      <c r="E1281" s="40">
        <f ca="1">IF(A1281&lt;$B$1,VLOOKUP(A1281,[1]DI!$A$4:$B$15000,2,FALSE),0)</f>
        <v>6.3899999999999998E-2</v>
      </c>
      <c r="F1281" s="41">
        <f t="shared" ca="1" si="281"/>
        <v>1.0002458294235601</v>
      </c>
      <c r="G1281" s="41">
        <f ca="1">(TRUNC(PRODUCT($F$11:$F1280),16))</f>
        <v>1.4590597236345899</v>
      </c>
      <c r="H1281" s="42">
        <f t="shared" ca="1" si="289"/>
        <v>1.23555597786759</v>
      </c>
      <c r="I1281" s="42">
        <f t="shared" ca="1" si="290"/>
        <v>1.1808932599999999</v>
      </c>
      <c r="J1281" s="40">
        <f t="shared" si="283"/>
        <v>3.5999999999999997E-2</v>
      </c>
      <c r="K1281" s="98">
        <f t="shared" si="284"/>
        <v>42628</v>
      </c>
      <c r="L1281" s="43">
        <f t="shared" si="285"/>
        <v>456</v>
      </c>
      <c r="M1281" s="44">
        <f t="shared" si="286"/>
        <v>456</v>
      </c>
      <c r="N1281" s="8">
        <f t="shared" si="291"/>
        <v>1.0660899349999999</v>
      </c>
      <c r="O1281" s="8">
        <f t="shared" ca="1" si="292"/>
        <v>1.2589384189999999</v>
      </c>
      <c r="P1281" s="44">
        <v>0</v>
      </c>
      <c r="Q1281" s="42">
        <f t="shared" ca="1" si="293"/>
        <v>543886.51664907997</v>
      </c>
      <c r="R1281" s="42"/>
      <c r="S1281" s="34">
        <v>0</v>
      </c>
      <c r="T1281" s="34"/>
    </row>
    <row r="1282" spans="1:20" x14ac:dyDescent="0.2">
      <c r="A1282" s="38">
        <f t="shared" si="282"/>
        <v>43295</v>
      </c>
      <c r="B1282" s="39">
        <f t="shared" ca="1" si="287"/>
        <v>2645355.1675648401</v>
      </c>
      <c r="C1282" s="34">
        <f t="shared" si="288"/>
        <v>2100447.3525</v>
      </c>
      <c r="D1282" s="34"/>
      <c r="E1282" s="40">
        <f ca="1">IF(A1282&lt;$B$1,VLOOKUP(A1282,[1]DI!$A$4:$B$15000,2,FALSE),0)</f>
        <v>0</v>
      </c>
      <c r="F1282" s="41">
        <f t="shared" ca="1" si="281"/>
        <v>1</v>
      </c>
      <c r="G1282" s="41">
        <f ca="1">(TRUNC(PRODUCT($F$11:$F1281),16))</f>
        <v>1.4594184034453901</v>
      </c>
      <c r="H1282" s="42">
        <f t="shared" ca="1" si="289"/>
        <v>1.23555597786759</v>
      </c>
      <c r="I1282" s="42">
        <f t="shared" ca="1" si="290"/>
        <v>1.18118356</v>
      </c>
      <c r="J1282" s="40">
        <f t="shared" si="283"/>
        <v>3.5999999999999997E-2</v>
      </c>
      <c r="K1282" s="98">
        <f t="shared" si="284"/>
        <v>42628</v>
      </c>
      <c r="L1282" s="43">
        <f t="shared" si="285"/>
        <v>456</v>
      </c>
      <c r="M1282" s="44">
        <f t="shared" si="286"/>
        <v>457</v>
      </c>
      <c r="N1282" s="8">
        <f t="shared" si="291"/>
        <v>1.066239567</v>
      </c>
      <c r="O1282" s="8">
        <f t="shared" ca="1" si="292"/>
        <v>1.259424648</v>
      </c>
      <c r="P1282" s="44">
        <v>0</v>
      </c>
      <c r="Q1282" s="42">
        <f t="shared" ca="1" si="293"/>
        <v>544907.81506484002</v>
      </c>
      <c r="R1282" s="42"/>
      <c r="S1282" s="34">
        <v>0</v>
      </c>
      <c r="T1282" s="34"/>
    </row>
    <row r="1283" spans="1:20" x14ac:dyDescent="0.2">
      <c r="A1283" s="38">
        <f t="shared" si="282"/>
        <v>43296</v>
      </c>
      <c r="B1283" s="39">
        <f t="shared" ca="1" si="287"/>
        <v>2645355.1675648401</v>
      </c>
      <c r="C1283" s="34">
        <f t="shared" si="288"/>
        <v>2100447.3525</v>
      </c>
      <c r="D1283" s="34"/>
      <c r="E1283" s="40">
        <f ca="1">IF(A1283&lt;$B$1,VLOOKUP(A1283,[1]DI!$A$4:$B$15000,2,FALSE),0)</f>
        <v>0</v>
      </c>
      <c r="F1283" s="41">
        <f t="shared" ca="1" si="281"/>
        <v>1</v>
      </c>
      <c r="G1283" s="41">
        <f ca="1">(TRUNC(PRODUCT($F$11:$F1282),16))</f>
        <v>1.4594184034453901</v>
      </c>
      <c r="H1283" s="42">
        <f t="shared" ca="1" si="289"/>
        <v>1.23555597786759</v>
      </c>
      <c r="I1283" s="42">
        <f t="shared" ca="1" si="290"/>
        <v>1.18118356</v>
      </c>
      <c r="J1283" s="40">
        <f t="shared" si="283"/>
        <v>3.5999999999999997E-2</v>
      </c>
      <c r="K1283" s="98">
        <f t="shared" si="284"/>
        <v>42628</v>
      </c>
      <c r="L1283" s="43">
        <f t="shared" si="285"/>
        <v>456</v>
      </c>
      <c r="M1283" s="44">
        <f t="shared" si="286"/>
        <v>457</v>
      </c>
      <c r="N1283" s="8">
        <f t="shared" si="291"/>
        <v>1.066239567</v>
      </c>
      <c r="O1283" s="8">
        <f t="shared" ca="1" si="292"/>
        <v>1.259424648</v>
      </c>
      <c r="P1283" s="44">
        <v>0</v>
      </c>
      <c r="Q1283" s="42">
        <f t="shared" ca="1" si="293"/>
        <v>544907.81506484002</v>
      </c>
      <c r="R1283" s="42"/>
      <c r="S1283" s="34">
        <v>0</v>
      </c>
      <c r="T1283" s="34"/>
    </row>
    <row r="1284" spans="1:20" x14ac:dyDescent="0.2">
      <c r="A1284" s="38">
        <f t="shared" si="282"/>
        <v>43297</v>
      </c>
      <c r="B1284" s="39">
        <f t="shared" ca="1" si="287"/>
        <v>2645355.1675648401</v>
      </c>
      <c r="C1284" s="34">
        <f t="shared" si="288"/>
        <v>2100447.3525</v>
      </c>
      <c r="D1284" s="34"/>
      <c r="E1284" s="40">
        <f ca="1">IF(A1284&lt;$B$1,VLOOKUP(A1284,[1]DI!$A$4:$B$15000,2,FALSE),0)</f>
        <v>6.3899999999999998E-2</v>
      </c>
      <c r="F1284" s="41">
        <f t="shared" ca="1" si="281"/>
        <v>1.0002458294235601</v>
      </c>
      <c r="G1284" s="41">
        <f ca="1">(TRUNC(PRODUCT($F$11:$F1283),16))</f>
        <v>1.4594184034453901</v>
      </c>
      <c r="H1284" s="42">
        <f t="shared" ca="1" si="289"/>
        <v>1.23555597786759</v>
      </c>
      <c r="I1284" s="42">
        <f t="shared" ca="1" si="290"/>
        <v>1.18118356</v>
      </c>
      <c r="J1284" s="40">
        <f t="shared" si="283"/>
        <v>3.5999999999999997E-2</v>
      </c>
      <c r="K1284" s="98">
        <f t="shared" si="284"/>
        <v>42628</v>
      </c>
      <c r="L1284" s="43">
        <f t="shared" si="285"/>
        <v>457</v>
      </c>
      <c r="M1284" s="44">
        <f t="shared" si="286"/>
        <v>457</v>
      </c>
      <c r="N1284" s="8">
        <f t="shared" si="291"/>
        <v>1.066239567</v>
      </c>
      <c r="O1284" s="8">
        <f t="shared" ca="1" si="292"/>
        <v>1.259424648</v>
      </c>
      <c r="P1284" s="44">
        <v>0</v>
      </c>
      <c r="Q1284" s="42">
        <f t="shared" ca="1" si="293"/>
        <v>544907.81506484002</v>
      </c>
      <c r="R1284" s="42"/>
      <c r="S1284" s="34">
        <v>0</v>
      </c>
      <c r="T1284" s="34"/>
    </row>
    <row r="1285" spans="1:20" x14ac:dyDescent="0.2">
      <c r="A1285" s="38">
        <f t="shared" si="282"/>
        <v>43298</v>
      </c>
      <c r="B1285" s="39">
        <f t="shared" ca="1" si="287"/>
        <v>2646376.8524629101</v>
      </c>
      <c r="C1285" s="34">
        <f t="shared" si="288"/>
        <v>2100447.3525</v>
      </c>
      <c r="D1285" s="34"/>
      <c r="E1285" s="40">
        <f ca="1">IF(A1285&lt;$B$1,VLOOKUP(A1285,[1]DI!$A$4:$B$15000,2,FALSE),0)</f>
        <v>6.3899999999999998E-2</v>
      </c>
      <c r="F1285" s="41">
        <f t="shared" ca="1" si="281"/>
        <v>1.0002458294235601</v>
      </c>
      <c r="G1285" s="41">
        <f ca="1">(TRUNC(PRODUCT($F$11:$F1284),16))</f>
        <v>1.4597771714302501</v>
      </c>
      <c r="H1285" s="42">
        <f t="shared" ca="1" si="289"/>
        <v>1.23555597786759</v>
      </c>
      <c r="I1285" s="42">
        <f t="shared" ca="1" si="290"/>
        <v>1.1814739299999999</v>
      </c>
      <c r="J1285" s="40">
        <f t="shared" si="283"/>
        <v>3.5999999999999997E-2</v>
      </c>
      <c r="K1285" s="98">
        <f t="shared" si="284"/>
        <v>42628</v>
      </c>
      <c r="L1285" s="43">
        <f t="shared" si="285"/>
        <v>458</v>
      </c>
      <c r="M1285" s="44">
        <f t="shared" si="286"/>
        <v>458</v>
      </c>
      <c r="N1285" s="8">
        <f t="shared" si="291"/>
        <v>1.0663892189999999</v>
      </c>
      <c r="O1285" s="8">
        <f t="shared" ca="1" si="292"/>
        <v>1.2599110609999999</v>
      </c>
      <c r="P1285" s="44">
        <v>0</v>
      </c>
      <c r="Q1285" s="42">
        <f t="shared" ca="1" si="293"/>
        <v>545929.49996290996</v>
      </c>
      <c r="R1285" s="42"/>
      <c r="S1285" s="34">
        <v>0</v>
      </c>
      <c r="T1285" s="34"/>
    </row>
    <row r="1286" spans="1:20" x14ac:dyDescent="0.2">
      <c r="A1286" s="38">
        <f t="shared" si="282"/>
        <v>43299</v>
      </c>
      <c r="B1286" s="39">
        <f t="shared" ca="1" si="287"/>
        <v>2647398.9343455299</v>
      </c>
      <c r="C1286" s="34">
        <f t="shared" si="288"/>
        <v>2100447.3525</v>
      </c>
      <c r="D1286" s="34"/>
      <c r="E1286" s="40">
        <f ca="1">IF(A1286&lt;$B$1,VLOOKUP(A1286,[1]DI!$A$4:$B$15000,2,FALSE),0)</f>
        <v>6.3899999999999998E-2</v>
      </c>
      <c r="F1286" s="41">
        <f t="shared" ca="1" si="281"/>
        <v>1.0002458294235601</v>
      </c>
      <c r="G1286" s="41">
        <f ca="1">(TRUNC(PRODUCT($F$11:$F1285),16))</f>
        <v>1.46013602761082</v>
      </c>
      <c r="H1286" s="42">
        <f t="shared" ca="1" si="289"/>
        <v>1.23555597786759</v>
      </c>
      <c r="I1286" s="42">
        <f t="shared" ca="1" si="290"/>
        <v>1.18176437</v>
      </c>
      <c r="J1286" s="40">
        <f t="shared" si="283"/>
        <v>3.5999999999999997E-2</v>
      </c>
      <c r="K1286" s="98">
        <f t="shared" si="284"/>
        <v>42628</v>
      </c>
      <c r="L1286" s="43">
        <f t="shared" si="285"/>
        <v>459</v>
      </c>
      <c r="M1286" s="44">
        <f t="shared" si="286"/>
        <v>459</v>
      </c>
      <c r="N1286" s="8">
        <f t="shared" si="291"/>
        <v>1.0665388929999999</v>
      </c>
      <c r="O1286" s="8">
        <f t="shared" ca="1" si="292"/>
        <v>1.260397663</v>
      </c>
      <c r="P1286" s="44">
        <v>0</v>
      </c>
      <c r="Q1286" s="42">
        <f t="shared" ca="1" si="293"/>
        <v>546951.58184552996</v>
      </c>
      <c r="R1286" s="42"/>
      <c r="S1286" s="34">
        <v>0</v>
      </c>
      <c r="T1286" s="34"/>
    </row>
    <row r="1287" spans="1:20" x14ac:dyDescent="0.2">
      <c r="A1287" s="38">
        <f t="shared" si="282"/>
        <v>43300</v>
      </c>
      <c r="B1287" s="39">
        <f t="shared" ca="1" si="287"/>
        <v>2648421.4069113601</v>
      </c>
      <c r="C1287" s="34">
        <f t="shared" si="288"/>
        <v>2100447.3525</v>
      </c>
      <c r="D1287" s="34"/>
      <c r="E1287" s="40">
        <f ca="1">IF(A1287&lt;$B$1,VLOOKUP(A1287,[1]DI!$A$4:$B$15000,2,FALSE),0)</f>
        <v>6.3899999999999998E-2</v>
      </c>
      <c r="F1287" s="41">
        <f t="shared" ca="1" si="281"/>
        <v>1.0002458294235601</v>
      </c>
      <c r="G1287" s="41">
        <f ca="1">(TRUNC(PRODUCT($F$11:$F1286),16))</f>
        <v>1.4604949720088101</v>
      </c>
      <c r="H1287" s="42">
        <f t="shared" ca="1" si="289"/>
        <v>1.23555597786759</v>
      </c>
      <c r="I1287" s="42">
        <f t="shared" ca="1" si="290"/>
        <v>1.1820548799999999</v>
      </c>
      <c r="J1287" s="40">
        <f t="shared" si="283"/>
        <v>3.5999999999999997E-2</v>
      </c>
      <c r="K1287" s="98">
        <f t="shared" si="284"/>
        <v>42628</v>
      </c>
      <c r="L1287" s="43">
        <f t="shared" si="285"/>
        <v>460</v>
      </c>
      <c r="M1287" s="44">
        <f t="shared" si="286"/>
        <v>460</v>
      </c>
      <c r="N1287" s="8">
        <f t="shared" si="291"/>
        <v>1.0666885880000001</v>
      </c>
      <c r="O1287" s="8">
        <f t="shared" ca="1" si="292"/>
        <v>1.2608844509999999</v>
      </c>
      <c r="P1287" s="44">
        <v>0</v>
      </c>
      <c r="Q1287" s="42">
        <f t="shared" ca="1" si="293"/>
        <v>547974.05441135995</v>
      </c>
      <c r="R1287" s="42"/>
      <c r="S1287" s="34">
        <v>0</v>
      </c>
      <c r="T1287" s="34"/>
    </row>
    <row r="1288" spans="1:20" x14ac:dyDescent="0.2">
      <c r="A1288" s="38">
        <f t="shared" si="282"/>
        <v>43301</v>
      </c>
      <c r="B1288" s="39">
        <f t="shared" ca="1" si="287"/>
        <v>2649444.2701604003</v>
      </c>
      <c r="C1288" s="34">
        <f t="shared" si="288"/>
        <v>2100447.3525</v>
      </c>
      <c r="D1288" s="34"/>
      <c r="E1288" s="40">
        <f ca="1">IF(A1288&lt;$B$1,VLOOKUP(A1288,[1]DI!$A$4:$B$15000,2,FALSE),0)</f>
        <v>6.3899999999999998E-2</v>
      </c>
      <c r="F1288" s="41">
        <f t="shared" ca="1" si="281"/>
        <v>1.0002458294235601</v>
      </c>
      <c r="G1288" s="41">
        <f ca="1">(TRUNC(PRODUCT($F$11:$F1287),16))</f>
        <v>1.46085400464589</v>
      </c>
      <c r="H1288" s="42">
        <f t="shared" ca="1" si="289"/>
        <v>1.23555597786759</v>
      </c>
      <c r="I1288" s="42">
        <f t="shared" ca="1" si="290"/>
        <v>1.1823454600000001</v>
      </c>
      <c r="J1288" s="40">
        <f t="shared" si="283"/>
        <v>3.5999999999999997E-2</v>
      </c>
      <c r="K1288" s="98">
        <f t="shared" si="284"/>
        <v>42628</v>
      </c>
      <c r="L1288" s="43">
        <f t="shared" si="285"/>
        <v>461</v>
      </c>
      <c r="M1288" s="44">
        <f t="shared" si="286"/>
        <v>461</v>
      </c>
      <c r="N1288" s="8">
        <f t="shared" si="291"/>
        <v>1.066838304</v>
      </c>
      <c r="O1288" s="8">
        <f t="shared" ca="1" si="292"/>
        <v>1.2613714250000001</v>
      </c>
      <c r="P1288" s="44">
        <v>0</v>
      </c>
      <c r="Q1288" s="42">
        <f t="shared" ca="1" si="293"/>
        <v>548996.91766040004</v>
      </c>
      <c r="R1288" s="42"/>
      <c r="S1288" s="34">
        <v>0</v>
      </c>
      <c r="T1288" s="34"/>
    </row>
    <row r="1289" spans="1:20" x14ac:dyDescent="0.2">
      <c r="A1289" s="38">
        <f t="shared" si="282"/>
        <v>43302</v>
      </c>
      <c r="B1289" s="39">
        <f t="shared" ca="1" si="287"/>
        <v>2650467.5471975598</v>
      </c>
      <c r="C1289" s="34">
        <f t="shared" si="288"/>
        <v>2100447.3525</v>
      </c>
      <c r="D1289" s="34"/>
      <c r="E1289" s="40">
        <f ca="1">IF(A1289&lt;$B$1,VLOOKUP(A1289,[1]DI!$A$4:$B$15000,2,FALSE),0)</f>
        <v>0</v>
      </c>
      <c r="F1289" s="41">
        <f t="shared" ca="1" si="281"/>
        <v>1</v>
      </c>
      <c r="G1289" s="41">
        <f ca="1">(TRUNC(PRODUCT($F$11:$F1288),16))</f>
        <v>1.4612131255437599</v>
      </c>
      <c r="H1289" s="42">
        <f t="shared" ca="1" si="289"/>
        <v>1.23555597786759</v>
      </c>
      <c r="I1289" s="42">
        <f t="shared" ca="1" si="290"/>
        <v>1.18263612</v>
      </c>
      <c r="J1289" s="40">
        <f t="shared" si="283"/>
        <v>3.5999999999999997E-2</v>
      </c>
      <c r="K1289" s="98">
        <f t="shared" si="284"/>
        <v>42628</v>
      </c>
      <c r="L1289" s="43">
        <f t="shared" si="285"/>
        <v>461</v>
      </c>
      <c r="M1289" s="44">
        <f t="shared" si="286"/>
        <v>462</v>
      </c>
      <c r="N1289" s="8">
        <f t="shared" si="291"/>
        <v>1.06698804</v>
      </c>
      <c r="O1289" s="8">
        <f t="shared" ca="1" si="292"/>
        <v>1.2618585959999999</v>
      </c>
      <c r="P1289" s="44">
        <v>0</v>
      </c>
      <c r="Q1289" s="42">
        <f t="shared" ca="1" si="293"/>
        <v>550020.19469756004</v>
      </c>
      <c r="R1289" s="42"/>
      <c r="S1289" s="34">
        <v>0</v>
      </c>
      <c r="T1289" s="34"/>
    </row>
    <row r="1290" spans="1:20" x14ac:dyDescent="0.2">
      <c r="A1290" s="38">
        <f t="shared" si="282"/>
        <v>43303</v>
      </c>
      <c r="B1290" s="39">
        <f t="shared" ca="1" si="287"/>
        <v>2650467.5471975598</v>
      </c>
      <c r="C1290" s="34">
        <f t="shared" si="288"/>
        <v>2100447.3525</v>
      </c>
      <c r="D1290" s="34"/>
      <c r="E1290" s="40">
        <f ca="1">IF(A1290&lt;$B$1,VLOOKUP(A1290,[1]DI!$A$4:$B$15000,2,FALSE),0)</f>
        <v>0</v>
      </c>
      <c r="F1290" s="41">
        <f t="shared" ca="1" si="281"/>
        <v>1</v>
      </c>
      <c r="G1290" s="41">
        <f ca="1">(TRUNC(PRODUCT($F$11:$F1289),16))</f>
        <v>1.4612131255437599</v>
      </c>
      <c r="H1290" s="42">
        <f t="shared" ca="1" si="289"/>
        <v>1.23555597786759</v>
      </c>
      <c r="I1290" s="42">
        <f t="shared" ca="1" si="290"/>
        <v>1.18263612</v>
      </c>
      <c r="J1290" s="40">
        <f t="shared" si="283"/>
        <v>3.5999999999999997E-2</v>
      </c>
      <c r="K1290" s="98">
        <f t="shared" si="284"/>
        <v>42628</v>
      </c>
      <c r="L1290" s="43">
        <f t="shared" si="285"/>
        <v>461</v>
      </c>
      <c r="M1290" s="44">
        <f t="shared" si="286"/>
        <v>462</v>
      </c>
      <c r="N1290" s="8">
        <f t="shared" si="291"/>
        <v>1.06698804</v>
      </c>
      <c r="O1290" s="8">
        <f t="shared" ca="1" si="292"/>
        <v>1.2618585959999999</v>
      </c>
      <c r="P1290" s="44">
        <v>0</v>
      </c>
      <c r="Q1290" s="42">
        <f t="shared" ca="1" si="293"/>
        <v>550020.19469756004</v>
      </c>
      <c r="R1290" s="42"/>
      <c r="S1290" s="34">
        <v>0</v>
      </c>
      <c r="T1290" s="34"/>
    </row>
    <row r="1291" spans="1:20" x14ac:dyDescent="0.2">
      <c r="A1291" s="38">
        <f t="shared" si="282"/>
        <v>43304</v>
      </c>
      <c r="B1291" s="39">
        <f t="shared" ca="1" si="287"/>
        <v>2650467.5471975598</v>
      </c>
      <c r="C1291" s="34">
        <f t="shared" si="288"/>
        <v>2100447.3525</v>
      </c>
      <c r="D1291" s="34"/>
      <c r="E1291" s="40">
        <f ca="1">IF(A1291&lt;$B$1,VLOOKUP(A1291,[1]DI!$A$4:$B$15000,2,FALSE),0)</f>
        <v>6.3899999999999998E-2</v>
      </c>
      <c r="F1291" s="41">
        <f t="shared" ca="1" si="281"/>
        <v>1.0002458294235601</v>
      </c>
      <c r="G1291" s="41">
        <f ca="1">(TRUNC(PRODUCT($F$11:$F1290),16))</f>
        <v>1.4612131255437599</v>
      </c>
      <c r="H1291" s="42">
        <f t="shared" ca="1" si="289"/>
        <v>1.23555597786759</v>
      </c>
      <c r="I1291" s="42">
        <f t="shared" ca="1" si="290"/>
        <v>1.18263612</v>
      </c>
      <c r="J1291" s="40">
        <f t="shared" si="283"/>
        <v>3.5999999999999997E-2</v>
      </c>
      <c r="K1291" s="98">
        <f t="shared" si="284"/>
        <v>42628</v>
      </c>
      <c r="L1291" s="43">
        <f t="shared" si="285"/>
        <v>462</v>
      </c>
      <c r="M1291" s="44">
        <f t="shared" si="286"/>
        <v>462</v>
      </c>
      <c r="N1291" s="8">
        <f t="shared" si="291"/>
        <v>1.06698804</v>
      </c>
      <c r="O1291" s="8">
        <f t="shared" ca="1" si="292"/>
        <v>1.2618585959999999</v>
      </c>
      <c r="P1291" s="44">
        <v>0</v>
      </c>
      <c r="Q1291" s="42">
        <f t="shared" ca="1" si="293"/>
        <v>550020.19469756004</v>
      </c>
      <c r="R1291" s="42"/>
      <c r="S1291" s="34">
        <v>0</v>
      </c>
      <c r="T1291" s="34"/>
    </row>
    <row r="1292" spans="1:20" x14ac:dyDescent="0.2">
      <c r="A1292" s="38">
        <f t="shared" si="282"/>
        <v>43305</v>
      </c>
      <c r="B1292" s="39">
        <f t="shared" ca="1" si="287"/>
        <v>2651491.2170183798</v>
      </c>
      <c r="C1292" s="34">
        <f t="shared" si="288"/>
        <v>2100447.3525</v>
      </c>
      <c r="D1292" s="34"/>
      <c r="E1292" s="40">
        <f ca="1">IF(A1292&lt;$B$1,VLOOKUP(A1292,[1]DI!$A$4:$B$15000,2,FALSE),0)</f>
        <v>6.3899999999999998E-2</v>
      </c>
      <c r="F1292" s="41">
        <f t="shared" ref="F1292:F1355" ca="1" si="294">IF(A1292&lt;A$9,1,ROUND(((1+E1292)^(1/252)),16))</f>
        <v>1.0002458294235601</v>
      </c>
      <c r="G1292" s="41">
        <f ca="1">(TRUNC(PRODUCT($F$11:$F1291),16))</f>
        <v>1.4615723347241101</v>
      </c>
      <c r="H1292" s="42">
        <f t="shared" ca="1" si="289"/>
        <v>1.23555597786759</v>
      </c>
      <c r="I1292" s="42">
        <f t="shared" ca="1" si="290"/>
        <v>1.1829268500000001</v>
      </c>
      <c r="J1292" s="40">
        <f t="shared" si="283"/>
        <v>3.5999999999999997E-2</v>
      </c>
      <c r="K1292" s="98">
        <f t="shared" si="284"/>
        <v>42628</v>
      </c>
      <c r="L1292" s="43">
        <f t="shared" si="285"/>
        <v>463</v>
      </c>
      <c r="M1292" s="44">
        <f t="shared" si="286"/>
        <v>463</v>
      </c>
      <c r="N1292" s="8">
        <f t="shared" si="291"/>
        <v>1.0671377980000001</v>
      </c>
      <c r="O1292" s="8">
        <f t="shared" ca="1" si="292"/>
        <v>1.2623459539999999</v>
      </c>
      <c r="P1292" s="44">
        <v>0</v>
      </c>
      <c r="Q1292" s="42">
        <f t="shared" ca="1" si="293"/>
        <v>551043.86451838003</v>
      </c>
      <c r="R1292" s="42"/>
      <c r="S1292" s="34">
        <v>0</v>
      </c>
      <c r="T1292" s="34"/>
    </row>
    <row r="1293" spans="1:20" x14ac:dyDescent="0.2">
      <c r="A1293" s="38">
        <f t="shared" ref="A1293:A1356" si="295">(A1292+1)</f>
        <v>43306</v>
      </c>
      <c r="B1293" s="39">
        <f t="shared" ca="1" si="287"/>
        <v>2652515.2565179402</v>
      </c>
      <c r="C1293" s="34">
        <f t="shared" si="288"/>
        <v>2100447.3525</v>
      </c>
      <c r="D1293" s="34"/>
      <c r="E1293" s="40">
        <f ca="1">IF(A1293&lt;$B$1,VLOOKUP(A1293,[1]DI!$A$4:$B$15000,2,FALSE),0)</f>
        <v>6.3899999999999998E-2</v>
      </c>
      <c r="F1293" s="41">
        <f t="shared" ca="1" si="294"/>
        <v>1.0002458294235601</v>
      </c>
      <c r="G1293" s="41">
        <f ca="1">(TRUNC(PRODUCT($F$11:$F1292),16))</f>
        <v>1.46193163220865</v>
      </c>
      <c r="H1293" s="42">
        <f t="shared" ca="1" si="289"/>
        <v>1.23555597786759</v>
      </c>
      <c r="I1293" s="42">
        <f t="shared" ca="1" si="290"/>
        <v>1.1832176400000001</v>
      </c>
      <c r="J1293" s="40">
        <f t="shared" ref="J1293:J1356" si="296">J1292</f>
        <v>3.5999999999999997E-2</v>
      </c>
      <c r="K1293" s="98">
        <f t="shared" si="284"/>
        <v>42628</v>
      </c>
      <c r="L1293" s="43">
        <f t="shared" si="285"/>
        <v>464</v>
      </c>
      <c r="M1293" s="44">
        <f t="shared" si="286"/>
        <v>464</v>
      </c>
      <c r="N1293" s="8">
        <f t="shared" si="291"/>
        <v>1.0672875770000001</v>
      </c>
      <c r="O1293" s="8">
        <f t="shared" ca="1" si="292"/>
        <v>1.2628334880000001</v>
      </c>
      <c r="P1293" s="44">
        <v>0</v>
      </c>
      <c r="Q1293" s="42">
        <f t="shared" ca="1" si="293"/>
        <v>552067.90401794005</v>
      </c>
      <c r="R1293" s="42"/>
      <c r="S1293" s="34">
        <v>0</v>
      </c>
      <c r="T1293" s="34"/>
    </row>
    <row r="1294" spans="1:20" x14ac:dyDescent="0.2">
      <c r="A1294" s="38">
        <f t="shared" si="295"/>
        <v>43307</v>
      </c>
      <c r="B1294" s="39">
        <f t="shared" ca="1" si="287"/>
        <v>2653539.7119060699</v>
      </c>
      <c r="C1294" s="34">
        <f t="shared" si="288"/>
        <v>2100447.3525</v>
      </c>
      <c r="D1294" s="34"/>
      <c r="E1294" s="40">
        <f ca="1">IF(A1294&lt;$B$1,VLOOKUP(A1294,[1]DI!$A$4:$B$15000,2,FALSE),0)</f>
        <v>6.3899999999999998E-2</v>
      </c>
      <c r="F1294" s="41">
        <f t="shared" ca="1" si="294"/>
        <v>1.0002458294235601</v>
      </c>
      <c r="G1294" s="41">
        <f ca="1">(TRUNC(PRODUCT($F$11:$F1293),16))</f>
        <v>1.46229101801908</v>
      </c>
      <c r="H1294" s="42">
        <f t="shared" ca="1" si="289"/>
        <v>1.23555597786759</v>
      </c>
      <c r="I1294" s="42">
        <f t="shared" ca="1" si="290"/>
        <v>1.18350851</v>
      </c>
      <c r="J1294" s="40">
        <f t="shared" si="296"/>
        <v>3.5999999999999997E-2</v>
      </c>
      <c r="K1294" s="98">
        <f t="shared" ref="K1294:K1357" si="297">IF(P1293&gt;0,A1293,K1293)</f>
        <v>42628</v>
      </c>
      <c r="L1294" s="43">
        <f t="shared" ref="L1294:L1357" si="298">IF(A1294&gt;K1294,IF(NETWORKDAYS(K1294,A1294,$W$12:$W$197)-1=0,1,NETWORKDAYS(K1294,A1294,$W$12:$W$197)-1),0)</f>
        <v>465</v>
      </c>
      <c r="M1294" s="44">
        <f t="shared" ref="M1294:M1357" si="299">IF(AND(L1294=1,L1293=1),1,IF(L1294&gt;0,IF(L1294=L1293,L1294+1,L1294),0))</f>
        <v>465</v>
      </c>
      <c r="N1294" s="8">
        <f t="shared" si="291"/>
        <v>1.0674373770000001</v>
      </c>
      <c r="O1294" s="8">
        <f t="shared" ca="1" si="292"/>
        <v>1.2633212199999999</v>
      </c>
      <c r="P1294" s="44">
        <v>0</v>
      </c>
      <c r="Q1294" s="42">
        <f t="shared" ca="1" si="293"/>
        <v>553092.35940606997</v>
      </c>
      <c r="R1294" s="42"/>
      <c r="S1294" s="34">
        <v>0</v>
      </c>
      <c r="T1294" s="34"/>
    </row>
    <row r="1295" spans="1:20" x14ac:dyDescent="0.2">
      <c r="A1295" s="38">
        <f t="shared" si="295"/>
        <v>43308</v>
      </c>
      <c r="B1295" s="39">
        <f t="shared" ca="1" si="287"/>
        <v>2654564.5579773998</v>
      </c>
      <c r="C1295" s="34">
        <f t="shared" si="288"/>
        <v>2100447.3525</v>
      </c>
      <c r="D1295" s="34"/>
      <c r="E1295" s="40">
        <f ca="1">IF(A1295&lt;$B$1,VLOOKUP(A1295,[1]DI!$A$4:$B$15000,2,FALSE),0)</f>
        <v>6.3899999999999998E-2</v>
      </c>
      <c r="F1295" s="41">
        <f t="shared" ca="1" si="294"/>
        <v>1.0002458294235601</v>
      </c>
      <c r="G1295" s="41">
        <f ca="1">(TRUNC(PRODUCT($F$11:$F1294),16))</f>
        <v>1.46265049217711</v>
      </c>
      <c r="H1295" s="42">
        <f t="shared" ca="1" si="289"/>
        <v>1.23555597786759</v>
      </c>
      <c r="I1295" s="42">
        <f t="shared" ca="1" si="290"/>
        <v>1.18379945</v>
      </c>
      <c r="J1295" s="40">
        <f t="shared" si="296"/>
        <v>3.5999999999999997E-2</v>
      </c>
      <c r="K1295" s="98">
        <f t="shared" si="297"/>
        <v>42628</v>
      </c>
      <c r="L1295" s="43">
        <f t="shared" si="298"/>
        <v>466</v>
      </c>
      <c r="M1295" s="44">
        <f t="shared" si="299"/>
        <v>466</v>
      </c>
      <c r="N1295" s="8">
        <f t="shared" si="291"/>
        <v>1.067587198</v>
      </c>
      <c r="O1295" s="8">
        <f t="shared" ca="1" si="292"/>
        <v>1.2638091380000001</v>
      </c>
      <c r="P1295" s="44">
        <v>0</v>
      </c>
      <c r="Q1295" s="42">
        <f t="shared" ca="1" si="293"/>
        <v>554117.20547739998</v>
      </c>
      <c r="R1295" s="42"/>
      <c r="S1295" s="34">
        <v>0</v>
      </c>
      <c r="T1295" s="34"/>
    </row>
    <row r="1296" spans="1:20" x14ac:dyDescent="0.2">
      <c r="A1296" s="38">
        <f t="shared" si="295"/>
        <v>43309</v>
      </c>
      <c r="B1296" s="39">
        <f t="shared" ca="1" si="287"/>
        <v>2655589.81993732</v>
      </c>
      <c r="C1296" s="34">
        <f t="shared" si="288"/>
        <v>2100447.3525</v>
      </c>
      <c r="D1296" s="34"/>
      <c r="E1296" s="40">
        <f ca="1">IF(A1296&lt;$B$1,VLOOKUP(A1296,[1]DI!$A$4:$B$15000,2,FALSE),0)</f>
        <v>0</v>
      </c>
      <c r="F1296" s="41">
        <f t="shared" ca="1" si="294"/>
        <v>1</v>
      </c>
      <c r="G1296" s="41">
        <f ca="1">(TRUNC(PRODUCT($F$11:$F1295),16))</f>
        <v>1.46301005470448</v>
      </c>
      <c r="H1296" s="42">
        <f t="shared" ca="1" si="289"/>
        <v>1.23555597786759</v>
      </c>
      <c r="I1296" s="42">
        <f t="shared" ca="1" si="290"/>
        <v>1.1840904699999999</v>
      </c>
      <c r="J1296" s="40">
        <f t="shared" si="296"/>
        <v>3.5999999999999997E-2</v>
      </c>
      <c r="K1296" s="98">
        <f t="shared" si="297"/>
        <v>42628</v>
      </c>
      <c r="L1296" s="43">
        <f t="shared" si="298"/>
        <v>466</v>
      </c>
      <c r="M1296" s="44">
        <f t="shared" si="299"/>
        <v>467</v>
      </c>
      <c r="N1296" s="8">
        <f t="shared" si="291"/>
        <v>1.0677370399999999</v>
      </c>
      <c r="O1296" s="8">
        <f t="shared" ca="1" si="292"/>
        <v>1.2642972539999999</v>
      </c>
      <c r="P1296" s="44">
        <v>0</v>
      </c>
      <c r="Q1296" s="42">
        <f t="shared" ca="1" si="293"/>
        <v>555142.46743732004</v>
      </c>
      <c r="R1296" s="42"/>
      <c r="S1296" s="34">
        <v>0</v>
      </c>
      <c r="T1296" s="34"/>
    </row>
    <row r="1297" spans="1:20" x14ac:dyDescent="0.2">
      <c r="A1297" s="38">
        <f t="shared" si="295"/>
        <v>43310</v>
      </c>
      <c r="B1297" s="39">
        <f t="shared" ca="1" si="287"/>
        <v>2655589.81993732</v>
      </c>
      <c r="C1297" s="34">
        <f t="shared" si="288"/>
        <v>2100447.3525</v>
      </c>
      <c r="D1297" s="34"/>
      <c r="E1297" s="40">
        <f ca="1">IF(A1297&lt;$B$1,VLOOKUP(A1297,[1]DI!$A$4:$B$15000,2,FALSE),0)</f>
        <v>0</v>
      </c>
      <c r="F1297" s="41">
        <f t="shared" ca="1" si="294"/>
        <v>1</v>
      </c>
      <c r="G1297" s="41">
        <f ca="1">(TRUNC(PRODUCT($F$11:$F1296),16))</f>
        <v>1.46301005470448</v>
      </c>
      <c r="H1297" s="42">
        <f t="shared" ca="1" si="289"/>
        <v>1.23555597786759</v>
      </c>
      <c r="I1297" s="42">
        <f t="shared" ca="1" si="290"/>
        <v>1.1840904699999999</v>
      </c>
      <c r="J1297" s="40">
        <f t="shared" si="296"/>
        <v>3.5999999999999997E-2</v>
      </c>
      <c r="K1297" s="98">
        <f t="shared" si="297"/>
        <v>42628</v>
      </c>
      <c r="L1297" s="43">
        <f t="shared" si="298"/>
        <v>466</v>
      </c>
      <c r="M1297" s="44">
        <f t="shared" si="299"/>
        <v>467</v>
      </c>
      <c r="N1297" s="8">
        <f t="shared" si="291"/>
        <v>1.0677370399999999</v>
      </c>
      <c r="O1297" s="8">
        <f t="shared" ca="1" si="292"/>
        <v>1.2642972539999999</v>
      </c>
      <c r="P1297" s="44">
        <v>0</v>
      </c>
      <c r="Q1297" s="42">
        <f t="shared" ca="1" si="293"/>
        <v>555142.46743732004</v>
      </c>
      <c r="R1297" s="42"/>
      <c r="S1297" s="34">
        <v>0</v>
      </c>
      <c r="T1297" s="34"/>
    </row>
    <row r="1298" spans="1:20" x14ac:dyDescent="0.2">
      <c r="A1298" s="38">
        <f t="shared" si="295"/>
        <v>43311</v>
      </c>
      <c r="B1298" s="39">
        <f t="shared" ca="1" si="287"/>
        <v>2655589.81993732</v>
      </c>
      <c r="C1298" s="34">
        <f t="shared" si="288"/>
        <v>2100447.3525</v>
      </c>
      <c r="D1298" s="34"/>
      <c r="E1298" s="40">
        <f ca="1">IF(A1298&lt;$B$1,VLOOKUP(A1298,[1]DI!$A$4:$B$15000,2,FALSE),0)</f>
        <v>6.3899999999999998E-2</v>
      </c>
      <c r="F1298" s="41">
        <f t="shared" ca="1" si="294"/>
        <v>1.0002458294235601</v>
      </c>
      <c r="G1298" s="41">
        <f ca="1">(TRUNC(PRODUCT($F$11:$F1297),16))</f>
        <v>1.46301005470448</v>
      </c>
      <c r="H1298" s="42">
        <f t="shared" ca="1" si="289"/>
        <v>1.23555597786759</v>
      </c>
      <c r="I1298" s="42">
        <f t="shared" ca="1" si="290"/>
        <v>1.1840904699999999</v>
      </c>
      <c r="J1298" s="40">
        <f t="shared" si="296"/>
        <v>3.5999999999999997E-2</v>
      </c>
      <c r="K1298" s="98">
        <f t="shared" si="297"/>
        <v>42628</v>
      </c>
      <c r="L1298" s="43">
        <f t="shared" si="298"/>
        <v>467</v>
      </c>
      <c r="M1298" s="44">
        <f t="shared" si="299"/>
        <v>467</v>
      </c>
      <c r="N1298" s="8">
        <f t="shared" si="291"/>
        <v>1.0677370399999999</v>
      </c>
      <c r="O1298" s="8">
        <f t="shared" ca="1" si="292"/>
        <v>1.2642972539999999</v>
      </c>
      <c r="P1298" s="44">
        <v>0</v>
      </c>
      <c r="Q1298" s="42">
        <f t="shared" ca="1" si="293"/>
        <v>555142.46743732004</v>
      </c>
      <c r="R1298" s="42"/>
      <c r="S1298" s="34">
        <v>0</v>
      </c>
      <c r="T1298" s="34"/>
    </row>
    <row r="1299" spans="1:20" x14ac:dyDescent="0.2">
      <c r="A1299" s="38">
        <f t="shared" si="295"/>
        <v>43312</v>
      </c>
      <c r="B1299" s="39">
        <f t="shared" ca="1" si="287"/>
        <v>2656615.4494755203</v>
      </c>
      <c r="C1299" s="34">
        <f t="shared" si="288"/>
        <v>2100447.3525</v>
      </c>
      <c r="D1299" s="34"/>
      <c r="E1299" s="40">
        <f ca="1">IF(A1299&lt;$B$1,VLOOKUP(A1299,[1]DI!$A$4:$B$15000,2,FALSE),0)</f>
        <v>6.3899999999999998E-2</v>
      </c>
      <c r="F1299" s="41">
        <f t="shared" ca="1" si="294"/>
        <v>1.0002458294235601</v>
      </c>
      <c r="G1299" s="41">
        <f ca="1">(TRUNC(PRODUCT($F$11:$F1298),16))</f>
        <v>1.46336970562289</v>
      </c>
      <c r="H1299" s="42">
        <f t="shared" ca="1" si="289"/>
        <v>1.23555597786759</v>
      </c>
      <c r="I1299" s="42">
        <f t="shared" ca="1" si="290"/>
        <v>1.1843815499999999</v>
      </c>
      <c r="J1299" s="40">
        <f t="shared" si="296"/>
        <v>3.5999999999999997E-2</v>
      </c>
      <c r="K1299" s="98">
        <f t="shared" si="297"/>
        <v>42628</v>
      </c>
      <c r="L1299" s="43">
        <f t="shared" si="298"/>
        <v>468</v>
      </c>
      <c r="M1299" s="44">
        <f t="shared" si="299"/>
        <v>468</v>
      </c>
      <c r="N1299" s="8">
        <f t="shared" si="291"/>
        <v>1.067886903</v>
      </c>
      <c r="O1299" s="8">
        <f t="shared" ca="1" si="292"/>
        <v>1.2647855450000001</v>
      </c>
      <c r="P1299" s="44">
        <v>0</v>
      </c>
      <c r="Q1299" s="42">
        <f t="shared" ca="1" si="293"/>
        <v>556168.09697552002</v>
      </c>
      <c r="R1299" s="42"/>
      <c r="S1299" s="34">
        <v>0</v>
      </c>
      <c r="T1299" s="34"/>
    </row>
    <row r="1300" spans="1:20" x14ac:dyDescent="0.2">
      <c r="A1300" s="38">
        <f t="shared" si="295"/>
        <v>43313</v>
      </c>
      <c r="B1300" s="39">
        <f t="shared" ca="1" si="287"/>
        <v>2657641.4970027399</v>
      </c>
      <c r="C1300" s="34">
        <f t="shared" si="288"/>
        <v>2100447.3525</v>
      </c>
      <c r="D1300" s="34"/>
      <c r="E1300" s="40">
        <f ca="1">IF(A1300&lt;$B$1,VLOOKUP(A1300,[1]DI!$A$4:$B$15000,2,FALSE),0)</f>
        <v>6.3899999999999998E-2</v>
      </c>
      <c r="F1300" s="41">
        <f t="shared" ca="1" si="294"/>
        <v>1.0002458294235601</v>
      </c>
      <c r="G1300" s="41">
        <f ca="1">(TRUNC(PRODUCT($F$11:$F1299),16))</f>
        <v>1.4637294449540801</v>
      </c>
      <c r="H1300" s="42">
        <f t="shared" ca="1" si="289"/>
        <v>1.23555597786759</v>
      </c>
      <c r="I1300" s="42">
        <f t="shared" ca="1" si="290"/>
        <v>1.1846727100000001</v>
      </c>
      <c r="J1300" s="40">
        <f t="shared" si="296"/>
        <v>3.5999999999999997E-2</v>
      </c>
      <c r="K1300" s="98">
        <f t="shared" si="297"/>
        <v>42628</v>
      </c>
      <c r="L1300" s="43">
        <f t="shared" si="298"/>
        <v>469</v>
      </c>
      <c r="M1300" s="44">
        <f t="shared" si="299"/>
        <v>469</v>
      </c>
      <c r="N1300" s="8">
        <f t="shared" si="291"/>
        <v>1.068036787</v>
      </c>
      <c r="O1300" s="8">
        <f t="shared" ca="1" si="292"/>
        <v>1.265274035</v>
      </c>
      <c r="P1300" s="44">
        <v>0</v>
      </c>
      <c r="Q1300" s="42">
        <f t="shared" ca="1" si="293"/>
        <v>557194.14450274</v>
      </c>
      <c r="R1300" s="42"/>
      <c r="S1300" s="34">
        <v>0</v>
      </c>
      <c r="T1300" s="34"/>
    </row>
    <row r="1301" spans="1:20" x14ac:dyDescent="0.2">
      <c r="A1301" s="38">
        <f t="shared" si="295"/>
        <v>43314</v>
      </c>
      <c r="B1301" s="39">
        <f t="shared" ca="1" si="287"/>
        <v>2658667.9142086902</v>
      </c>
      <c r="C1301" s="34">
        <f t="shared" si="288"/>
        <v>2100447.3525</v>
      </c>
      <c r="D1301" s="34"/>
      <c r="E1301" s="40">
        <f ca="1">IF(A1301&lt;$B$1,VLOOKUP(A1301,[1]DI!$A$4:$B$15000,2,FALSE),0)</f>
        <v>6.3899999999999998E-2</v>
      </c>
      <c r="F1301" s="41">
        <f t="shared" ca="1" si="294"/>
        <v>1.0002458294235601</v>
      </c>
      <c r="G1301" s="41">
        <f ca="1">(TRUNC(PRODUCT($F$11:$F1300),16))</f>
        <v>1.4640892727197801</v>
      </c>
      <c r="H1301" s="42">
        <f t="shared" ca="1" si="289"/>
        <v>1.23555597786759</v>
      </c>
      <c r="I1301" s="42">
        <f t="shared" ca="1" si="290"/>
        <v>1.1849639300000001</v>
      </c>
      <c r="J1301" s="40">
        <f t="shared" si="296"/>
        <v>3.5999999999999997E-2</v>
      </c>
      <c r="K1301" s="98">
        <f t="shared" si="297"/>
        <v>42628</v>
      </c>
      <c r="L1301" s="43">
        <f t="shared" si="298"/>
        <v>470</v>
      </c>
      <c r="M1301" s="44">
        <f t="shared" si="299"/>
        <v>470</v>
      </c>
      <c r="N1301" s="8">
        <f t="shared" si="291"/>
        <v>1.068186692</v>
      </c>
      <c r="O1301" s="8">
        <f t="shared" ca="1" si="292"/>
        <v>1.2657627010000001</v>
      </c>
      <c r="P1301" s="44">
        <v>0</v>
      </c>
      <c r="Q1301" s="42">
        <f t="shared" ca="1" si="293"/>
        <v>558220.56170869002</v>
      </c>
      <c r="R1301" s="42"/>
      <c r="S1301" s="34">
        <v>0</v>
      </c>
      <c r="T1301" s="34"/>
    </row>
    <row r="1302" spans="1:20" x14ac:dyDescent="0.2">
      <c r="A1302" s="38">
        <f t="shared" si="295"/>
        <v>43315</v>
      </c>
      <c r="B1302" s="39">
        <f t="shared" ca="1" si="287"/>
        <v>2659694.7452027798</v>
      </c>
      <c r="C1302" s="34">
        <f t="shared" si="288"/>
        <v>2100447.3525</v>
      </c>
      <c r="D1302" s="34"/>
      <c r="E1302" s="40">
        <f ca="1">IF(A1302&lt;$B$1,VLOOKUP(A1302,[1]DI!$A$4:$B$15000,2,FALSE),0)</f>
        <v>6.3899999999999998E-2</v>
      </c>
      <c r="F1302" s="41">
        <f t="shared" ca="1" si="294"/>
        <v>1.0002458294235601</v>
      </c>
      <c r="G1302" s="41">
        <f ca="1">(TRUNC(PRODUCT($F$11:$F1301),16))</f>
        <v>1.4644491889417299</v>
      </c>
      <c r="H1302" s="42">
        <f t="shared" ca="1" si="289"/>
        <v>1.23555597786759</v>
      </c>
      <c r="I1302" s="42">
        <f t="shared" ca="1" si="290"/>
        <v>1.1852552300000001</v>
      </c>
      <c r="J1302" s="40">
        <f t="shared" si="296"/>
        <v>3.5999999999999997E-2</v>
      </c>
      <c r="K1302" s="98">
        <f t="shared" si="297"/>
        <v>42628</v>
      </c>
      <c r="L1302" s="43">
        <f t="shared" si="298"/>
        <v>471</v>
      </c>
      <c r="M1302" s="44">
        <f t="shared" si="299"/>
        <v>471</v>
      </c>
      <c r="N1302" s="8">
        <f t="shared" si="291"/>
        <v>1.068336618</v>
      </c>
      <c r="O1302" s="8">
        <f t="shared" ca="1" si="292"/>
        <v>1.2662515640000001</v>
      </c>
      <c r="P1302" s="44">
        <v>0</v>
      </c>
      <c r="Q1302" s="42">
        <f t="shared" ca="1" si="293"/>
        <v>559247.39270277997</v>
      </c>
      <c r="R1302" s="42"/>
      <c r="S1302" s="34">
        <v>0</v>
      </c>
      <c r="T1302" s="34"/>
    </row>
    <row r="1303" spans="1:20" x14ac:dyDescent="0.2">
      <c r="A1303" s="38">
        <f t="shared" si="295"/>
        <v>43316</v>
      </c>
      <c r="B1303" s="39">
        <f t="shared" ca="1" si="287"/>
        <v>2660721.96898052</v>
      </c>
      <c r="C1303" s="34">
        <f t="shared" si="288"/>
        <v>2100447.3525</v>
      </c>
      <c r="D1303" s="34"/>
      <c r="E1303" s="40">
        <f ca="1">IF(A1303&lt;$B$1,VLOOKUP(A1303,[1]DI!$A$4:$B$15000,2,FALSE),0)</f>
        <v>0</v>
      </c>
      <c r="F1303" s="41">
        <f t="shared" ca="1" si="294"/>
        <v>1</v>
      </c>
      <c r="G1303" s="41">
        <f ca="1">(TRUNC(PRODUCT($F$11:$F1302),16))</f>
        <v>1.4648091936416801</v>
      </c>
      <c r="H1303" s="42">
        <f t="shared" ca="1" si="289"/>
        <v>1.23555597786759</v>
      </c>
      <c r="I1303" s="42">
        <f t="shared" ca="1" si="290"/>
        <v>1.1855465999999999</v>
      </c>
      <c r="J1303" s="40">
        <f t="shared" si="296"/>
        <v>3.5999999999999997E-2</v>
      </c>
      <c r="K1303" s="98">
        <f t="shared" si="297"/>
        <v>42628</v>
      </c>
      <c r="L1303" s="43">
        <f t="shared" si="298"/>
        <v>471</v>
      </c>
      <c r="M1303" s="44">
        <f t="shared" si="299"/>
        <v>472</v>
      </c>
      <c r="N1303" s="8">
        <f t="shared" si="291"/>
        <v>1.0684865649999999</v>
      </c>
      <c r="O1303" s="8">
        <f t="shared" ca="1" si="292"/>
        <v>1.2667406139999999</v>
      </c>
      <c r="P1303" s="44">
        <v>0</v>
      </c>
      <c r="Q1303" s="42">
        <f t="shared" ca="1" si="293"/>
        <v>560274.61648052</v>
      </c>
      <c r="R1303" s="42"/>
      <c r="S1303" s="34">
        <v>0</v>
      </c>
      <c r="T1303" s="34"/>
    </row>
    <row r="1304" spans="1:20" x14ac:dyDescent="0.2">
      <c r="A1304" s="38">
        <f t="shared" si="295"/>
        <v>43317</v>
      </c>
      <c r="B1304" s="39">
        <f t="shared" ca="1" si="287"/>
        <v>2660721.96898052</v>
      </c>
      <c r="C1304" s="34">
        <f t="shared" si="288"/>
        <v>2100447.3525</v>
      </c>
      <c r="D1304" s="34"/>
      <c r="E1304" s="40">
        <f ca="1">IF(A1304&lt;$B$1,VLOOKUP(A1304,[1]DI!$A$4:$B$15000,2,FALSE),0)</f>
        <v>0</v>
      </c>
      <c r="F1304" s="41">
        <f t="shared" ca="1" si="294"/>
        <v>1</v>
      </c>
      <c r="G1304" s="41">
        <f ca="1">(TRUNC(PRODUCT($F$11:$F1303),16))</f>
        <v>1.4648091936416801</v>
      </c>
      <c r="H1304" s="42">
        <f t="shared" ca="1" si="289"/>
        <v>1.23555597786759</v>
      </c>
      <c r="I1304" s="42">
        <f t="shared" ca="1" si="290"/>
        <v>1.1855465999999999</v>
      </c>
      <c r="J1304" s="40">
        <f t="shared" si="296"/>
        <v>3.5999999999999997E-2</v>
      </c>
      <c r="K1304" s="98">
        <f t="shared" si="297"/>
        <v>42628</v>
      </c>
      <c r="L1304" s="43">
        <f t="shared" si="298"/>
        <v>471</v>
      </c>
      <c r="M1304" s="44">
        <f t="shared" si="299"/>
        <v>472</v>
      </c>
      <c r="N1304" s="8">
        <f t="shared" si="291"/>
        <v>1.0684865649999999</v>
      </c>
      <c r="O1304" s="8">
        <f t="shared" ca="1" si="292"/>
        <v>1.2667406139999999</v>
      </c>
      <c r="P1304" s="44">
        <v>0</v>
      </c>
      <c r="Q1304" s="42">
        <f t="shared" ca="1" si="293"/>
        <v>560274.61648052</v>
      </c>
      <c r="R1304" s="42"/>
      <c r="S1304" s="34">
        <v>0</v>
      </c>
      <c r="T1304" s="34"/>
    </row>
    <row r="1305" spans="1:20" x14ac:dyDescent="0.2">
      <c r="A1305" s="38">
        <f t="shared" si="295"/>
        <v>43318</v>
      </c>
      <c r="B1305" s="39">
        <f t="shared" ca="1" si="287"/>
        <v>2660721.96898052</v>
      </c>
      <c r="C1305" s="34">
        <f t="shared" si="288"/>
        <v>2100447.3525</v>
      </c>
      <c r="D1305" s="34"/>
      <c r="E1305" s="40">
        <f ca="1">IF(A1305&lt;$B$1,VLOOKUP(A1305,[1]DI!$A$4:$B$15000,2,FALSE),0)</f>
        <v>6.3899999999999998E-2</v>
      </c>
      <c r="F1305" s="41">
        <f t="shared" ca="1" si="294"/>
        <v>1.0002458294235601</v>
      </c>
      <c r="G1305" s="41">
        <f ca="1">(TRUNC(PRODUCT($F$11:$F1304),16))</f>
        <v>1.4648091936416801</v>
      </c>
      <c r="H1305" s="42">
        <f t="shared" ca="1" si="289"/>
        <v>1.23555597786759</v>
      </c>
      <c r="I1305" s="42">
        <f t="shared" ca="1" si="290"/>
        <v>1.1855465999999999</v>
      </c>
      <c r="J1305" s="40">
        <f t="shared" si="296"/>
        <v>3.5999999999999997E-2</v>
      </c>
      <c r="K1305" s="98">
        <f t="shared" si="297"/>
        <v>42628</v>
      </c>
      <c r="L1305" s="43">
        <f t="shared" si="298"/>
        <v>472</v>
      </c>
      <c r="M1305" s="44">
        <f t="shared" si="299"/>
        <v>472</v>
      </c>
      <c r="N1305" s="8">
        <f t="shared" si="291"/>
        <v>1.0684865649999999</v>
      </c>
      <c r="O1305" s="8">
        <f t="shared" ca="1" si="292"/>
        <v>1.2667406139999999</v>
      </c>
      <c r="P1305" s="44">
        <v>0</v>
      </c>
      <c r="Q1305" s="42">
        <f t="shared" ca="1" si="293"/>
        <v>560274.61648052</v>
      </c>
      <c r="R1305" s="42"/>
      <c r="S1305" s="34">
        <v>0</v>
      </c>
      <c r="T1305" s="34"/>
    </row>
    <row r="1306" spans="1:20" x14ac:dyDescent="0.2">
      <c r="A1306" s="38">
        <f t="shared" si="295"/>
        <v>43319</v>
      </c>
      <c r="B1306" s="39">
        <f t="shared" ca="1" si="287"/>
        <v>2661749.6086468399</v>
      </c>
      <c r="C1306" s="34">
        <f t="shared" si="288"/>
        <v>2100447.3525</v>
      </c>
      <c r="D1306" s="34"/>
      <c r="E1306" s="40">
        <f ca="1">IF(A1306&lt;$B$1,VLOOKUP(A1306,[1]DI!$A$4:$B$15000,2,FALSE),0)</f>
        <v>6.3899999999999998E-2</v>
      </c>
      <c r="F1306" s="41">
        <f t="shared" ca="1" si="294"/>
        <v>1.0002458294235601</v>
      </c>
      <c r="G1306" s="41">
        <f ca="1">(TRUNC(PRODUCT($F$11:$F1305),16))</f>
        <v>1.4651692868413799</v>
      </c>
      <c r="H1306" s="42">
        <f t="shared" ca="1" si="289"/>
        <v>1.23555597786759</v>
      </c>
      <c r="I1306" s="42">
        <f t="shared" ca="1" si="290"/>
        <v>1.1858380500000001</v>
      </c>
      <c r="J1306" s="40">
        <f t="shared" si="296"/>
        <v>3.5999999999999997E-2</v>
      </c>
      <c r="K1306" s="98">
        <f t="shared" si="297"/>
        <v>42628</v>
      </c>
      <c r="L1306" s="43">
        <f t="shared" si="298"/>
        <v>473</v>
      </c>
      <c r="M1306" s="44">
        <f t="shared" si="299"/>
        <v>473</v>
      </c>
      <c r="N1306" s="8">
        <f t="shared" si="291"/>
        <v>1.0686365330000001</v>
      </c>
      <c r="O1306" s="8">
        <f t="shared" ca="1" si="292"/>
        <v>1.267229862</v>
      </c>
      <c r="P1306" s="44">
        <v>0</v>
      </c>
      <c r="Q1306" s="42">
        <f t="shared" ca="1" si="293"/>
        <v>561302.25614684005</v>
      </c>
      <c r="R1306" s="42"/>
      <c r="S1306" s="34">
        <v>0</v>
      </c>
      <c r="T1306" s="34"/>
    </row>
    <row r="1307" spans="1:20" x14ac:dyDescent="0.2">
      <c r="A1307" s="38">
        <f t="shared" si="295"/>
        <v>43320</v>
      </c>
      <c r="B1307" s="39">
        <f t="shared" ca="1" si="287"/>
        <v>2662777.62009233</v>
      </c>
      <c r="C1307" s="34">
        <f t="shared" si="288"/>
        <v>2100447.3525</v>
      </c>
      <c r="D1307" s="34"/>
      <c r="E1307" s="40">
        <f ca="1">IF(A1307&lt;$B$1,VLOOKUP(A1307,[1]DI!$A$4:$B$15000,2,FALSE),0)</f>
        <v>6.3899999999999998E-2</v>
      </c>
      <c r="F1307" s="41">
        <f t="shared" ca="1" si="294"/>
        <v>1.0002458294235601</v>
      </c>
      <c r="G1307" s="41">
        <f ca="1">(TRUNC(PRODUCT($F$11:$F1306),16))</f>
        <v>1.4655294685625799</v>
      </c>
      <c r="H1307" s="42">
        <f t="shared" ca="1" si="289"/>
        <v>1.23555597786759</v>
      </c>
      <c r="I1307" s="42">
        <f t="shared" ca="1" si="290"/>
        <v>1.1861295599999999</v>
      </c>
      <c r="J1307" s="40">
        <f t="shared" si="296"/>
        <v>3.5999999999999997E-2</v>
      </c>
      <c r="K1307" s="98">
        <f t="shared" si="297"/>
        <v>42628</v>
      </c>
      <c r="L1307" s="43">
        <f t="shared" si="298"/>
        <v>474</v>
      </c>
      <c r="M1307" s="44">
        <f t="shared" si="299"/>
        <v>474</v>
      </c>
      <c r="N1307" s="8">
        <f t="shared" si="291"/>
        <v>1.0687865219999999</v>
      </c>
      <c r="O1307" s="8">
        <f t="shared" ca="1" si="292"/>
        <v>1.267719287</v>
      </c>
      <c r="P1307" s="44">
        <v>0</v>
      </c>
      <c r="Q1307" s="42">
        <f t="shared" ca="1" si="293"/>
        <v>562330.26759233</v>
      </c>
      <c r="R1307" s="42"/>
      <c r="S1307" s="34">
        <v>0</v>
      </c>
      <c r="T1307" s="34"/>
    </row>
    <row r="1308" spans="1:20" x14ac:dyDescent="0.2">
      <c r="A1308" s="38">
        <f t="shared" si="295"/>
        <v>43321</v>
      </c>
      <c r="B1308" s="39">
        <f t="shared" ca="1" si="287"/>
        <v>2663806.04742641</v>
      </c>
      <c r="C1308" s="34">
        <f t="shared" si="288"/>
        <v>2100447.3525</v>
      </c>
      <c r="D1308" s="34"/>
      <c r="E1308" s="40">
        <f ca="1">IF(A1308&lt;$B$1,VLOOKUP(A1308,[1]DI!$A$4:$B$15000,2,FALSE),0)</f>
        <v>6.3899999999999998E-2</v>
      </c>
      <c r="F1308" s="41">
        <f t="shared" ca="1" si="294"/>
        <v>1.0002458294235601</v>
      </c>
      <c r="G1308" s="41">
        <f ca="1">(TRUNC(PRODUCT($F$11:$F1307),16))</f>
        <v>1.46588973882705</v>
      </c>
      <c r="H1308" s="42">
        <f t="shared" ca="1" si="289"/>
        <v>1.23555597786759</v>
      </c>
      <c r="I1308" s="42">
        <f t="shared" ca="1" si="290"/>
        <v>1.1864211499999999</v>
      </c>
      <c r="J1308" s="40">
        <f t="shared" si="296"/>
        <v>3.5999999999999997E-2</v>
      </c>
      <c r="K1308" s="98">
        <f t="shared" si="297"/>
        <v>42628</v>
      </c>
      <c r="L1308" s="43">
        <f t="shared" si="298"/>
        <v>475</v>
      </c>
      <c r="M1308" s="44">
        <f t="shared" si="299"/>
        <v>475</v>
      </c>
      <c r="N1308" s="8">
        <f t="shared" si="291"/>
        <v>1.0689365319999999</v>
      </c>
      <c r="O1308" s="8">
        <f t="shared" ca="1" si="292"/>
        <v>1.26820891</v>
      </c>
      <c r="P1308" s="44">
        <v>0</v>
      </c>
      <c r="Q1308" s="42">
        <f t="shared" ca="1" si="293"/>
        <v>563358.69492640998</v>
      </c>
      <c r="R1308" s="42"/>
      <c r="S1308" s="34">
        <v>0</v>
      </c>
      <c r="T1308" s="34"/>
    </row>
    <row r="1309" spans="1:20" x14ac:dyDescent="0.2">
      <c r="A1309" s="38">
        <f t="shared" si="295"/>
        <v>43322</v>
      </c>
      <c r="B1309" s="39">
        <f t="shared" ca="1" si="287"/>
        <v>2664834.8465396599</v>
      </c>
      <c r="C1309" s="34">
        <f t="shared" si="288"/>
        <v>2100447.3525</v>
      </c>
      <c r="D1309" s="34"/>
      <c r="E1309" s="40">
        <f ca="1">IF(A1309&lt;$B$1,VLOOKUP(A1309,[1]DI!$A$4:$B$15000,2,FALSE),0)</f>
        <v>6.3899999999999998E-2</v>
      </c>
      <c r="F1309" s="41">
        <f t="shared" ca="1" si="294"/>
        <v>1.0002458294235601</v>
      </c>
      <c r="G1309" s="41">
        <f ca="1">(TRUNC(PRODUCT($F$11:$F1308),16))</f>
        <v>1.46625009765655</v>
      </c>
      <c r="H1309" s="42">
        <f t="shared" ca="1" si="289"/>
        <v>1.23555597786759</v>
      </c>
      <c r="I1309" s="42">
        <f t="shared" ca="1" si="290"/>
        <v>1.1867128</v>
      </c>
      <c r="J1309" s="40">
        <f t="shared" si="296"/>
        <v>3.5999999999999997E-2</v>
      </c>
      <c r="K1309" s="98">
        <f t="shared" si="297"/>
        <v>42628</v>
      </c>
      <c r="L1309" s="43">
        <f t="shared" si="298"/>
        <v>476</v>
      </c>
      <c r="M1309" s="44">
        <f t="shared" si="299"/>
        <v>476</v>
      </c>
      <c r="N1309" s="8">
        <f t="shared" si="291"/>
        <v>1.069086564</v>
      </c>
      <c r="O1309" s="8">
        <f t="shared" ca="1" si="292"/>
        <v>1.26869871</v>
      </c>
      <c r="P1309" s="44">
        <v>0</v>
      </c>
      <c r="Q1309" s="42">
        <f t="shared" ca="1" si="293"/>
        <v>564387.49403965997</v>
      </c>
      <c r="R1309" s="42"/>
      <c r="S1309" s="34">
        <v>0</v>
      </c>
      <c r="T1309" s="34"/>
    </row>
    <row r="1310" spans="1:20" x14ac:dyDescent="0.2">
      <c r="A1310" s="38">
        <f t="shared" si="295"/>
        <v>43323</v>
      </c>
      <c r="B1310" s="39">
        <f t="shared" ca="1" si="287"/>
        <v>2665864.0594410403</v>
      </c>
      <c r="C1310" s="34">
        <f t="shared" si="288"/>
        <v>2100447.3525</v>
      </c>
      <c r="D1310" s="34"/>
      <c r="E1310" s="40">
        <f ca="1">IF(A1310&lt;$B$1,VLOOKUP(A1310,[1]DI!$A$4:$B$15000,2,FALSE),0)</f>
        <v>0</v>
      </c>
      <c r="F1310" s="41">
        <f t="shared" ca="1" si="294"/>
        <v>1</v>
      </c>
      <c r="G1310" s="41">
        <f ca="1">(TRUNC(PRODUCT($F$11:$F1309),16))</f>
        <v>1.4666105450728499</v>
      </c>
      <c r="H1310" s="42">
        <f t="shared" ca="1" si="289"/>
        <v>1.23555597786759</v>
      </c>
      <c r="I1310" s="42">
        <f t="shared" ca="1" si="290"/>
        <v>1.1870045300000001</v>
      </c>
      <c r="J1310" s="40">
        <f t="shared" si="296"/>
        <v>3.5999999999999997E-2</v>
      </c>
      <c r="K1310" s="98">
        <f t="shared" si="297"/>
        <v>42628</v>
      </c>
      <c r="L1310" s="43">
        <f t="shared" si="298"/>
        <v>476</v>
      </c>
      <c r="M1310" s="44">
        <f t="shared" si="299"/>
        <v>477</v>
      </c>
      <c r="N1310" s="8">
        <f t="shared" si="291"/>
        <v>1.069236616</v>
      </c>
      <c r="O1310" s="8">
        <f t="shared" ca="1" si="292"/>
        <v>1.2691887070000001</v>
      </c>
      <c r="P1310" s="44">
        <v>0</v>
      </c>
      <c r="Q1310" s="42">
        <f t="shared" ca="1" si="293"/>
        <v>565416.70694104</v>
      </c>
      <c r="R1310" s="42"/>
      <c r="S1310" s="34">
        <v>0</v>
      </c>
      <c r="T1310" s="34"/>
    </row>
    <row r="1311" spans="1:20" x14ac:dyDescent="0.2">
      <c r="A1311" s="38">
        <f t="shared" si="295"/>
        <v>43324</v>
      </c>
      <c r="B1311" s="39">
        <f t="shared" ca="1" si="287"/>
        <v>2665864.0594410403</v>
      </c>
      <c r="C1311" s="34">
        <f t="shared" si="288"/>
        <v>2100447.3525</v>
      </c>
      <c r="D1311" s="34"/>
      <c r="E1311" s="40">
        <f ca="1">IF(A1311&lt;$B$1,VLOOKUP(A1311,[1]DI!$A$4:$B$15000,2,FALSE),0)</f>
        <v>0</v>
      </c>
      <c r="F1311" s="41">
        <f t="shared" ca="1" si="294"/>
        <v>1</v>
      </c>
      <c r="G1311" s="41">
        <f ca="1">(TRUNC(PRODUCT($F$11:$F1310),16))</f>
        <v>1.4666105450728499</v>
      </c>
      <c r="H1311" s="42">
        <f t="shared" ca="1" si="289"/>
        <v>1.23555597786759</v>
      </c>
      <c r="I1311" s="42">
        <f t="shared" ca="1" si="290"/>
        <v>1.1870045300000001</v>
      </c>
      <c r="J1311" s="40">
        <f t="shared" si="296"/>
        <v>3.5999999999999997E-2</v>
      </c>
      <c r="K1311" s="98">
        <f t="shared" si="297"/>
        <v>42628</v>
      </c>
      <c r="L1311" s="43">
        <f t="shared" si="298"/>
        <v>476</v>
      </c>
      <c r="M1311" s="44">
        <f t="shared" si="299"/>
        <v>477</v>
      </c>
      <c r="N1311" s="8">
        <f t="shared" si="291"/>
        <v>1.069236616</v>
      </c>
      <c r="O1311" s="8">
        <f t="shared" ca="1" si="292"/>
        <v>1.2691887070000001</v>
      </c>
      <c r="P1311" s="44">
        <v>0</v>
      </c>
      <c r="Q1311" s="42">
        <f t="shared" ca="1" si="293"/>
        <v>565416.70694104</v>
      </c>
      <c r="R1311" s="42"/>
      <c r="S1311" s="34">
        <v>0</v>
      </c>
      <c r="T1311" s="34"/>
    </row>
    <row r="1312" spans="1:20" x14ac:dyDescent="0.2">
      <c r="A1312" s="38">
        <f t="shared" si="295"/>
        <v>43325</v>
      </c>
      <c r="B1312" s="39">
        <f t="shared" ca="1" si="287"/>
        <v>2665864.0594410403</v>
      </c>
      <c r="C1312" s="34">
        <f t="shared" si="288"/>
        <v>2100447.3525</v>
      </c>
      <c r="D1312" s="34"/>
      <c r="E1312" s="40">
        <f ca="1">IF(A1312&lt;$B$1,VLOOKUP(A1312,[1]DI!$A$4:$B$15000,2,FALSE),0)</f>
        <v>6.3899999999999998E-2</v>
      </c>
      <c r="F1312" s="41">
        <f t="shared" ca="1" si="294"/>
        <v>1.0002458294235601</v>
      </c>
      <c r="G1312" s="41">
        <f ca="1">(TRUNC(PRODUCT($F$11:$F1311),16))</f>
        <v>1.4666105450728499</v>
      </c>
      <c r="H1312" s="42">
        <f t="shared" ca="1" si="289"/>
        <v>1.23555597786759</v>
      </c>
      <c r="I1312" s="42">
        <f t="shared" ca="1" si="290"/>
        <v>1.1870045300000001</v>
      </c>
      <c r="J1312" s="40">
        <f t="shared" si="296"/>
        <v>3.5999999999999997E-2</v>
      </c>
      <c r="K1312" s="98">
        <f t="shared" si="297"/>
        <v>42628</v>
      </c>
      <c r="L1312" s="43">
        <f t="shared" si="298"/>
        <v>477</v>
      </c>
      <c r="M1312" s="44">
        <f t="shared" si="299"/>
        <v>477</v>
      </c>
      <c r="N1312" s="8">
        <f t="shared" si="291"/>
        <v>1.069236616</v>
      </c>
      <c r="O1312" s="8">
        <f t="shared" ca="1" si="292"/>
        <v>1.2691887070000001</v>
      </c>
      <c r="P1312" s="44">
        <v>0</v>
      </c>
      <c r="Q1312" s="42">
        <f t="shared" ca="1" si="293"/>
        <v>565416.70694104</v>
      </c>
      <c r="R1312" s="42"/>
      <c r="S1312" s="34">
        <v>0</v>
      </c>
      <c r="T1312" s="34"/>
    </row>
    <row r="1313" spans="1:20" x14ac:dyDescent="0.2">
      <c r="A1313" s="38">
        <f t="shared" si="295"/>
        <v>43326</v>
      </c>
      <c r="B1313" s="39">
        <f t="shared" ca="1" si="287"/>
        <v>2666893.6651260802</v>
      </c>
      <c r="C1313" s="34">
        <f t="shared" si="288"/>
        <v>2100447.3525</v>
      </c>
      <c r="D1313" s="34"/>
      <c r="E1313" s="40">
        <f ca="1">IF(A1313&lt;$B$1,VLOOKUP(A1313,[1]DI!$A$4:$B$15000,2,FALSE),0)</f>
        <v>6.3899999999999998E-2</v>
      </c>
      <c r="F1313" s="41">
        <f t="shared" ca="1" si="294"/>
        <v>1.0002458294235601</v>
      </c>
      <c r="G1313" s="41">
        <f ca="1">(TRUNC(PRODUCT($F$11:$F1312),16))</f>
        <v>1.4669710810977299</v>
      </c>
      <c r="H1313" s="42">
        <f t="shared" ca="1" si="289"/>
        <v>1.23555597786759</v>
      </c>
      <c r="I1313" s="42">
        <f t="shared" ca="1" si="290"/>
        <v>1.1872963299999999</v>
      </c>
      <c r="J1313" s="40">
        <f t="shared" si="296"/>
        <v>3.5999999999999997E-2</v>
      </c>
      <c r="K1313" s="98">
        <f t="shared" si="297"/>
        <v>42628</v>
      </c>
      <c r="L1313" s="43">
        <f t="shared" si="298"/>
        <v>478</v>
      </c>
      <c r="M1313" s="44">
        <f t="shared" si="299"/>
        <v>478</v>
      </c>
      <c r="N1313" s="8">
        <f t="shared" si="291"/>
        <v>1.0693866889999999</v>
      </c>
      <c r="O1313" s="8">
        <f t="shared" ca="1" si="292"/>
        <v>1.2696788910000001</v>
      </c>
      <c r="P1313" s="44">
        <v>0</v>
      </c>
      <c r="Q1313" s="42">
        <f t="shared" ca="1" si="293"/>
        <v>566446.31262608001</v>
      </c>
      <c r="R1313" s="42"/>
      <c r="S1313" s="34">
        <v>0</v>
      </c>
      <c r="T1313" s="34"/>
    </row>
    <row r="1314" spans="1:20" x14ac:dyDescent="0.2">
      <c r="A1314" s="38">
        <f t="shared" si="295"/>
        <v>43327</v>
      </c>
      <c r="B1314" s="39">
        <f t="shared" ca="1" si="287"/>
        <v>2667923.6677956702</v>
      </c>
      <c r="C1314" s="34">
        <f t="shared" si="288"/>
        <v>2100447.3525</v>
      </c>
      <c r="D1314" s="34"/>
      <c r="E1314" s="40">
        <f ca="1">IF(A1314&lt;$B$1,VLOOKUP(A1314,[1]DI!$A$4:$B$15000,2,FALSE),0)</f>
        <v>6.3899999999999998E-2</v>
      </c>
      <c r="F1314" s="41">
        <f t="shared" ca="1" si="294"/>
        <v>1.0002458294235601</v>
      </c>
      <c r="G1314" s="41">
        <f ca="1">(TRUNC(PRODUCT($F$11:$F1313),16))</f>
        <v>1.46733170575298</v>
      </c>
      <c r="H1314" s="42">
        <f t="shared" ca="1" si="289"/>
        <v>1.23555597786759</v>
      </c>
      <c r="I1314" s="42">
        <f t="shared" ca="1" si="290"/>
        <v>1.1875882</v>
      </c>
      <c r="J1314" s="40">
        <f t="shared" si="296"/>
        <v>3.5999999999999997E-2</v>
      </c>
      <c r="K1314" s="98">
        <f t="shared" si="297"/>
        <v>42628</v>
      </c>
      <c r="L1314" s="43">
        <f t="shared" si="298"/>
        <v>479</v>
      </c>
      <c r="M1314" s="44">
        <f t="shared" si="299"/>
        <v>479</v>
      </c>
      <c r="N1314" s="8">
        <f t="shared" si="291"/>
        <v>1.0695367840000001</v>
      </c>
      <c r="O1314" s="8">
        <f t="shared" ca="1" si="292"/>
        <v>1.270169264</v>
      </c>
      <c r="P1314" s="44">
        <v>0</v>
      </c>
      <c r="Q1314" s="42">
        <f t="shared" ca="1" si="293"/>
        <v>567476.31529566995</v>
      </c>
      <c r="R1314" s="42"/>
      <c r="S1314" s="34">
        <v>0</v>
      </c>
      <c r="T1314" s="34"/>
    </row>
    <row r="1315" spans="1:20" x14ac:dyDescent="0.2">
      <c r="A1315" s="38">
        <f t="shared" si="295"/>
        <v>43328</v>
      </c>
      <c r="B1315" s="39">
        <f t="shared" ca="1" si="287"/>
        <v>2668954.0842533801</v>
      </c>
      <c r="C1315" s="34">
        <f t="shared" si="288"/>
        <v>2100447.3525</v>
      </c>
      <c r="D1315" s="34"/>
      <c r="E1315" s="40">
        <f ca="1">IF(A1315&lt;$B$1,VLOOKUP(A1315,[1]DI!$A$4:$B$15000,2,FALSE),0)</f>
        <v>6.3899999999999998E-2</v>
      </c>
      <c r="F1315" s="41">
        <f t="shared" ca="1" si="294"/>
        <v>1.0002458294235601</v>
      </c>
      <c r="G1315" s="41">
        <f ca="1">(TRUNC(PRODUCT($F$11:$F1314),16))</f>
        <v>1.46769241906037</v>
      </c>
      <c r="H1315" s="42">
        <f t="shared" ca="1" si="289"/>
        <v>1.23555597786759</v>
      </c>
      <c r="I1315" s="42">
        <f t="shared" ca="1" si="290"/>
        <v>1.18788015</v>
      </c>
      <c r="J1315" s="40">
        <f t="shared" si="296"/>
        <v>3.5999999999999997E-2</v>
      </c>
      <c r="K1315" s="98">
        <f t="shared" si="297"/>
        <v>42628</v>
      </c>
      <c r="L1315" s="43">
        <f t="shared" si="298"/>
        <v>480</v>
      </c>
      <c r="M1315" s="44">
        <f t="shared" si="299"/>
        <v>480</v>
      </c>
      <c r="N1315" s="8">
        <f t="shared" si="291"/>
        <v>1.0696868989999999</v>
      </c>
      <c r="O1315" s="8">
        <f t="shared" ca="1" si="292"/>
        <v>1.2706598339999999</v>
      </c>
      <c r="P1315" s="44">
        <v>0</v>
      </c>
      <c r="Q1315" s="42">
        <f t="shared" ca="1" si="293"/>
        <v>568506.73175338004</v>
      </c>
      <c r="R1315" s="42"/>
      <c r="S1315" s="34">
        <v>0</v>
      </c>
      <c r="T1315" s="34"/>
    </row>
    <row r="1316" spans="1:20" x14ac:dyDescent="0.2">
      <c r="A1316" s="38">
        <f t="shared" si="295"/>
        <v>43329</v>
      </c>
      <c r="B1316" s="39">
        <f t="shared" ca="1" si="287"/>
        <v>2669984.8745907303</v>
      </c>
      <c r="C1316" s="34">
        <f t="shared" si="288"/>
        <v>2100447.3525</v>
      </c>
      <c r="D1316" s="34"/>
      <c r="E1316" s="40">
        <f ca="1">IF(A1316&lt;$B$1,VLOOKUP(A1316,[1]DI!$A$4:$B$15000,2,FALSE),0)</f>
        <v>6.3899999999999998E-2</v>
      </c>
      <c r="F1316" s="41">
        <f t="shared" ca="1" si="294"/>
        <v>1.0002458294235601</v>
      </c>
      <c r="G1316" s="41">
        <f ca="1">(TRUNC(PRODUCT($F$11:$F1315),16))</f>
        <v>1.4680532210417101</v>
      </c>
      <c r="H1316" s="42">
        <f t="shared" ca="1" si="289"/>
        <v>1.23555597786759</v>
      </c>
      <c r="I1316" s="42">
        <f t="shared" ca="1" si="290"/>
        <v>1.1881721599999999</v>
      </c>
      <c r="J1316" s="40">
        <f t="shared" si="296"/>
        <v>3.5999999999999997E-2</v>
      </c>
      <c r="K1316" s="98">
        <f t="shared" si="297"/>
        <v>42628</v>
      </c>
      <c r="L1316" s="43">
        <f t="shared" si="298"/>
        <v>481</v>
      </c>
      <c r="M1316" s="44">
        <f t="shared" si="299"/>
        <v>481</v>
      </c>
      <c r="N1316" s="8">
        <f t="shared" si="291"/>
        <v>1.069837036</v>
      </c>
      <c r="O1316" s="8">
        <f t="shared" ca="1" si="292"/>
        <v>1.271150582</v>
      </c>
      <c r="P1316" s="44">
        <v>0</v>
      </c>
      <c r="Q1316" s="42">
        <f t="shared" ca="1" si="293"/>
        <v>569537.52209073002</v>
      </c>
      <c r="R1316" s="42"/>
      <c r="S1316" s="34">
        <v>0</v>
      </c>
      <c r="T1316" s="34"/>
    </row>
    <row r="1317" spans="1:20" x14ac:dyDescent="0.2">
      <c r="A1317" s="38">
        <f t="shared" si="295"/>
        <v>43330</v>
      </c>
      <c r="B1317" s="39">
        <f t="shared" ca="1" si="287"/>
        <v>2671016.0808166498</v>
      </c>
      <c r="C1317" s="34">
        <f t="shared" si="288"/>
        <v>2100447.3525</v>
      </c>
      <c r="D1317" s="34"/>
      <c r="E1317" s="40">
        <f ca="1">IF(A1317&lt;$B$1,VLOOKUP(A1317,[1]DI!$A$4:$B$15000,2,FALSE),0)</f>
        <v>0</v>
      </c>
      <c r="F1317" s="41">
        <f t="shared" ca="1" si="294"/>
        <v>1</v>
      </c>
      <c r="G1317" s="41">
        <f ca="1">(TRUNC(PRODUCT($F$11:$F1316),16))</f>
        <v>1.4684141117188001</v>
      </c>
      <c r="H1317" s="42">
        <f t="shared" ca="1" si="289"/>
        <v>1.23555597786759</v>
      </c>
      <c r="I1317" s="42">
        <f t="shared" ca="1" si="290"/>
        <v>1.18846425</v>
      </c>
      <c r="J1317" s="40">
        <f t="shared" si="296"/>
        <v>3.5999999999999997E-2</v>
      </c>
      <c r="K1317" s="98">
        <f t="shared" si="297"/>
        <v>42628</v>
      </c>
      <c r="L1317" s="43">
        <f t="shared" si="298"/>
        <v>481</v>
      </c>
      <c r="M1317" s="44">
        <f t="shared" si="299"/>
        <v>482</v>
      </c>
      <c r="N1317" s="8">
        <f t="shared" si="291"/>
        <v>1.0699871940000001</v>
      </c>
      <c r="O1317" s="8">
        <f t="shared" ca="1" si="292"/>
        <v>1.271641528</v>
      </c>
      <c r="P1317" s="44">
        <v>0</v>
      </c>
      <c r="Q1317" s="42">
        <f t="shared" ca="1" si="293"/>
        <v>570568.72831665003</v>
      </c>
      <c r="R1317" s="42"/>
      <c r="S1317" s="34">
        <v>0</v>
      </c>
      <c r="T1317" s="34"/>
    </row>
    <row r="1318" spans="1:20" x14ac:dyDescent="0.2">
      <c r="A1318" s="38">
        <f t="shared" si="295"/>
        <v>43331</v>
      </c>
      <c r="B1318" s="39">
        <f t="shared" ca="1" si="287"/>
        <v>2671016.0808166498</v>
      </c>
      <c r="C1318" s="34">
        <f t="shared" si="288"/>
        <v>2100447.3525</v>
      </c>
      <c r="D1318" s="34"/>
      <c r="E1318" s="40">
        <f ca="1">IF(A1318&lt;$B$1,VLOOKUP(A1318,[1]DI!$A$4:$B$15000,2,FALSE),0)</f>
        <v>0</v>
      </c>
      <c r="F1318" s="41">
        <f t="shared" ca="1" si="294"/>
        <v>1</v>
      </c>
      <c r="G1318" s="41">
        <f ca="1">(TRUNC(PRODUCT($F$11:$F1317),16))</f>
        <v>1.4684141117188001</v>
      </c>
      <c r="H1318" s="42">
        <f t="shared" ca="1" si="289"/>
        <v>1.23555597786759</v>
      </c>
      <c r="I1318" s="42">
        <f t="shared" ca="1" si="290"/>
        <v>1.18846425</v>
      </c>
      <c r="J1318" s="40">
        <f t="shared" si="296"/>
        <v>3.5999999999999997E-2</v>
      </c>
      <c r="K1318" s="98">
        <f t="shared" si="297"/>
        <v>42628</v>
      </c>
      <c r="L1318" s="43">
        <f t="shared" si="298"/>
        <v>481</v>
      </c>
      <c r="M1318" s="44">
        <f t="shared" si="299"/>
        <v>482</v>
      </c>
      <c r="N1318" s="8">
        <f t="shared" si="291"/>
        <v>1.0699871940000001</v>
      </c>
      <c r="O1318" s="8">
        <f t="shared" ca="1" si="292"/>
        <v>1.271641528</v>
      </c>
      <c r="P1318" s="44">
        <v>0</v>
      </c>
      <c r="Q1318" s="42">
        <f t="shared" ca="1" si="293"/>
        <v>570568.72831665003</v>
      </c>
      <c r="R1318" s="42"/>
      <c r="S1318" s="34">
        <v>0</v>
      </c>
      <c r="T1318" s="34"/>
    </row>
    <row r="1319" spans="1:20" x14ac:dyDescent="0.2">
      <c r="A1319" s="38">
        <f t="shared" si="295"/>
        <v>43332</v>
      </c>
      <c r="B1319" s="39">
        <f t="shared" ca="1" si="287"/>
        <v>2671016.0808166498</v>
      </c>
      <c r="C1319" s="34">
        <f t="shared" si="288"/>
        <v>2100447.3525</v>
      </c>
      <c r="D1319" s="34"/>
      <c r="E1319" s="40">
        <f ca="1">IF(A1319&lt;$B$1,VLOOKUP(A1319,[1]DI!$A$4:$B$15000,2,FALSE),0)</f>
        <v>6.3899999999999998E-2</v>
      </c>
      <c r="F1319" s="41">
        <f t="shared" ca="1" si="294"/>
        <v>1.0002458294235601</v>
      </c>
      <c r="G1319" s="41">
        <f ca="1">(TRUNC(PRODUCT($F$11:$F1318),16))</f>
        <v>1.4684141117188001</v>
      </c>
      <c r="H1319" s="42">
        <f t="shared" ca="1" si="289"/>
        <v>1.23555597786759</v>
      </c>
      <c r="I1319" s="42">
        <f t="shared" ca="1" si="290"/>
        <v>1.18846425</v>
      </c>
      <c r="J1319" s="40">
        <f t="shared" si="296"/>
        <v>3.5999999999999997E-2</v>
      </c>
      <c r="K1319" s="98">
        <f t="shared" si="297"/>
        <v>42628</v>
      </c>
      <c r="L1319" s="43">
        <f t="shared" si="298"/>
        <v>482</v>
      </c>
      <c r="M1319" s="44">
        <f t="shared" si="299"/>
        <v>482</v>
      </c>
      <c r="N1319" s="8">
        <f t="shared" si="291"/>
        <v>1.0699871940000001</v>
      </c>
      <c r="O1319" s="8">
        <f t="shared" ca="1" si="292"/>
        <v>1.271641528</v>
      </c>
      <c r="P1319" s="44">
        <v>0</v>
      </c>
      <c r="Q1319" s="42">
        <f t="shared" ca="1" si="293"/>
        <v>570568.72831665003</v>
      </c>
      <c r="R1319" s="42"/>
      <c r="S1319" s="34">
        <v>0</v>
      </c>
      <c r="T1319" s="34"/>
    </row>
    <row r="1320" spans="1:20" x14ac:dyDescent="0.2">
      <c r="A1320" s="38">
        <f t="shared" si="295"/>
        <v>43333</v>
      </c>
      <c r="B1320" s="39">
        <f t="shared" ca="1" si="287"/>
        <v>2672047.6798262298</v>
      </c>
      <c r="C1320" s="34">
        <f t="shared" si="288"/>
        <v>2100447.3525</v>
      </c>
      <c r="D1320" s="34"/>
      <c r="E1320" s="40">
        <f ca="1">IF(A1320&lt;$B$1,VLOOKUP(A1320,[1]DI!$A$4:$B$15000,2,FALSE),0)</f>
        <v>6.3899999999999998E-2</v>
      </c>
      <c r="F1320" s="41">
        <f t="shared" ca="1" si="294"/>
        <v>1.0002458294235601</v>
      </c>
      <c r="G1320" s="41">
        <f ca="1">(TRUNC(PRODUCT($F$11:$F1319),16))</f>
        <v>1.4687750911134301</v>
      </c>
      <c r="H1320" s="42">
        <f t="shared" ca="1" si="289"/>
        <v>1.23555597786759</v>
      </c>
      <c r="I1320" s="42">
        <f t="shared" ca="1" si="290"/>
        <v>1.1887564100000001</v>
      </c>
      <c r="J1320" s="40">
        <f t="shared" si="296"/>
        <v>3.5999999999999997E-2</v>
      </c>
      <c r="K1320" s="98">
        <f t="shared" si="297"/>
        <v>42628</v>
      </c>
      <c r="L1320" s="43">
        <f t="shared" si="298"/>
        <v>483</v>
      </c>
      <c r="M1320" s="44">
        <f t="shared" si="299"/>
        <v>483</v>
      </c>
      <c r="N1320" s="8">
        <f t="shared" si="291"/>
        <v>1.070137372</v>
      </c>
      <c r="O1320" s="8">
        <f t="shared" ca="1" si="292"/>
        <v>1.2721326610000001</v>
      </c>
      <c r="P1320" s="44">
        <v>0</v>
      </c>
      <c r="Q1320" s="42">
        <f t="shared" ca="1" si="293"/>
        <v>571600.32732623001</v>
      </c>
      <c r="R1320" s="42"/>
      <c r="S1320" s="34">
        <v>0</v>
      </c>
      <c r="T1320" s="34"/>
    </row>
    <row r="1321" spans="1:20" x14ac:dyDescent="0.2">
      <c r="A1321" s="38">
        <f t="shared" si="295"/>
        <v>43334</v>
      </c>
      <c r="B1321" s="39">
        <f t="shared" ca="1" si="287"/>
        <v>2673079.6737199002</v>
      </c>
      <c r="C1321" s="34">
        <f t="shared" si="288"/>
        <v>2100447.3525</v>
      </c>
      <c r="D1321" s="34"/>
      <c r="E1321" s="40">
        <f ca="1">IF(A1321&lt;$B$1,VLOOKUP(A1321,[1]DI!$A$4:$B$15000,2,FALSE),0)</f>
        <v>6.3899999999999998E-2</v>
      </c>
      <c r="F1321" s="41">
        <f t="shared" ca="1" si="294"/>
        <v>1.0002458294235601</v>
      </c>
      <c r="G1321" s="41">
        <f ca="1">(TRUNC(PRODUCT($F$11:$F1320),16))</f>
        <v>1.4691361592474199</v>
      </c>
      <c r="H1321" s="42">
        <f t="shared" ca="1" si="289"/>
        <v>1.23555597786759</v>
      </c>
      <c r="I1321" s="42">
        <f t="shared" ca="1" si="290"/>
        <v>1.18904864</v>
      </c>
      <c r="J1321" s="40">
        <f t="shared" si="296"/>
        <v>3.5999999999999997E-2</v>
      </c>
      <c r="K1321" s="98">
        <f t="shared" si="297"/>
        <v>42628</v>
      </c>
      <c r="L1321" s="43">
        <f t="shared" si="298"/>
        <v>484</v>
      </c>
      <c r="M1321" s="44">
        <f t="shared" si="299"/>
        <v>484</v>
      </c>
      <c r="N1321" s="8">
        <f t="shared" si="291"/>
        <v>1.070287572</v>
      </c>
      <c r="O1321" s="8">
        <f t="shared" ca="1" si="292"/>
        <v>1.272623982</v>
      </c>
      <c r="P1321" s="44">
        <v>0</v>
      </c>
      <c r="Q1321" s="42">
        <f t="shared" ca="1" si="293"/>
        <v>572632.32121990004</v>
      </c>
      <c r="R1321" s="42"/>
      <c r="S1321" s="34">
        <v>0</v>
      </c>
      <c r="T1321" s="34"/>
    </row>
    <row r="1322" spans="1:20" x14ac:dyDescent="0.2">
      <c r="A1322" s="38">
        <f t="shared" si="295"/>
        <v>43335</v>
      </c>
      <c r="B1322" s="39">
        <f t="shared" ca="1" si="287"/>
        <v>2674112.0856026001</v>
      </c>
      <c r="C1322" s="34">
        <f t="shared" si="288"/>
        <v>2100447.3525</v>
      </c>
      <c r="D1322" s="34"/>
      <c r="E1322" s="40">
        <f ca="1">IF(A1322&lt;$B$1,VLOOKUP(A1322,[1]DI!$A$4:$B$15000,2,FALSE),0)</f>
        <v>6.3899999999999998E-2</v>
      </c>
      <c r="F1322" s="41">
        <f t="shared" ca="1" si="294"/>
        <v>1.0002458294235601</v>
      </c>
      <c r="G1322" s="41">
        <f ca="1">(TRUNC(PRODUCT($F$11:$F1321),16))</f>
        <v>1.4694973161425799</v>
      </c>
      <c r="H1322" s="42">
        <f t="shared" ca="1" si="289"/>
        <v>1.23555597786759</v>
      </c>
      <c r="I1322" s="42">
        <f t="shared" ca="1" si="290"/>
        <v>1.1893409500000001</v>
      </c>
      <c r="J1322" s="40">
        <f t="shared" si="296"/>
        <v>3.5999999999999997E-2</v>
      </c>
      <c r="K1322" s="98">
        <f t="shared" si="297"/>
        <v>42628</v>
      </c>
      <c r="L1322" s="43">
        <f t="shared" si="298"/>
        <v>485</v>
      </c>
      <c r="M1322" s="44">
        <f t="shared" si="299"/>
        <v>485</v>
      </c>
      <c r="N1322" s="8">
        <f t="shared" si="291"/>
        <v>1.070437793</v>
      </c>
      <c r="O1322" s="8">
        <f t="shared" ca="1" si="292"/>
        <v>1.273115502</v>
      </c>
      <c r="P1322" s="44">
        <v>0</v>
      </c>
      <c r="Q1322" s="42">
        <f t="shared" ca="1" si="293"/>
        <v>573664.73310259997</v>
      </c>
      <c r="R1322" s="42"/>
      <c r="S1322" s="34">
        <v>0</v>
      </c>
      <c r="T1322" s="34"/>
    </row>
    <row r="1323" spans="1:20" x14ac:dyDescent="0.2">
      <c r="A1323" s="38">
        <f t="shared" si="295"/>
        <v>43336</v>
      </c>
      <c r="B1323" s="39">
        <f t="shared" ca="1" si="287"/>
        <v>2675144.86716404</v>
      </c>
      <c r="C1323" s="34">
        <f t="shared" si="288"/>
        <v>2100447.3525</v>
      </c>
      <c r="D1323" s="34"/>
      <c r="E1323" s="40">
        <f ca="1">IF(A1323&lt;$B$1,VLOOKUP(A1323,[1]DI!$A$4:$B$15000,2,FALSE),0)</f>
        <v>6.3899999999999998E-2</v>
      </c>
      <c r="F1323" s="41">
        <f t="shared" ca="1" si="294"/>
        <v>1.0002458294235601</v>
      </c>
      <c r="G1323" s="41">
        <f ca="1">(TRUNC(PRODUCT($F$11:$F1322),16))</f>
        <v>1.46985856182073</v>
      </c>
      <c r="H1323" s="42">
        <f t="shared" ca="1" si="289"/>
        <v>1.23555597786759</v>
      </c>
      <c r="I1323" s="42">
        <f t="shared" ca="1" si="290"/>
        <v>1.18963332</v>
      </c>
      <c r="J1323" s="40">
        <f t="shared" si="296"/>
        <v>3.5999999999999997E-2</v>
      </c>
      <c r="K1323" s="98">
        <f t="shared" si="297"/>
        <v>42628</v>
      </c>
      <c r="L1323" s="43">
        <f t="shared" si="298"/>
        <v>486</v>
      </c>
      <c r="M1323" s="44">
        <f t="shared" si="299"/>
        <v>486</v>
      </c>
      <c r="N1323" s="8">
        <f t="shared" si="291"/>
        <v>1.0705880350000001</v>
      </c>
      <c r="O1323" s="8">
        <f t="shared" ca="1" si="292"/>
        <v>1.2736071980000001</v>
      </c>
      <c r="P1323" s="44">
        <v>0</v>
      </c>
      <c r="Q1323" s="42">
        <f t="shared" ca="1" si="293"/>
        <v>574697.51466403995</v>
      </c>
      <c r="R1323" s="42"/>
      <c r="S1323" s="34">
        <v>0</v>
      </c>
      <c r="T1323" s="34"/>
    </row>
    <row r="1324" spans="1:20" x14ac:dyDescent="0.2">
      <c r="A1324" s="38">
        <f t="shared" si="295"/>
        <v>43337</v>
      </c>
      <c r="B1324" s="39">
        <f t="shared" ca="1" si="287"/>
        <v>2676178.0688149398</v>
      </c>
      <c r="C1324" s="34">
        <f t="shared" si="288"/>
        <v>2100447.3525</v>
      </c>
      <c r="D1324" s="34"/>
      <c r="E1324" s="40">
        <f ca="1">IF(A1324&lt;$B$1,VLOOKUP(A1324,[1]DI!$A$4:$B$15000,2,FALSE),0)</f>
        <v>0</v>
      </c>
      <c r="F1324" s="41">
        <f t="shared" ca="1" si="294"/>
        <v>1</v>
      </c>
      <c r="G1324" s="41">
        <f ca="1">(TRUNC(PRODUCT($F$11:$F1323),16))</f>
        <v>1.4702198963037001</v>
      </c>
      <c r="H1324" s="42">
        <f t="shared" ca="1" si="289"/>
        <v>1.23555597786759</v>
      </c>
      <c r="I1324" s="42">
        <f t="shared" ca="1" si="290"/>
        <v>1.1899257700000001</v>
      </c>
      <c r="J1324" s="40">
        <f t="shared" si="296"/>
        <v>3.5999999999999997E-2</v>
      </c>
      <c r="K1324" s="98">
        <f t="shared" si="297"/>
        <v>42628</v>
      </c>
      <c r="L1324" s="43">
        <f t="shared" si="298"/>
        <v>486</v>
      </c>
      <c r="M1324" s="44">
        <f t="shared" si="299"/>
        <v>487</v>
      </c>
      <c r="N1324" s="8">
        <f t="shared" si="291"/>
        <v>1.070738298</v>
      </c>
      <c r="O1324" s="8">
        <f t="shared" ca="1" si="292"/>
        <v>1.2740990940000001</v>
      </c>
      <c r="P1324" s="44">
        <v>0</v>
      </c>
      <c r="Q1324" s="42">
        <f t="shared" ca="1" si="293"/>
        <v>575730.71631494001</v>
      </c>
      <c r="R1324" s="42"/>
      <c r="S1324" s="34">
        <v>0</v>
      </c>
      <c r="T1324" s="34"/>
    </row>
    <row r="1325" spans="1:20" x14ac:dyDescent="0.2">
      <c r="A1325" s="38">
        <f t="shared" si="295"/>
        <v>43338</v>
      </c>
      <c r="B1325" s="39">
        <f t="shared" ca="1" si="287"/>
        <v>2676178.0688149398</v>
      </c>
      <c r="C1325" s="34">
        <f t="shared" si="288"/>
        <v>2100447.3525</v>
      </c>
      <c r="D1325" s="34"/>
      <c r="E1325" s="40">
        <f ca="1">IF(A1325&lt;$B$1,VLOOKUP(A1325,[1]DI!$A$4:$B$15000,2,FALSE),0)</f>
        <v>0</v>
      </c>
      <c r="F1325" s="41">
        <f t="shared" ca="1" si="294"/>
        <v>1</v>
      </c>
      <c r="G1325" s="41">
        <f ca="1">(TRUNC(PRODUCT($F$11:$F1324),16))</f>
        <v>1.4702198963037001</v>
      </c>
      <c r="H1325" s="42">
        <f t="shared" ca="1" si="289"/>
        <v>1.23555597786759</v>
      </c>
      <c r="I1325" s="42">
        <f t="shared" ca="1" si="290"/>
        <v>1.1899257700000001</v>
      </c>
      <c r="J1325" s="40">
        <f t="shared" si="296"/>
        <v>3.5999999999999997E-2</v>
      </c>
      <c r="K1325" s="98">
        <f t="shared" si="297"/>
        <v>42628</v>
      </c>
      <c r="L1325" s="43">
        <f t="shared" si="298"/>
        <v>486</v>
      </c>
      <c r="M1325" s="44">
        <f t="shared" si="299"/>
        <v>487</v>
      </c>
      <c r="N1325" s="8">
        <f t="shared" si="291"/>
        <v>1.070738298</v>
      </c>
      <c r="O1325" s="8">
        <f t="shared" ca="1" si="292"/>
        <v>1.2740990940000001</v>
      </c>
      <c r="P1325" s="44">
        <v>0</v>
      </c>
      <c r="Q1325" s="42">
        <f t="shared" ca="1" si="293"/>
        <v>575730.71631494001</v>
      </c>
      <c r="R1325" s="42"/>
      <c r="S1325" s="34">
        <v>0</v>
      </c>
      <c r="T1325" s="34"/>
    </row>
    <row r="1326" spans="1:20" x14ac:dyDescent="0.2">
      <c r="A1326" s="38">
        <f t="shared" si="295"/>
        <v>43339</v>
      </c>
      <c r="B1326" s="39">
        <f t="shared" ca="1" si="287"/>
        <v>2676178.0688149398</v>
      </c>
      <c r="C1326" s="34">
        <f t="shared" si="288"/>
        <v>2100447.3525</v>
      </c>
      <c r="D1326" s="34"/>
      <c r="E1326" s="40">
        <f ca="1">IF(A1326&lt;$B$1,VLOOKUP(A1326,[1]DI!$A$4:$B$15000,2,FALSE),0)</f>
        <v>6.3899999999999998E-2</v>
      </c>
      <c r="F1326" s="41">
        <f t="shared" ca="1" si="294"/>
        <v>1.0002458294235601</v>
      </c>
      <c r="G1326" s="41">
        <f ca="1">(TRUNC(PRODUCT($F$11:$F1325),16))</f>
        <v>1.4702198963037001</v>
      </c>
      <c r="H1326" s="42">
        <f t="shared" ca="1" si="289"/>
        <v>1.23555597786759</v>
      </c>
      <c r="I1326" s="42">
        <f t="shared" ca="1" si="290"/>
        <v>1.1899257700000001</v>
      </c>
      <c r="J1326" s="40">
        <f t="shared" si="296"/>
        <v>3.5999999999999997E-2</v>
      </c>
      <c r="K1326" s="98">
        <f t="shared" si="297"/>
        <v>42628</v>
      </c>
      <c r="L1326" s="43">
        <f t="shared" si="298"/>
        <v>487</v>
      </c>
      <c r="M1326" s="44">
        <f t="shared" si="299"/>
        <v>487</v>
      </c>
      <c r="N1326" s="8">
        <f t="shared" si="291"/>
        <v>1.070738298</v>
      </c>
      <c r="O1326" s="8">
        <f t="shared" ca="1" si="292"/>
        <v>1.2740990940000001</v>
      </c>
      <c r="P1326" s="44">
        <v>0</v>
      </c>
      <c r="Q1326" s="42">
        <f t="shared" ca="1" si="293"/>
        <v>575730.71631494001</v>
      </c>
      <c r="R1326" s="42"/>
      <c r="S1326" s="34">
        <v>0</v>
      </c>
      <c r="T1326" s="34"/>
    </row>
    <row r="1327" spans="1:20" x14ac:dyDescent="0.2">
      <c r="A1327" s="38">
        <f t="shared" si="295"/>
        <v>43340</v>
      </c>
      <c r="B1327" s="39">
        <f t="shared" ca="1" si="287"/>
        <v>2677211.6632495001</v>
      </c>
      <c r="C1327" s="34">
        <f t="shared" si="288"/>
        <v>2100447.3525</v>
      </c>
      <c r="D1327" s="34"/>
      <c r="E1327" s="40">
        <f ca="1">IF(A1327&lt;$B$1,VLOOKUP(A1327,[1]DI!$A$4:$B$15000,2,FALSE),0)</f>
        <v>6.3899999999999998E-2</v>
      </c>
      <c r="F1327" s="41">
        <f t="shared" ca="1" si="294"/>
        <v>1.0002458294235601</v>
      </c>
      <c r="G1327" s="41">
        <f ca="1">(TRUNC(PRODUCT($F$11:$F1326),16))</f>
        <v>1.47058131961331</v>
      </c>
      <c r="H1327" s="42">
        <f t="shared" ca="1" si="289"/>
        <v>1.23555597786759</v>
      </c>
      <c r="I1327" s="42">
        <f t="shared" ca="1" si="290"/>
        <v>1.19021829</v>
      </c>
      <c r="J1327" s="40">
        <f t="shared" si="296"/>
        <v>3.5999999999999997E-2</v>
      </c>
      <c r="K1327" s="98">
        <f t="shared" si="297"/>
        <v>42628</v>
      </c>
      <c r="L1327" s="43">
        <f t="shared" si="298"/>
        <v>488</v>
      </c>
      <c r="M1327" s="44">
        <f t="shared" si="299"/>
        <v>488</v>
      </c>
      <c r="N1327" s="8">
        <f t="shared" si="291"/>
        <v>1.070888582</v>
      </c>
      <c r="O1327" s="8">
        <f t="shared" ca="1" si="292"/>
        <v>1.274591177</v>
      </c>
      <c r="P1327" s="44">
        <v>0</v>
      </c>
      <c r="Q1327" s="42">
        <f t="shared" ca="1" si="293"/>
        <v>576764.31074949994</v>
      </c>
      <c r="R1327" s="42"/>
      <c r="S1327" s="34">
        <v>0</v>
      </c>
      <c r="T1327" s="34"/>
    </row>
    <row r="1328" spans="1:20" x14ac:dyDescent="0.2">
      <c r="A1328" s="38">
        <f t="shared" si="295"/>
        <v>43341</v>
      </c>
      <c r="B1328" s="39">
        <f t="shared" ca="1" si="287"/>
        <v>2678245.6546686101</v>
      </c>
      <c r="C1328" s="34">
        <f t="shared" si="288"/>
        <v>2100447.3525</v>
      </c>
      <c r="D1328" s="34"/>
      <c r="E1328" s="40">
        <f ca="1">IF(A1328&lt;$B$1,VLOOKUP(A1328,[1]DI!$A$4:$B$15000,2,FALSE),0)</f>
        <v>6.3899999999999998E-2</v>
      </c>
      <c r="F1328" s="41">
        <f t="shared" ca="1" si="294"/>
        <v>1.0002458294235601</v>
      </c>
      <c r="G1328" s="41">
        <f ca="1">(TRUNC(PRODUCT($F$11:$F1327),16))</f>
        <v>1.4709428317714099</v>
      </c>
      <c r="H1328" s="42">
        <f t="shared" ca="1" si="289"/>
        <v>1.23555597786759</v>
      </c>
      <c r="I1328" s="42">
        <f t="shared" ca="1" si="290"/>
        <v>1.1905108799999999</v>
      </c>
      <c r="J1328" s="40">
        <f t="shared" si="296"/>
        <v>3.5999999999999997E-2</v>
      </c>
      <c r="K1328" s="98">
        <f t="shared" si="297"/>
        <v>42628</v>
      </c>
      <c r="L1328" s="43">
        <f t="shared" si="298"/>
        <v>489</v>
      </c>
      <c r="M1328" s="44">
        <f t="shared" si="299"/>
        <v>489</v>
      </c>
      <c r="N1328" s="8">
        <f t="shared" si="291"/>
        <v>1.0710388879999999</v>
      </c>
      <c r="O1328" s="8">
        <f t="shared" ca="1" si="292"/>
        <v>1.275083449</v>
      </c>
      <c r="P1328" s="44">
        <v>0</v>
      </c>
      <c r="Q1328" s="42">
        <f t="shared" ca="1" si="293"/>
        <v>577798.30216861004</v>
      </c>
      <c r="R1328" s="42"/>
      <c r="S1328" s="34">
        <v>0</v>
      </c>
      <c r="T1328" s="34"/>
    </row>
    <row r="1329" spans="1:21" x14ac:dyDescent="0.2">
      <c r="A1329" s="38">
        <f t="shared" si="295"/>
        <v>43342</v>
      </c>
      <c r="B1329" s="39">
        <f t="shared" ca="1" si="287"/>
        <v>2679280.03887138</v>
      </c>
      <c r="C1329" s="34">
        <f t="shared" si="288"/>
        <v>2100447.3525</v>
      </c>
      <c r="D1329" s="34"/>
      <c r="E1329" s="40">
        <f ca="1">IF(A1329&lt;$B$1,VLOOKUP(A1329,[1]DI!$A$4:$B$15000,2,FALSE),0)</f>
        <v>6.3899999999999998E-2</v>
      </c>
      <c r="F1329" s="41">
        <f t="shared" ca="1" si="294"/>
        <v>1.0002458294235601</v>
      </c>
      <c r="G1329" s="41">
        <f ca="1">(TRUNC(PRODUCT($F$11:$F1328),16))</f>
        <v>1.4713044327998299</v>
      </c>
      <c r="H1329" s="42">
        <f t="shared" ca="1" si="289"/>
        <v>1.23555597786759</v>
      </c>
      <c r="I1329" s="42">
        <f t="shared" ca="1" si="290"/>
        <v>1.1908035400000001</v>
      </c>
      <c r="J1329" s="40">
        <f t="shared" si="296"/>
        <v>3.5999999999999997E-2</v>
      </c>
      <c r="K1329" s="98">
        <f t="shared" si="297"/>
        <v>42628</v>
      </c>
      <c r="L1329" s="43">
        <f t="shared" si="298"/>
        <v>490</v>
      </c>
      <c r="M1329" s="44">
        <f t="shared" si="299"/>
        <v>490</v>
      </c>
      <c r="N1329" s="8">
        <f t="shared" si="291"/>
        <v>1.0711892139999999</v>
      </c>
      <c r="O1329" s="8">
        <f t="shared" ca="1" si="292"/>
        <v>1.275575908</v>
      </c>
      <c r="P1329" s="44">
        <v>0</v>
      </c>
      <c r="Q1329" s="42">
        <f t="shared" ca="1" si="293"/>
        <v>578832.68637138</v>
      </c>
      <c r="R1329" s="42"/>
      <c r="S1329" s="34">
        <v>0</v>
      </c>
      <c r="T1329" s="34"/>
    </row>
    <row r="1330" spans="1:21" s="37" customFormat="1" x14ac:dyDescent="0.2">
      <c r="A1330" s="38">
        <f t="shared" si="295"/>
        <v>43343</v>
      </c>
      <c r="B1330" s="39">
        <f t="shared" ca="1" si="287"/>
        <v>2680314.8200586899</v>
      </c>
      <c r="C1330" s="34">
        <f t="shared" si="288"/>
        <v>2100447.3525</v>
      </c>
      <c r="D1330" s="34"/>
      <c r="E1330" s="40">
        <f ca="1">IF(A1330&lt;$B$1,VLOOKUP(A1330,[1]DI!$A$4:$B$15000,2,FALSE),0)</f>
        <v>6.3899999999999998E-2</v>
      </c>
      <c r="F1330" s="41">
        <f t="shared" ca="1" si="294"/>
        <v>1.0002458294235601</v>
      </c>
      <c r="G1330" s="41">
        <f ca="1">(TRUNC(PRODUCT($F$11:$F1329),16))</f>
        <v>1.47166612272043</v>
      </c>
      <c r="H1330" s="42">
        <f t="shared" ca="1" si="289"/>
        <v>1.23555597786759</v>
      </c>
      <c r="I1330" s="42">
        <f t="shared" ca="1" si="290"/>
        <v>1.1910962700000001</v>
      </c>
      <c r="J1330" s="40">
        <f t="shared" si="296"/>
        <v>3.5999999999999997E-2</v>
      </c>
      <c r="K1330" s="98">
        <f t="shared" si="297"/>
        <v>42628</v>
      </c>
      <c r="L1330" s="43">
        <f t="shared" si="298"/>
        <v>491</v>
      </c>
      <c r="M1330" s="44">
        <f t="shared" si="299"/>
        <v>491</v>
      </c>
      <c r="N1330" s="8">
        <f t="shared" si="291"/>
        <v>1.0713395619999999</v>
      </c>
      <c r="O1330" s="8">
        <f t="shared" ca="1" si="292"/>
        <v>1.276068556</v>
      </c>
      <c r="P1330" s="44">
        <v>21</v>
      </c>
      <c r="Q1330" s="42">
        <f t="shared" ca="1" si="293"/>
        <v>579867.46755869</v>
      </c>
      <c r="R1330" s="42"/>
      <c r="S1330" s="34">
        <f ca="1">IF(T1330&gt;0,T1330-Q1330,0)</f>
        <v>-525678.46755869</v>
      </c>
      <c r="T1330" s="34">
        <v>54189</v>
      </c>
      <c r="U1330" s="36"/>
    </row>
    <row r="1331" spans="1:21" x14ac:dyDescent="0.2">
      <c r="A1331" s="38">
        <f t="shared" si="295"/>
        <v>43344</v>
      </c>
      <c r="B1331" s="39">
        <f t="shared" ca="1" si="287"/>
        <v>2627140.08499903</v>
      </c>
      <c r="C1331" s="34">
        <f t="shared" ca="1" si="288"/>
        <v>2626125.8200586899</v>
      </c>
      <c r="D1331" s="34"/>
      <c r="E1331" s="40">
        <f ca="1">IF(A1331&lt;$B$1,VLOOKUP(A1331,[1]DI!$A$4:$B$15000,2,FALSE),0)</f>
        <v>0</v>
      </c>
      <c r="F1331" s="41">
        <f t="shared" ca="1" si="294"/>
        <v>1</v>
      </c>
      <c r="G1331" s="41">
        <f ca="1">(TRUNC(PRODUCT($F$11:$F1330),16))</f>
        <v>1.4720279015550499</v>
      </c>
      <c r="H1331" s="42">
        <f t="shared" ca="1" si="289"/>
        <v>1.47166612272043</v>
      </c>
      <c r="I1331" s="42">
        <f t="shared" ca="1" si="290"/>
        <v>1.0002458299999999</v>
      </c>
      <c r="J1331" s="40">
        <f t="shared" si="296"/>
        <v>3.5999999999999997E-2</v>
      </c>
      <c r="K1331" s="98">
        <f t="shared" si="297"/>
        <v>43343</v>
      </c>
      <c r="L1331" s="43">
        <f t="shared" si="298"/>
        <v>1</v>
      </c>
      <c r="M1331" s="44">
        <f t="shared" si="299"/>
        <v>1</v>
      </c>
      <c r="N1331" s="8">
        <f t="shared" si="291"/>
        <v>1.000140356</v>
      </c>
      <c r="O1331" s="8">
        <f t="shared" ca="1" si="292"/>
        <v>1.0003862210000001</v>
      </c>
      <c r="P1331" s="44">
        <v>0</v>
      </c>
      <c r="Q1331" s="42">
        <f t="shared" ca="1" si="293"/>
        <v>1014.26494034</v>
      </c>
      <c r="R1331" s="42"/>
      <c r="S1331" s="34">
        <f t="shared" ref="S1331:S1394" si="300">IF(T1331&gt;0,T1331-Q1331,0)</f>
        <v>0</v>
      </c>
      <c r="T1331" s="34"/>
    </row>
    <row r="1332" spans="1:21" x14ac:dyDescent="0.2">
      <c r="A1332" s="38">
        <f t="shared" si="295"/>
        <v>43345</v>
      </c>
      <c r="B1332" s="39">
        <f t="shared" ca="1" si="287"/>
        <v>2627140.08499903</v>
      </c>
      <c r="C1332" s="34">
        <f t="shared" ca="1" si="288"/>
        <v>2626125.8200586899</v>
      </c>
      <c r="D1332" s="34"/>
      <c r="E1332" s="40">
        <f ca="1">IF(A1332&lt;$B$1,VLOOKUP(A1332,[1]DI!$A$4:$B$15000,2,FALSE),0)</f>
        <v>0</v>
      </c>
      <c r="F1332" s="41">
        <f t="shared" ca="1" si="294"/>
        <v>1</v>
      </c>
      <c r="G1332" s="41">
        <f ca="1">(TRUNC(PRODUCT($F$11:$F1331),16))</f>
        <v>1.4720279015550499</v>
      </c>
      <c r="H1332" s="42">
        <f t="shared" ca="1" si="289"/>
        <v>1.47166612272043</v>
      </c>
      <c r="I1332" s="42">
        <f t="shared" ca="1" si="290"/>
        <v>1.0002458299999999</v>
      </c>
      <c r="J1332" s="40">
        <f t="shared" si="296"/>
        <v>3.5999999999999997E-2</v>
      </c>
      <c r="K1332" s="98">
        <f t="shared" si="297"/>
        <v>43343</v>
      </c>
      <c r="L1332" s="43">
        <f t="shared" si="298"/>
        <v>1</v>
      </c>
      <c r="M1332" s="44">
        <f t="shared" si="299"/>
        <v>1</v>
      </c>
      <c r="N1332" s="8">
        <f t="shared" si="291"/>
        <v>1.000140356</v>
      </c>
      <c r="O1332" s="8">
        <f t="shared" ca="1" si="292"/>
        <v>1.0003862210000001</v>
      </c>
      <c r="P1332" s="44">
        <v>0</v>
      </c>
      <c r="Q1332" s="42">
        <f t="shared" ca="1" si="293"/>
        <v>1014.26494034</v>
      </c>
      <c r="R1332" s="42"/>
      <c r="S1332" s="34">
        <f t="shared" si="300"/>
        <v>0</v>
      </c>
      <c r="T1332" s="34"/>
    </row>
    <row r="1333" spans="1:21" x14ac:dyDescent="0.2">
      <c r="A1333" s="38">
        <f t="shared" si="295"/>
        <v>43346</v>
      </c>
      <c r="B1333" s="39">
        <f t="shared" ca="1" si="287"/>
        <v>2627140.08499903</v>
      </c>
      <c r="C1333" s="34">
        <f t="shared" ca="1" si="288"/>
        <v>2626125.8200586899</v>
      </c>
      <c r="D1333" s="34"/>
      <c r="E1333" s="40">
        <f ca="1">IF(A1333&lt;$B$1,VLOOKUP(A1333,[1]DI!$A$4:$B$15000,2,FALSE),0)</f>
        <v>6.3899999999999998E-2</v>
      </c>
      <c r="F1333" s="41">
        <f t="shared" ca="1" si="294"/>
        <v>1.0002458294235601</v>
      </c>
      <c r="G1333" s="41">
        <f ca="1">(TRUNC(PRODUCT($F$11:$F1332),16))</f>
        <v>1.4720279015550499</v>
      </c>
      <c r="H1333" s="42">
        <f t="shared" ca="1" si="289"/>
        <v>1.47166612272043</v>
      </c>
      <c r="I1333" s="42">
        <f t="shared" ca="1" si="290"/>
        <v>1.0002458299999999</v>
      </c>
      <c r="J1333" s="40">
        <f t="shared" si="296"/>
        <v>3.5999999999999997E-2</v>
      </c>
      <c r="K1333" s="98">
        <f t="shared" si="297"/>
        <v>43343</v>
      </c>
      <c r="L1333" s="43">
        <f t="shared" si="298"/>
        <v>1</v>
      </c>
      <c r="M1333" s="44">
        <f t="shared" si="299"/>
        <v>1</v>
      </c>
      <c r="N1333" s="8">
        <f t="shared" si="291"/>
        <v>1.000140356</v>
      </c>
      <c r="O1333" s="8">
        <f t="shared" ca="1" si="292"/>
        <v>1.0003862210000001</v>
      </c>
      <c r="P1333" s="44">
        <v>0</v>
      </c>
      <c r="Q1333" s="42">
        <f t="shared" ca="1" si="293"/>
        <v>1014.26494034</v>
      </c>
      <c r="R1333" s="42"/>
      <c r="S1333" s="34">
        <f t="shared" si="300"/>
        <v>0</v>
      </c>
      <c r="T1333" s="34"/>
    </row>
    <row r="1334" spans="1:21" x14ac:dyDescent="0.2">
      <c r="A1334" s="38">
        <f t="shared" si="295"/>
        <v>43347</v>
      </c>
      <c r="B1334" s="39">
        <f t="shared" ca="1" si="287"/>
        <v>2628154.7359798797</v>
      </c>
      <c r="C1334" s="34">
        <f t="shared" ca="1" si="288"/>
        <v>2626125.8200586899</v>
      </c>
      <c r="D1334" s="34"/>
      <c r="E1334" s="40">
        <f ca="1">IF(A1334&lt;$B$1,VLOOKUP(A1334,[1]DI!$A$4:$B$15000,2,FALSE),0)</f>
        <v>6.3899999999999998E-2</v>
      </c>
      <c r="F1334" s="41">
        <f t="shared" ca="1" si="294"/>
        <v>1.0002458294235601</v>
      </c>
      <c r="G1334" s="41">
        <f ca="1">(TRUNC(PRODUCT($F$11:$F1333),16))</f>
        <v>1.4723897693255501</v>
      </c>
      <c r="H1334" s="42">
        <f t="shared" ca="1" si="289"/>
        <v>1.47166612272043</v>
      </c>
      <c r="I1334" s="42">
        <f t="shared" ca="1" si="290"/>
        <v>1.0004917200000001</v>
      </c>
      <c r="J1334" s="40">
        <f t="shared" si="296"/>
        <v>3.5999999999999997E-2</v>
      </c>
      <c r="K1334" s="98">
        <f t="shared" si="297"/>
        <v>43343</v>
      </c>
      <c r="L1334" s="43">
        <f t="shared" si="298"/>
        <v>2</v>
      </c>
      <c r="M1334" s="44">
        <f t="shared" si="299"/>
        <v>2</v>
      </c>
      <c r="N1334" s="8">
        <f t="shared" si="291"/>
        <v>1.0002807309999999</v>
      </c>
      <c r="O1334" s="8">
        <f t="shared" ca="1" si="292"/>
        <v>1.0007725890000001</v>
      </c>
      <c r="P1334" s="44">
        <v>0</v>
      </c>
      <c r="Q1334" s="42">
        <f t="shared" ca="1" si="293"/>
        <v>2028.9159211900001</v>
      </c>
      <c r="R1334" s="42"/>
      <c r="S1334" s="34">
        <f t="shared" si="300"/>
        <v>0</v>
      </c>
      <c r="T1334" s="34"/>
    </row>
    <row r="1335" spans="1:21" x14ac:dyDescent="0.2">
      <c r="A1335" s="38">
        <f t="shared" si="295"/>
        <v>43348</v>
      </c>
      <c r="B1335" s="39">
        <f t="shared" ca="1" si="287"/>
        <v>2629169.7808796</v>
      </c>
      <c r="C1335" s="34">
        <f t="shared" ca="1" si="288"/>
        <v>2626125.8200586899</v>
      </c>
      <c r="D1335" s="34"/>
      <c r="E1335" s="40">
        <f ca="1">IF(A1335&lt;$B$1,VLOOKUP(A1335,[1]DI!$A$4:$B$15000,2,FALSE),0)</f>
        <v>6.3899999999999998E-2</v>
      </c>
      <c r="F1335" s="41">
        <f t="shared" ca="1" si="294"/>
        <v>1.0002458294235601</v>
      </c>
      <c r="G1335" s="41">
        <f ca="1">(TRUNC(PRODUCT($F$11:$F1334),16))</f>
        <v>1.4727517260537999</v>
      </c>
      <c r="H1335" s="42">
        <f t="shared" ca="1" si="289"/>
        <v>1.47166612272043</v>
      </c>
      <c r="I1335" s="42">
        <f t="shared" ca="1" si="290"/>
        <v>1.0007376699999999</v>
      </c>
      <c r="J1335" s="40">
        <f t="shared" si="296"/>
        <v>3.5999999999999997E-2</v>
      </c>
      <c r="K1335" s="98">
        <f t="shared" si="297"/>
        <v>43343</v>
      </c>
      <c r="L1335" s="43">
        <f t="shared" si="298"/>
        <v>3</v>
      </c>
      <c r="M1335" s="44">
        <f t="shared" si="299"/>
        <v>3</v>
      </c>
      <c r="N1335" s="8">
        <f t="shared" si="291"/>
        <v>1.000421126</v>
      </c>
      <c r="O1335" s="8">
        <f t="shared" ca="1" si="292"/>
        <v>1.0011591070000001</v>
      </c>
      <c r="P1335" s="44">
        <v>0</v>
      </c>
      <c r="Q1335" s="42">
        <f t="shared" ca="1" si="293"/>
        <v>3043.9608209100002</v>
      </c>
      <c r="R1335" s="42"/>
      <c r="S1335" s="34">
        <f t="shared" si="300"/>
        <v>0</v>
      </c>
      <c r="T1335" s="34"/>
    </row>
    <row r="1336" spans="1:21" x14ac:dyDescent="0.2">
      <c r="A1336" s="38">
        <f t="shared" si="295"/>
        <v>43349</v>
      </c>
      <c r="B1336" s="39">
        <f t="shared" ca="1" si="287"/>
        <v>2630185.21444593</v>
      </c>
      <c r="C1336" s="34">
        <f t="shared" ca="1" si="288"/>
        <v>2626125.8200586899</v>
      </c>
      <c r="D1336" s="34"/>
      <c r="E1336" s="40">
        <f ca="1">IF(A1336&lt;$B$1,VLOOKUP(A1336,[1]DI!$A$4:$B$15000,2,FALSE),0)</f>
        <v>6.3899999999999998E-2</v>
      </c>
      <c r="F1336" s="41">
        <f t="shared" ca="1" si="294"/>
        <v>1.0002458294235601</v>
      </c>
      <c r="G1336" s="41">
        <f ca="1">(TRUNC(PRODUCT($F$11:$F1335),16))</f>
        <v>1.47311377176167</v>
      </c>
      <c r="H1336" s="42">
        <f t="shared" ca="1" si="289"/>
        <v>1.47166612272043</v>
      </c>
      <c r="I1336" s="42">
        <f t="shared" ca="1" si="290"/>
        <v>1.00098368</v>
      </c>
      <c r="J1336" s="40">
        <f t="shared" si="296"/>
        <v>3.5999999999999997E-2</v>
      </c>
      <c r="K1336" s="98">
        <f t="shared" si="297"/>
        <v>43343</v>
      </c>
      <c r="L1336" s="43">
        <f t="shared" si="298"/>
        <v>4</v>
      </c>
      <c r="M1336" s="44">
        <f t="shared" si="299"/>
        <v>4</v>
      </c>
      <c r="N1336" s="8">
        <f t="shared" si="291"/>
        <v>1.0005615409999999</v>
      </c>
      <c r="O1336" s="8">
        <f t="shared" ca="1" si="292"/>
        <v>1.0015457729999999</v>
      </c>
      <c r="P1336" s="44">
        <v>0</v>
      </c>
      <c r="Q1336" s="42">
        <f t="shared" ca="1" si="293"/>
        <v>4059.39438724</v>
      </c>
      <c r="R1336" s="42"/>
      <c r="S1336" s="34">
        <f t="shared" si="300"/>
        <v>0</v>
      </c>
      <c r="T1336" s="34"/>
    </row>
    <row r="1337" spans="1:21" x14ac:dyDescent="0.2">
      <c r="A1337" s="38">
        <f t="shared" si="295"/>
        <v>43350</v>
      </c>
      <c r="B1337" s="39">
        <f t="shared" ca="1" si="287"/>
        <v>2631201.0393050201</v>
      </c>
      <c r="C1337" s="34">
        <f t="shared" ca="1" si="288"/>
        <v>2626125.8200586899</v>
      </c>
      <c r="D1337" s="34"/>
      <c r="E1337" s="40">
        <f ca="1">IF(A1337&lt;$B$1,VLOOKUP(A1337,[1]DI!$A$4:$B$15000,2,FALSE),0)</f>
        <v>0</v>
      </c>
      <c r="F1337" s="41">
        <f t="shared" ca="1" si="294"/>
        <v>1</v>
      </c>
      <c r="G1337" s="41">
        <f ca="1">(TRUNC(PRODUCT($F$11:$F1336),16))</f>
        <v>1.4734759064710199</v>
      </c>
      <c r="H1337" s="42">
        <f t="shared" ca="1" si="289"/>
        <v>1.47166612272043</v>
      </c>
      <c r="I1337" s="42">
        <f t="shared" ca="1" si="290"/>
        <v>1.00122975</v>
      </c>
      <c r="J1337" s="40">
        <f t="shared" si="296"/>
        <v>3.5999999999999997E-2</v>
      </c>
      <c r="K1337" s="98">
        <f t="shared" si="297"/>
        <v>43343</v>
      </c>
      <c r="L1337" s="43">
        <f t="shared" si="298"/>
        <v>4</v>
      </c>
      <c r="M1337" s="44">
        <f t="shared" si="299"/>
        <v>5</v>
      </c>
      <c r="N1337" s="8">
        <f t="shared" si="291"/>
        <v>1.0007019749999999</v>
      </c>
      <c r="O1337" s="8">
        <f t="shared" ca="1" si="292"/>
        <v>1.0019325880000001</v>
      </c>
      <c r="P1337" s="44">
        <v>0</v>
      </c>
      <c r="Q1337" s="42">
        <f t="shared" ca="1" si="293"/>
        <v>5075.2192463299998</v>
      </c>
      <c r="R1337" s="42"/>
      <c r="S1337" s="34">
        <f t="shared" si="300"/>
        <v>0</v>
      </c>
      <c r="T1337" s="34"/>
    </row>
    <row r="1338" spans="1:21" x14ac:dyDescent="0.2">
      <c r="A1338" s="38">
        <f t="shared" si="295"/>
        <v>43351</v>
      </c>
      <c r="B1338" s="39">
        <f t="shared" ca="1" si="287"/>
        <v>2631201.0393050201</v>
      </c>
      <c r="C1338" s="34">
        <f t="shared" ca="1" si="288"/>
        <v>2626125.8200586899</v>
      </c>
      <c r="D1338" s="34"/>
      <c r="E1338" s="40">
        <f ca="1">IF(A1338&lt;$B$1,VLOOKUP(A1338,[1]DI!$A$4:$B$15000,2,FALSE),0)</f>
        <v>0</v>
      </c>
      <c r="F1338" s="41">
        <f t="shared" ca="1" si="294"/>
        <v>1</v>
      </c>
      <c r="G1338" s="41">
        <f ca="1">(TRUNC(PRODUCT($F$11:$F1337),16))</f>
        <v>1.4734759064710199</v>
      </c>
      <c r="H1338" s="42">
        <f t="shared" ca="1" si="289"/>
        <v>1.47166612272043</v>
      </c>
      <c r="I1338" s="42">
        <f t="shared" ca="1" si="290"/>
        <v>1.00122975</v>
      </c>
      <c r="J1338" s="40">
        <f t="shared" si="296"/>
        <v>3.5999999999999997E-2</v>
      </c>
      <c r="K1338" s="98">
        <f t="shared" si="297"/>
        <v>43343</v>
      </c>
      <c r="L1338" s="43">
        <f t="shared" si="298"/>
        <v>4</v>
      </c>
      <c r="M1338" s="44">
        <f t="shared" si="299"/>
        <v>5</v>
      </c>
      <c r="N1338" s="8">
        <f t="shared" si="291"/>
        <v>1.0007019749999999</v>
      </c>
      <c r="O1338" s="8">
        <f t="shared" ca="1" si="292"/>
        <v>1.0019325880000001</v>
      </c>
      <c r="P1338" s="44">
        <v>0</v>
      </c>
      <c r="Q1338" s="42">
        <f t="shared" ca="1" si="293"/>
        <v>5075.2192463299998</v>
      </c>
      <c r="R1338" s="42"/>
      <c r="S1338" s="34">
        <f t="shared" si="300"/>
        <v>0</v>
      </c>
      <c r="T1338" s="34"/>
    </row>
    <row r="1339" spans="1:21" x14ac:dyDescent="0.2">
      <c r="A1339" s="38">
        <f t="shared" si="295"/>
        <v>43352</v>
      </c>
      <c r="B1339" s="39">
        <f t="shared" ca="1" si="287"/>
        <v>2631201.0393050201</v>
      </c>
      <c r="C1339" s="34">
        <f t="shared" ca="1" si="288"/>
        <v>2626125.8200586899</v>
      </c>
      <c r="D1339" s="34"/>
      <c r="E1339" s="40">
        <f ca="1">IF(A1339&lt;$B$1,VLOOKUP(A1339,[1]DI!$A$4:$B$15000,2,FALSE),0)</f>
        <v>0</v>
      </c>
      <c r="F1339" s="41">
        <f t="shared" ca="1" si="294"/>
        <v>1</v>
      </c>
      <c r="G1339" s="41">
        <f ca="1">(TRUNC(PRODUCT($F$11:$F1338),16))</f>
        <v>1.4734759064710199</v>
      </c>
      <c r="H1339" s="42">
        <f t="shared" ca="1" si="289"/>
        <v>1.47166612272043</v>
      </c>
      <c r="I1339" s="42">
        <f t="shared" ca="1" si="290"/>
        <v>1.00122975</v>
      </c>
      <c r="J1339" s="40">
        <f t="shared" si="296"/>
        <v>3.5999999999999997E-2</v>
      </c>
      <c r="K1339" s="98">
        <f t="shared" si="297"/>
        <v>43343</v>
      </c>
      <c r="L1339" s="43">
        <f t="shared" si="298"/>
        <v>4</v>
      </c>
      <c r="M1339" s="44">
        <f t="shared" si="299"/>
        <v>5</v>
      </c>
      <c r="N1339" s="8">
        <f t="shared" si="291"/>
        <v>1.0007019749999999</v>
      </c>
      <c r="O1339" s="8">
        <f t="shared" ca="1" si="292"/>
        <v>1.0019325880000001</v>
      </c>
      <c r="P1339" s="44">
        <v>0</v>
      </c>
      <c r="Q1339" s="42">
        <f t="shared" ca="1" si="293"/>
        <v>5075.2192463299998</v>
      </c>
      <c r="R1339" s="42"/>
      <c r="S1339" s="34">
        <f t="shared" si="300"/>
        <v>0</v>
      </c>
      <c r="T1339" s="34"/>
    </row>
    <row r="1340" spans="1:21" x14ac:dyDescent="0.2">
      <c r="A1340" s="38">
        <f t="shared" si="295"/>
        <v>43353</v>
      </c>
      <c r="B1340" s="39">
        <f t="shared" ca="1" si="287"/>
        <v>2631201.0393050201</v>
      </c>
      <c r="C1340" s="34">
        <f t="shared" ca="1" si="288"/>
        <v>2626125.8200586899</v>
      </c>
      <c r="D1340" s="34"/>
      <c r="E1340" s="40">
        <f ca="1">IF(A1340&lt;$B$1,VLOOKUP(A1340,[1]DI!$A$4:$B$15000,2,FALSE),0)</f>
        <v>6.3899999999999998E-2</v>
      </c>
      <c r="F1340" s="41">
        <f t="shared" ca="1" si="294"/>
        <v>1.0002458294235601</v>
      </c>
      <c r="G1340" s="41">
        <f ca="1">(TRUNC(PRODUCT($F$11:$F1339),16))</f>
        <v>1.4734759064710199</v>
      </c>
      <c r="H1340" s="42">
        <f t="shared" ca="1" si="289"/>
        <v>1.47166612272043</v>
      </c>
      <c r="I1340" s="42">
        <f t="shared" ca="1" si="290"/>
        <v>1.00122975</v>
      </c>
      <c r="J1340" s="40">
        <f t="shared" si="296"/>
        <v>3.5999999999999997E-2</v>
      </c>
      <c r="K1340" s="98">
        <f t="shared" si="297"/>
        <v>43343</v>
      </c>
      <c r="L1340" s="43">
        <f t="shared" si="298"/>
        <v>5</v>
      </c>
      <c r="M1340" s="44">
        <f t="shared" si="299"/>
        <v>5</v>
      </c>
      <c r="N1340" s="8">
        <f t="shared" si="291"/>
        <v>1.0007019749999999</v>
      </c>
      <c r="O1340" s="8">
        <f t="shared" ca="1" si="292"/>
        <v>1.0019325880000001</v>
      </c>
      <c r="P1340" s="44">
        <v>0</v>
      </c>
      <c r="Q1340" s="42">
        <f t="shared" ca="1" si="293"/>
        <v>5075.2192463299998</v>
      </c>
      <c r="R1340" s="42"/>
      <c r="S1340" s="34">
        <f t="shared" si="300"/>
        <v>0</v>
      </c>
      <c r="T1340" s="34"/>
    </row>
    <row r="1341" spans="1:21" x14ac:dyDescent="0.2">
      <c r="A1341" s="38">
        <f t="shared" si="295"/>
        <v>43354</v>
      </c>
      <c r="B1341" s="39">
        <f t="shared" ca="1" si="287"/>
        <v>2632217.2554568499</v>
      </c>
      <c r="C1341" s="34">
        <f t="shared" ca="1" si="288"/>
        <v>2626125.8200586899</v>
      </c>
      <c r="D1341" s="34"/>
      <c r="E1341" s="40">
        <f ca="1">IF(A1341&lt;$B$1,VLOOKUP(A1341,[1]DI!$A$4:$B$15000,2,FALSE),0)</f>
        <v>6.3899999999999998E-2</v>
      </c>
      <c r="F1341" s="41">
        <f t="shared" ca="1" si="294"/>
        <v>1.0002458294235601</v>
      </c>
      <c r="G1341" s="41">
        <f ca="1">(TRUNC(PRODUCT($F$11:$F1340),16))</f>
        <v>1.47383813020374</v>
      </c>
      <c r="H1341" s="42">
        <f t="shared" ca="1" si="289"/>
        <v>1.47166612272043</v>
      </c>
      <c r="I1341" s="42">
        <f t="shared" ca="1" si="290"/>
        <v>1.0014758800000001</v>
      </c>
      <c r="J1341" s="40">
        <f t="shared" si="296"/>
        <v>3.5999999999999997E-2</v>
      </c>
      <c r="K1341" s="98">
        <f t="shared" si="297"/>
        <v>43343</v>
      </c>
      <c r="L1341" s="43">
        <f t="shared" si="298"/>
        <v>6</v>
      </c>
      <c r="M1341" s="44">
        <f t="shared" si="299"/>
        <v>6</v>
      </c>
      <c r="N1341" s="8">
        <f t="shared" si="291"/>
        <v>1.000842429</v>
      </c>
      <c r="O1341" s="8">
        <f t="shared" ca="1" si="292"/>
        <v>1.0023195519999999</v>
      </c>
      <c r="P1341" s="44">
        <v>0</v>
      </c>
      <c r="Q1341" s="42">
        <f t="shared" ca="1" si="293"/>
        <v>6091.4353981599997</v>
      </c>
      <c r="R1341" s="42"/>
      <c r="S1341" s="34">
        <f t="shared" si="300"/>
        <v>0</v>
      </c>
      <c r="T1341" s="34"/>
    </row>
    <row r="1342" spans="1:21" x14ac:dyDescent="0.2">
      <c r="A1342" s="38">
        <f t="shared" si="295"/>
        <v>43355</v>
      </c>
      <c r="B1342" s="39">
        <f t="shared" ref="B1342:B1405" ca="1" si="301">IF(A1342&lt;=TODAY(),C1342+Q1342,IF(AND(A1342&gt;TODAY(),A1342&lt;=$B$1),IF(VLOOKUP(TODAY(),$A$10:$E$2000,5,FALSE)=0,"n.d",C1342+Q1342),"n.d"))</f>
        <v>2633233.8917888198</v>
      </c>
      <c r="C1342" s="34">
        <f t="shared" ref="C1342:C1405" ca="1" si="302">(C1341-S1341)</f>
        <v>2626125.8200586899</v>
      </c>
      <c r="D1342" s="34"/>
      <c r="E1342" s="40">
        <f ca="1">IF(A1342&lt;$B$1,VLOOKUP(A1342,[1]DI!$A$4:$B$15000,2,FALSE),0)</f>
        <v>6.3899999999999998E-2</v>
      </c>
      <c r="F1342" s="41">
        <f t="shared" ca="1" si="294"/>
        <v>1.0002458294235601</v>
      </c>
      <c r="G1342" s="41">
        <f ca="1">(TRUNC(PRODUCT($F$11:$F1341),16))</f>
        <v>1.4742004429816999</v>
      </c>
      <c r="H1342" s="42">
        <f t="shared" ref="H1342:H1405" ca="1" si="303">IF(P1341&gt;0,G1341,H1341)</f>
        <v>1.47166612272043</v>
      </c>
      <c r="I1342" s="42">
        <f t="shared" ref="I1342:I1405" ca="1" si="304">ROUND(G1342/H1342,8)</f>
        <v>1.00172208</v>
      </c>
      <c r="J1342" s="40">
        <f t="shared" si="296"/>
        <v>3.5999999999999997E-2</v>
      </c>
      <c r="K1342" s="98">
        <f t="shared" si="297"/>
        <v>43343</v>
      </c>
      <c r="L1342" s="43">
        <f t="shared" si="298"/>
        <v>7</v>
      </c>
      <c r="M1342" s="44">
        <f t="shared" si="299"/>
        <v>7</v>
      </c>
      <c r="N1342" s="8">
        <f t="shared" ref="N1342:N1405" si="305">ROUND((J1342+1)^(M1342/252),9)</f>
        <v>1.0009829029999999</v>
      </c>
      <c r="O1342" s="8">
        <f t="shared" ref="O1342:O1405" ca="1" si="306">ROUND(I1342*N1342,9)</f>
        <v>1.0027066760000001</v>
      </c>
      <c r="P1342" s="44">
        <v>0</v>
      </c>
      <c r="Q1342" s="42">
        <f t="shared" ref="Q1342:Q1405" ca="1" si="307">TRUNC(((O1342-1)*C1342),8)</f>
        <v>7108.0717301300001</v>
      </c>
      <c r="R1342" s="42"/>
      <c r="S1342" s="34">
        <f t="shared" si="300"/>
        <v>0</v>
      </c>
      <c r="T1342" s="34"/>
    </row>
    <row r="1343" spans="1:21" x14ac:dyDescent="0.2">
      <c r="A1343" s="38">
        <f t="shared" si="295"/>
        <v>43356</v>
      </c>
      <c r="B1343" s="39">
        <f t="shared" ca="1" si="301"/>
        <v>2634250.8905261499</v>
      </c>
      <c r="C1343" s="34">
        <f t="shared" ca="1" si="302"/>
        <v>2626125.8200586899</v>
      </c>
      <c r="D1343" s="34"/>
      <c r="E1343" s="40">
        <f ca="1">IF(A1343&lt;$B$1,VLOOKUP(A1343,[1]DI!$A$4:$B$15000,2,FALSE),0)</f>
        <v>6.3899999999999998E-2</v>
      </c>
      <c r="F1343" s="41">
        <f t="shared" ca="1" si="294"/>
        <v>1.0002458294235601</v>
      </c>
      <c r="G1343" s="41">
        <f ca="1">(TRUNC(PRODUCT($F$11:$F1342),16))</f>
        <v>1.47456284482681</v>
      </c>
      <c r="H1343" s="42">
        <f t="shared" ca="1" si="303"/>
        <v>1.47166612272043</v>
      </c>
      <c r="I1343" s="42">
        <f t="shared" ca="1" si="304"/>
        <v>1.00196833</v>
      </c>
      <c r="J1343" s="40">
        <f t="shared" si="296"/>
        <v>3.5999999999999997E-2</v>
      </c>
      <c r="K1343" s="98">
        <f t="shared" si="297"/>
        <v>43343</v>
      </c>
      <c r="L1343" s="43">
        <f t="shared" si="298"/>
        <v>8</v>
      </c>
      <c r="M1343" s="44">
        <f t="shared" si="299"/>
        <v>8</v>
      </c>
      <c r="N1343" s="8">
        <f t="shared" si="305"/>
        <v>1.001123397</v>
      </c>
      <c r="O1343" s="8">
        <f t="shared" ca="1" si="306"/>
        <v>1.0030939379999999</v>
      </c>
      <c r="P1343" s="44">
        <v>0</v>
      </c>
      <c r="Q1343" s="42">
        <f t="shared" ca="1" si="307"/>
        <v>8125.0704674600001</v>
      </c>
      <c r="R1343" s="42"/>
      <c r="S1343" s="34">
        <f t="shared" si="300"/>
        <v>0</v>
      </c>
      <c r="T1343" s="34"/>
    </row>
    <row r="1344" spans="1:21" x14ac:dyDescent="0.2">
      <c r="A1344" s="38">
        <f t="shared" si="295"/>
        <v>43357</v>
      </c>
      <c r="B1344" s="39">
        <f t="shared" ca="1" si="301"/>
        <v>2635268.2805562201</v>
      </c>
      <c r="C1344" s="34">
        <f t="shared" ca="1" si="302"/>
        <v>2626125.8200586899</v>
      </c>
      <c r="D1344" s="34"/>
      <c r="E1344" s="40">
        <f ca="1">IF(A1344&lt;$B$1,VLOOKUP(A1344,[1]DI!$A$4:$B$15000,2,FALSE),0)</f>
        <v>6.3899999999999998E-2</v>
      </c>
      <c r="F1344" s="41">
        <f t="shared" ca="1" si="294"/>
        <v>1.0002458294235601</v>
      </c>
      <c r="G1344" s="41">
        <f ca="1">(TRUNC(PRODUCT($F$11:$F1343),16))</f>
        <v>1.47492533576096</v>
      </c>
      <c r="H1344" s="42">
        <f t="shared" ca="1" si="303"/>
        <v>1.47166612272043</v>
      </c>
      <c r="I1344" s="42">
        <f t="shared" ca="1" si="304"/>
        <v>1.00221464</v>
      </c>
      <c r="J1344" s="40">
        <f t="shared" si="296"/>
        <v>3.5999999999999997E-2</v>
      </c>
      <c r="K1344" s="98">
        <f t="shared" si="297"/>
        <v>43343</v>
      </c>
      <c r="L1344" s="43">
        <f t="shared" si="298"/>
        <v>9</v>
      </c>
      <c r="M1344" s="44">
        <f t="shared" si="299"/>
        <v>9</v>
      </c>
      <c r="N1344" s="8">
        <f t="shared" si="305"/>
        <v>1.00126391</v>
      </c>
      <c r="O1344" s="8">
        <f t="shared" ca="1" si="306"/>
        <v>1.0034813490000001</v>
      </c>
      <c r="P1344" s="44">
        <v>0</v>
      </c>
      <c r="Q1344" s="42">
        <f t="shared" ca="1" si="307"/>
        <v>9142.4604975300008</v>
      </c>
      <c r="R1344" s="42"/>
      <c r="S1344" s="34">
        <f t="shared" si="300"/>
        <v>0</v>
      </c>
      <c r="T1344" s="34"/>
    </row>
    <row r="1345" spans="1:21" x14ac:dyDescent="0.2">
      <c r="A1345" s="38">
        <f t="shared" si="295"/>
        <v>43358</v>
      </c>
      <c r="B1345" s="39">
        <f t="shared" ca="1" si="301"/>
        <v>2636286.0881403</v>
      </c>
      <c r="C1345" s="34">
        <f t="shared" ca="1" si="302"/>
        <v>2626125.8200586899</v>
      </c>
      <c r="D1345" s="34"/>
      <c r="E1345" s="40">
        <f ca="1">IF(A1345&lt;$B$1,VLOOKUP(A1345,[1]DI!$A$4:$B$15000,2,FALSE),0)</f>
        <v>0</v>
      </c>
      <c r="F1345" s="41">
        <f t="shared" ca="1" si="294"/>
        <v>1</v>
      </c>
      <c r="G1345" s="41">
        <f ca="1">(TRUNC(PRODUCT($F$11:$F1344),16))</f>
        <v>1.4752879158060499</v>
      </c>
      <c r="H1345" s="42">
        <f t="shared" ca="1" si="303"/>
        <v>1.47166612272043</v>
      </c>
      <c r="I1345" s="42">
        <f t="shared" ca="1" si="304"/>
        <v>1.0024610199999999</v>
      </c>
      <c r="J1345" s="40">
        <f t="shared" si="296"/>
        <v>3.5999999999999997E-2</v>
      </c>
      <c r="K1345" s="98">
        <f t="shared" si="297"/>
        <v>43343</v>
      </c>
      <c r="L1345" s="43">
        <f t="shared" si="298"/>
        <v>9</v>
      </c>
      <c r="M1345" s="44">
        <f t="shared" si="299"/>
        <v>10</v>
      </c>
      <c r="N1345" s="8">
        <f t="shared" si="305"/>
        <v>1.001404443</v>
      </c>
      <c r="O1345" s="8">
        <f t="shared" ca="1" si="306"/>
        <v>1.0038689190000001</v>
      </c>
      <c r="P1345" s="44">
        <v>0</v>
      </c>
      <c r="Q1345" s="42">
        <f t="shared" ca="1" si="307"/>
        <v>10160.26808161</v>
      </c>
      <c r="R1345" s="42"/>
      <c r="S1345" s="34">
        <f t="shared" si="300"/>
        <v>0</v>
      </c>
      <c r="T1345" s="34"/>
    </row>
    <row r="1346" spans="1:21" x14ac:dyDescent="0.2">
      <c r="A1346" s="38">
        <f t="shared" si="295"/>
        <v>43359</v>
      </c>
      <c r="B1346" s="39">
        <f t="shared" ca="1" si="301"/>
        <v>2636286.0881403</v>
      </c>
      <c r="C1346" s="34">
        <f t="shared" ca="1" si="302"/>
        <v>2626125.8200586899</v>
      </c>
      <c r="D1346" s="34"/>
      <c r="E1346" s="40">
        <f ca="1">IF(A1346&lt;$B$1,VLOOKUP(A1346,[1]DI!$A$4:$B$15000,2,FALSE),0)</f>
        <v>0</v>
      </c>
      <c r="F1346" s="41">
        <f t="shared" ca="1" si="294"/>
        <v>1</v>
      </c>
      <c r="G1346" s="41">
        <f ca="1">(TRUNC(PRODUCT($F$11:$F1345),16))</f>
        <v>1.4752879158060499</v>
      </c>
      <c r="H1346" s="42">
        <f t="shared" ca="1" si="303"/>
        <v>1.47166612272043</v>
      </c>
      <c r="I1346" s="42">
        <f t="shared" ca="1" si="304"/>
        <v>1.0024610199999999</v>
      </c>
      <c r="J1346" s="40">
        <f t="shared" si="296"/>
        <v>3.5999999999999997E-2</v>
      </c>
      <c r="K1346" s="98">
        <f t="shared" si="297"/>
        <v>43343</v>
      </c>
      <c r="L1346" s="43">
        <f t="shared" si="298"/>
        <v>9</v>
      </c>
      <c r="M1346" s="44">
        <f t="shared" si="299"/>
        <v>10</v>
      </c>
      <c r="N1346" s="8">
        <f t="shared" si="305"/>
        <v>1.001404443</v>
      </c>
      <c r="O1346" s="8">
        <f t="shared" ca="1" si="306"/>
        <v>1.0038689190000001</v>
      </c>
      <c r="P1346" s="44">
        <v>0</v>
      </c>
      <c r="Q1346" s="42">
        <f t="shared" ca="1" si="307"/>
        <v>10160.26808161</v>
      </c>
      <c r="R1346" s="42"/>
      <c r="S1346" s="34">
        <f t="shared" si="300"/>
        <v>0</v>
      </c>
      <c r="T1346" s="34"/>
    </row>
    <row r="1347" spans="1:21" x14ac:dyDescent="0.2">
      <c r="A1347" s="38">
        <f t="shared" si="295"/>
        <v>43360</v>
      </c>
      <c r="B1347" s="39">
        <f t="shared" ca="1" si="301"/>
        <v>2636286.0881403</v>
      </c>
      <c r="C1347" s="34">
        <f t="shared" ca="1" si="302"/>
        <v>2626125.8200586899</v>
      </c>
      <c r="D1347" s="34"/>
      <c r="E1347" s="40">
        <f ca="1">IF(A1347&lt;$B$1,VLOOKUP(A1347,[1]DI!$A$4:$B$15000,2,FALSE),0)</f>
        <v>6.3899999999999998E-2</v>
      </c>
      <c r="F1347" s="41">
        <f t="shared" ca="1" si="294"/>
        <v>1.0002458294235601</v>
      </c>
      <c r="G1347" s="41">
        <f ca="1">(TRUNC(PRODUCT($F$11:$F1346),16))</f>
        <v>1.4752879158060499</v>
      </c>
      <c r="H1347" s="42">
        <f t="shared" ca="1" si="303"/>
        <v>1.47166612272043</v>
      </c>
      <c r="I1347" s="42">
        <f t="shared" ca="1" si="304"/>
        <v>1.0024610199999999</v>
      </c>
      <c r="J1347" s="40">
        <f t="shared" si="296"/>
        <v>3.5999999999999997E-2</v>
      </c>
      <c r="K1347" s="98">
        <f t="shared" si="297"/>
        <v>43343</v>
      </c>
      <c r="L1347" s="43">
        <f t="shared" si="298"/>
        <v>10</v>
      </c>
      <c r="M1347" s="44">
        <f t="shared" si="299"/>
        <v>10</v>
      </c>
      <c r="N1347" s="8">
        <f t="shared" si="305"/>
        <v>1.001404443</v>
      </c>
      <c r="O1347" s="8">
        <f t="shared" ca="1" si="306"/>
        <v>1.0038689190000001</v>
      </c>
      <c r="P1347" s="44">
        <v>0</v>
      </c>
      <c r="Q1347" s="42">
        <f t="shared" ca="1" si="307"/>
        <v>10160.26808161</v>
      </c>
      <c r="R1347" s="42"/>
      <c r="S1347" s="34">
        <f t="shared" si="300"/>
        <v>0</v>
      </c>
      <c r="T1347" s="34"/>
    </row>
    <row r="1348" spans="1:21" x14ac:dyDescent="0.2">
      <c r="A1348" s="38">
        <f t="shared" si="295"/>
        <v>43361</v>
      </c>
      <c r="B1348" s="39">
        <f t="shared" ca="1" si="301"/>
        <v>2637304.2633819999</v>
      </c>
      <c r="C1348" s="34">
        <f t="shared" ca="1" si="302"/>
        <v>2626125.8200586899</v>
      </c>
      <c r="D1348" s="34"/>
      <c r="E1348" s="40">
        <f ca="1">IF(A1348&lt;$B$1,VLOOKUP(A1348,[1]DI!$A$4:$B$15000,2,FALSE),0)</f>
        <v>6.3899999999999998E-2</v>
      </c>
      <c r="F1348" s="41">
        <f t="shared" ca="1" si="294"/>
        <v>1.0002458294235601</v>
      </c>
      <c r="G1348" s="41">
        <f ca="1">(TRUNC(PRODUCT($F$11:$F1347),16))</f>
        <v>1.4756505849839701</v>
      </c>
      <c r="H1348" s="42">
        <f t="shared" ca="1" si="303"/>
        <v>1.47166612272043</v>
      </c>
      <c r="I1348" s="42">
        <f t="shared" ca="1" si="304"/>
        <v>1.0027074499999999</v>
      </c>
      <c r="J1348" s="40">
        <f t="shared" si="296"/>
        <v>3.5999999999999997E-2</v>
      </c>
      <c r="K1348" s="98">
        <f t="shared" si="297"/>
        <v>43343</v>
      </c>
      <c r="L1348" s="43">
        <f t="shared" si="298"/>
        <v>11</v>
      </c>
      <c r="M1348" s="44">
        <f t="shared" si="299"/>
        <v>11</v>
      </c>
      <c r="N1348" s="8">
        <f t="shared" si="305"/>
        <v>1.001544996</v>
      </c>
      <c r="O1348" s="8">
        <f t="shared" ca="1" si="306"/>
        <v>1.0042566289999999</v>
      </c>
      <c r="P1348" s="44">
        <v>0</v>
      </c>
      <c r="Q1348" s="42">
        <f t="shared" ca="1" si="307"/>
        <v>11178.443323310001</v>
      </c>
      <c r="R1348" s="42"/>
      <c r="S1348" s="34">
        <f t="shared" si="300"/>
        <v>0</v>
      </c>
      <c r="T1348" s="34"/>
    </row>
    <row r="1349" spans="1:21" x14ac:dyDescent="0.2">
      <c r="A1349" s="38">
        <f t="shared" si="295"/>
        <v>43362</v>
      </c>
      <c r="B1349" s="39">
        <f t="shared" ca="1" si="301"/>
        <v>2638322.82991644</v>
      </c>
      <c r="C1349" s="34">
        <f t="shared" ca="1" si="302"/>
        <v>2626125.8200586899</v>
      </c>
      <c r="D1349" s="34"/>
      <c r="E1349" s="40">
        <f ca="1">IF(A1349&lt;$B$1,VLOOKUP(A1349,[1]DI!$A$4:$B$15000,2,FALSE),0)</f>
        <v>6.3899999999999998E-2</v>
      </c>
      <c r="F1349" s="41">
        <f t="shared" ca="1" si="294"/>
        <v>1.0002458294235601</v>
      </c>
      <c r="G1349" s="41">
        <f ca="1">(TRUNC(PRODUCT($F$11:$F1348),16))</f>
        <v>1.47601334331666</v>
      </c>
      <c r="H1349" s="42">
        <f t="shared" ca="1" si="303"/>
        <v>1.47166612272043</v>
      </c>
      <c r="I1349" s="42">
        <f t="shared" ca="1" si="304"/>
        <v>1.00295394</v>
      </c>
      <c r="J1349" s="40">
        <f t="shared" si="296"/>
        <v>3.5999999999999997E-2</v>
      </c>
      <c r="K1349" s="98">
        <f t="shared" si="297"/>
        <v>43343</v>
      </c>
      <c r="L1349" s="43">
        <f t="shared" si="298"/>
        <v>12</v>
      </c>
      <c r="M1349" s="44">
        <f t="shared" si="299"/>
        <v>12</v>
      </c>
      <c r="N1349" s="8">
        <f t="shared" si="305"/>
        <v>1.0016855689999999</v>
      </c>
      <c r="O1349" s="8">
        <f t="shared" ca="1" si="306"/>
        <v>1.0046444880000001</v>
      </c>
      <c r="P1349" s="44">
        <v>0</v>
      </c>
      <c r="Q1349" s="42">
        <f t="shared" ca="1" si="307"/>
        <v>12197.009857749999</v>
      </c>
      <c r="R1349" s="42"/>
      <c r="S1349" s="34">
        <f t="shared" si="300"/>
        <v>0</v>
      </c>
      <c r="T1349" s="34"/>
    </row>
    <row r="1350" spans="1:21" s="37" customFormat="1" ht="15" x14ac:dyDescent="0.25">
      <c r="A1350" s="38">
        <f t="shared" si="295"/>
        <v>43363</v>
      </c>
      <c r="B1350" s="39">
        <f t="shared" ca="1" si="301"/>
        <v>2639341.8140048897</v>
      </c>
      <c r="C1350" s="34">
        <f t="shared" ca="1" si="302"/>
        <v>2626125.8200586899</v>
      </c>
      <c r="D1350" s="34"/>
      <c r="E1350" s="40">
        <f ca="1">IF(A1350&lt;$B$1,VLOOKUP(A1350,[1]DI!$A$4:$B$15000,2,FALSE),0)</f>
        <v>6.3899999999999998E-2</v>
      </c>
      <c r="F1350" s="41">
        <f t="shared" ca="1" si="294"/>
        <v>1.0002458294235601</v>
      </c>
      <c r="G1350" s="41">
        <f ca="1">(TRUNC(PRODUCT($F$11:$F1349),16))</f>
        <v>1.47637619082601</v>
      </c>
      <c r="H1350" s="42">
        <f t="shared" ca="1" si="303"/>
        <v>1.47166612272043</v>
      </c>
      <c r="I1350" s="42">
        <f t="shared" ca="1" si="304"/>
        <v>1.0032004999999999</v>
      </c>
      <c r="J1350" s="40">
        <f t="shared" si="296"/>
        <v>3.5999999999999997E-2</v>
      </c>
      <c r="K1350" s="98">
        <f t="shared" si="297"/>
        <v>43343</v>
      </c>
      <c r="L1350" s="43">
        <f t="shared" si="298"/>
        <v>13</v>
      </c>
      <c r="M1350" s="44">
        <f t="shared" si="299"/>
        <v>13</v>
      </c>
      <c r="N1350" s="8">
        <f t="shared" si="305"/>
        <v>1.0018261610000001</v>
      </c>
      <c r="O1350" s="8">
        <f t="shared" ca="1" si="306"/>
        <v>1.005032506</v>
      </c>
      <c r="P1350" s="44">
        <v>22</v>
      </c>
      <c r="Q1350" s="42">
        <f t="shared" ca="1" si="307"/>
        <v>13215.9939462</v>
      </c>
      <c r="R1350" s="42"/>
      <c r="S1350" s="34">
        <f t="shared" ca="1" si="300"/>
        <v>4731.3984256199983</v>
      </c>
      <c r="T1350" s="97">
        <v>17947.392371819999</v>
      </c>
      <c r="U1350" s="36"/>
    </row>
    <row r="1351" spans="1:21" x14ac:dyDescent="0.2">
      <c r="A1351" s="38">
        <f t="shared" si="295"/>
        <v>43364</v>
      </c>
      <c r="B1351" s="39">
        <f t="shared" ca="1" si="301"/>
        <v>2622406.8592079799</v>
      </c>
      <c r="C1351" s="34">
        <f t="shared" ca="1" si="302"/>
        <v>2621394.4216330699</v>
      </c>
      <c r="D1351" s="34"/>
      <c r="E1351" s="40">
        <f ca="1">IF(A1351&lt;$B$1,VLOOKUP(A1351,[1]DI!$A$4:$B$15000,2,FALSE),0)</f>
        <v>6.3899999999999998E-2</v>
      </c>
      <c r="F1351" s="41">
        <f t="shared" ca="1" si="294"/>
        <v>1.0002458294235601</v>
      </c>
      <c r="G1351" s="41">
        <f ca="1">(TRUNC(PRODUCT($F$11:$F1350),16))</f>
        <v>1.4767391275339601</v>
      </c>
      <c r="H1351" s="42">
        <f t="shared" ca="1" si="303"/>
        <v>1.47637619082601</v>
      </c>
      <c r="I1351" s="42">
        <f t="shared" ca="1" si="304"/>
        <v>1.0002458299999999</v>
      </c>
      <c r="J1351" s="40">
        <f t="shared" si="296"/>
        <v>3.5999999999999997E-2</v>
      </c>
      <c r="K1351" s="98">
        <f t="shared" si="297"/>
        <v>43363</v>
      </c>
      <c r="L1351" s="43">
        <f t="shared" si="298"/>
        <v>1</v>
      </c>
      <c r="M1351" s="44">
        <f t="shared" si="299"/>
        <v>1</v>
      </c>
      <c r="N1351" s="8">
        <f t="shared" si="305"/>
        <v>1.000140356</v>
      </c>
      <c r="O1351" s="8">
        <f t="shared" ca="1" si="306"/>
        <v>1.0003862210000001</v>
      </c>
      <c r="P1351" s="44">
        <v>0</v>
      </c>
      <c r="Q1351" s="42">
        <f t="shared" ca="1" si="307"/>
        <v>1012.43757491</v>
      </c>
      <c r="R1351" s="42"/>
      <c r="S1351" s="34">
        <f t="shared" si="300"/>
        <v>0</v>
      </c>
      <c r="T1351" s="34"/>
    </row>
    <row r="1352" spans="1:21" x14ac:dyDescent="0.2">
      <c r="A1352" s="38">
        <f t="shared" si="295"/>
        <v>43365</v>
      </c>
      <c r="B1352" s="39">
        <f t="shared" ca="1" si="301"/>
        <v>2623051.52300973</v>
      </c>
      <c r="C1352" s="34">
        <f t="shared" ca="1" si="302"/>
        <v>2621394.4216330699</v>
      </c>
      <c r="D1352" s="34"/>
      <c r="E1352" s="40">
        <f ca="1">IF(A1352&lt;$B$1,VLOOKUP(A1352,[1]DI!$A$4:$B$15000,2,FALSE),0)</f>
        <v>0</v>
      </c>
      <c r="F1352" s="41">
        <f t="shared" ca="1" si="294"/>
        <v>1</v>
      </c>
      <c r="G1352" s="41">
        <f ca="1">(TRUNC(PRODUCT($F$11:$F1351),16))</f>
        <v>1.47710215346243</v>
      </c>
      <c r="H1352" s="42">
        <f t="shared" ca="1" si="303"/>
        <v>1.47637619082601</v>
      </c>
      <c r="I1352" s="42">
        <f t="shared" ca="1" si="304"/>
        <v>1.0004917200000001</v>
      </c>
      <c r="J1352" s="40">
        <f t="shared" si="296"/>
        <v>3.5999999999999997E-2</v>
      </c>
      <c r="K1352" s="98">
        <f t="shared" si="297"/>
        <v>43363</v>
      </c>
      <c r="L1352" s="43">
        <f t="shared" si="298"/>
        <v>1</v>
      </c>
      <c r="M1352" s="44">
        <f t="shared" si="299"/>
        <v>1</v>
      </c>
      <c r="N1352" s="8">
        <f t="shared" si="305"/>
        <v>1.000140356</v>
      </c>
      <c r="O1352" s="8">
        <f t="shared" ca="1" si="306"/>
        <v>1.000632145</v>
      </c>
      <c r="P1352" s="44">
        <v>0</v>
      </c>
      <c r="Q1352" s="42">
        <f t="shared" ca="1" si="307"/>
        <v>1657.1013766599999</v>
      </c>
      <c r="R1352" s="42"/>
      <c r="S1352" s="34">
        <f t="shared" si="300"/>
        <v>0</v>
      </c>
      <c r="T1352" s="34"/>
    </row>
    <row r="1353" spans="1:21" x14ac:dyDescent="0.2">
      <c r="A1353" s="38">
        <f t="shared" si="295"/>
        <v>43366</v>
      </c>
      <c r="B1353" s="39">
        <f t="shared" ca="1" si="301"/>
        <v>2623051.52300973</v>
      </c>
      <c r="C1353" s="34">
        <f t="shared" ca="1" si="302"/>
        <v>2621394.4216330699</v>
      </c>
      <c r="D1353" s="34"/>
      <c r="E1353" s="40">
        <f ca="1">IF(A1353&lt;$B$1,VLOOKUP(A1353,[1]DI!$A$4:$B$15000,2,FALSE),0)</f>
        <v>0</v>
      </c>
      <c r="F1353" s="41">
        <f t="shared" ca="1" si="294"/>
        <v>1</v>
      </c>
      <c r="G1353" s="41">
        <f ca="1">(TRUNC(PRODUCT($F$11:$F1352),16))</f>
        <v>1.47710215346243</v>
      </c>
      <c r="H1353" s="42">
        <f t="shared" ca="1" si="303"/>
        <v>1.47637619082601</v>
      </c>
      <c r="I1353" s="42">
        <f t="shared" ca="1" si="304"/>
        <v>1.0004917200000001</v>
      </c>
      <c r="J1353" s="40">
        <f t="shared" si="296"/>
        <v>3.5999999999999997E-2</v>
      </c>
      <c r="K1353" s="98">
        <f t="shared" si="297"/>
        <v>43363</v>
      </c>
      <c r="L1353" s="43">
        <f t="shared" si="298"/>
        <v>1</v>
      </c>
      <c r="M1353" s="44">
        <f t="shared" si="299"/>
        <v>1</v>
      </c>
      <c r="N1353" s="8">
        <f t="shared" si="305"/>
        <v>1.000140356</v>
      </c>
      <c r="O1353" s="8">
        <f t="shared" ca="1" si="306"/>
        <v>1.000632145</v>
      </c>
      <c r="P1353" s="44">
        <v>0</v>
      </c>
      <c r="Q1353" s="42">
        <f t="shared" ca="1" si="307"/>
        <v>1657.1013766599999</v>
      </c>
      <c r="R1353" s="42"/>
      <c r="S1353" s="34">
        <f t="shared" si="300"/>
        <v>0</v>
      </c>
      <c r="T1353" s="34"/>
    </row>
    <row r="1354" spans="1:21" x14ac:dyDescent="0.2">
      <c r="A1354" s="38">
        <f t="shared" si="295"/>
        <v>43367</v>
      </c>
      <c r="B1354" s="39">
        <f t="shared" ca="1" si="301"/>
        <v>2623419.6821278799</v>
      </c>
      <c r="C1354" s="34">
        <f t="shared" ca="1" si="302"/>
        <v>2621394.4216330699</v>
      </c>
      <c r="D1354" s="34"/>
      <c r="E1354" s="40">
        <f ca="1">IF(A1354&lt;$B$1,VLOOKUP(A1354,[1]DI!$A$4:$B$15000,2,FALSE),0)</f>
        <v>6.3899999999999998E-2</v>
      </c>
      <c r="F1354" s="41">
        <f t="shared" ca="1" si="294"/>
        <v>1.0002458294235601</v>
      </c>
      <c r="G1354" s="41">
        <f ca="1">(TRUNC(PRODUCT($F$11:$F1353),16))</f>
        <v>1.47710215346243</v>
      </c>
      <c r="H1354" s="42">
        <f t="shared" ca="1" si="303"/>
        <v>1.47637619082601</v>
      </c>
      <c r="I1354" s="42">
        <f t="shared" ca="1" si="304"/>
        <v>1.0004917200000001</v>
      </c>
      <c r="J1354" s="40">
        <f t="shared" si="296"/>
        <v>3.5999999999999997E-2</v>
      </c>
      <c r="K1354" s="98">
        <f t="shared" si="297"/>
        <v>43363</v>
      </c>
      <c r="L1354" s="43">
        <f t="shared" si="298"/>
        <v>2</v>
      </c>
      <c r="M1354" s="44">
        <f t="shared" si="299"/>
        <v>2</v>
      </c>
      <c r="N1354" s="8">
        <f t="shared" si="305"/>
        <v>1.0002807309999999</v>
      </c>
      <c r="O1354" s="8">
        <f t="shared" ca="1" si="306"/>
        <v>1.0007725890000001</v>
      </c>
      <c r="P1354" s="44">
        <v>0</v>
      </c>
      <c r="Q1354" s="42">
        <f t="shared" ca="1" si="307"/>
        <v>2025.26049481</v>
      </c>
      <c r="R1354" s="42"/>
      <c r="S1354" s="34">
        <f t="shared" si="300"/>
        <v>0</v>
      </c>
      <c r="T1354" s="34"/>
    </row>
    <row r="1355" spans="1:21" x14ac:dyDescent="0.2">
      <c r="A1355" s="38">
        <f t="shared" si="295"/>
        <v>43368</v>
      </c>
      <c r="B1355" s="39">
        <f t="shared" ca="1" si="301"/>
        <v>2624432.8982569398</v>
      </c>
      <c r="C1355" s="34">
        <f t="shared" ca="1" si="302"/>
        <v>2621394.4216330699</v>
      </c>
      <c r="D1355" s="34"/>
      <c r="E1355" s="40">
        <f ca="1">IF(A1355&lt;$B$1,VLOOKUP(A1355,[1]DI!$A$4:$B$15000,2,FALSE),0)</f>
        <v>6.3899999999999998E-2</v>
      </c>
      <c r="F1355" s="41">
        <f t="shared" ca="1" si="294"/>
        <v>1.0002458294235601</v>
      </c>
      <c r="G1355" s="41">
        <f ca="1">(TRUNC(PRODUCT($F$11:$F1354),16))</f>
        <v>1.47746526863335</v>
      </c>
      <c r="H1355" s="42">
        <f t="shared" ca="1" si="303"/>
        <v>1.47637619082601</v>
      </c>
      <c r="I1355" s="42">
        <f t="shared" ca="1" si="304"/>
        <v>1.0007376699999999</v>
      </c>
      <c r="J1355" s="40">
        <f t="shared" si="296"/>
        <v>3.5999999999999997E-2</v>
      </c>
      <c r="K1355" s="98">
        <f t="shared" si="297"/>
        <v>43363</v>
      </c>
      <c r="L1355" s="43">
        <f t="shared" si="298"/>
        <v>3</v>
      </c>
      <c r="M1355" s="44">
        <f t="shared" si="299"/>
        <v>3</v>
      </c>
      <c r="N1355" s="8">
        <f t="shared" si="305"/>
        <v>1.000421126</v>
      </c>
      <c r="O1355" s="8">
        <f t="shared" ca="1" si="306"/>
        <v>1.0011591070000001</v>
      </c>
      <c r="P1355" s="44">
        <v>0</v>
      </c>
      <c r="Q1355" s="42">
        <f t="shared" ca="1" si="307"/>
        <v>3038.4766238699999</v>
      </c>
      <c r="R1355" s="42"/>
      <c r="S1355" s="34">
        <f t="shared" si="300"/>
        <v>0</v>
      </c>
      <c r="T1355" s="34"/>
    </row>
    <row r="1356" spans="1:21" x14ac:dyDescent="0.2">
      <c r="A1356" s="38">
        <f t="shared" si="295"/>
        <v>43369</v>
      </c>
      <c r="B1356" s="39">
        <f t="shared" ca="1" si="301"/>
        <v>2625446.5023523797</v>
      </c>
      <c r="C1356" s="34">
        <f t="shared" ca="1" si="302"/>
        <v>2621394.4216330699</v>
      </c>
      <c r="D1356" s="34"/>
      <c r="E1356" s="40">
        <f ca="1">IF(A1356&lt;$B$1,VLOOKUP(A1356,[1]DI!$A$4:$B$15000,2,FALSE),0)</f>
        <v>6.3899999999999998E-2</v>
      </c>
      <c r="F1356" s="41">
        <f t="shared" ref="F1356:F1419" ca="1" si="308">IF(A1356&lt;A$9,1,ROUND(((1+E1356)^(1/252)),16))</f>
        <v>1.0002458294235601</v>
      </c>
      <c r="G1356" s="41">
        <f ca="1">(TRUNC(PRODUCT($F$11:$F1355),16))</f>
        <v>1.4778284730686699</v>
      </c>
      <c r="H1356" s="42">
        <f t="shared" ca="1" si="303"/>
        <v>1.47637619082601</v>
      </c>
      <c r="I1356" s="42">
        <f t="shared" ca="1" si="304"/>
        <v>1.00098368</v>
      </c>
      <c r="J1356" s="40">
        <f t="shared" si="296"/>
        <v>3.5999999999999997E-2</v>
      </c>
      <c r="K1356" s="98">
        <f t="shared" si="297"/>
        <v>43363</v>
      </c>
      <c r="L1356" s="43">
        <f t="shared" si="298"/>
        <v>4</v>
      </c>
      <c r="M1356" s="44">
        <f t="shared" si="299"/>
        <v>4</v>
      </c>
      <c r="N1356" s="8">
        <f t="shared" si="305"/>
        <v>1.0005615409999999</v>
      </c>
      <c r="O1356" s="8">
        <f t="shared" ca="1" si="306"/>
        <v>1.0015457729999999</v>
      </c>
      <c r="P1356" s="44">
        <v>0</v>
      </c>
      <c r="Q1356" s="42">
        <f t="shared" ca="1" si="307"/>
        <v>4052.0807193099999</v>
      </c>
      <c r="R1356" s="42"/>
      <c r="S1356" s="34">
        <f t="shared" si="300"/>
        <v>0</v>
      </c>
      <c r="T1356" s="34"/>
    </row>
    <row r="1357" spans="1:21" x14ac:dyDescent="0.2">
      <c r="A1357" s="38">
        <f t="shared" ref="A1357:A1420" si="309">(A1356+1)</f>
        <v>43370</v>
      </c>
      <c r="B1357" s="39">
        <f t="shared" ca="1" si="301"/>
        <v>2626460.4970355798</v>
      </c>
      <c r="C1357" s="34">
        <f t="shared" ca="1" si="302"/>
        <v>2621394.4216330699</v>
      </c>
      <c r="D1357" s="34"/>
      <c r="E1357" s="40">
        <f ca="1">IF(A1357&lt;$B$1,VLOOKUP(A1357,[1]DI!$A$4:$B$15000,2,FALSE),0)</f>
        <v>6.3899999999999998E-2</v>
      </c>
      <c r="F1357" s="41">
        <f t="shared" ca="1" si="308"/>
        <v>1.0002458294235601</v>
      </c>
      <c r="G1357" s="41">
        <f ca="1">(TRUNC(PRODUCT($F$11:$F1356),16))</f>
        <v>1.4781917667903299</v>
      </c>
      <c r="H1357" s="42">
        <f t="shared" ca="1" si="303"/>
        <v>1.47637619082601</v>
      </c>
      <c r="I1357" s="42">
        <f t="shared" ca="1" si="304"/>
        <v>1.00122975</v>
      </c>
      <c r="J1357" s="40">
        <f t="shared" ref="J1357:J1420" si="310">J1356</f>
        <v>3.5999999999999997E-2</v>
      </c>
      <c r="K1357" s="98">
        <f t="shared" si="297"/>
        <v>43363</v>
      </c>
      <c r="L1357" s="43">
        <f t="shared" si="298"/>
        <v>5</v>
      </c>
      <c r="M1357" s="44">
        <f t="shared" si="299"/>
        <v>5</v>
      </c>
      <c r="N1357" s="8">
        <f t="shared" si="305"/>
        <v>1.0007019749999999</v>
      </c>
      <c r="O1357" s="8">
        <f t="shared" ca="1" si="306"/>
        <v>1.0019325880000001</v>
      </c>
      <c r="P1357" s="44">
        <v>0</v>
      </c>
      <c r="Q1357" s="42">
        <f t="shared" ca="1" si="307"/>
        <v>5066.0754025099995</v>
      </c>
      <c r="R1357" s="42"/>
      <c r="S1357" s="34">
        <f t="shared" si="300"/>
        <v>0</v>
      </c>
      <c r="T1357" s="34"/>
    </row>
    <row r="1358" spans="1:21" x14ac:dyDescent="0.2">
      <c r="A1358" s="38">
        <f t="shared" si="309"/>
        <v>43371</v>
      </c>
      <c r="B1358" s="39">
        <f t="shared" ca="1" si="301"/>
        <v>2627474.8823065497</v>
      </c>
      <c r="C1358" s="34">
        <f t="shared" ca="1" si="302"/>
        <v>2621394.4216330699</v>
      </c>
      <c r="D1358" s="34"/>
      <c r="E1358" s="40">
        <f ca="1">IF(A1358&lt;$B$1,VLOOKUP(A1358,[1]DI!$A$4:$B$15000,2,FALSE),0)</f>
        <v>6.3899999999999998E-2</v>
      </c>
      <c r="F1358" s="41">
        <f t="shared" ca="1" si="308"/>
        <v>1.0002458294235601</v>
      </c>
      <c r="G1358" s="41">
        <f ca="1">(TRUNC(PRODUCT($F$11:$F1357),16))</f>
        <v>1.47855514982027</v>
      </c>
      <c r="H1358" s="42">
        <f t="shared" ca="1" si="303"/>
        <v>1.47637619082601</v>
      </c>
      <c r="I1358" s="42">
        <f t="shared" ca="1" si="304"/>
        <v>1.0014758800000001</v>
      </c>
      <c r="J1358" s="40">
        <f t="shared" si="310"/>
        <v>3.5999999999999997E-2</v>
      </c>
      <c r="K1358" s="98">
        <f t="shared" ref="K1358:K1421" si="311">IF(P1357&gt;0,A1357,K1357)</f>
        <v>43363</v>
      </c>
      <c r="L1358" s="43">
        <f t="shared" ref="L1358:L1421" si="312">IF(A1358&gt;K1358,IF(NETWORKDAYS(K1358,A1358,$W$12:$W$197)-1=0,1,NETWORKDAYS(K1358,A1358,$W$12:$W$197)-1),0)</f>
        <v>6</v>
      </c>
      <c r="M1358" s="44">
        <f t="shared" ref="M1358:M1421" si="313">IF(AND(L1358=1,L1357=1),1,IF(L1358&gt;0,IF(L1358=L1357,L1358+1,L1358),0))</f>
        <v>6</v>
      </c>
      <c r="N1358" s="8">
        <f t="shared" si="305"/>
        <v>1.000842429</v>
      </c>
      <c r="O1358" s="8">
        <f t="shared" ca="1" si="306"/>
        <v>1.0023195519999999</v>
      </c>
      <c r="P1358" s="44">
        <v>0</v>
      </c>
      <c r="Q1358" s="42">
        <f t="shared" ca="1" si="307"/>
        <v>6080.46067348</v>
      </c>
      <c r="R1358" s="42"/>
      <c r="S1358" s="34">
        <f t="shared" si="300"/>
        <v>0</v>
      </c>
      <c r="T1358" s="34"/>
    </row>
    <row r="1359" spans="1:21" x14ac:dyDescent="0.2">
      <c r="A1359" s="38">
        <f t="shared" si="309"/>
        <v>43372</v>
      </c>
      <c r="B1359" s="39">
        <f t="shared" ca="1" si="301"/>
        <v>2628489.68700063</v>
      </c>
      <c r="C1359" s="34">
        <f t="shared" ca="1" si="302"/>
        <v>2621394.4216330699</v>
      </c>
      <c r="D1359" s="34"/>
      <c r="E1359" s="40">
        <f ca="1">IF(A1359&lt;$B$1,VLOOKUP(A1359,[1]DI!$A$4:$B$15000,2,FALSE),0)</f>
        <v>0</v>
      </c>
      <c r="F1359" s="41">
        <f t="shared" ca="1" si="308"/>
        <v>1</v>
      </c>
      <c r="G1359" s="41">
        <f ca="1">(TRUNC(PRODUCT($F$11:$F1358),16))</f>
        <v>1.47891862218045</v>
      </c>
      <c r="H1359" s="42">
        <f t="shared" ca="1" si="303"/>
        <v>1.47637619082601</v>
      </c>
      <c r="I1359" s="42">
        <f t="shared" ca="1" si="304"/>
        <v>1.00172208</v>
      </c>
      <c r="J1359" s="40">
        <f t="shared" si="310"/>
        <v>3.5999999999999997E-2</v>
      </c>
      <c r="K1359" s="98">
        <f t="shared" si="311"/>
        <v>43363</v>
      </c>
      <c r="L1359" s="43">
        <f t="shared" si="312"/>
        <v>6</v>
      </c>
      <c r="M1359" s="44">
        <f t="shared" si="313"/>
        <v>7</v>
      </c>
      <c r="N1359" s="8">
        <f t="shared" si="305"/>
        <v>1.0009829029999999</v>
      </c>
      <c r="O1359" s="8">
        <f t="shared" ca="1" si="306"/>
        <v>1.0027066760000001</v>
      </c>
      <c r="P1359" s="44">
        <v>0</v>
      </c>
      <c r="Q1359" s="42">
        <f t="shared" ca="1" si="307"/>
        <v>7095.2653675600004</v>
      </c>
      <c r="R1359" s="42"/>
      <c r="S1359" s="34">
        <f t="shared" si="300"/>
        <v>0</v>
      </c>
      <c r="T1359" s="34"/>
    </row>
    <row r="1360" spans="1:21" x14ac:dyDescent="0.2">
      <c r="A1360" s="38">
        <f t="shared" si="309"/>
        <v>43373</v>
      </c>
      <c r="B1360" s="39">
        <f t="shared" ca="1" si="301"/>
        <v>2628489.68700063</v>
      </c>
      <c r="C1360" s="34">
        <f t="shared" ca="1" si="302"/>
        <v>2621394.4216330699</v>
      </c>
      <c r="D1360" s="34"/>
      <c r="E1360" s="40">
        <f ca="1">IF(A1360&lt;$B$1,VLOOKUP(A1360,[1]DI!$A$4:$B$15000,2,FALSE),0)</f>
        <v>0</v>
      </c>
      <c r="F1360" s="41">
        <f t="shared" ca="1" si="308"/>
        <v>1</v>
      </c>
      <c r="G1360" s="41">
        <f ca="1">(TRUNC(PRODUCT($F$11:$F1359),16))</f>
        <v>1.47891862218045</v>
      </c>
      <c r="H1360" s="42">
        <f t="shared" ca="1" si="303"/>
        <v>1.47637619082601</v>
      </c>
      <c r="I1360" s="42">
        <f t="shared" ca="1" si="304"/>
        <v>1.00172208</v>
      </c>
      <c r="J1360" s="40">
        <f t="shared" si="310"/>
        <v>3.5999999999999997E-2</v>
      </c>
      <c r="K1360" s="98">
        <f t="shared" si="311"/>
        <v>43363</v>
      </c>
      <c r="L1360" s="43">
        <f t="shared" si="312"/>
        <v>6</v>
      </c>
      <c r="M1360" s="44">
        <f t="shared" si="313"/>
        <v>7</v>
      </c>
      <c r="N1360" s="8">
        <f t="shared" si="305"/>
        <v>1.0009829029999999</v>
      </c>
      <c r="O1360" s="8">
        <f t="shared" ca="1" si="306"/>
        <v>1.0027066760000001</v>
      </c>
      <c r="P1360" s="44">
        <v>0</v>
      </c>
      <c r="Q1360" s="42">
        <f t="shared" ca="1" si="307"/>
        <v>7095.2653675600004</v>
      </c>
      <c r="R1360" s="42"/>
      <c r="S1360" s="34">
        <f t="shared" si="300"/>
        <v>0</v>
      </c>
      <c r="T1360" s="34"/>
    </row>
    <row r="1361" spans="1:21" x14ac:dyDescent="0.2">
      <c r="A1361" s="38">
        <f t="shared" si="309"/>
        <v>43374</v>
      </c>
      <c r="B1361" s="39">
        <f t="shared" ca="1" si="301"/>
        <v>2628489.68700063</v>
      </c>
      <c r="C1361" s="34">
        <f t="shared" ca="1" si="302"/>
        <v>2621394.4216330699</v>
      </c>
      <c r="D1361" s="34"/>
      <c r="E1361" s="40">
        <f ca="1">IF(A1361&lt;$B$1,VLOOKUP(A1361,[1]DI!$A$4:$B$15000,2,FALSE),0)</f>
        <v>6.4000000000000001E-2</v>
      </c>
      <c r="F1361" s="41">
        <f t="shared" ca="1" si="308"/>
        <v>1.0002462024890499</v>
      </c>
      <c r="G1361" s="41">
        <f ca="1">(TRUNC(PRODUCT($F$11:$F1360),16))</f>
        <v>1.47891862218045</v>
      </c>
      <c r="H1361" s="42">
        <f t="shared" ca="1" si="303"/>
        <v>1.47637619082601</v>
      </c>
      <c r="I1361" s="42">
        <f t="shared" ca="1" si="304"/>
        <v>1.00172208</v>
      </c>
      <c r="J1361" s="40">
        <f t="shared" si="310"/>
        <v>3.5999999999999997E-2</v>
      </c>
      <c r="K1361" s="98">
        <f t="shared" si="311"/>
        <v>43363</v>
      </c>
      <c r="L1361" s="43">
        <f t="shared" si="312"/>
        <v>7</v>
      </c>
      <c r="M1361" s="44">
        <f t="shared" si="313"/>
        <v>7</v>
      </c>
      <c r="N1361" s="8">
        <f t="shared" si="305"/>
        <v>1.0009829029999999</v>
      </c>
      <c r="O1361" s="8">
        <f t="shared" ca="1" si="306"/>
        <v>1.0027066760000001</v>
      </c>
      <c r="P1361" s="44">
        <v>0</v>
      </c>
      <c r="Q1361" s="42">
        <f t="shared" ca="1" si="307"/>
        <v>7095.2653675600004</v>
      </c>
      <c r="R1361" s="42"/>
      <c r="S1361" s="34">
        <f t="shared" si="300"/>
        <v>0</v>
      </c>
      <c r="T1361" s="34"/>
    </row>
    <row r="1362" spans="1:21" x14ac:dyDescent="0.2">
      <c r="A1362" s="38">
        <f t="shared" si="309"/>
        <v>43375</v>
      </c>
      <c r="B1362" s="39">
        <f t="shared" ca="1" si="301"/>
        <v>2629505.8259844701</v>
      </c>
      <c r="C1362" s="34">
        <f t="shared" ca="1" si="302"/>
        <v>2621394.4216330699</v>
      </c>
      <c r="D1362" s="34"/>
      <c r="E1362" s="40">
        <f ca="1">IF(A1362&lt;$B$1,VLOOKUP(A1362,[1]DI!$A$4:$B$15000,2,FALSE),0)</f>
        <v>6.4000000000000001E-2</v>
      </c>
      <c r="F1362" s="41">
        <f t="shared" ca="1" si="308"/>
        <v>1.0002462024890499</v>
      </c>
      <c r="G1362" s="41">
        <f ca="1">(TRUNC(PRODUCT($F$11:$F1361),16))</f>
        <v>1.4792827356263301</v>
      </c>
      <c r="H1362" s="42">
        <f t="shared" ca="1" si="303"/>
        <v>1.47637619082601</v>
      </c>
      <c r="I1362" s="42">
        <f t="shared" ca="1" si="304"/>
        <v>1.0019686999999999</v>
      </c>
      <c r="J1362" s="40">
        <f t="shared" si="310"/>
        <v>3.5999999999999997E-2</v>
      </c>
      <c r="K1362" s="98">
        <f t="shared" si="311"/>
        <v>43363</v>
      </c>
      <c r="L1362" s="43">
        <f t="shared" si="312"/>
        <v>8</v>
      </c>
      <c r="M1362" s="44">
        <f t="shared" si="313"/>
        <v>8</v>
      </c>
      <c r="N1362" s="8">
        <f t="shared" si="305"/>
        <v>1.001123397</v>
      </c>
      <c r="O1362" s="8">
        <f t="shared" ca="1" si="306"/>
        <v>1.003094309</v>
      </c>
      <c r="P1362" s="44">
        <v>0</v>
      </c>
      <c r="Q1362" s="42">
        <f t="shared" ca="1" si="307"/>
        <v>8111.4043514000005</v>
      </c>
      <c r="R1362" s="42"/>
      <c r="S1362" s="34">
        <f t="shared" si="300"/>
        <v>0</v>
      </c>
      <c r="T1362" s="34"/>
    </row>
    <row r="1363" spans="1:21" s="37" customFormat="1" ht="15" x14ac:dyDescent="0.25">
      <c r="A1363" s="38">
        <f t="shared" si="309"/>
        <v>43376</v>
      </c>
      <c r="B1363" s="39">
        <f t="shared" ca="1" si="301"/>
        <v>2630522.37914863</v>
      </c>
      <c r="C1363" s="34">
        <f t="shared" ca="1" si="302"/>
        <v>2621394.4216330699</v>
      </c>
      <c r="D1363" s="34"/>
      <c r="E1363" s="40">
        <f ca="1">IF(A1363&lt;$B$1,VLOOKUP(A1363,[1]DI!$A$4:$B$15000,2,FALSE),0)</f>
        <v>6.4000000000000001E-2</v>
      </c>
      <c r="F1363" s="41">
        <f t="shared" ca="1" si="308"/>
        <v>1.0002462024890499</v>
      </c>
      <c r="G1363" s="41">
        <f ca="1">(TRUNC(PRODUCT($F$11:$F1362),16))</f>
        <v>1.4796469387178499</v>
      </c>
      <c r="H1363" s="42">
        <f t="shared" ca="1" si="303"/>
        <v>1.47637619082601</v>
      </c>
      <c r="I1363" s="42">
        <f t="shared" ca="1" si="304"/>
        <v>1.0022153899999999</v>
      </c>
      <c r="J1363" s="40">
        <f t="shared" si="310"/>
        <v>3.5999999999999997E-2</v>
      </c>
      <c r="K1363" s="98">
        <f t="shared" si="311"/>
        <v>43363</v>
      </c>
      <c r="L1363" s="43">
        <f t="shared" si="312"/>
        <v>9</v>
      </c>
      <c r="M1363" s="44">
        <f t="shared" si="313"/>
        <v>9</v>
      </c>
      <c r="N1363" s="8">
        <f t="shared" si="305"/>
        <v>1.00126391</v>
      </c>
      <c r="O1363" s="8">
        <f t="shared" ca="1" si="306"/>
        <v>1.0034821</v>
      </c>
      <c r="P1363" s="44">
        <v>23</v>
      </c>
      <c r="Q1363" s="42">
        <f t="shared" ca="1" si="307"/>
        <v>9127.9575155599996</v>
      </c>
      <c r="R1363" s="42"/>
      <c r="S1363" s="34">
        <f t="shared" ca="1" si="300"/>
        <v>35872.042484439997</v>
      </c>
      <c r="T1363" s="97">
        <v>45000</v>
      </c>
      <c r="U1363" s="36"/>
    </row>
    <row r="1364" spans="1:21" x14ac:dyDescent="0.2">
      <c r="A1364" s="38">
        <f t="shared" si="309"/>
        <v>43377</v>
      </c>
      <c r="B1364" s="39">
        <f t="shared" ca="1" si="301"/>
        <v>2586521.9188306998</v>
      </c>
      <c r="C1364" s="34">
        <f t="shared" ca="1" si="302"/>
        <v>2585522.37914863</v>
      </c>
      <c r="D1364" s="34"/>
      <c r="E1364" s="40">
        <f ca="1">IF(A1364&lt;$B$1,VLOOKUP(A1364,[1]DI!$A$4:$B$15000,2,FALSE),0)</f>
        <v>6.4000000000000001E-2</v>
      </c>
      <c r="F1364" s="41">
        <f t="shared" ca="1" si="308"/>
        <v>1.0002462024890499</v>
      </c>
      <c r="G1364" s="41">
        <f ca="1">(TRUNC(PRODUCT($F$11:$F1363),16))</f>
        <v>1.4800112314770799</v>
      </c>
      <c r="H1364" s="42">
        <f t="shared" ca="1" si="303"/>
        <v>1.4796469387178499</v>
      </c>
      <c r="I1364" s="42">
        <f t="shared" ca="1" si="304"/>
        <v>1.0002462000000001</v>
      </c>
      <c r="J1364" s="40">
        <f t="shared" si="310"/>
        <v>3.5999999999999997E-2</v>
      </c>
      <c r="K1364" s="98">
        <f t="shared" si="311"/>
        <v>43376</v>
      </c>
      <c r="L1364" s="43">
        <f t="shared" si="312"/>
        <v>1</v>
      </c>
      <c r="M1364" s="44">
        <f t="shared" si="313"/>
        <v>1</v>
      </c>
      <c r="N1364" s="8">
        <f t="shared" si="305"/>
        <v>1.000140356</v>
      </c>
      <c r="O1364" s="8">
        <f t="shared" ca="1" si="306"/>
        <v>1.000386591</v>
      </c>
      <c r="P1364" s="44">
        <v>0</v>
      </c>
      <c r="Q1364" s="42">
        <f t="shared" ca="1" si="307"/>
        <v>999.53968207000003</v>
      </c>
      <c r="R1364" s="42"/>
      <c r="S1364" s="34">
        <f t="shared" si="300"/>
        <v>0</v>
      </c>
      <c r="T1364" s="34"/>
    </row>
    <row r="1365" spans="1:21" x14ac:dyDescent="0.2">
      <c r="A1365" s="38">
        <f t="shared" si="309"/>
        <v>43378</v>
      </c>
      <c r="B1365" s="39">
        <f t="shared" ca="1" si="301"/>
        <v>2587521.8644397901</v>
      </c>
      <c r="C1365" s="34">
        <f t="shared" ca="1" si="302"/>
        <v>2585522.37914863</v>
      </c>
      <c r="D1365" s="34"/>
      <c r="E1365" s="40">
        <f ca="1">IF(A1365&lt;$B$1,VLOOKUP(A1365,[1]DI!$A$4:$B$15000,2,FALSE),0)</f>
        <v>6.4000000000000001E-2</v>
      </c>
      <c r="F1365" s="41">
        <f t="shared" ca="1" si="308"/>
        <v>1.0002462024890499</v>
      </c>
      <c r="G1365" s="41">
        <f ca="1">(TRUNC(PRODUCT($F$11:$F1364),16))</f>
        <v>1.48037561392609</v>
      </c>
      <c r="H1365" s="42">
        <f t="shared" ca="1" si="303"/>
        <v>1.4796469387178499</v>
      </c>
      <c r="I1365" s="42">
        <f t="shared" ca="1" si="304"/>
        <v>1.00049247</v>
      </c>
      <c r="J1365" s="40">
        <f t="shared" si="310"/>
        <v>3.5999999999999997E-2</v>
      </c>
      <c r="K1365" s="98">
        <f t="shared" si="311"/>
        <v>43376</v>
      </c>
      <c r="L1365" s="43">
        <f t="shared" si="312"/>
        <v>2</v>
      </c>
      <c r="M1365" s="44">
        <f t="shared" si="313"/>
        <v>2</v>
      </c>
      <c r="N1365" s="8">
        <f t="shared" si="305"/>
        <v>1.0002807309999999</v>
      </c>
      <c r="O1365" s="8">
        <f t="shared" ca="1" si="306"/>
        <v>1.000773339</v>
      </c>
      <c r="P1365" s="44">
        <v>0</v>
      </c>
      <c r="Q1365" s="42">
        <f t="shared" ca="1" si="307"/>
        <v>1999.4852911600001</v>
      </c>
      <c r="R1365" s="42"/>
      <c r="S1365" s="34">
        <f t="shared" si="300"/>
        <v>0</v>
      </c>
      <c r="T1365" s="34"/>
    </row>
    <row r="1366" spans="1:21" x14ac:dyDescent="0.2">
      <c r="A1366" s="38">
        <f t="shared" si="309"/>
        <v>43379</v>
      </c>
      <c r="B1366" s="39">
        <f t="shared" ca="1" si="301"/>
        <v>2588522.17202202</v>
      </c>
      <c r="C1366" s="34">
        <f t="shared" ca="1" si="302"/>
        <v>2585522.37914863</v>
      </c>
      <c r="D1366" s="34"/>
      <c r="E1366" s="40">
        <f ca="1">IF(A1366&lt;$B$1,VLOOKUP(A1366,[1]DI!$A$4:$B$15000,2,FALSE),0)</f>
        <v>0</v>
      </c>
      <c r="F1366" s="41">
        <f t="shared" ca="1" si="308"/>
        <v>1</v>
      </c>
      <c r="G1366" s="41">
        <f ca="1">(TRUNC(PRODUCT($F$11:$F1365),16))</f>
        <v>1.4807400860869699</v>
      </c>
      <c r="H1366" s="42">
        <f t="shared" ca="1" si="303"/>
        <v>1.4796469387178499</v>
      </c>
      <c r="I1366" s="42">
        <f t="shared" ca="1" si="304"/>
        <v>1.00073879</v>
      </c>
      <c r="J1366" s="40">
        <f t="shared" si="310"/>
        <v>3.5999999999999997E-2</v>
      </c>
      <c r="K1366" s="98">
        <f t="shared" si="311"/>
        <v>43376</v>
      </c>
      <c r="L1366" s="43">
        <f t="shared" si="312"/>
        <v>2</v>
      </c>
      <c r="M1366" s="44">
        <f t="shared" si="313"/>
        <v>3</v>
      </c>
      <c r="N1366" s="8">
        <f t="shared" si="305"/>
        <v>1.000421126</v>
      </c>
      <c r="O1366" s="8">
        <f t="shared" ca="1" si="306"/>
        <v>1.001160227</v>
      </c>
      <c r="P1366" s="44">
        <v>0</v>
      </c>
      <c r="Q1366" s="42">
        <f t="shared" ca="1" si="307"/>
        <v>2999.7928733899998</v>
      </c>
      <c r="R1366" s="42"/>
      <c r="S1366" s="34">
        <f t="shared" si="300"/>
        <v>0</v>
      </c>
      <c r="T1366" s="34"/>
    </row>
    <row r="1367" spans="1:21" x14ac:dyDescent="0.2">
      <c r="A1367" s="38">
        <f t="shared" si="309"/>
        <v>43380</v>
      </c>
      <c r="B1367" s="39">
        <f t="shared" ca="1" si="301"/>
        <v>2588522.17202202</v>
      </c>
      <c r="C1367" s="34">
        <f t="shared" ca="1" si="302"/>
        <v>2585522.37914863</v>
      </c>
      <c r="D1367" s="34"/>
      <c r="E1367" s="40">
        <f ca="1">IF(A1367&lt;$B$1,VLOOKUP(A1367,[1]DI!$A$4:$B$15000,2,FALSE),0)</f>
        <v>0</v>
      </c>
      <c r="F1367" s="41">
        <f t="shared" ca="1" si="308"/>
        <v>1</v>
      </c>
      <c r="G1367" s="41">
        <f ca="1">(TRUNC(PRODUCT($F$11:$F1366),16))</f>
        <v>1.4807400860869699</v>
      </c>
      <c r="H1367" s="42">
        <f t="shared" ca="1" si="303"/>
        <v>1.4796469387178499</v>
      </c>
      <c r="I1367" s="42">
        <f t="shared" ca="1" si="304"/>
        <v>1.00073879</v>
      </c>
      <c r="J1367" s="40">
        <f t="shared" si="310"/>
        <v>3.5999999999999997E-2</v>
      </c>
      <c r="K1367" s="98">
        <f t="shared" si="311"/>
        <v>43376</v>
      </c>
      <c r="L1367" s="43">
        <f t="shared" si="312"/>
        <v>2</v>
      </c>
      <c r="M1367" s="44">
        <f t="shared" si="313"/>
        <v>3</v>
      </c>
      <c r="N1367" s="8">
        <f t="shared" si="305"/>
        <v>1.000421126</v>
      </c>
      <c r="O1367" s="8">
        <f t="shared" ca="1" si="306"/>
        <v>1.001160227</v>
      </c>
      <c r="P1367" s="44">
        <v>0</v>
      </c>
      <c r="Q1367" s="42">
        <f t="shared" ca="1" si="307"/>
        <v>2999.7928733899998</v>
      </c>
      <c r="R1367" s="42"/>
      <c r="S1367" s="34">
        <f t="shared" si="300"/>
        <v>0</v>
      </c>
      <c r="T1367" s="34"/>
    </row>
    <row r="1368" spans="1:21" x14ac:dyDescent="0.2">
      <c r="A1368" s="38">
        <f t="shared" si="309"/>
        <v>43381</v>
      </c>
      <c r="B1368" s="39">
        <f t="shared" ca="1" si="301"/>
        <v>2588522.17202202</v>
      </c>
      <c r="C1368" s="34">
        <f t="shared" ca="1" si="302"/>
        <v>2585522.37914863</v>
      </c>
      <c r="D1368" s="34"/>
      <c r="E1368" s="40">
        <f ca="1">IF(A1368&lt;$B$1,VLOOKUP(A1368,[1]DI!$A$4:$B$15000,2,FALSE),0)</f>
        <v>6.4000000000000001E-2</v>
      </c>
      <c r="F1368" s="41">
        <f t="shared" ca="1" si="308"/>
        <v>1.0002462024890499</v>
      </c>
      <c r="G1368" s="41">
        <f ca="1">(TRUNC(PRODUCT($F$11:$F1367),16))</f>
        <v>1.4807400860869699</v>
      </c>
      <c r="H1368" s="42">
        <f t="shared" ca="1" si="303"/>
        <v>1.4796469387178499</v>
      </c>
      <c r="I1368" s="42">
        <f t="shared" ca="1" si="304"/>
        <v>1.00073879</v>
      </c>
      <c r="J1368" s="40">
        <f t="shared" si="310"/>
        <v>3.5999999999999997E-2</v>
      </c>
      <c r="K1368" s="98">
        <f t="shared" si="311"/>
        <v>43376</v>
      </c>
      <c r="L1368" s="43">
        <f t="shared" si="312"/>
        <v>3</v>
      </c>
      <c r="M1368" s="44">
        <f t="shared" si="313"/>
        <v>3</v>
      </c>
      <c r="N1368" s="8">
        <f t="shared" si="305"/>
        <v>1.000421126</v>
      </c>
      <c r="O1368" s="8">
        <f t="shared" ca="1" si="306"/>
        <v>1.001160227</v>
      </c>
      <c r="P1368" s="44">
        <v>0</v>
      </c>
      <c r="Q1368" s="42">
        <f t="shared" ca="1" si="307"/>
        <v>2999.7928733899998</v>
      </c>
      <c r="R1368" s="42"/>
      <c r="S1368" s="34">
        <f t="shared" si="300"/>
        <v>0</v>
      </c>
      <c r="T1368" s="34"/>
    </row>
    <row r="1369" spans="1:21" x14ac:dyDescent="0.2">
      <c r="A1369" s="38">
        <f t="shared" si="309"/>
        <v>43382</v>
      </c>
      <c r="B1369" s="39">
        <f t="shared" ca="1" si="301"/>
        <v>2589522.8648470799</v>
      </c>
      <c r="C1369" s="34">
        <f t="shared" ca="1" si="302"/>
        <v>2585522.37914863</v>
      </c>
      <c r="D1369" s="34"/>
      <c r="E1369" s="40">
        <f ca="1">IF(A1369&lt;$B$1,VLOOKUP(A1369,[1]DI!$A$4:$B$15000,2,FALSE),0)</f>
        <v>6.4000000000000001E-2</v>
      </c>
      <c r="F1369" s="41">
        <f t="shared" ca="1" si="308"/>
        <v>1.0002462024890499</v>
      </c>
      <c r="G1369" s="41">
        <f ca="1">(TRUNC(PRODUCT($F$11:$F1368),16))</f>
        <v>1.4811046479818</v>
      </c>
      <c r="H1369" s="42">
        <f t="shared" ca="1" si="303"/>
        <v>1.4796469387178499</v>
      </c>
      <c r="I1369" s="42">
        <f t="shared" ca="1" si="304"/>
        <v>1.0009851700000001</v>
      </c>
      <c r="J1369" s="40">
        <f t="shared" si="310"/>
        <v>3.5999999999999997E-2</v>
      </c>
      <c r="K1369" s="98">
        <f t="shared" si="311"/>
        <v>43376</v>
      </c>
      <c r="L1369" s="43">
        <f t="shared" si="312"/>
        <v>4</v>
      </c>
      <c r="M1369" s="44">
        <f t="shared" si="313"/>
        <v>4</v>
      </c>
      <c r="N1369" s="8">
        <f t="shared" si="305"/>
        <v>1.0005615409999999</v>
      </c>
      <c r="O1369" s="8">
        <f t="shared" ca="1" si="306"/>
        <v>1.001547264</v>
      </c>
      <c r="P1369" s="44">
        <v>0</v>
      </c>
      <c r="Q1369" s="42">
        <f t="shared" ca="1" si="307"/>
        <v>4000.4856984500002</v>
      </c>
      <c r="R1369" s="42"/>
      <c r="S1369" s="34">
        <f t="shared" si="300"/>
        <v>0</v>
      </c>
      <c r="T1369" s="34"/>
    </row>
    <row r="1370" spans="1:21" x14ac:dyDescent="0.2">
      <c r="A1370" s="38">
        <f t="shared" si="309"/>
        <v>43383</v>
      </c>
      <c r="B1370" s="39">
        <f t="shared" ca="1" si="301"/>
        <v>2590523.9687701901</v>
      </c>
      <c r="C1370" s="34">
        <f t="shared" ca="1" si="302"/>
        <v>2585522.37914863</v>
      </c>
      <c r="D1370" s="34"/>
      <c r="E1370" s="40">
        <f ca="1">IF(A1370&lt;$B$1,VLOOKUP(A1370,[1]DI!$A$4:$B$15000,2,FALSE),0)</f>
        <v>6.4000000000000001E-2</v>
      </c>
      <c r="F1370" s="41">
        <f t="shared" ca="1" si="308"/>
        <v>1.0002462024890499</v>
      </c>
      <c r="G1370" s="41">
        <f ca="1">(TRUNC(PRODUCT($F$11:$F1369),16))</f>
        <v>1.4814692996326799</v>
      </c>
      <c r="H1370" s="42">
        <f t="shared" ca="1" si="303"/>
        <v>1.4796469387178499</v>
      </c>
      <c r="I1370" s="42">
        <f t="shared" ca="1" si="304"/>
        <v>1.00123162</v>
      </c>
      <c r="J1370" s="40">
        <f t="shared" si="310"/>
        <v>3.5999999999999997E-2</v>
      </c>
      <c r="K1370" s="98">
        <f t="shared" si="311"/>
        <v>43376</v>
      </c>
      <c r="L1370" s="43">
        <f t="shared" si="312"/>
        <v>5</v>
      </c>
      <c r="M1370" s="44">
        <f t="shared" si="313"/>
        <v>5</v>
      </c>
      <c r="N1370" s="8">
        <f t="shared" si="305"/>
        <v>1.0007019749999999</v>
      </c>
      <c r="O1370" s="8">
        <f t="shared" ca="1" si="306"/>
        <v>1.00193446</v>
      </c>
      <c r="P1370" s="44">
        <v>0</v>
      </c>
      <c r="Q1370" s="42">
        <f t="shared" ca="1" si="307"/>
        <v>5001.5896215599996</v>
      </c>
      <c r="R1370" s="42"/>
      <c r="S1370" s="34">
        <f t="shared" si="300"/>
        <v>0</v>
      </c>
      <c r="T1370" s="34"/>
    </row>
    <row r="1371" spans="1:21" x14ac:dyDescent="0.2">
      <c r="A1371" s="38">
        <f t="shared" si="309"/>
        <v>43384</v>
      </c>
      <c r="B1371" s="39">
        <f t="shared" ca="1" si="301"/>
        <v>2591525.4294953998</v>
      </c>
      <c r="C1371" s="34">
        <f t="shared" ca="1" si="302"/>
        <v>2585522.37914863</v>
      </c>
      <c r="D1371" s="34"/>
      <c r="E1371" s="40">
        <f ca="1">IF(A1371&lt;$B$1,VLOOKUP(A1371,[1]DI!$A$4:$B$15000,2,FALSE),0)</f>
        <v>6.4000000000000001E-2</v>
      </c>
      <c r="F1371" s="41">
        <f t="shared" ca="1" si="308"/>
        <v>1.0002462024890499</v>
      </c>
      <c r="G1371" s="41">
        <f ca="1">(TRUNC(PRODUCT($F$11:$F1370),16))</f>
        <v>1.4818340410616999</v>
      </c>
      <c r="H1371" s="42">
        <f t="shared" ca="1" si="303"/>
        <v>1.4796469387178499</v>
      </c>
      <c r="I1371" s="42">
        <f t="shared" ca="1" si="304"/>
        <v>1.00147812</v>
      </c>
      <c r="J1371" s="40">
        <f t="shared" si="310"/>
        <v>3.5999999999999997E-2</v>
      </c>
      <c r="K1371" s="98">
        <f t="shared" si="311"/>
        <v>43376</v>
      </c>
      <c r="L1371" s="43">
        <f t="shared" si="312"/>
        <v>6</v>
      </c>
      <c r="M1371" s="44">
        <f t="shared" si="313"/>
        <v>6</v>
      </c>
      <c r="N1371" s="8">
        <f t="shared" si="305"/>
        <v>1.000842429</v>
      </c>
      <c r="O1371" s="8">
        <f t="shared" ca="1" si="306"/>
        <v>1.002321794</v>
      </c>
      <c r="P1371" s="44">
        <v>0</v>
      </c>
      <c r="Q1371" s="42">
        <f t="shared" ca="1" si="307"/>
        <v>6003.05034677</v>
      </c>
      <c r="R1371" s="42"/>
      <c r="S1371" s="34">
        <f t="shared" si="300"/>
        <v>0</v>
      </c>
      <c r="T1371" s="34"/>
    </row>
    <row r="1372" spans="1:21" x14ac:dyDescent="0.2">
      <c r="A1372" s="38">
        <f t="shared" si="309"/>
        <v>43385</v>
      </c>
      <c r="B1372" s="39">
        <f t="shared" ca="1" si="301"/>
        <v>2592527.3039041799</v>
      </c>
      <c r="C1372" s="34">
        <f t="shared" ca="1" si="302"/>
        <v>2585522.37914863</v>
      </c>
      <c r="D1372" s="34"/>
      <c r="E1372" s="40">
        <f ca="1">IF(A1372&lt;$B$1,VLOOKUP(A1372,[1]DI!$A$4:$B$15000,2,FALSE),0)</f>
        <v>0</v>
      </c>
      <c r="F1372" s="41">
        <f t="shared" ca="1" si="308"/>
        <v>1</v>
      </c>
      <c r="G1372" s="41">
        <f ca="1">(TRUNC(PRODUCT($F$11:$F1371),16))</f>
        <v>1.48219887229097</v>
      </c>
      <c r="H1372" s="42">
        <f t="shared" ca="1" si="303"/>
        <v>1.4796469387178499</v>
      </c>
      <c r="I1372" s="42">
        <f t="shared" ca="1" si="304"/>
        <v>1.0017246900000001</v>
      </c>
      <c r="J1372" s="40">
        <f t="shared" si="310"/>
        <v>3.5999999999999997E-2</v>
      </c>
      <c r="K1372" s="98">
        <f t="shared" si="311"/>
        <v>43376</v>
      </c>
      <c r="L1372" s="43">
        <f t="shared" si="312"/>
        <v>6</v>
      </c>
      <c r="M1372" s="44">
        <f t="shared" si="313"/>
        <v>7</v>
      </c>
      <c r="N1372" s="8">
        <f t="shared" si="305"/>
        <v>1.0009829029999999</v>
      </c>
      <c r="O1372" s="8">
        <f t="shared" ca="1" si="306"/>
        <v>1.0027092879999999</v>
      </c>
      <c r="P1372" s="44">
        <v>0</v>
      </c>
      <c r="Q1372" s="42">
        <f t="shared" ca="1" si="307"/>
        <v>7004.9247555499996</v>
      </c>
      <c r="R1372" s="42"/>
      <c r="S1372" s="34">
        <f t="shared" si="300"/>
        <v>0</v>
      </c>
      <c r="T1372" s="34"/>
    </row>
    <row r="1373" spans="1:21" x14ac:dyDescent="0.2">
      <c r="A1373" s="38">
        <f t="shared" si="309"/>
        <v>43386</v>
      </c>
      <c r="B1373" s="39">
        <f t="shared" ca="1" si="301"/>
        <v>2592527.3039041799</v>
      </c>
      <c r="C1373" s="34">
        <f t="shared" ca="1" si="302"/>
        <v>2585522.37914863</v>
      </c>
      <c r="D1373" s="34"/>
      <c r="E1373" s="40">
        <f ca="1">IF(A1373&lt;$B$1,VLOOKUP(A1373,[1]DI!$A$4:$B$15000,2,FALSE),0)</f>
        <v>0</v>
      </c>
      <c r="F1373" s="41">
        <f t="shared" ca="1" si="308"/>
        <v>1</v>
      </c>
      <c r="G1373" s="41">
        <f ca="1">(TRUNC(PRODUCT($F$11:$F1372),16))</f>
        <v>1.48219887229097</v>
      </c>
      <c r="H1373" s="42">
        <f t="shared" ca="1" si="303"/>
        <v>1.4796469387178499</v>
      </c>
      <c r="I1373" s="42">
        <f t="shared" ca="1" si="304"/>
        <v>1.0017246900000001</v>
      </c>
      <c r="J1373" s="40">
        <f t="shared" si="310"/>
        <v>3.5999999999999997E-2</v>
      </c>
      <c r="K1373" s="98">
        <f t="shared" si="311"/>
        <v>43376</v>
      </c>
      <c r="L1373" s="43">
        <f t="shared" si="312"/>
        <v>6</v>
      </c>
      <c r="M1373" s="44">
        <f t="shared" si="313"/>
        <v>7</v>
      </c>
      <c r="N1373" s="8">
        <f t="shared" si="305"/>
        <v>1.0009829029999999</v>
      </c>
      <c r="O1373" s="8">
        <f t="shared" ca="1" si="306"/>
        <v>1.0027092879999999</v>
      </c>
      <c r="P1373" s="44">
        <v>0</v>
      </c>
      <c r="Q1373" s="42">
        <f t="shared" ca="1" si="307"/>
        <v>7004.9247555499996</v>
      </c>
      <c r="R1373" s="42"/>
      <c r="S1373" s="34">
        <f t="shared" si="300"/>
        <v>0</v>
      </c>
      <c r="T1373" s="34"/>
    </row>
    <row r="1374" spans="1:21" x14ac:dyDescent="0.2">
      <c r="A1374" s="38">
        <f t="shared" si="309"/>
        <v>43387</v>
      </c>
      <c r="B1374" s="39">
        <f t="shared" ca="1" si="301"/>
        <v>2592527.3039041799</v>
      </c>
      <c r="C1374" s="34">
        <f t="shared" ca="1" si="302"/>
        <v>2585522.37914863</v>
      </c>
      <c r="D1374" s="34"/>
      <c r="E1374" s="40">
        <f ca="1">IF(A1374&lt;$B$1,VLOOKUP(A1374,[1]DI!$A$4:$B$15000,2,FALSE),0)</f>
        <v>0</v>
      </c>
      <c r="F1374" s="41">
        <f t="shared" ca="1" si="308"/>
        <v>1</v>
      </c>
      <c r="G1374" s="41">
        <f ca="1">(TRUNC(PRODUCT($F$11:$F1373),16))</f>
        <v>1.48219887229097</v>
      </c>
      <c r="H1374" s="42">
        <f t="shared" ca="1" si="303"/>
        <v>1.4796469387178499</v>
      </c>
      <c r="I1374" s="42">
        <f t="shared" ca="1" si="304"/>
        <v>1.0017246900000001</v>
      </c>
      <c r="J1374" s="40">
        <f t="shared" si="310"/>
        <v>3.5999999999999997E-2</v>
      </c>
      <c r="K1374" s="98">
        <f t="shared" si="311"/>
        <v>43376</v>
      </c>
      <c r="L1374" s="43">
        <f t="shared" si="312"/>
        <v>6</v>
      </c>
      <c r="M1374" s="44">
        <f t="shared" si="313"/>
        <v>7</v>
      </c>
      <c r="N1374" s="8">
        <f t="shared" si="305"/>
        <v>1.0009829029999999</v>
      </c>
      <c r="O1374" s="8">
        <f t="shared" ca="1" si="306"/>
        <v>1.0027092879999999</v>
      </c>
      <c r="P1374" s="44">
        <v>0</v>
      </c>
      <c r="Q1374" s="42">
        <f t="shared" ca="1" si="307"/>
        <v>7004.9247555499996</v>
      </c>
      <c r="R1374" s="42"/>
      <c r="S1374" s="34">
        <f t="shared" si="300"/>
        <v>0</v>
      </c>
      <c r="T1374" s="34"/>
    </row>
    <row r="1375" spans="1:21" x14ac:dyDescent="0.2">
      <c r="A1375" s="38">
        <f t="shared" si="309"/>
        <v>43388</v>
      </c>
      <c r="B1375" s="39">
        <f t="shared" ca="1" si="301"/>
        <v>2592527.3039041799</v>
      </c>
      <c r="C1375" s="34">
        <f t="shared" ca="1" si="302"/>
        <v>2585522.37914863</v>
      </c>
      <c r="D1375" s="34"/>
      <c r="E1375" s="40">
        <f ca="1">IF(A1375&lt;$B$1,VLOOKUP(A1375,[1]DI!$A$4:$B$15000,2,FALSE),0)</f>
        <v>6.4000000000000001E-2</v>
      </c>
      <c r="F1375" s="41">
        <f t="shared" ca="1" si="308"/>
        <v>1.0002462024890499</v>
      </c>
      <c r="G1375" s="41">
        <f ca="1">(TRUNC(PRODUCT($F$11:$F1374),16))</f>
        <v>1.48219887229097</v>
      </c>
      <c r="H1375" s="42">
        <f t="shared" ca="1" si="303"/>
        <v>1.4796469387178499</v>
      </c>
      <c r="I1375" s="42">
        <f t="shared" ca="1" si="304"/>
        <v>1.0017246900000001</v>
      </c>
      <c r="J1375" s="40">
        <f t="shared" si="310"/>
        <v>3.5999999999999997E-2</v>
      </c>
      <c r="K1375" s="98">
        <f t="shared" si="311"/>
        <v>43376</v>
      </c>
      <c r="L1375" s="43">
        <f t="shared" si="312"/>
        <v>7</v>
      </c>
      <c r="M1375" s="44">
        <f t="shared" si="313"/>
        <v>7</v>
      </c>
      <c r="N1375" s="8">
        <f t="shared" si="305"/>
        <v>1.0009829029999999</v>
      </c>
      <c r="O1375" s="8">
        <f t="shared" ca="1" si="306"/>
        <v>1.0027092879999999</v>
      </c>
      <c r="P1375" s="44">
        <v>0</v>
      </c>
      <c r="Q1375" s="42">
        <f t="shared" ca="1" si="307"/>
        <v>7004.9247555499996</v>
      </c>
      <c r="R1375" s="42"/>
      <c r="S1375" s="34">
        <f t="shared" si="300"/>
        <v>0</v>
      </c>
      <c r="T1375" s="34"/>
    </row>
    <row r="1376" spans="1:21" s="37" customFormat="1" ht="15" x14ac:dyDescent="0.25">
      <c r="A1376" s="38">
        <f t="shared" si="309"/>
        <v>43389</v>
      </c>
      <c r="B1376" s="39">
        <f t="shared" ca="1" si="301"/>
        <v>2593529.5661413302</v>
      </c>
      <c r="C1376" s="34">
        <f t="shared" ca="1" si="302"/>
        <v>2585522.37914863</v>
      </c>
      <c r="D1376" s="34"/>
      <c r="E1376" s="40">
        <f ca="1">IF(A1376&lt;$B$1,VLOOKUP(A1376,[1]DI!$A$4:$B$15000,2,FALSE),0)</f>
        <v>6.4000000000000001E-2</v>
      </c>
      <c r="F1376" s="41">
        <f t="shared" ca="1" si="308"/>
        <v>1.0002462024890499</v>
      </c>
      <c r="G1376" s="41">
        <f ca="1">(TRUNC(PRODUCT($F$11:$F1375),16))</f>
        <v>1.4825637933425899</v>
      </c>
      <c r="H1376" s="42">
        <f t="shared" ca="1" si="303"/>
        <v>1.4796469387178499</v>
      </c>
      <c r="I1376" s="42">
        <f t="shared" ca="1" si="304"/>
        <v>1.00197132</v>
      </c>
      <c r="J1376" s="40">
        <f t="shared" si="310"/>
        <v>3.5999999999999997E-2</v>
      </c>
      <c r="K1376" s="98">
        <f t="shared" si="311"/>
        <v>43376</v>
      </c>
      <c r="L1376" s="43">
        <f t="shared" si="312"/>
        <v>8</v>
      </c>
      <c r="M1376" s="44">
        <f t="shared" si="313"/>
        <v>8</v>
      </c>
      <c r="N1376" s="8">
        <f t="shared" si="305"/>
        <v>1.001123397</v>
      </c>
      <c r="O1376" s="8">
        <f t="shared" ca="1" si="306"/>
        <v>1.0030969320000001</v>
      </c>
      <c r="P1376" s="44">
        <v>24</v>
      </c>
      <c r="Q1376" s="42">
        <f t="shared" ca="1" si="307"/>
        <v>8007.1869926999998</v>
      </c>
      <c r="R1376" s="42"/>
      <c r="S1376" s="34">
        <f t="shared" ca="1" si="300"/>
        <v>11330.5830073</v>
      </c>
      <c r="T1376" s="97">
        <v>19337.77</v>
      </c>
      <c r="U1376" s="36"/>
    </row>
    <row r="1377" spans="1:21" x14ac:dyDescent="0.2">
      <c r="A1377" s="38">
        <f t="shared" si="309"/>
        <v>43390</v>
      </c>
      <c r="B1377" s="39">
        <f t="shared" ca="1" si="301"/>
        <v>2575186.9555219901</v>
      </c>
      <c r="C1377" s="34">
        <f t="shared" ca="1" si="302"/>
        <v>2574191.7961413302</v>
      </c>
      <c r="D1377" s="34"/>
      <c r="E1377" s="40">
        <f ca="1">IF(A1377&lt;$B$1,VLOOKUP(A1377,[1]DI!$A$4:$B$15000,2,FALSE),0)</f>
        <v>6.4000000000000001E-2</v>
      </c>
      <c r="F1377" s="41">
        <f t="shared" ca="1" si="308"/>
        <v>1.0002462024890499</v>
      </c>
      <c r="G1377" s="41">
        <f ca="1">(TRUNC(PRODUCT($F$11:$F1376),16))</f>
        <v>1.4829288042386899</v>
      </c>
      <c r="H1377" s="42">
        <f t="shared" ca="1" si="303"/>
        <v>1.4825637933425899</v>
      </c>
      <c r="I1377" s="42">
        <f t="shared" ca="1" si="304"/>
        <v>1.0002462000000001</v>
      </c>
      <c r="J1377" s="40">
        <f t="shared" si="310"/>
        <v>3.5999999999999997E-2</v>
      </c>
      <c r="K1377" s="98">
        <f t="shared" si="311"/>
        <v>43389</v>
      </c>
      <c r="L1377" s="43">
        <f t="shared" si="312"/>
        <v>1</v>
      </c>
      <c r="M1377" s="44">
        <f t="shared" si="313"/>
        <v>1</v>
      </c>
      <c r="N1377" s="8">
        <f t="shared" si="305"/>
        <v>1.000140356</v>
      </c>
      <c r="O1377" s="8">
        <f t="shared" ca="1" si="306"/>
        <v>1.000386591</v>
      </c>
      <c r="P1377" s="44">
        <v>0</v>
      </c>
      <c r="Q1377" s="42">
        <f t="shared" ca="1" si="307"/>
        <v>995.15938066000001</v>
      </c>
      <c r="R1377" s="42"/>
      <c r="S1377" s="34">
        <f t="shared" si="300"/>
        <v>0</v>
      </c>
      <c r="T1377" s="34"/>
    </row>
    <row r="1378" spans="1:21" x14ac:dyDescent="0.2">
      <c r="A1378" s="38">
        <f t="shared" si="309"/>
        <v>43391</v>
      </c>
      <c r="B1378" s="39">
        <f t="shared" ca="1" si="301"/>
        <v>2576182.5190507602</v>
      </c>
      <c r="C1378" s="34">
        <f t="shared" ca="1" si="302"/>
        <v>2574191.7961413302</v>
      </c>
      <c r="D1378" s="34"/>
      <c r="E1378" s="40">
        <f ca="1">IF(A1378&lt;$B$1,VLOOKUP(A1378,[1]DI!$A$4:$B$15000,2,FALSE),0)</f>
        <v>6.4000000000000001E-2</v>
      </c>
      <c r="F1378" s="41">
        <f t="shared" ca="1" si="308"/>
        <v>1.0002462024890499</v>
      </c>
      <c r="G1378" s="41">
        <f ca="1">(TRUNC(PRODUCT($F$11:$F1377),16))</f>
        <v>1.48329390500138</v>
      </c>
      <c r="H1378" s="42">
        <f t="shared" ca="1" si="303"/>
        <v>1.4825637933425899</v>
      </c>
      <c r="I1378" s="42">
        <f t="shared" ca="1" si="304"/>
        <v>1.00049247</v>
      </c>
      <c r="J1378" s="40">
        <f t="shared" si="310"/>
        <v>3.5999999999999997E-2</v>
      </c>
      <c r="K1378" s="98">
        <f t="shared" si="311"/>
        <v>43389</v>
      </c>
      <c r="L1378" s="43">
        <f t="shared" si="312"/>
        <v>2</v>
      </c>
      <c r="M1378" s="44">
        <f t="shared" si="313"/>
        <v>2</v>
      </c>
      <c r="N1378" s="8">
        <f t="shared" si="305"/>
        <v>1.0002807309999999</v>
      </c>
      <c r="O1378" s="8">
        <f t="shared" ca="1" si="306"/>
        <v>1.000773339</v>
      </c>
      <c r="P1378" s="44">
        <v>0</v>
      </c>
      <c r="Q1378" s="42">
        <f t="shared" ca="1" si="307"/>
        <v>1990.7229094300001</v>
      </c>
      <c r="R1378" s="42"/>
      <c r="S1378" s="34">
        <f t="shared" si="300"/>
        <v>0</v>
      </c>
      <c r="T1378" s="34"/>
    </row>
    <row r="1379" spans="1:21" x14ac:dyDescent="0.2">
      <c r="A1379" s="38">
        <f t="shared" si="309"/>
        <v>43392</v>
      </c>
      <c r="B1379" s="39">
        <f t="shared" ca="1" si="301"/>
        <v>2577178.4429663899</v>
      </c>
      <c r="C1379" s="34">
        <f t="shared" ca="1" si="302"/>
        <v>2574191.7961413302</v>
      </c>
      <c r="D1379" s="34"/>
      <c r="E1379" s="40">
        <f ca="1">IF(A1379&lt;$B$1,VLOOKUP(A1379,[1]DI!$A$4:$B$15000,2,FALSE),0)</f>
        <v>6.4000000000000001E-2</v>
      </c>
      <c r="F1379" s="41">
        <f t="shared" ca="1" si="308"/>
        <v>1.0002462024890499</v>
      </c>
      <c r="G1379" s="41">
        <f ca="1">(TRUNC(PRODUCT($F$11:$F1378),16))</f>
        <v>1.48365909565278</v>
      </c>
      <c r="H1379" s="42">
        <f t="shared" ca="1" si="303"/>
        <v>1.4825637933425899</v>
      </c>
      <c r="I1379" s="42">
        <f t="shared" ca="1" si="304"/>
        <v>1.00073879</v>
      </c>
      <c r="J1379" s="40">
        <f t="shared" si="310"/>
        <v>3.5999999999999997E-2</v>
      </c>
      <c r="K1379" s="98">
        <f t="shared" si="311"/>
        <v>43389</v>
      </c>
      <c r="L1379" s="43">
        <f t="shared" si="312"/>
        <v>3</v>
      </c>
      <c r="M1379" s="44">
        <f t="shared" si="313"/>
        <v>3</v>
      </c>
      <c r="N1379" s="8">
        <f t="shared" si="305"/>
        <v>1.000421126</v>
      </c>
      <c r="O1379" s="8">
        <f t="shared" ca="1" si="306"/>
        <v>1.001160227</v>
      </c>
      <c r="P1379" s="44">
        <v>0</v>
      </c>
      <c r="Q1379" s="42">
        <f t="shared" ca="1" si="307"/>
        <v>2986.6468250600001</v>
      </c>
      <c r="R1379" s="42"/>
      <c r="S1379" s="34">
        <f t="shared" si="300"/>
        <v>0</v>
      </c>
      <c r="T1379" s="34"/>
    </row>
    <row r="1380" spans="1:21" x14ac:dyDescent="0.2">
      <c r="A1380" s="38">
        <f t="shared" si="309"/>
        <v>43393</v>
      </c>
      <c r="B1380" s="39">
        <f t="shared" ca="1" si="301"/>
        <v>2578174.7504365901</v>
      </c>
      <c r="C1380" s="34">
        <f t="shared" ca="1" si="302"/>
        <v>2574191.7961413302</v>
      </c>
      <c r="D1380" s="34"/>
      <c r="E1380" s="40">
        <f ca="1">IF(A1380&lt;$B$1,VLOOKUP(A1380,[1]DI!$A$4:$B$15000,2,FALSE),0)</f>
        <v>0</v>
      </c>
      <c r="F1380" s="41">
        <f t="shared" ca="1" si="308"/>
        <v>1</v>
      </c>
      <c r="G1380" s="41">
        <f ca="1">(TRUNC(PRODUCT($F$11:$F1379),16))</f>
        <v>1.48402437621503</v>
      </c>
      <c r="H1380" s="42">
        <f t="shared" ca="1" si="303"/>
        <v>1.4825637933425899</v>
      </c>
      <c r="I1380" s="42">
        <f t="shared" ca="1" si="304"/>
        <v>1.0009851700000001</v>
      </c>
      <c r="J1380" s="40">
        <f t="shared" si="310"/>
        <v>3.5999999999999997E-2</v>
      </c>
      <c r="K1380" s="98">
        <f t="shared" si="311"/>
        <v>43389</v>
      </c>
      <c r="L1380" s="43">
        <f t="shared" si="312"/>
        <v>3</v>
      </c>
      <c r="M1380" s="44">
        <f t="shared" si="313"/>
        <v>4</v>
      </c>
      <c r="N1380" s="8">
        <f t="shared" si="305"/>
        <v>1.0005615409999999</v>
      </c>
      <c r="O1380" s="8">
        <f t="shared" ca="1" si="306"/>
        <v>1.001547264</v>
      </c>
      <c r="P1380" s="44">
        <v>0</v>
      </c>
      <c r="Q1380" s="42">
        <f t="shared" ca="1" si="307"/>
        <v>3982.95429526</v>
      </c>
      <c r="R1380" s="42"/>
      <c r="S1380" s="34">
        <f t="shared" si="300"/>
        <v>0</v>
      </c>
      <c r="T1380" s="34"/>
    </row>
    <row r="1381" spans="1:21" x14ac:dyDescent="0.2">
      <c r="A1381" s="38">
        <f t="shared" si="309"/>
        <v>43394</v>
      </c>
      <c r="B1381" s="39">
        <f t="shared" ca="1" si="301"/>
        <v>2578174.7504365901</v>
      </c>
      <c r="C1381" s="34">
        <f t="shared" ca="1" si="302"/>
        <v>2574191.7961413302</v>
      </c>
      <c r="D1381" s="34"/>
      <c r="E1381" s="40">
        <f ca="1">IF(A1381&lt;$B$1,VLOOKUP(A1381,[1]DI!$A$4:$B$15000,2,FALSE),0)</f>
        <v>0</v>
      </c>
      <c r="F1381" s="41">
        <f t="shared" ca="1" si="308"/>
        <v>1</v>
      </c>
      <c r="G1381" s="41">
        <f ca="1">(TRUNC(PRODUCT($F$11:$F1380),16))</f>
        <v>1.48402437621503</v>
      </c>
      <c r="H1381" s="42">
        <f t="shared" ca="1" si="303"/>
        <v>1.4825637933425899</v>
      </c>
      <c r="I1381" s="42">
        <f t="shared" ca="1" si="304"/>
        <v>1.0009851700000001</v>
      </c>
      <c r="J1381" s="40">
        <f t="shared" si="310"/>
        <v>3.5999999999999997E-2</v>
      </c>
      <c r="K1381" s="98">
        <f t="shared" si="311"/>
        <v>43389</v>
      </c>
      <c r="L1381" s="43">
        <f t="shared" si="312"/>
        <v>3</v>
      </c>
      <c r="M1381" s="44">
        <f t="shared" si="313"/>
        <v>4</v>
      </c>
      <c r="N1381" s="8">
        <f t="shared" si="305"/>
        <v>1.0005615409999999</v>
      </c>
      <c r="O1381" s="8">
        <f t="shared" ca="1" si="306"/>
        <v>1.001547264</v>
      </c>
      <c r="P1381" s="44">
        <v>0</v>
      </c>
      <c r="Q1381" s="42">
        <f t="shared" ca="1" si="307"/>
        <v>3982.95429526</v>
      </c>
      <c r="R1381" s="42"/>
      <c r="S1381" s="34">
        <f t="shared" si="300"/>
        <v>0</v>
      </c>
      <c r="T1381" s="34"/>
    </row>
    <row r="1382" spans="1:21" x14ac:dyDescent="0.2">
      <c r="A1382" s="38">
        <f t="shared" si="309"/>
        <v>43395</v>
      </c>
      <c r="B1382" s="39">
        <f t="shared" ca="1" si="301"/>
        <v>2578174.7504365901</v>
      </c>
      <c r="C1382" s="34">
        <f t="shared" ca="1" si="302"/>
        <v>2574191.7961413302</v>
      </c>
      <c r="D1382" s="34"/>
      <c r="E1382" s="40">
        <f ca="1">IF(A1382&lt;$B$1,VLOOKUP(A1382,[1]DI!$A$4:$B$15000,2,FALSE),0)</f>
        <v>6.4000000000000001E-2</v>
      </c>
      <c r="F1382" s="41">
        <f t="shared" ca="1" si="308"/>
        <v>1.0002462024890499</v>
      </c>
      <c r="G1382" s="41">
        <f ca="1">(TRUNC(PRODUCT($F$11:$F1381),16))</f>
        <v>1.48402437621503</v>
      </c>
      <c r="H1382" s="42">
        <f t="shared" ca="1" si="303"/>
        <v>1.4825637933425899</v>
      </c>
      <c r="I1382" s="42">
        <f t="shared" ca="1" si="304"/>
        <v>1.0009851700000001</v>
      </c>
      <c r="J1382" s="40">
        <f t="shared" si="310"/>
        <v>3.5999999999999997E-2</v>
      </c>
      <c r="K1382" s="98">
        <f t="shared" si="311"/>
        <v>43389</v>
      </c>
      <c r="L1382" s="43">
        <f t="shared" si="312"/>
        <v>4</v>
      </c>
      <c r="M1382" s="44">
        <f t="shared" si="313"/>
        <v>4</v>
      </c>
      <c r="N1382" s="8">
        <f t="shared" si="305"/>
        <v>1.0005615409999999</v>
      </c>
      <c r="O1382" s="8">
        <f t="shared" ca="1" si="306"/>
        <v>1.001547264</v>
      </c>
      <c r="P1382" s="44">
        <v>0</v>
      </c>
      <c r="Q1382" s="42">
        <f t="shared" ca="1" si="307"/>
        <v>3982.95429526</v>
      </c>
      <c r="R1382" s="42"/>
      <c r="S1382" s="34">
        <f t="shared" si="300"/>
        <v>0</v>
      </c>
      <c r="T1382" s="34"/>
    </row>
    <row r="1383" spans="1:21" x14ac:dyDescent="0.2">
      <c r="A1383" s="38">
        <f t="shared" si="309"/>
        <v>43396</v>
      </c>
      <c r="B1383" s="39">
        <f t="shared" ca="1" si="301"/>
        <v>2579171.4672032902</v>
      </c>
      <c r="C1383" s="34">
        <f t="shared" ca="1" si="302"/>
        <v>2574191.7961413302</v>
      </c>
      <c r="D1383" s="34"/>
      <c r="E1383" s="40">
        <f ca="1">IF(A1383&lt;$B$1,VLOOKUP(A1383,[1]DI!$A$4:$B$15000,2,FALSE),0)</f>
        <v>6.4000000000000001E-2</v>
      </c>
      <c r="F1383" s="41">
        <f t="shared" ca="1" si="308"/>
        <v>1.0002462024890499</v>
      </c>
      <c r="G1383" s="41">
        <f ca="1">(TRUNC(PRODUCT($F$11:$F1382),16))</f>
        <v>1.48438974671027</v>
      </c>
      <c r="H1383" s="42">
        <f t="shared" ca="1" si="303"/>
        <v>1.4825637933425899</v>
      </c>
      <c r="I1383" s="42">
        <f t="shared" ca="1" si="304"/>
        <v>1.00123162</v>
      </c>
      <c r="J1383" s="40">
        <f t="shared" si="310"/>
        <v>3.5999999999999997E-2</v>
      </c>
      <c r="K1383" s="98">
        <f t="shared" si="311"/>
        <v>43389</v>
      </c>
      <c r="L1383" s="43">
        <f t="shared" si="312"/>
        <v>5</v>
      </c>
      <c r="M1383" s="44">
        <f t="shared" si="313"/>
        <v>5</v>
      </c>
      <c r="N1383" s="8">
        <f t="shared" si="305"/>
        <v>1.0007019749999999</v>
      </c>
      <c r="O1383" s="8">
        <f t="shared" ca="1" si="306"/>
        <v>1.00193446</v>
      </c>
      <c r="P1383" s="44">
        <v>0</v>
      </c>
      <c r="Q1383" s="42">
        <f t="shared" ca="1" si="307"/>
        <v>4979.6710619599999</v>
      </c>
      <c r="R1383" s="42"/>
      <c r="S1383" s="34">
        <f t="shared" si="300"/>
        <v>0</v>
      </c>
      <c r="T1383" s="34"/>
    </row>
    <row r="1384" spans="1:21" x14ac:dyDescent="0.2">
      <c r="A1384" s="38">
        <f t="shared" si="309"/>
        <v>43397</v>
      </c>
      <c r="B1384" s="39">
        <f t="shared" ca="1" si="301"/>
        <v>2580168.5392084601</v>
      </c>
      <c r="C1384" s="34">
        <f t="shared" ca="1" si="302"/>
        <v>2574191.7961413302</v>
      </c>
      <c r="D1384" s="34"/>
      <c r="E1384" s="40">
        <f ca="1">IF(A1384&lt;$B$1,VLOOKUP(A1384,[1]DI!$A$4:$B$15000,2,FALSE),0)</f>
        <v>6.4000000000000001E-2</v>
      </c>
      <c r="F1384" s="41">
        <f t="shared" ca="1" si="308"/>
        <v>1.0002462024890499</v>
      </c>
      <c r="G1384" s="41">
        <f ca="1">(TRUNC(PRODUCT($F$11:$F1383),16))</f>
        <v>1.48475520716063</v>
      </c>
      <c r="H1384" s="42">
        <f t="shared" ca="1" si="303"/>
        <v>1.4825637933425899</v>
      </c>
      <c r="I1384" s="42">
        <f t="shared" ca="1" si="304"/>
        <v>1.00147812</v>
      </c>
      <c r="J1384" s="40">
        <f t="shared" si="310"/>
        <v>3.5999999999999997E-2</v>
      </c>
      <c r="K1384" s="98">
        <f t="shared" si="311"/>
        <v>43389</v>
      </c>
      <c r="L1384" s="43">
        <f t="shared" si="312"/>
        <v>6</v>
      </c>
      <c r="M1384" s="44">
        <f t="shared" si="313"/>
        <v>6</v>
      </c>
      <c r="N1384" s="8">
        <f t="shared" si="305"/>
        <v>1.000842429</v>
      </c>
      <c r="O1384" s="8">
        <f t="shared" ca="1" si="306"/>
        <v>1.002321794</v>
      </c>
      <c r="P1384" s="44">
        <v>0</v>
      </c>
      <c r="Q1384" s="42">
        <f t="shared" ca="1" si="307"/>
        <v>5976.7430671299999</v>
      </c>
      <c r="R1384" s="42"/>
      <c r="S1384" s="34">
        <f t="shared" si="300"/>
        <v>0</v>
      </c>
      <c r="T1384" s="34"/>
    </row>
    <row r="1385" spans="1:21" x14ac:dyDescent="0.2">
      <c r="A1385" s="38">
        <f t="shared" si="309"/>
        <v>43398</v>
      </c>
      <c r="B1385" s="39">
        <f t="shared" ca="1" si="301"/>
        <v>2581166.0230843103</v>
      </c>
      <c r="C1385" s="34">
        <f t="shared" ca="1" si="302"/>
        <v>2574191.7961413302</v>
      </c>
      <c r="D1385" s="34"/>
      <c r="E1385" s="40">
        <f ca="1">IF(A1385&lt;$B$1,VLOOKUP(A1385,[1]DI!$A$4:$B$15000,2,FALSE),0)</f>
        <v>6.4000000000000001E-2</v>
      </c>
      <c r="F1385" s="41">
        <f t="shared" ca="1" si="308"/>
        <v>1.0002462024890499</v>
      </c>
      <c r="G1385" s="41">
        <f ca="1">(TRUNC(PRODUCT($F$11:$F1384),16))</f>
        <v>1.4851207575882599</v>
      </c>
      <c r="H1385" s="42">
        <f t="shared" ca="1" si="303"/>
        <v>1.4825637933425899</v>
      </c>
      <c r="I1385" s="42">
        <f t="shared" ca="1" si="304"/>
        <v>1.0017246900000001</v>
      </c>
      <c r="J1385" s="40">
        <f t="shared" si="310"/>
        <v>3.5999999999999997E-2</v>
      </c>
      <c r="K1385" s="98">
        <f t="shared" si="311"/>
        <v>43389</v>
      </c>
      <c r="L1385" s="43">
        <f t="shared" si="312"/>
        <v>7</v>
      </c>
      <c r="M1385" s="44">
        <f t="shared" si="313"/>
        <v>7</v>
      </c>
      <c r="N1385" s="8">
        <f t="shared" si="305"/>
        <v>1.0009829029999999</v>
      </c>
      <c r="O1385" s="8">
        <f t="shared" ca="1" si="306"/>
        <v>1.0027092879999999</v>
      </c>
      <c r="P1385" s="44">
        <v>0</v>
      </c>
      <c r="Q1385" s="42">
        <f t="shared" ca="1" si="307"/>
        <v>6974.2269429799999</v>
      </c>
      <c r="R1385" s="42"/>
      <c r="S1385" s="34">
        <f t="shared" si="300"/>
        <v>0</v>
      </c>
      <c r="T1385" s="34"/>
    </row>
    <row r="1386" spans="1:21" x14ac:dyDescent="0.2">
      <c r="A1386" s="38">
        <f t="shared" si="309"/>
        <v>43399</v>
      </c>
      <c r="B1386" s="39">
        <f t="shared" ca="1" si="301"/>
        <v>2582163.8930889303</v>
      </c>
      <c r="C1386" s="34">
        <f t="shared" ca="1" si="302"/>
        <v>2574191.7961413302</v>
      </c>
      <c r="D1386" s="34"/>
      <c r="E1386" s="40">
        <f ca="1">IF(A1386&lt;$B$1,VLOOKUP(A1386,[1]DI!$A$4:$B$15000,2,FALSE),0)</f>
        <v>6.4000000000000001E-2</v>
      </c>
      <c r="F1386" s="41">
        <f t="shared" ca="1" si="308"/>
        <v>1.0002462024890499</v>
      </c>
      <c r="G1386" s="41">
        <f ca="1">(TRUNC(PRODUCT($F$11:$F1385),16))</f>
        <v>1.4854863980153199</v>
      </c>
      <c r="H1386" s="42">
        <f t="shared" ca="1" si="303"/>
        <v>1.4825637933425899</v>
      </c>
      <c r="I1386" s="42">
        <f t="shared" ca="1" si="304"/>
        <v>1.00197132</v>
      </c>
      <c r="J1386" s="40">
        <f t="shared" si="310"/>
        <v>3.5999999999999997E-2</v>
      </c>
      <c r="K1386" s="98">
        <f t="shared" si="311"/>
        <v>43389</v>
      </c>
      <c r="L1386" s="43">
        <f t="shared" si="312"/>
        <v>8</v>
      </c>
      <c r="M1386" s="44">
        <f t="shared" si="313"/>
        <v>8</v>
      </c>
      <c r="N1386" s="8">
        <f t="shared" si="305"/>
        <v>1.001123397</v>
      </c>
      <c r="O1386" s="8">
        <f t="shared" ca="1" si="306"/>
        <v>1.0030969320000001</v>
      </c>
      <c r="P1386" s="44">
        <v>0</v>
      </c>
      <c r="Q1386" s="42">
        <f t="shared" ca="1" si="307"/>
        <v>7972.0969476</v>
      </c>
      <c r="R1386" s="42"/>
      <c r="S1386" s="34">
        <f t="shared" si="300"/>
        <v>0</v>
      </c>
      <c r="T1386" s="34"/>
    </row>
    <row r="1387" spans="1:21" x14ac:dyDescent="0.2">
      <c r="A1387" s="38">
        <f t="shared" si="309"/>
        <v>43400</v>
      </c>
      <c r="B1387" s="39">
        <f t="shared" ca="1" si="301"/>
        <v>2583162.1414997503</v>
      </c>
      <c r="C1387" s="34">
        <f t="shared" ca="1" si="302"/>
        <v>2574191.7961413302</v>
      </c>
      <c r="D1387" s="34"/>
      <c r="E1387" s="40">
        <f ca="1">IF(A1387&lt;$B$1,VLOOKUP(A1387,[1]DI!$A$4:$B$15000,2,FALSE),0)</f>
        <v>0</v>
      </c>
      <c r="F1387" s="41">
        <f t="shared" ca="1" si="308"/>
        <v>1</v>
      </c>
      <c r="G1387" s="41">
        <f ca="1">(TRUNC(PRODUCT($F$11:$F1386),16))</f>
        <v>1.4858521284639601</v>
      </c>
      <c r="H1387" s="42">
        <f t="shared" ca="1" si="303"/>
        <v>1.4825637933425899</v>
      </c>
      <c r="I1387" s="42">
        <f t="shared" ca="1" si="304"/>
        <v>1.00221801</v>
      </c>
      <c r="J1387" s="40">
        <f t="shared" si="310"/>
        <v>3.5999999999999997E-2</v>
      </c>
      <c r="K1387" s="98">
        <f t="shared" si="311"/>
        <v>43389</v>
      </c>
      <c r="L1387" s="43">
        <f t="shared" si="312"/>
        <v>8</v>
      </c>
      <c r="M1387" s="44">
        <f t="shared" si="313"/>
        <v>9</v>
      </c>
      <c r="N1387" s="8">
        <f t="shared" si="305"/>
        <v>1.00126391</v>
      </c>
      <c r="O1387" s="8">
        <f t="shared" ca="1" si="306"/>
        <v>1.0034847229999999</v>
      </c>
      <c r="P1387" s="44">
        <v>0</v>
      </c>
      <c r="Q1387" s="42">
        <f t="shared" ca="1" si="307"/>
        <v>8970.3453584199997</v>
      </c>
      <c r="R1387" s="42"/>
      <c r="S1387" s="34">
        <f t="shared" si="300"/>
        <v>0</v>
      </c>
      <c r="T1387" s="34"/>
    </row>
    <row r="1388" spans="1:21" x14ac:dyDescent="0.2">
      <c r="A1388" s="38">
        <f t="shared" si="309"/>
        <v>43401</v>
      </c>
      <c r="B1388" s="39">
        <f t="shared" ca="1" si="301"/>
        <v>2583162.1414997503</v>
      </c>
      <c r="C1388" s="34">
        <f t="shared" ca="1" si="302"/>
        <v>2574191.7961413302</v>
      </c>
      <c r="D1388" s="34"/>
      <c r="E1388" s="40">
        <f ca="1">IF(A1388&lt;$B$1,VLOOKUP(A1388,[1]DI!$A$4:$B$15000,2,FALSE),0)</f>
        <v>0</v>
      </c>
      <c r="F1388" s="41">
        <f t="shared" ca="1" si="308"/>
        <v>1</v>
      </c>
      <c r="G1388" s="41">
        <f ca="1">(TRUNC(PRODUCT($F$11:$F1387),16))</f>
        <v>1.4858521284639601</v>
      </c>
      <c r="H1388" s="42">
        <f t="shared" ca="1" si="303"/>
        <v>1.4825637933425899</v>
      </c>
      <c r="I1388" s="42">
        <f t="shared" ca="1" si="304"/>
        <v>1.00221801</v>
      </c>
      <c r="J1388" s="40">
        <f t="shared" si="310"/>
        <v>3.5999999999999997E-2</v>
      </c>
      <c r="K1388" s="98">
        <f t="shared" si="311"/>
        <v>43389</v>
      </c>
      <c r="L1388" s="43">
        <f t="shared" si="312"/>
        <v>8</v>
      </c>
      <c r="M1388" s="44">
        <f t="shared" si="313"/>
        <v>9</v>
      </c>
      <c r="N1388" s="8">
        <f t="shared" si="305"/>
        <v>1.00126391</v>
      </c>
      <c r="O1388" s="8">
        <f t="shared" ca="1" si="306"/>
        <v>1.0034847229999999</v>
      </c>
      <c r="P1388" s="44">
        <v>0</v>
      </c>
      <c r="Q1388" s="42">
        <f t="shared" ca="1" si="307"/>
        <v>8970.3453584199997</v>
      </c>
      <c r="R1388" s="42"/>
      <c r="S1388" s="34">
        <f t="shared" si="300"/>
        <v>0</v>
      </c>
      <c r="T1388" s="34"/>
    </row>
    <row r="1389" spans="1:21" x14ac:dyDescent="0.2">
      <c r="A1389" s="38">
        <f t="shared" si="309"/>
        <v>43402</v>
      </c>
      <c r="B1389" s="39">
        <f t="shared" ca="1" si="301"/>
        <v>2583162.1414997503</v>
      </c>
      <c r="C1389" s="34">
        <f t="shared" ca="1" si="302"/>
        <v>2574191.7961413302</v>
      </c>
      <c r="D1389" s="34"/>
      <c r="E1389" s="40">
        <f ca="1">IF(A1389&lt;$B$1,VLOOKUP(A1389,[1]DI!$A$4:$B$15000,2,FALSE),0)</f>
        <v>6.4000000000000001E-2</v>
      </c>
      <c r="F1389" s="41">
        <f t="shared" ca="1" si="308"/>
        <v>1.0002462024890499</v>
      </c>
      <c r="G1389" s="41">
        <f ca="1">(TRUNC(PRODUCT($F$11:$F1388),16))</f>
        <v>1.4858521284639601</v>
      </c>
      <c r="H1389" s="42">
        <f t="shared" ca="1" si="303"/>
        <v>1.4825637933425899</v>
      </c>
      <c r="I1389" s="42">
        <f t="shared" ca="1" si="304"/>
        <v>1.00221801</v>
      </c>
      <c r="J1389" s="40">
        <f t="shared" si="310"/>
        <v>3.5999999999999997E-2</v>
      </c>
      <c r="K1389" s="98">
        <f t="shared" si="311"/>
        <v>43389</v>
      </c>
      <c r="L1389" s="43">
        <f t="shared" si="312"/>
        <v>9</v>
      </c>
      <c r="M1389" s="44">
        <f t="shared" si="313"/>
        <v>9</v>
      </c>
      <c r="N1389" s="8">
        <f t="shared" si="305"/>
        <v>1.00126391</v>
      </c>
      <c r="O1389" s="8">
        <f t="shared" ca="1" si="306"/>
        <v>1.0034847229999999</v>
      </c>
      <c r="P1389" s="44">
        <v>0</v>
      </c>
      <c r="Q1389" s="42">
        <f t="shared" ca="1" si="307"/>
        <v>8970.3453584199997</v>
      </c>
      <c r="R1389" s="42"/>
      <c r="S1389" s="34">
        <f t="shared" si="300"/>
        <v>0</v>
      </c>
      <c r="T1389" s="34"/>
    </row>
    <row r="1390" spans="1:21" x14ac:dyDescent="0.2">
      <c r="A1390" s="38">
        <f t="shared" si="309"/>
        <v>43403</v>
      </c>
      <c r="B1390" s="39">
        <f t="shared" ca="1" si="301"/>
        <v>2584160.7528716102</v>
      </c>
      <c r="C1390" s="34">
        <f t="shared" ca="1" si="302"/>
        <v>2574191.7961413302</v>
      </c>
      <c r="D1390" s="34"/>
      <c r="E1390" s="40">
        <f ca="1">IF(A1390&lt;$B$1,VLOOKUP(A1390,[1]DI!$A$4:$B$15000,2,FALSE),0)</f>
        <v>6.4000000000000001E-2</v>
      </c>
      <c r="F1390" s="41">
        <f t="shared" ca="1" si="308"/>
        <v>1.0002462024890499</v>
      </c>
      <c r="G1390" s="41">
        <f ca="1">(TRUNC(PRODUCT($F$11:$F1389),16))</f>
        <v>1.4862179489563501</v>
      </c>
      <c r="H1390" s="42">
        <f t="shared" ca="1" si="303"/>
        <v>1.4825637933425899</v>
      </c>
      <c r="I1390" s="42">
        <f t="shared" ca="1" si="304"/>
        <v>1.0024647499999999</v>
      </c>
      <c r="J1390" s="40">
        <f t="shared" si="310"/>
        <v>3.5999999999999997E-2</v>
      </c>
      <c r="K1390" s="98">
        <f t="shared" si="311"/>
        <v>43389</v>
      </c>
      <c r="L1390" s="43">
        <f t="shared" si="312"/>
        <v>10</v>
      </c>
      <c r="M1390" s="44">
        <f t="shared" si="313"/>
        <v>10</v>
      </c>
      <c r="N1390" s="8">
        <f t="shared" si="305"/>
        <v>1.001404443</v>
      </c>
      <c r="O1390" s="8">
        <f t="shared" ca="1" si="306"/>
        <v>1.0038726549999999</v>
      </c>
      <c r="P1390" s="44">
        <v>0</v>
      </c>
      <c r="Q1390" s="42">
        <f t="shared" ca="1" si="307"/>
        <v>9968.9567302800006</v>
      </c>
      <c r="R1390" s="42"/>
      <c r="S1390" s="34">
        <f t="shared" si="300"/>
        <v>0</v>
      </c>
      <c r="T1390" s="34"/>
    </row>
    <row r="1391" spans="1:21" s="37" customFormat="1" ht="15" x14ac:dyDescent="0.25">
      <c r="A1391" s="38">
        <f t="shared" si="309"/>
        <v>43404</v>
      </c>
      <c r="B1391" s="39">
        <f t="shared" ca="1" si="301"/>
        <v>2585159.7709657801</v>
      </c>
      <c r="C1391" s="34">
        <f t="shared" ca="1" si="302"/>
        <v>2574191.7961413302</v>
      </c>
      <c r="D1391" s="34"/>
      <c r="E1391" s="40">
        <f ca="1">IF(A1391&lt;$B$1,VLOOKUP(A1391,[1]DI!$A$4:$B$15000,2,FALSE),0)</f>
        <v>6.4000000000000001E-2</v>
      </c>
      <c r="F1391" s="41">
        <f t="shared" ca="1" si="308"/>
        <v>1.0002462024890499</v>
      </c>
      <c r="G1391" s="41">
        <f ca="1">(TRUNC(PRODUCT($F$11:$F1390),16))</f>
        <v>1.4865838595146501</v>
      </c>
      <c r="H1391" s="42">
        <f t="shared" ca="1" si="303"/>
        <v>1.4825637933425899</v>
      </c>
      <c r="I1391" s="42">
        <f t="shared" ca="1" si="304"/>
        <v>1.0027115600000001</v>
      </c>
      <c r="J1391" s="40">
        <f t="shared" si="310"/>
        <v>3.5999999999999997E-2</v>
      </c>
      <c r="K1391" s="98">
        <f t="shared" si="311"/>
        <v>43389</v>
      </c>
      <c r="L1391" s="43">
        <f t="shared" si="312"/>
        <v>11</v>
      </c>
      <c r="M1391" s="44">
        <f t="shared" si="313"/>
        <v>11</v>
      </c>
      <c r="N1391" s="8">
        <f t="shared" si="305"/>
        <v>1.001544996</v>
      </c>
      <c r="O1391" s="8">
        <f t="shared" ca="1" si="306"/>
        <v>1.0042607450000001</v>
      </c>
      <c r="P1391" s="44">
        <v>25</v>
      </c>
      <c r="Q1391" s="42">
        <f t="shared" ca="1" si="307"/>
        <v>10967.974824450001</v>
      </c>
      <c r="R1391" s="42"/>
      <c r="S1391" s="34">
        <f t="shared" ca="1" si="300"/>
        <v>109032.02517554999</v>
      </c>
      <c r="T1391" s="97">
        <v>120000</v>
      </c>
      <c r="U1391" s="36"/>
    </row>
    <row r="1392" spans="1:21" x14ac:dyDescent="0.2">
      <c r="A1392" s="38">
        <f t="shared" si="309"/>
        <v>43405</v>
      </c>
      <c r="B1392" s="39">
        <f t="shared" ca="1" si="301"/>
        <v>2466112.7795467903</v>
      </c>
      <c r="C1392" s="34">
        <f t="shared" ca="1" si="302"/>
        <v>2465159.7709657801</v>
      </c>
      <c r="D1392" s="34"/>
      <c r="E1392" s="40">
        <f ca="1">IF(A1392&lt;$B$1,VLOOKUP(A1392,[1]DI!$A$4:$B$15000,2,FALSE),0)</f>
        <v>6.4000000000000001E-2</v>
      </c>
      <c r="F1392" s="41">
        <f t="shared" ca="1" si="308"/>
        <v>1.0002462024890499</v>
      </c>
      <c r="G1392" s="41">
        <f ca="1">(TRUNC(PRODUCT($F$11:$F1391),16))</f>
        <v>1.48694986016104</v>
      </c>
      <c r="H1392" s="42">
        <f t="shared" ca="1" si="303"/>
        <v>1.4865838595146501</v>
      </c>
      <c r="I1392" s="42">
        <f t="shared" ca="1" si="304"/>
        <v>1.0002462000000001</v>
      </c>
      <c r="J1392" s="40">
        <f t="shared" si="310"/>
        <v>3.5999999999999997E-2</v>
      </c>
      <c r="K1392" s="98">
        <f t="shared" si="311"/>
        <v>43404</v>
      </c>
      <c r="L1392" s="43">
        <f t="shared" si="312"/>
        <v>1</v>
      </c>
      <c r="M1392" s="44">
        <f t="shared" si="313"/>
        <v>1</v>
      </c>
      <c r="N1392" s="8">
        <f t="shared" si="305"/>
        <v>1.000140356</v>
      </c>
      <c r="O1392" s="8">
        <f t="shared" ca="1" si="306"/>
        <v>1.000386591</v>
      </c>
      <c r="P1392" s="44">
        <v>0</v>
      </c>
      <c r="Q1392" s="42">
        <f t="shared" ca="1" si="307"/>
        <v>953.00858100999994</v>
      </c>
      <c r="R1392" s="42"/>
      <c r="S1392" s="34">
        <f t="shared" si="300"/>
        <v>0</v>
      </c>
      <c r="T1392" s="34"/>
    </row>
    <row r="1393" spans="1:21" x14ac:dyDescent="0.2">
      <c r="A1393" s="38">
        <f t="shared" si="309"/>
        <v>43406</v>
      </c>
      <c r="B1393" s="39">
        <f t="shared" ca="1" si="301"/>
        <v>2466719.95825902</v>
      </c>
      <c r="C1393" s="34">
        <f t="shared" ca="1" si="302"/>
        <v>2465159.7709657801</v>
      </c>
      <c r="D1393" s="34"/>
      <c r="E1393" s="40">
        <f ca="1">IF(A1393&lt;$B$1,VLOOKUP(A1393,[1]DI!$A$4:$B$15000,2,FALSE),0)</f>
        <v>0</v>
      </c>
      <c r="F1393" s="41">
        <f t="shared" ca="1" si="308"/>
        <v>1</v>
      </c>
      <c r="G1393" s="41">
        <f ca="1">(TRUNC(PRODUCT($F$11:$F1392),16))</f>
        <v>1.4873159509177101</v>
      </c>
      <c r="H1393" s="42">
        <f t="shared" ca="1" si="303"/>
        <v>1.4865838595146501</v>
      </c>
      <c r="I1393" s="42">
        <f t="shared" ca="1" si="304"/>
        <v>1.00049247</v>
      </c>
      <c r="J1393" s="40">
        <f t="shared" si="310"/>
        <v>3.5999999999999997E-2</v>
      </c>
      <c r="K1393" s="98">
        <f t="shared" si="311"/>
        <v>43404</v>
      </c>
      <c r="L1393" s="43">
        <f t="shared" si="312"/>
        <v>1</v>
      </c>
      <c r="M1393" s="44">
        <f t="shared" si="313"/>
        <v>1</v>
      </c>
      <c r="N1393" s="8">
        <f t="shared" si="305"/>
        <v>1.000140356</v>
      </c>
      <c r="O1393" s="8">
        <f t="shared" ca="1" si="306"/>
        <v>1.0006328950000001</v>
      </c>
      <c r="P1393" s="44">
        <v>0</v>
      </c>
      <c r="Q1393" s="42">
        <f t="shared" ca="1" si="307"/>
        <v>1560.1872932399999</v>
      </c>
      <c r="R1393" s="42"/>
      <c r="S1393" s="34">
        <f t="shared" si="300"/>
        <v>0</v>
      </c>
      <c r="T1393" s="34"/>
    </row>
    <row r="1394" spans="1:21" x14ac:dyDescent="0.2">
      <c r="A1394" s="38">
        <f t="shared" si="309"/>
        <v>43407</v>
      </c>
      <c r="B1394" s="39">
        <f t="shared" ca="1" si="301"/>
        <v>2466719.95825902</v>
      </c>
      <c r="C1394" s="34">
        <f t="shared" ca="1" si="302"/>
        <v>2465159.7709657801</v>
      </c>
      <c r="D1394" s="34"/>
      <c r="E1394" s="40">
        <f ca="1">IF(A1394&lt;$B$1,VLOOKUP(A1394,[1]DI!$A$4:$B$15000,2,FALSE),0)</f>
        <v>0</v>
      </c>
      <c r="F1394" s="41">
        <f t="shared" ca="1" si="308"/>
        <v>1</v>
      </c>
      <c r="G1394" s="41">
        <f ca="1">(TRUNC(PRODUCT($F$11:$F1393),16))</f>
        <v>1.4873159509177101</v>
      </c>
      <c r="H1394" s="42">
        <f t="shared" ca="1" si="303"/>
        <v>1.4865838595146501</v>
      </c>
      <c r="I1394" s="42">
        <f t="shared" ca="1" si="304"/>
        <v>1.00049247</v>
      </c>
      <c r="J1394" s="40">
        <f t="shared" si="310"/>
        <v>3.5999999999999997E-2</v>
      </c>
      <c r="K1394" s="98">
        <f t="shared" si="311"/>
        <v>43404</v>
      </c>
      <c r="L1394" s="43">
        <f t="shared" si="312"/>
        <v>1</v>
      </c>
      <c r="M1394" s="44">
        <f t="shared" si="313"/>
        <v>1</v>
      </c>
      <c r="N1394" s="8">
        <f t="shared" si="305"/>
        <v>1.000140356</v>
      </c>
      <c r="O1394" s="8">
        <f t="shared" ca="1" si="306"/>
        <v>1.0006328950000001</v>
      </c>
      <c r="P1394" s="44">
        <v>0</v>
      </c>
      <c r="Q1394" s="42">
        <f t="shared" ca="1" si="307"/>
        <v>1560.1872932399999</v>
      </c>
      <c r="R1394" s="42"/>
      <c r="S1394" s="34">
        <f t="shared" si="300"/>
        <v>0</v>
      </c>
      <c r="T1394" s="34"/>
    </row>
    <row r="1395" spans="1:21" x14ac:dyDescent="0.2">
      <c r="A1395" s="38">
        <f t="shared" si="309"/>
        <v>43408</v>
      </c>
      <c r="B1395" s="39">
        <f t="shared" ca="1" si="301"/>
        <v>2466719.95825902</v>
      </c>
      <c r="C1395" s="34">
        <f t="shared" ca="1" si="302"/>
        <v>2465159.7709657801</v>
      </c>
      <c r="D1395" s="34"/>
      <c r="E1395" s="40">
        <f ca="1">IF(A1395&lt;$B$1,VLOOKUP(A1395,[1]DI!$A$4:$B$15000,2,FALSE),0)</f>
        <v>0</v>
      </c>
      <c r="F1395" s="41">
        <f t="shared" ca="1" si="308"/>
        <v>1</v>
      </c>
      <c r="G1395" s="41">
        <f ca="1">(TRUNC(PRODUCT($F$11:$F1394),16))</f>
        <v>1.4873159509177101</v>
      </c>
      <c r="H1395" s="42">
        <f t="shared" ca="1" si="303"/>
        <v>1.4865838595146501</v>
      </c>
      <c r="I1395" s="42">
        <f t="shared" ca="1" si="304"/>
        <v>1.00049247</v>
      </c>
      <c r="J1395" s="40">
        <f t="shared" si="310"/>
        <v>3.5999999999999997E-2</v>
      </c>
      <c r="K1395" s="98">
        <f t="shared" si="311"/>
        <v>43404</v>
      </c>
      <c r="L1395" s="43">
        <f t="shared" si="312"/>
        <v>1</v>
      </c>
      <c r="M1395" s="44">
        <f t="shared" si="313"/>
        <v>1</v>
      </c>
      <c r="N1395" s="8">
        <f t="shared" si="305"/>
        <v>1.000140356</v>
      </c>
      <c r="O1395" s="8">
        <f t="shared" ca="1" si="306"/>
        <v>1.0006328950000001</v>
      </c>
      <c r="P1395" s="44">
        <v>0</v>
      </c>
      <c r="Q1395" s="42">
        <f t="shared" ca="1" si="307"/>
        <v>1560.1872932399999</v>
      </c>
      <c r="R1395" s="42"/>
      <c r="S1395" s="34">
        <f t="shared" ref="S1395:S1458" si="314">IF(T1395&gt;0,T1395-Q1395,0)</f>
        <v>0</v>
      </c>
      <c r="T1395" s="34"/>
    </row>
    <row r="1396" spans="1:21" x14ac:dyDescent="0.2">
      <c r="A1396" s="38">
        <f t="shared" si="309"/>
        <v>43409</v>
      </c>
      <c r="B1396" s="39">
        <f t="shared" ca="1" si="301"/>
        <v>2467066.1751578902</v>
      </c>
      <c r="C1396" s="34">
        <f t="shared" ca="1" si="302"/>
        <v>2465159.7709657801</v>
      </c>
      <c r="D1396" s="34"/>
      <c r="E1396" s="40">
        <f ca="1">IF(A1396&lt;$B$1,VLOOKUP(A1396,[1]DI!$A$4:$B$15000,2,FALSE),0)</f>
        <v>6.4000000000000001E-2</v>
      </c>
      <c r="F1396" s="41">
        <f t="shared" ca="1" si="308"/>
        <v>1.0002462024890499</v>
      </c>
      <c r="G1396" s="41">
        <f ca="1">(TRUNC(PRODUCT($F$11:$F1395),16))</f>
        <v>1.4873159509177101</v>
      </c>
      <c r="H1396" s="42">
        <f t="shared" ca="1" si="303"/>
        <v>1.4865838595146501</v>
      </c>
      <c r="I1396" s="42">
        <f t="shared" ca="1" si="304"/>
        <v>1.00049247</v>
      </c>
      <c r="J1396" s="40">
        <f t="shared" si="310"/>
        <v>3.5999999999999997E-2</v>
      </c>
      <c r="K1396" s="98">
        <f t="shared" si="311"/>
        <v>43404</v>
      </c>
      <c r="L1396" s="43">
        <f t="shared" si="312"/>
        <v>2</v>
      </c>
      <c r="M1396" s="44">
        <f t="shared" si="313"/>
        <v>2</v>
      </c>
      <c r="N1396" s="8">
        <f t="shared" si="305"/>
        <v>1.0002807309999999</v>
      </c>
      <c r="O1396" s="8">
        <f t="shared" ca="1" si="306"/>
        <v>1.000773339</v>
      </c>
      <c r="P1396" s="44">
        <v>0</v>
      </c>
      <c r="Q1396" s="42">
        <f t="shared" ca="1" si="307"/>
        <v>1906.4041921099999</v>
      </c>
      <c r="R1396" s="42"/>
      <c r="S1396" s="34">
        <f t="shared" si="314"/>
        <v>0</v>
      </c>
      <c r="T1396" s="34"/>
    </row>
    <row r="1397" spans="1:21" x14ac:dyDescent="0.2">
      <c r="A1397" s="38">
        <f t="shared" si="309"/>
        <v>43410</v>
      </c>
      <c r="B1397" s="39">
        <f t="shared" ca="1" si="301"/>
        <v>2468019.91589136</v>
      </c>
      <c r="C1397" s="34">
        <f t="shared" ca="1" si="302"/>
        <v>2465159.7709657801</v>
      </c>
      <c r="D1397" s="34"/>
      <c r="E1397" s="40">
        <f ca="1">IF(A1397&lt;$B$1,VLOOKUP(A1397,[1]DI!$A$4:$B$15000,2,FALSE),0)</f>
        <v>6.4000000000000001E-2</v>
      </c>
      <c r="F1397" s="41">
        <f t="shared" ca="1" si="308"/>
        <v>1.0002462024890499</v>
      </c>
      <c r="G1397" s="41">
        <f ca="1">(TRUNC(PRODUCT($F$11:$F1396),16))</f>
        <v>1.4876821318068301</v>
      </c>
      <c r="H1397" s="42">
        <f t="shared" ca="1" si="303"/>
        <v>1.4865838595146501</v>
      </c>
      <c r="I1397" s="42">
        <f t="shared" ca="1" si="304"/>
        <v>1.00073879</v>
      </c>
      <c r="J1397" s="40">
        <f t="shared" si="310"/>
        <v>3.5999999999999997E-2</v>
      </c>
      <c r="K1397" s="98">
        <f t="shared" si="311"/>
        <v>43404</v>
      </c>
      <c r="L1397" s="43">
        <f t="shared" si="312"/>
        <v>3</v>
      </c>
      <c r="M1397" s="44">
        <f t="shared" si="313"/>
        <v>3</v>
      </c>
      <c r="N1397" s="8">
        <f t="shared" si="305"/>
        <v>1.000421126</v>
      </c>
      <c r="O1397" s="8">
        <f t="shared" ca="1" si="306"/>
        <v>1.001160227</v>
      </c>
      <c r="P1397" s="44">
        <v>0</v>
      </c>
      <c r="Q1397" s="42">
        <f t="shared" ca="1" si="307"/>
        <v>2860.1449255799998</v>
      </c>
      <c r="R1397" s="42"/>
      <c r="S1397" s="34">
        <f t="shared" si="314"/>
        <v>0</v>
      </c>
      <c r="T1397" s="34"/>
    </row>
    <row r="1398" spans="1:21" x14ac:dyDescent="0.2">
      <c r="A1398" s="38">
        <f t="shared" si="309"/>
        <v>43411</v>
      </c>
      <c r="B1398" s="39">
        <f t="shared" ca="1" si="301"/>
        <v>2468974.0239336402</v>
      </c>
      <c r="C1398" s="34">
        <f t="shared" ca="1" si="302"/>
        <v>2465159.7709657801</v>
      </c>
      <c r="D1398" s="34"/>
      <c r="E1398" s="40">
        <f ca="1">IF(A1398&lt;$B$1,VLOOKUP(A1398,[1]DI!$A$4:$B$15000,2,FALSE),0)</f>
        <v>6.4000000000000001E-2</v>
      </c>
      <c r="F1398" s="41">
        <f t="shared" ca="1" si="308"/>
        <v>1.0002462024890499</v>
      </c>
      <c r="G1398" s="41">
        <f ca="1">(TRUNC(PRODUCT($F$11:$F1397),16))</f>
        <v>1.48804840285059</v>
      </c>
      <c r="H1398" s="42">
        <f t="shared" ca="1" si="303"/>
        <v>1.4865838595146501</v>
      </c>
      <c r="I1398" s="42">
        <f t="shared" ca="1" si="304"/>
        <v>1.0009851700000001</v>
      </c>
      <c r="J1398" s="40">
        <f t="shared" si="310"/>
        <v>3.5999999999999997E-2</v>
      </c>
      <c r="K1398" s="98">
        <f t="shared" si="311"/>
        <v>43404</v>
      </c>
      <c r="L1398" s="43">
        <f t="shared" si="312"/>
        <v>4</v>
      </c>
      <c r="M1398" s="44">
        <f t="shared" si="313"/>
        <v>4</v>
      </c>
      <c r="N1398" s="8">
        <f t="shared" si="305"/>
        <v>1.0005615409999999</v>
      </c>
      <c r="O1398" s="8">
        <f t="shared" ca="1" si="306"/>
        <v>1.001547264</v>
      </c>
      <c r="P1398" s="44">
        <v>0</v>
      </c>
      <c r="Q1398" s="42">
        <f t="shared" ca="1" si="307"/>
        <v>3814.2529678599999</v>
      </c>
      <c r="R1398" s="42"/>
      <c r="S1398" s="34">
        <f t="shared" si="314"/>
        <v>0</v>
      </c>
      <c r="T1398" s="34"/>
    </row>
    <row r="1399" spans="1:21" x14ac:dyDescent="0.2">
      <c r="A1399" s="38">
        <f t="shared" si="309"/>
        <v>43412</v>
      </c>
      <c r="B1399" s="39">
        <f t="shared" ca="1" si="301"/>
        <v>2469928.5239363201</v>
      </c>
      <c r="C1399" s="34">
        <f t="shared" ca="1" si="302"/>
        <v>2465159.7709657801</v>
      </c>
      <c r="D1399" s="34"/>
      <c r="E1399" s="40">
        <f ca="1">IF(A1399&lt;$B$1,VLOOKUP(A1399,[1]DI!$A$4:$B$15000,2,FALSE),0)</f>
        <v>6.4000000000000001E-2</v>
      </c>
      <c r="F1399" s="41">
        <f t="shared" ca="1" si="308"/>
        <v>1.0002462024890499</v>
      </c>
      <c r="G1399" s="41">
        <f ca="1">(TRUNC(PRODUCT($F$11:$F1398),16))</f>
        <v>1.4884147640712</v>
      </c>
      <c r="H1399" s="42">
        <f t="shared" ca="1" si="303"/>
        <v>1.4865838595146501</v>
      </c>
      <c r="I1399" s="42">
        <f t="shared" ca="1" si="304"/>
        <v>1.00123162</v>
      </c>
      <c r="J1399" s="40">
        <f t="shared" si="310"/>
        <v>3.5999999999999997E-2</v>
      </c>
      <c r="K1399" s="98">
        <f t="shared" si="311"/>
        <v>43404</v>
      </c>
      <c r="L1399" s="43">
        <f t="shared" si="312"/>
        <v>5</v>
      </c>
      <c r="M1399" s="44">
        <f t="shared" si="313"/>
        <v>5</v>
      </c>
      <c r="N1399" s="8">
        <f t="shared" si="305"/>
        <v>1.0007019749999999</v>
      </c>
      <c r="O1399" s="8">
        <f t="shared" ca="1" si="306"/>
        <v>1.00193446</v>
      </c>
      <c r="P1399" s="44">
        <v>0</v>
      </c>
      <c r="Q1399" s="42">
        <f t="shared" ca="1" si="307"/>
        <v>4768.7529705400002</v>
      </c>
      <c r="R1399" s="42"/>
      <c r="S1399" s="34">
        <f t="shared" si="314"/>
        <v>0</v>
      </c>
      <c r="T1399" s="34"/>
    </row>
    <row r="1400" spans="1:21" x14ac:dyDescent="0.2">
      <c r="A1400" s="38">
        <f t="shared" si="309"/>
        <v>43413</v>
      </c>
      <c r="B1400" s="39">
        <f t="shared" ca="1" si="301"/>
        <v>2470883.3641310399</v>
      </c>
      <c r="C1400" s="34">
        <f t="shared" ca="1" si="302"/>
        <v>2465159.7709657801</v>
      </c>
      <c r="D1400" s="34"/>
      <c r="E1400" s="40">
        <f ca="1">IF(A1400&lt;$B$1,VLOOKUP(A1400,[1]DI!$A$4:$B$15000,2,FALSE),0)</f>
        <v>6.4000000000000001E-2</v>
      </c>
      <c r="F1400" s="41">
        <f t="shared" ca="1" si="308"/>
        <v>1.0002462024890499</v>
      </c>
      <c r="G1400" s="41">
        <f ca="1">(TRUNC(PRODUCT($F$11:$F1399),16))</f>
        <v>1.48878121549086</v>
      </c>
      <c r="H1400" s="42">
        <f t="shared" ca="1" si="303"/>
        <v>1.4865838595146501</v>
      </c>
      <c r="I1400" s="42">
        <f t="shared" ca="1" si="304"/>
        <v>1.00147812</v>
      </c>
      <c r="J1400" s="40">
        <f t="shared" si="310"/>
        <v>3.5999999999999997E-2</v>
      </c>
      <c r="K1400" s="98">
        <f t="shared" si="311"/>
        <v>43404</v>
      </c>
      <c r="L1400" s="43">
        <f t="shared" si="312"/>
        <v>6</v>
      </c>
      <c r="M1400" s="44">
        <f t="shared" si="313"/>
        <v>6</v>
      </c>
      <c r="N1400" s="8">
        <f t="shared" si="305"/>
        <v>1.000842429</v>
      </c>
      <c r="O1400" s="8">
        <f t="shared" ca="1" si="306"/>
        <v>1.002321794</v>
      </c>
      <c r="P1400" s="44">
        <v>0</v>
      </c>
      <c r="Q1400" s="42">
        <f t="shared" ca="1" si="307"/>
        <v>5723.5931652600002</v>
      </c>
      <c r="R1400" s="42"/>
      <c r="S1400" s="34">
        <f t="shared" si="314"/>
        <v>0</v>
      </c>
      <c r="T1400" s="34"/>
    </row>
    <row r="1401" spans="1:21" x14ac:dyDescent="0.2">
      <c r="A1401" s="38">
        <f t="shared" si="309"/>
        <v>43414</v>
      </c>
      <c r="B1401" s="39">
        <f t="shared" ca="1" si="301"/>
        <v>2471838.5987513401</v>
      </c>
      <c r="C1401" s="34">
        <f t="shared" ca="1" si="302"/>
        <v>2465159.7709657801</v>
      </c>
      <c r="D1401" s="34"/>
      <c r="E1401" s="40">
        <f ca="1">IF(A1401&lt;$B$1,VLOOKUP(A1401,[1]DI!$A$4:$B$15000,2,FALSE),0)</f>
        <v>0</v>
      </c>
      <c r="F1401" s="41">
        <f t="shared" ca="1" si="308"/>
        <v>1</v>
      </c>
      <c r="G1401" s="41">
        <f ca="1">(TRUNC(PRODUCT($F$11:$F1400),16))</f>
        <v>1.48914775713176</v>
      </c>
      <c r="H1401" s="42">
        <f t="shared" ca="1" si="303"/>
        <v>1.4865838595146501</v>
      </c>
      <c r="I1401" s="42">
        <f t="shared" ca="1" si="304"/>
        <v>1.0017246900000001</v>
      </c>
      <c r="J1401" s="40">
        <f t="shared" si="310"/>
        <v>3.5999999999999997E-2</v>
      </c>
      <c r="K1401" s="98">
        <f t="shared" si="311"/>
        <v>43404</v>
      </c>
      <c r="L1401" s="43">
        <f t="shared" si="312"/>
        <v>6</v>
      </c>
      <c r="M1401" s="44">
        <f t="shared" si="313"/>
        <v>7</v>
      </c>
      <c r="N1401" s="8">
        <f t="shared" si="305"/>
        <v>1.0009829029999999</v>
      </c>
      <c r="O1401" s="8">
        <f t="shared" ca="1" si="306"/>
        <v>1.0027092879999999</v>
      </c>
      <c r="P1401" s="44">
        <v>0</v>
      </c>
      <c r="Q1401" s="42">
        <f t="shared" ca="1" si="307"/>
        <v>6678.8277855599999</v>
      </c>
      <c r="R1401" s="42"/>
      <c r="S1401" s="34">
        <f t="shared" si="314"/>
        <v>0</v>
      </c>
      <c r="T1401" s="34"/>
    </row>
    <row r="1402" spans="1:21" x14ac:dyDescent="0.2">
      <c r="A1402" s="38">
        <f t="shared" si="309"/>
        <v>43415</v>
      </c>
      <c r="B1402" s="39">
        <f t="shared" ca="1" si="301"/>
        <v>2471838.5987513401</v>
      </c>
      <c r="C1402" s="34">
        <f t="shared" ca="1" si="302"/>
        <v>2465159.7709657801</v>
      </c>
      <c r="D1402" s="34"/>
      <c r="E1402" s="40">
        <f ca="1">IF(A1402&lt;$B$1,VLOOKUP(A1402,[1]DI!$A$4:$B$15000,2,FALSE),0)</f>
        <v>0</v>
      </c>
      <c r="F1402" s="41">
        <f t="shared" ca="1" si="308"/>
        <v>1</v>
      </c>
      <c r="G1402" s="41">
        <f ca="1">(TRUNC(PRODUCT($F$11:$F1401),16))</f>
        <v>1.48914775713176</v>
      </c>
      <c r="H1402" s="42">
        <f t="shared" ca="1" si="303"/>
        <v>1.4865838595146501</v>
      </c>
      <c r="I1402" s="42">
        <f t="shared" ca="1" si="304"/>
        <v>1.0017246900000001</v>
      </c>
      <c r="J1402" s="40">
        <f t="shared" si="310"/>
        <v>3.5999999999999997E-2</v>
      </c>
      <c r="K1402" s="98">
        <f t="shared" si="311"/>
        <v>43404</v>
      </c>
      <c r="L1402" s="43">
        <f t="shared" si="312"/>
        <v>6</v>
      </c>
      <c r="M1402" s="44">
        <f t="shared" si="313"/>
        <v>7</v>
      </c>
      <c r="N1402" s="8">
        <f t="shared" si="305"/>
        <v>1.0009829029999999</v>
      </c>
      <c r="O1402" s="8">
        <f t="shared" ca="1" si="306"/>
        <v>1.0027092879999999</v>
      </c>
      <c r="P1402" s="44">
        <v>0</v>
      </c>
      <c r="Q1402" s="42">
        <f t="shared" ca="1" si="307"/>
        <v>6678.8277855599999</v>
      </c>
      <c r="R1402" s="42"/>
      <c r="S1402" s="34">
        <f t="shared" si="314"/>
        <v>0</v>
      </c>
      <c r="T1402" s="34"/>
    </row>
    <row r="1403" spans="1:21" x14ac:dyDescent="0.2">
      <c r="A1403" s="38">
        <f t="shared" si="309"/>
        <v>43416</v>
      </c>
      <c r="B1403" s="39">
        <f t="shared" ca="1" si="301"/>
        <v>2471838.5987513401</v>
      </c>
      <c r="C1403" s="34">
        <f t="shared" ca="1" si="302"/>
        <v>2465159.7709657801</v>
      </c>
      <c r="D1403" s="34"/>
      <c r="E1403" s="40">
        <f ca="1">IF(A1403&lt;$B$1,VLOOKUP(A1403,[1]DI!$A$4:$B$15000,2,FALSE),0)</f>
        <v>6.4000000000000001E-2</v>
      </c>
      <c r="F1403" s="41">
        <f t="shared" ca="1" si="308"/>
        <v>1.0002462024890499</v>
      </c>
      <c r="G1403" s="41">
        <f ca="1">(TRUNC(PRODUCT($F$11:$F1402),16))</f>
        <v>1.48914775713176</v>
      </c>
      <c r="H1403" s="42">
        <f t="shared" ca="1" si="303"/>
        <v>1.4865838595146501</v>
      </c>
      <c r="I1403" s="42">
        <f t="shared" ca="1" si="304"/>
        <v>1.0017246900000001</v>
      </c>
      <c r="J1403" s="40">
        <f t="shared" si="310"/>
        <v>3.5999999999999997E-2</v>
      </c>
      <c r="K1403" s="98">
        <f t="shared" si="311"/>
        <v>43404</v>
      </c>
      <c r="L1403" s="43">
        <f t="shared" si="312"/>
        <v>7</v>
      </c>
      <c r="M1403" s="44">
        <f t="shared" si="313"/>
        <v>7</v>
      </c>
      <c r="N1403" s="8">
        <f t="shared" si="305"/>
        <v>1.0009829029999999</v>
      </c>
      <c r="O1403" s="8">
        <f t="shared" ca="1" si="306"/>
        <v>1.0027092879999999</v>
      </c>
      <c r="P1403" s="44">
        <v>0</v>
      </c>
      <c r="Q1403" s="42">
        <f t="shared" ca="1" si="307"/>
        <v>6678.8277855599999</v>
      </c>
      <c r="R1403" s="42"/>
      <c r="S1403" s="34">
        <f t="shared" si="314"/>
        <v>0</v>
      </c>
      <c r="T1403" s="34"/>
    </row>
    <row r="1404" spans="1:21" x14ac:dyDescent="0.2">
      <c r="A1404" s="38">
        <f t="shared" si="309"/>
        <v>43417</v>
      </c>
      <c r="B1404" s="39">
        <f t="shared" ca="1" si="301"/>
        <v>2472794.2031455901</v>
      </c>
      <c r="C1404" s="34">
        <f t="shared" ca="1" si="302"/>
        <v>2465159.7709657801</v>
      </c>
      <c r="D1404" s="34"/>
      <c r="E1404" s="40">
        <f ca="1">IF(A1404&lt;$B$1,VLOOKUP(A1404,[1]DI!$A$4:$B$15000,2,FALSE),0)</f>
        <v>6.4000000000000001E-2</v>
      </c>
      <c r="F1404" s="41">
        <f t="shared" ca="1" si="308"/>
        <v>1.0002462024890499</v>
      </c>
      <c r="G1404" s="41">
        <f ca="1">(TRUNC(PRODUCT($F$11:$F1403),16))</f>
        <v>1.48951438901613</v>
      </c>
      <c r="H1404" s="42">
        <f t="shared" ca="1" si="303"/>
        <v>1.4865838595146501</v>
      </c>
      <c r="I1404" s="42">
        <f t="shared" ca="1" si="304"/>
        <v>1.00197132</v>
      </c>
      <c r="J1404" s="40">
        <f t="shared" si="310"/>
        <v>3.5999999999999997E-2</v>
      </c>
      <c r="K1404" s="98">
        <f t="shared" si="311"/>
        <v>43404</v>
      </c>
      <c r="L1404" s="43">
        <f t="shared" si="312"/>
        <v>8</v>
      </c>
      <c r="M1404" s="44">
        <f t="shared" si="313"/>
        <v>8</v>
      </c>
      <c r="N1404" s="8">
        <f t="shared" si="305"/>
        <v>1.001123397</v>
      </c>
      <c r="O1404" s="8">
        <f t="shared" ca="1" si="306"/>
        <v>1.0030969320000001</v>
      </c>
      <c r="P1404" s="44">
        <v>0</v>
      </c>
      <c r="Q1404" s="42">
        <f t="shared" ca="1" si="307"/>
        <v>7634.43217981</v>
      </c>
      <c r="R1404" s="42"/>
      <c r="S1404" s="34">
        <f t="shared" si="314"/>
        <v>0</v>
      </c>
      <c r="T1404" s="34"/>
    </row>
    <row r="1405" spans="1:21" x14ac:dyDescent="0.2">
      <c r="A1405" s="38">
        <f t="shared" si="309"/>
        <v>43418</v>
      </c>
      <c r="B1405" s="39">
        <f t="shared" ca="1" si="301"/>
        <v>2473750.1699183299</v>
      </c>
      <c r="C1405" s="34">
        <f t="shared" ca="1" si="302"/>
        <v>2465159.7709657801</v>
      </c>
      <c r="D1405" s="34"/>
      <c r="E1405" s="40">
        <f ca="1">IF(A1405&lt;$B$1,VLOOKUP(A1405,[1]DI!$A$4:$B$15000,2,FALSE),0)</f>
        <v>6.4000000000000001E-2</v>
      </c>
      <c r="F1405" s="41">
        <f t="shared" ca="1" si="308"/>
        <v>1.0002462024890499</v>
      </c>
      <c r="G1405" s="41">
        <f ca="1">(TRUNC(PRODUCT($F$11:$F1404),16))</f>
        <v>1.48988111116618</v>
      </c>
      <c r="H1405" s="42">
        <f t="shared" ca="1" si="303"/>
        <v>1.4865838595146501</v>
      </c>
      <c r="I1405" s="42">
        <f t="shared" ca="1" si="304"/>
        <v>1.00221801</v>
      </c>
      <c r="J1405" s="40">
        <f t="shared" si="310"/>
        <v>3.5999999999999997E-2</v>
      </c>
      <c r="K1405" s="98">
        <f t="shared" si="311"/>
        <v>43404</v>
      </c>
      <c r="L1405" s="43">
        <f t="shared" si="312"/>
        <v>9</v>
      </c>
      <c r="M1405" s="44">
        <f t="shared" si="313"/>
        <v>9</v>
      </c>
      <c r="N1405" s="8">
        <f t="shared" si="305"/>
        <v>1.00126391</v>
      </c>
      <c r="O1405" s="8">
        <f t="shared" ca="1" si="306"/>
        <v>1.0034847229999999</v>
      </c>
      <c r="P1405" s="44">
        <v>0</v>
      </c>
      <c r="Q1405" s="42">
        <f t="shared" ca="1" si="307"/>
        <v>8590.3989525500001</v>
      </c>
      <c r="R1405" s="42"/>
      <c r="S1405" s="34">
        <f t="shared" si="314"/>
        <v>0</v>
      </c>
      <c r="T1405" s="34"/>
    </row>
    <row r="1406" spans="1:21" x14ac:dyDescent="0.2">
      <c r="A1406" s="38">
        <f t="shared" si="309"/>
        <v>43419</v>
      </c>
      <c r="B1406" s="39">
        <f t="shared" ref="B1406:B1454" ca="1" si="315">IF(A1406&lt;=TODAY(),C1406+Q1406,IF(AND(A1406&gt;TODAY(),A1406&lt;=$B$1),IF(VLOOKUP(TODAY(),$A$10:$E$2000,5,FALSE)=0,"n.d",C1406+Q1406),"n.d"))</f>
        <v>2474706.4842786002</v>
      </c>
      <c r="C1406" s="34">
        <f t="shared" ref="C1406:C1454" ca="1" si="316">(C1405-S1405)</f>
        <v>2465159.7709657801</v>
      </c>
      <c r="D1406" s="34"/>
      <c r="E1406" s="40">
        <f ca="1">IF(A1406&lt;$B$1,VLOOKUP(A1406,[1]DI!$A$4:$B$15000,2,FALSE),0)</f>
        <v>0</v>
      </c>
      <c r="F1406" s="41">
        <f t="shared" ca="1" si="308"/>
        <v>1</v>
      </c>
      <c r="G1406" s="41">
        <f ca="1">(TRUNC(PRODUCT($F$11:$F1405),16))</f>
        <v>1.4902479236041399</v>
      </c>
      <c r="H1406" s="42">
        <f t="shared" ref="H1406:H1454" ca="1" si="317">IF(P1405&gt;0,G1405,H1405)</f>
        <v>1.4865838595146501</v>
      </c>
      <c r="I1406" s="42">
        <f t="shared" ref="I1406:I1454" ca="1" si="318">ROUND(G1406/H1406,8)</f>
        <v>1.0024647499999999</v>
      </c>
      <c r="J1406" s="40">
        <f t="shared" si="310"/>
        <v>3.5999999999999997E-2</v>
      </c>
      <c r="K1406" s="98">
        <f t="shared" si="311"/>
        <v>43404</v>
      </c>
      <c r="L1406" s="43">
        <f t="shared" si="312"/>
        <v>9</v>
      </c>
      <c r="M1406" s="44">
        <f t="shared" si="313"/>
        <v>10</v>
      </c>
      <c r="N1406" s="8">
        <f t="shared" ref="N1406:N1454" si="319">ROUND((J1406+1)^(M1406/252),9)</f>
        <v>1.001404443</v>
      </c>
      <c r="O1406" s="8">
        <f t="shared" ref="O1406:O1454" ca="1" si="320">ROUND(I1406*N1406,9)</f>
        <v>1.0038726549999999</v>
      </c>
      <c r="P1406" s="44">
        <v>0</v>
      </c>
      <c r="Q1406" s="42">
        <f t="shared" ref="Q1406:Q1454" ca="1" si="321">TRUNC(((O1406-1)*C1406),8)</f>
        <v>9546.7133128200003</v>
      </c>
      <c r="R1406" s="42"/>
      <c r="S1406" s="34">
        <f t="shared" si="314"/>
        <v>0</v>
      </c>
      <c r="T1406" s="34"/>
    </row>
    <row r="1407" spans="1:21" s="37" customFormat="1" ht="15" x14ac:dyDescent="0.25">
      <c r="A1407" s="38">
        <f t="shared" si="309"/>
        <v>43420</v>
      </c>
      <c r="B1407" s="39">
        <f t="shared" ca="1" si="315"/>
        <v>2474706.4842786002</v>
      </c>
      <c r="C1407" s="34">
        <f t="shared" ca="1" si="316"/>
        <v>2465159.7709657801</v>
      </c>
      <c r="D1407" s="34"/>
      <c r="E1407" s="40">
        <f ca="1">IF(A1407&lt;$B$1,VLOOKUP(A1407,[1]DI!$A$4:$B$15000,2,FALSE),0)</f>
        <v>6.4000000000000001E-2</v>
      </c>
      <c r="F1407" s="41">
        <f t="shared" ca="1" si="308"/>
        <v>1.0002462024890499</v>
      </c>
      <c r="G1407" s="41">
        <f ca="1">(TRUNC(PRODUCT($F$11:$F1406),16))</f>
        <v>1.4902479236041399</v>
      </c>
      <c r="H1407" s="42">
        <f t="shared" ca="1" si="317"/>
        <v>1.4865838595146501</v>
      </c>
      <c r="I1407" s="42">
        <f t="shared" ca="1" si="318"/>
        <v>1.0024647499999999</v>
      </c>
      <c r="J1407" s="40">
        <f t="shared" si="310"/>
        <v>3.5999999999999997E-2</v>
      </c>
      <c r="K1407" s="98">
        <f t="shared" si="311"/>
        <v>43404</v>
      </c>
      <c r="L1407" s="43">
        <f t="shared" si="312"/>
        <v>10</v>
      </c>
      <c r="M1407" s="44">
        <f t="shared" si="313"/>
        <v>10</v>
      </c>
      <c r="N1407" s="8">
        <f t="shared" si="319"/>
        <v>1.001404443</v>
      </c>
      <c r="O1407" s="8">
        <f t="shared" ca="1" si="320"/>
        <v>1.0038726549999999</v>
      </c>
      <c r="P1407" s="44">
        <v>26</v>
      </c>
      <c r="Q1407" s="42">
        <f t="shared" ca="1" si="321"/>
        <v>9546.7133128200003</v>
      </c>
      <c r="R1407" s="42"/>
      <c r="S1407" s="34">
        <f t="shared" ca="1" si="314"/>
        <v>7427.5131345699992</v>
      </c>
      <c r="T1407" s="97">
        <v>16974.22644739</v>
      </c>
      <c r="U1407" s="36"/>
    </row>
    <row r="1408" spans="1:21" x14ac:dyDescent="0.2">
      <c r="A1408" s="38">
        <f t="shared" si="309"/>
        <v>43421</v>
      </c>
      <c r="B1408" s="39">
        <f t="shared" ca="1" si="315"/>
        <v>2458682.3950024904</v>
      </c>
      <c r="C1408" s="34">
        <f t="shared" ca="1" si="316"/>
        <v>2457732.2578312103</v>
      </c>
      <c r="D1408" s="34"/>
      <c r="E1408" s="40">
        <f ca="1">IF(A1408&lt;$B$1,VLOOKUP(A1408,[1]DI!$A$4:$B$15000,2,FALSE),0)</f>
        <v>0</v>
      </c>
      <c r="F1408" s="41">
        <f t="shared" ca="1" si="308"/>
        <v>1</v>
      </c>
      <c r="G1408" s="41">
        <f ca="1">(TRUNC(PRODUCT($F$11:$F1407),16))</f>
        <v>1.4906148263522301</v>
      </c>
      <c r="H1408" s="42">
        <f t="shared" ca="1" si="317"/>
        <v>1.4902479236041399</v>
      </c>
      <c r="I1408" s="42">
        <f t="shared" ca="1" si="318"/>
        <v>1.0002462000000001</v>
      </c>
      <c r="J1408" s="40">
        <f t="shared" si="310"/>
        <v>3.5999999999999997E-2</v>
      </c>
      <c r="K1408" s="98">
        <f t="shared" si="311"/>
        <v>43420</v>
      </c>
      <c r="L1408" s="43">
        <f t="shared" si="312"/>
        <v>1</v>
      </c>
      <c r="M1408" s="44">
        <f t="shared" si="313"/>
        <v>1</v>
      </c>
      <c r="N1408" s="8">
        <f t="shared" si="319"/>
        <v>1.000140356</v>
      </c>
      <c r="O1408" s="8">
        <f t="shared" ca="1" si="320"/>
        <v>1.000386591</v>
      </c>
      <c r="P1408" s="44">
        <v>0</v>
      </c>
      <c r="Q1408" s="42">
        <f t="shared" ca="1" si="321"/>
        <v>950.13717127999996</v>
      </c>
      <c r="R1408" s="42"/>
      <c r="S1408" s="34">
        <f t="shared" si="314"/>
        <v>0</v>
      </c>
      <c r="T1408" s="34"/>
    </row>
    <row r="1409" spans="1:21" x14ac:dyDescent="0.2">
      <c r="A1409" s="38">
        <f t="shared" si="309"/>
        <v>43422</v>
      </c>
      <c r="B1409" s="39">
        <f t="shared" ca="1" si="315"/>
        <v>2458682.3950024904</v>
      </c>
      <c r="C1409" s="34">
        <f t="shared" ca="1" si="316"/>
        <v>2457732.2578312103</v>
      </c>
      <c r="D1409" s="34"/>
      <c r="E1409" s="40">
        <f ca="1">IF(A1409&lt;$B$1,VLOOKUP(A1409,[1]DI!$A$4:$B$15000,2,FALSE),0)</f>
        <v>0</v>
      </c>
      <c r="F1409" s="41">
        <f t="shared" ca="1" si="308"/>
        <v>1</v>
      </c>
      <c r="G1409" s="41">
        <f ca="1">(TRUNC(PRODUCT($F$11:$F1408),16))</f>
        <v>1.4906148263522301</v>
      </c>
      <c r="H1409" s="42">
        <f t="shared" ca="1" si="317"/>
        <v>1.4902479236041399</v>
      </c>
      <c r="I1409" s="42">
        <f t="shared" ca="1" si="318"/>
        <v>1.0002462000000001</v>
      </c>
      <c r="J1409" s="40">
        <f t="shared" si="310"/>
        <v>3.5999999999999997E-2</v>
      </c>
      <c r="K1409" s="98">
        <f t="shared" si="311"/>
        <v>43420</v>
      </c>
      <c r="L1409" s="43">
        <f t="shared" si="312"/>
        <v>1</v>
      </c>
      <c r="M1409" s="44">
        <f t="shared" si="313"/>
        <v>1</v>
      </c>
      <c r="N1409" s="8">
        <f t="shared" si="319"/>
        <v>1.000140356</v>
      </c>
      <c r="O1409" s="8">
        <f t="shared" ca="1" si="320"/>
        <v>1.000386591</v>
      </c>
      <c r="P1409" s="44">
        <v>0</v>
      </c>
      <c r="Q1409" s="42">
        <f t="shared" ca="1" si="321"/>
        <v>950.13717127999996</v>
      </c>
      <c r="R1409" s="42"/>
      <c r="S1409" s="34">
        <f t="shared" si="314"/>
        <v>0</v>
      </c>
      <c r="T1409" s="34"/>
    </row>
    <row r="1410" spans="1:21" x14ac:dyDescent="0.2">
      <c r="A1410" s="38">
        <f t="shared" si="309"/>
        <v>43423</v>
      </c>
      <c r="B1410" s="39">
        <f t="shared" ca="1" si="315"/>
        <v>2458682.3950024904</v>
      </c>
      <c r="C1410" s="34">
        <f t="shared" ca="1" si="316"/>
        <v>2457732.2578312103</v>
      </c>
      <c r="D1410" s="34"/>
      <c r="E1410" s="40">
        <f ca="1">IF(A1410&lt;$B$1,VLOOKUP(A1410,[1]DI!$A$4:$B$15000,2,FALSE),0)</f>
        <v>6.4000000000000001E-2</v>
      </c>
      <c r="F1410" s="41">
        <f t="shared" ca="1" si="308"/>
        <v>1.0002462024890499</v>
      </c>
      <c r="G1410" s="41">
        <f ca="1">(TRUNC(PRODUCT($F$11:$F1409),16))</f>
        <v>1.4906148263522301</v>
      </c>
      <c r="H1410" s="42">
        <f t="shared" ca="1" si="317"/>
        <v>1.4902479236041399</v>
      </c>
      <c r="I1410" s="42">
        <f t="shared" ca="1" si="318"/>
        <v>1.0002462000000001</v>
      </c>
      <c r="J1410" s="40">
        <f t="shared" si="310"/>
        <v>3.5999999999999997E-2</v>
      </c>
      <c r="K1410" s="98">
        <f t="shared" si="311"/>
        <v>43420</v>
      </c>
      <c r="L1410" s="43">
        <f t="shared" si="312"/>
        <v>1</v>
      </c>
      <c r="M1410" s="44">
        <f t="shared" si="313"/>
        <v>1</v>
      </c>
      <c r="N1410" s="8">
        <f t="shared" si="319"/>
        <v>1.000140356</v>
      </c>
      <c r="O1410" s="8">
        <f t="shared" ca="1" si="320"/>
        <v>1.000386591</v>
      </c>
      <c r="P1410" s="44">
        <v>0</v>
      </c>
      <c r="Q1410" s="42">
        <f t="shared" ca="1" si="321"/>
        <v>950.13717127999996</v>
      </c>
      <c r="R1410" s="42"/>
      <c r="S1410" s="34">
        <f t="shared" si="314"/>
        <v>0</v>
      </c>
      <c r="T1410" s="34"/>
    </row>
    <row r="1411" spans="1:21" x14ac:dyDescent="0.2">
      <c r="A1411" s="38">
        <f t="shared" si="309"/>
        <v>43424</v>
      </c>
      <c r="B1411" s="39">
        <f t="shared" ca="1" si="315"/>
        <v>2459632.91803774</v>
      </c>
      <c r="C1411" s="34">
        <f t="shared" ca="1" si="316"/>
        <v>2457732.2578312103</v>
      </c>
      <c r="D1411" s="34"/>
      <c r="E1411" s="40">
        <f ca="1">IF(A1411&lt;$B$1,VLOOKUP(A1411,[1]DI!$A$4:$B$15000,2,FALSE),0)</f>
        <v>6.4000000000000001E-2</v>
      </c>
      <c r="F1411" s="41">
        <f t="shared" ca="1" si="308"/>
        <v>1.0002462024890499</v>
      </c>
      <c r="G1411" s="41">
        <f ca="1">(TRUNC(PRODUCT($F$11:$F1410),16))</f>
        <v>1.49098181943269</v>
      </c>
      <c r="H1411" s="42">
        <f t="shared" ca="1" si="317"/>
        <v>1.4902479236041399</v>
      </c>
      <c r="I1411" s="42">
        <f t="shared" ca="1" si="318"/>
        <v>1.00049247</v>
      </c>
      <c r="J1411" s="40">
        <f t="shared" si="310"/>
        <v>3.5999999999999997E-2</v>
      </c>
      <c r="K1411" s="98">
        <f t="shared" si="311"/>
        <v>43420</v>
      </c>
      <c r="L1411" s="43">
        <f t="shared" si="312"/>
        <v>2</v>
      </c>
      <c r="M1411" s="44">
        <f t="shared" si="313"/>
        <v>2</v>
      </c>
      <c r="N1411" s="8">
        <f t="shared" si="319"/>
        <v>1.0002807309999999</v>
      </c>
      <c r="O1411" s="8">
        <f t="shared" ca="1" si="320"/>
        <v>1.000773339</v>
      </c>
      <c r="P1411" s="44">
        <v>0</v>
      </c>
      <c r="Q1411" s="42">
        <f t="shared" ca="1" si="321"/>
        <v>1900.6602065300001</v>
      </c>
      <c r="R1411" s="42"/>
      <c r="S1411" s="34">
        <f t="shared" si="314"/>
        <v>0</v>
      </c>
      <c r="T1411" s="34"/>
    </row>
    <row r="1412" spans="1:21" x14ac:dyDescent="0.2">
      <c r="A1412" s="38">
        <f t="shared" si="309"/>
        <v>43425</v>
      </c>
      <c r="B1412" s="39">
        <f t="shared" ca="1" si="315"/>
        <v>2460583.7851555101</v>
      </c>
      <c r="C1412" s="34">
        <f t="shared" ca="1" si="316"/>
        <v>2457732.2578312103</v>
      </c>
      <c r="D1412" s="34"/>
      <c r="E1412" s="40">
        <f ca="1">IF(A1412&lt;$B$1,VLOOKUP(A1412,[1]DI!$A$4:$B$15000,2,FALSE),0)</f>
        <v>6.4000000000000001E-2</v>
      </c>
      <c r="F1412" s="41">
        <f t="shared" ca="1" si="308"/>
        <v>1.0002462024890499</v>
      </c>
      <c r="G1412" s="41">
        <f ca="1">(TRUNC(PRODUCT($F$11:$F1411),16))</f>
        <v>1.49134890286777</v>
      </c>
      <c r="H1412" s="42">
        <f t="shared" ca="1" si="317"/>
        <v>1.4902479236041399</v>
      </c>
      <c r="I1412" s="42">
        <f t="shared" ca="1" si="318"/>
        <v>1.00073879</v>
      </c>
      <c r="J1412" s="40">
        <f t="shared" si="310"/>
        <v>3.5999999999999997E-2</v>
      </c>
      <c r="K1412" s="98">
        <f t="shared" si="311"/>
        <v>43420</v>
      </c>
      <c r="L1412" s="43">
        <f t="shared" si="312"/>
        <v>3</v>
      </c>
      <c r="M1412" s="44">
        <f t="shared" si="313"/>
        <v>3</v>
      </c>
      <c r="N1412" s="8">
        <f t="shared" si="319"/>
        <v>1.000421126</v>
      </c>
      <c r="O1412" s="8">
        <f t="shared" ca="1" si="320"/>
        <v>1.001160227</v>
      </c>
      <c r="P1412" s="44">
        <v>0</v>
      </c>
      <c r="Q1412" s="42">
        <f t="shared" ca="1" si="321"/>
        <v>2851.5273243000001</v>
      </c>
      <c r="R1412" s="42"/>
      <c r="S1412" s="34">
        <f t="shared" si="314"/>
        <v>0</v>
      </c>
      <c r="T1412" s="34"/>
    </row>
    <row r="1413" spans="1:21" x14ac:dyDescent="0.2">
      <c r="A1413" s="38">
        <f t="shared" si="309"/>
        <v>43426</v>
      </c>
      <c r="B1413" s="39">
        <f t="shared" ca="1" si="315"/>
        <v>2461535.01847539</v>
      </c>
      <c r="C1413" s="34">
        <f t="shared" ca="1" si="316"/>
        <v>2457732.2578312103</v>
      </c>
      <c r="D1413" s="34"/>
      <c r="E1413" s="40">
        <f ca="1">IF(A1413&lt;$B$1,VLOOKUP(A1413,[1]DI!$A$4:$B$15000,2,FALSE),0)</f>
        <v>6.4000000000000001E-2</v>
      </c>
      <c r="F1413" s="41">
        <f t="shared" ca="1" si="308"/>
        <v>1.0002462024890499</v>
      </c>
      <c r="G1413" s="41">
        <f ca="1">(TRUNC(PRODUCT($F$11:$F1412),16))</f>
        <v>1.49171607667969</v>
      </c>
      <c r="H1413" s="42">
        <f t="shared" ca="1" si="317"/>
        <v>1.4902479236041399</v>
      </c>
      <c r="I1413" s="42">
        <f t="shared" ca="1" si="318"/>
        <v>1.0009851700000001</v>
      </c>
      <c r="J1413" s="40">
        <f t="shared" si="310"/>
        <v>3.5999999999999997E-2</v>
      </c>
      <c r="K1413" s="98">
        <f t="shared" si="311"/>
        <v>43420</v>
      </c>
      <c r="L1413" s="43">
        <f t="shared" si="312"/>
        <v>4</v>
      </c>
      <c r="M1413" s="44">
        <f t="shared" si="313"/>
        <v>4</v>
      </c>
      <c r="N1413" s="8">
        <f t="shared" si="319"/>
        <v>1.0005615409999999</v>
      </c>
      <c r="O1413" s="8">
        <f t="shared" ca="1" si="320"/>
        <v>1.001547264</v>
      </c>
      <c r="P1413" s="44">
        <v>0</v>
      </c>
      <c r="Q1413" s="42">
        <f t="shared" ca="1" si="321"/>
        <v>3802.7606441799999</v>
      </c>
      <c r="R1413" s="42"/>
      <c r="S1413" s="34">
        <f t="shared" si="314"/>
        <v>0</v>
      </c>
      <c r="T1413" s="34"/>
    </row>
    <row r="1414" spans="1:21" x14ac:dyDescent="0.2">
      <c r="A1414" s="38">
        <f t="shared" si="309"/>
        <v>43427</v>
      </c>
      <c r="B1414" s="39">
        <f t="shared" ca="1" si="315"/>
        <v>2462486.6425746903</v>
      </c>
      <c r="C1414" s="34">
        <f t="shared" ca="1" si="316"/>
        <v>2457732.2578312103</v>
      </c>
      <c r="D1414" s="34"/>
      <c r="E1414" s="40">
        <f ca="1">IF(A1414&lt;$B$1,VLOOKUP(A1414,[1]DI!$A$4:$B$15000,2,FALSE),0)</f>
        <v>6.4000000000000001E-2</v>
      </c>
      <c r="F1414" s="41">
        <f t="shared" ca="1" si="308"/>
        <v>1.0002462024890499</v>
      </c>
      <c r="G1414" s="41">
        <f ca="1">(TRUNC(PRODUCT($F$11:$F1413),16))</f>
        <v>1.4920833408907299</v>
      </c>
      <c r="H1414" s="42">
        <f t="shared" ca="1" si="317"/>
        <v>1.4902479236041399</v>
      </c>
      <c r="I1414" s="42">
        <f t="shared" ca="1" si="318"/>
        <v>1.00123162</v>
      </c>
      <c r="J1414" s="40">
        <f t="shared" si="310"/>
        <v>3.5999999999999997E-2</v>
      </c>
      <c r="K1414" s="98">
        <f t="shared" si="311"/>
        <v>43420</v>
      </c>
      <c r="L1414" s="43">
        <f t="shared" si="312"/>
        <v>5</v>
      </c>
      <c r="M1414" s="44">
        <f t="shared" si="313"/>
        <v>5</v>
      </c>
      <c r="N1414" s="8">
        <f t="shared" si="319"/>
        <v>1.0007019749999999</v>
      </c>
      <c r="O1414" s="8">
        <f t="shared" ca="1" si="320"/>
        <v>1.00193446</v>
      </c>
      <c r="P1414" s="44">
        <v>0</v>
      </c>
      <c r="Q1414" s="42">
        <f t="shared" ca="1" si="321"/>
        <v>4754.38474348</v>
      </c>
      <c r="R1414" s="42"/>
      <c r="S1414" s="34">
        <f t="shared" si="314"/>
        <v>0</v>
      </c>
      <c r="T1414" s="34"/>
    </row>
    <row r="1415" spans="1:21" x14ac:dyDescent="0.2">
      <c r="A1415" s="38">
        <f t="shared" si="309"/>
        <v>43428</v>
      </c>
      <c r="B1415" s="39">
        <f t="shared" ca="1" si="315"/>
        <v>2463438.6058410401</v>
      </c>
      <c r="C1415" s="34">
        <f t="shared" ca="1" si="316"/>
        <v>2457732.2578312103</v>
      </c>
      <c r="D1415" s="34"/>
      <c r="E1415" s="40">
        <f ca="1">IF(A1415&lt;$B$1,VLOOKUP(A1415,[1]DI!$A$4:$B$15000,2,FALSE),0)</f>
        <v>0</v>
      </c>
      <c r="F1415" s="41">
        <f t="shared" ca="1" si="308"/>
        <v>1</v>
      </c>
      <c r="G1415" s="41">
        <f ca="1">(TRUNC(PRODUCT($F$11:$F1414),16))</f>
        <v>1.49245069552313</v>
      </c>
      <c r="H1415" s="42">
        <f t="shared" ca="1" si="317"/>
        <v>1.4902479236041399</v>
      </c>
      <c r="I1415" s="42">
        <f t="shared" ca="1" si="318"/>
        <v>1.00147812</v>
      </c>
      <c r="J1415" s="40">
        <f t="shared" si="310"/>
        <v>3.5999999999999997E-2</v>
      </c>
      <c r="K1415" s="98">
        <f t="shared" si="311"/>
        <v>43420</v>
      </c>
      <c r="L1415" s="43">
        <f t="shared" si="312"/>
        <v>5</v>
      </c>
      <c r="M1415" s="44">
        <f t="shared" si="313"/>
        <v>6</v>
      </c>
      <c r="N1415" s="8">
        <f t="shared" si="319"/>
        <v>1.000842429</v>
      </c>
      <c r="O1415" s="8">
        <f t="shared" ca="1" si="320"/>
        <v>1.002321794</v>
      </c>
      <c r="P1415" s="44">
        <v>0</v>
      </c>
      <c r="Q1415" s="42">
        <f t="shared" ca="1" si="321"/>
        <v>5706.3480098299997</v>
      </c>
      <c r="R1415" s="42"/>
      <c r="S1415" s="34">
        <f t="shared" si="314"/>
        <v>0</v>
      </c>
      <c r="T1415" s="34"/>
    </row>
    <row r="1416" spans="1:21" x14ac:dyDescent="0.2">
      <c r="A1416" s="38">
        <f t="shared" si="309"/>
        <v>43429</v>
      </c>
      <c r="B1416" s="39">
        <f t="shared" ca="1" si="315"/>
        <v>2463438.6058410401</v>
      </c>
      <c r="C1416" s="34">
        <f t="shared" ca="1" si="316"/>
        <v>2457732.2578312103</v>
      </c>
      <c r="D1416" s="34"/>
      <c r="E1416" s="40">
        <f ca="1">IF(A1416&lt;$B$1,VLOOKUP(A1416,[1]DI!$A$4:$B$15000,2,FALSE),0)</f>
        <v>0</v>
      </c>
      <c r="F1416" s="41">
        <f t="shared" ca="1" si="308"/>
        <v>1</v>
      </c>
      <c r="G1416" s="41">
        <f ca="1">(TRUNC(PRODUCT($F$11:$F1415),16))</f>
        <v>1.49245069552313</v>
      </c>
      <c r="H1416" s="42">
        <f t="shared" ca="1" si="317"/>
        <v>1.4902479236041399</v>
      </c>
      <c r="I1416" s="42">
        <f t="shared" ca="1" si="318"/>
        <v>1.00147812</v>
      </c>
      <c r="J1416" s="40">
        <f t="shared" si="310"/>
        <v>3.5999999999999997E-2</v>
      </c>
      <c r="K1416" s="98">
        <f t="shared" si="311"/>
        <v>43420</v>
      </c>
      <c r="L1416" s="43">
        <f t="shared" si="312"/>
        <v>5</v>
      </c>
      <c r="M1416" s="44">
        <f t="shared" si="313"/>
        <v>6</v>
      </c>
      <c r="N1416" s="8">
        <f t="shared" si="319"/>
        <v>1.000842429</v>
      </c>
      <c r="O1416" s="8">
        <f t="shared" ca="1" si="320"/>
        <v>1.002321794</v>
      </c>
      <c r="P1416" s="44">
        <v>0</v>
      </c>
      <c r="Q1416" s="42">
        <f t="shared" ca="1" si="321"/>
        <v>5706.3480098299997</v>
      </c>
      <c r="R1416" s="42"/>
      <c r="S1416" s="34">
        <f t="shared" si="314"/>
        <v>0</v>
      </c>
      <c r="T1416" s="34"/>
    </row>
    <row r="1417" spans="1:21" x14ac:dyDescent="0.2">
      <c r="A1417" s="38">
        <f t="shared" si="309"/>
        <v>43430</v>
      </c>
      <c r="B1417" s="39">
        <f t="shared" ca="1" si="315"/>
        <v>2463438.6058410401</v>
      </c>
      <c r="C1417" s="34">
        <f t="shared" ca="1" si="316"/>
        <v>2457732.2578312103</v>
      </c>
      <c r="D1417" s="34"/>
      <c r="E1417" s="40">
        <f ca="1">IF(A1417&lt;$B$1,VLOOKUP(A1417,[1]DI!$A$4:$B$15000,2,FALSE),0)</f>
        <v>6.4000000000000001E-2</v>
      </c>
      <c r="F1417" s="41">
        <f t="shared" ca="1" si="308"/>
        <v>1.0002462024890499</v>
      </c>
      <c r="G1417" s="41">
        <f ca="1">(TRUNC(PRODUCT($F$11:$F1416),16))</f>
        <v>1.49245069552313</v>
      </c>
      <c r="H1417" s="42">
        <f t="shared" ca="1" si="317"/>
        <v>1.4902479236041399</v>
      </c>
      <c r="I1417" s="42">
        <f t="shared" ca="1" si="318"/>
        <v>1.00147812</v>
      </c>
      <c r="J1417" s="40">
        <f t="shared" si="310"/>
        <v>3.5999999999999997E-2</v>
      </c>
      <c r="K1417" s="98">
        <f t="shared" si="311"/>
        <v>43420</v>
      </c>
      <c r="L1417" s="43">
        <f t="shared" si="312"/>
        <v>6</v>
      </c>
      <c r="M1417" s="44">
        <f t="shared" si="313"/>
        <v>6</v>
      </c>
      <c r="N1417" s="8">
        <f t="shared" si="319"/>
        <v>1.000842429</v>
      </c>
      <c r="O1417" s="8">
        <f t="shared" ca="1" si="320"/>
        <v>1.002321794</v>
      </c>
      <c r="P1417" s="44">
        <v>0</v>
      </c>
      <c r="Q1417" s="42">
        <f t="shared" ca="1" si="321"/>
        <v>5706.3480098299997</v>
      </c>
      <c r="R1417" s="42"/>
      <c r="S1417" s="34">
        <f t="shared" si="314"/>
        <v>0</v>
      </c>
      <c r="T1417" s="34"/>
    </row>
    <row r="1418" spans="1:21" x14ac:dyDescent="0.2">
      <c r="A1418" s="38">
        <f t="shared" si="309"/>
        <v>43431</v>
      </c>
      <c r="B1418" s="39">
        <f t="shared" ca="1" si="315"/>
        <v>2464390.9623445603</v>
      </c>
      <c r="C1418" s="34">
        <f t="shared" ca="1" si="316"/>
        <v>2457732.2578312103</v>
      </c>
      <c r="D1418" s="34"/>
      <c r="E1418" s="40">
        <f ca="1">IF(A1418&lt;$B$1,VLOOKUP(A1418,[1]DI!$A$4:$B$15000,2,FALSE),0)</f>
        <v>6.4000000000000001E-2</v>
      </c>
      <c r="F1418" s="41">
        <f t="shared" ca="1" si="308"/>
        <v>1.0002462024890499</v>
      </c>
      <c r="G1418" s="41">
        <f ca="1">(TRUNC(PRODUCT($F$11:$F1417),16))</f>
        <v>1.4928181405991501</v>
      </c>
      <c r="H1418" s="42">
        <f t="shared" ca="1" si="317"/>
        <v>1.4902479236041399</v>
      </c>
      <c r="I1418" s="42">
        <f t="shared" ca="1" si="318"/>
        <v>1.0017246900000001</v>
      </c>
      <c r="J1418" s="40">
        <f t="shared" si="310"/>
        <v>3.5999999999999997E-2</v>
      </c>
      <c r="K1418" s="98">
        <f t="shared" si="311"/>
        <v>43420</v>
      </c>
      <c r="L1418" s="43">
        <f t="shared" si="312"/>
        <v>7</v>
      </c>
      <c r="M1418" s="44">
        <f t="shared" si="313"/>
        <v>7</v>
      </c>
      <c r="N1418" s="8">
        <f t="shared" si="319"/>
        <v>1.0009829029999999</v>
      </c>
      <c r="O1418" s="8">
        <f t="shared" ca="1" si="320"/>
        <v>1.0027092879999999</v>
      </c>
      <c r="P1418" s="44">
        <v>0</v>
      </c>
      <c r="Q1418" s="42">
        <f t="shared" ca="1" si="321"/>
        <v>6658.7045133499996</v>
      </c>
      <c r="R1418" s="42"/>
      <c r="S1418" s="34">
        <f t="shared" si="314"/>
        <v>0</v>
      </c>
      <c r="T1418" s="34"/>
    </row>
    <row r="1419" spans="1:21" x14ac:dyDescent="0.2">
      <c r="A1419" s="38">
        <f t="shared" si="309"/>
        <v>43432</v>
      </c>
      <c r="B1419" s="39">
        <f t="shared" ca="1" si="315"/>
        <v>2465343.6875079102</v>
      </c>
      <c r="C1419" s="34">
        <f t="shared" ca="1" si="316"/>
        <v>2457732.2578312103</v>
      </c>
      <c r="D1419" s="34"/>
      <c r="E1419" s="40">
        <f ca="1">IF(A1419&lt;$B$1,VLOOKUP(A1419,[1]DI!$A$4:$B$15000,2,FALSE),0)</f>
        <v>6.4000000000000001E-2</v>
      </c>
      <c r="F1419" s="41">
        <f t="shared" ca="1" si="308"/>
        <v>1.0002462024890499</v>
      </c>
      <c r="G1419" s="41">
        <f ca="1">(TRUNC(PRODUCT($F$11:$F1418),16))</f>
        <v>1.49318567614106</v>
      </c>
      <c r="H1419" s="42">
        <f t="shared" ca="1" si="317"/>
        <v>1.4902479236041399</v>
      </c>
      <c r="I1419" s="42">
        <f t="shared" ca="1" si="318"/>
        <v>1.00197132</v>
      </c>
      <c r="J1419" s="40">
        <f t="shared" si="310"/>
        <v>3.5999999999999997E-2</v>
      </c>
      <c r="K1419" s="98">
        <f t="shared" si="311"/>
        <v>43420</v>
      </c>
      <c r="L1419" s="43">
        <f t="shared" si="312"/>
        <v>8</v>
      </c>
      <c r="M1419" s="44">
        <f t="shared" si="313"/>
        <v>8</v>
      </c>
      <c r="N1419" s="8">
        <f t="shared" si="319"/>
        <v>1.001123397</v>
      </c>
      <c r="O1419" s="8">
        <f t="shared" ca="1" si="320"/>
        <v>1.0030969320000001</v>
      </c>
      <c r="P1419" s="44">
        <v>0</v>
      </c>
      <c r="Q1419" s="42">
        <f t="shared" ca="1" si="321"/>
        <v>7611.4296766999996</v>
      </c>
      <c r="R1419" s="42"/>
      <c r="S1419" s="34">
        <f t="shared" si="314"/>
        <v>0</v>
      </c>
      <c r="T1419" s="34"/>
    </row>
    <row r="1420" spans="1:21" s="37" customFormat="1" ht="15" x14ac:dyDescent="0.25">
      <c r="A1420" s="38">
        <f t="shared" si="309"/>
        <v>43433</v>
      </c>
      <c r="B1420" s="39">
        <f t="shared" ca="1" si="315"/>
        <v>2466296.7739579105</v>
      </c>
      <c r="C1420" s="34">
        <f t="shared" ca="1" si="316"/>
        <v>2457732.2578312103</v>
      </c>
      <c r="D1420" s="34"/>
      <c r="E1420" s="40">
        <f ca="1">IF(A1420&lt;$B$1,VLOOKUP(A1420,[1]DI!$A$4:$B$15000,2,FALSE),0)</f>
        <v>6.4000000000000001E-2</v>
      </c>
      <c r="F1420" s="41">
        <f t="shared" ref="F1420:F1483" ca="1" si="322">IF(A1420&lt;A$9,1,ROUND(((1+E1420)^(1/252)),16))</f>
        <v>1.0002462024890499</v>
      </c>
      <c r="G1420" s="41">
        <f ca="1">(TRUNC(PRODUCT($F$11:$F1419),16))</f>
        <v>1.49355330217114</v>
      </c>
      <c r="H1420" s="42">
        <f t="shared" ca="1" si="317"/>
        <v>1.4902479236041399</v>
      </c>
      <c r="I1420" s="42">
        <f t="shared" ca="1" si="318"/>
        <v>1.00221801</v>
      </c>
      <c r="J1420" s="40">
        <f t="shared" si="310"/>
        <v>3.5999999999999997E-2</v>
      </c>
      <c r="K1420" s="98">
        <f t="shared" si="311"/>
        <v>43420</v>
      </c>
      <c r="L1420" s="43">
        <f t="shared" si="312"/>
        <v>9</v>
      </c>
      <c r="M1420" s="44">
        <f t="shared" si="313"/>
        <v>9</v>
      </c>
      <c r="N1420" s="8">
        <f t="shared" si="319"/>
        <v>1.00126391</v>
      </c>
      <c r="O1420" s="8">
        <f t="shared" ca="1" si="320"/>
        <v>1.0034847229999999</v>
      </c>
      <c r="P1420" s="44">
        <v>27</v>
      </c>
      <c r="Q1420" s="42">
        <f t="shared" ca="1" si="321"/>
        <v>8564.5161267000003</v>
      </c>
      <c r="R1420" s="42"/>
      <c r="S1420" s="34">
        <f t="shared" ca="1" si="314"/>
        <v>58935.4838733</v>
      </c>
      <c r="T1420" s="97">
        <v>67500</v>
      </c>
      <c r="U1420" s="36"/>
    </row>
    <row r="1421" spans="1:21" x14ac:dyDescent="0.2">
      <c r="A1421" s="38">
        <f t="shared" ref="A1421:A1484" si="323">(A1420+1)</f>
        <v>43434</v>
      </c>
      <c r="B1421" s="39">
        <f t="shared" ca="1" si="315"/>
        <v>2399724.1272015506</v>
      </c>
      <c r="C1421" s="34">
        <f t="shared" ca="1" si="316"/>
        <v>2398796.7739579105</v>
      </c>
      <c r="D1421" s="34"/>
      <c r="E1421" s="40">
        <f ca="1">IF(A1421&lt;$B$1,VLOOKUP(A1421,[1]DI!$A$4:$B$15000,2,FALSE),0)</f>
        <v>6.4000000000000001E-2</v>
      </c>
      <c r="F1421" s="41">
        <f t="shared" ca="1" si="322"/>
        <v>1.0002462024890499</v>
      </c>
      <c r="G1421" s="41">
        <f ca="1">(TRUNC(PRODUCT($F$11:$F1420),16))</f>
        <v>1.49392101871167</v>
      </c>
      <c r="H1421" s="42">
        <f t="shared" ca="1" si="317"/>
        <v>1.49355330217114</v>
      </c>
      <c r="I1421" s="42">
        <f t="shared" ca="1" si="318"/>
        <v>1.0002462000000001</v>
      </c>
      <c r="J1421" s="40">
        <f t="shared" ref="J1421:J1484" si="324">J1420</f>
        <v>3.5999999999999997E-2</v>
      </c>
      <c r="K1421" s="98">
        <f t="shared" si="311"/>
        <v>43433</v>
      </c>
      <c r="L1421" s="43">
        <f t="shared" si="312"/>
        <v>1</v>
      </c>
      <c r="M1421" s="44">
        <f t="shared" si="313"/>
        <v>1</v>
      </c>
      <c r="N1421" s="8">
        <f t="shared" si="319"/>
        <v>1.000140356</v>
      </c>
      <c r="O1421" s="8">
        <f t="shared" ca="1" si="320"/>
        <v>1.000386591</v>
      </c>
      <c r="P1421" s="44">
        <v>0</v>
      </c>
      <c r="Q1421" s="42">
        <f t="shared" ca="1" si="321"/>
        <v>927.35324363999996</v>
      </c>
      <c r="R1421" s="42"/>
      <c r="S1421" s="34">
        <f t="shared" si="314"/>
        <v>0</v>
      </c>
      <c r="T1421" s="34"/>
    </row>
    <row r="1422" spans="1:21" x14ac:dyDescent="0.2">
      <c r="A1422" s="38">
        <f t="shared" si="323"/>
        <v>43435</v>
      </c>
      <c r="B1422" s="39">
        <f t="shared" ca="1" si="315"/>
        <v>2400314.9604421603</v>
      </c>
      <c r="C1422" s="34">
        <f t="shared" ca="1" si="316"/>
        <v>2398796.7739579105</v>
      </c>
      <c r="D1422" s="34"/>
      <c r="E1422" s="40">
        <f ca="1">IF(A1422&lt;$B$1,VLOOKUP(A1422,[1]DI!$A$4:$B$15000,2,FALSE),0)</f>
        <v>0</v>
      </c>
      <c r="F1422" s="41">
        <f t="shared" ca="1" si="322"/>
        <v>1</v>
      </c>
      <c r="G1422" s="41">
        <f ca="1">(TRUNC(PRODUCT($F$11:$F1421),16))</f>
        <v>1.4942888257849201</v>
      </c>
      <c r="H1422" s="42">
        <f t="shared" ca="1" si="317"/>
        <v>1.49355330217114</v>
      </c>
      <c r="I1422" s="42">
        <f t="shared" ca="1" si="318"/>
        <v>1.00049247</v>
      </c>
      <c r="J1422" s="40">
        <f t="shared" si="324"/>
        <v>3.5999999999999997E-2</v>
      </c>
      <c r="K1422" s="98">
        <f t="shared" ref="K1422:K1454" si="325">IF(P1421&gt;0,A1421,K1421)</f>
        <v>43433</v>
      </c>
      <c r="L1422" s="43">
        <f t="shared" ref="L1422:L1485" si="326">IF(A1422&gt;K1422,IF(NETWORKDAYS(K1422,A1422,$W$12:$W$197)-1=0,1,NETWORKDAYS(K1422,A1422,$W$12:$W$197)-1),0)</f>
        <v>1</v>
      </c>
      <c r="M1422" s="44">
        <f t="shared" ref="M1422:M1454" si="327">IF(AND(L1422=1,L1421=1),1,IF(L1422&gt;0,IF(L1422=L1421,L1422+1,L1422),0))</f>
        <v>1</v>
      </c>
      <c r="N1422" s="8">
        <f t="shared" si="319"/>
        <v>1.000140356</v>
      </c>
      <c r="O1422" s="8">
        <f t="shared" ca="1" si="320"/>
        <v>1.0006328950000001</v>
      </c>
      <c r="P1422" s="44">
        <v>0</v>
      </c>
      <c r="Q1422" s="42">
        <f t="shared" ca="1" si="321"/>
        <v>1518.1864842499999</v>
      </c>
      <c r="R1422" s="42"/>
      <c r="S1422" s="34">
        <f t="shared" si="314"/>
        <v>0</v>
      </c>
      <c r="T1422" s="34"/>
    </row>
    <row r="1423" spans="1:21" x14ac:dyDescent="0.2">
      <c r="A1423" s="38">
        <f t="shared" si="323"/>
        <v>43436</v>
      </c>
      <c r="B1423" s="39">
        <f t="shared" ca="1" si="315"/>
        <v>2400314.9604421603</v>
      </c>
      <c r="C1423" s="34">
        <f t="shared" ca="1" si="316"/>
        <v>2398796.7739579105</v>
      </c>
      <c r="D1423" s="34"/>
      <c r="E1423" s="40">
        <f ca="1">IF(A1423&lt;$B$1,VLOOKUP(A1423,[1]DI!$A$4:$B$15000,2,FALSE),0)</f>
        <v>0</v>
      </c>
      <c r="F1423" s="41">
        <f t="shared" ca="1" si="322"/>
        <v>1</v>
      </c>
      <c r="G1423" s="41">
        <f ca="1">(TRUNC(PRODUCT($F$11:$F1422),16))</f>
        <v>1.4942888257849201</v>
      </c>
      <c r="H1423" s="42">
        <f t="shared" ca="1" si="317"/>
        <v>1.49355330217114</v>
      </c>
      <c r="I1423" s="42">
        <f t="shared" ca="1" si="318"/>
        <v>1.00049247</v>
      </c>
      <c r="J1423" s="40">
        <f t="shared" si="324"/>
        <v>3.5999999999999997E-2</v>
      </c>
      <c r="K1423" s="98">
        <f t="shared" si="325"/>
        <v>43433</v>
      </c>
      <c r="L1423" s="43">
        <f t="shared" si="326"/>
        <v>1</v>
      </c>
      <c r="M1423" s="44">
        <f t="shared" si="327"/>
        <v>1</v>
      </c>
      <c r="N1423" s="8">
        <f t="shared" si="319"/>
        <v>1.000140356</v>
      </c>
      <c r="O1423" s="8">
        <f t="shared" ca="1" si="320"/>
        <v>1.0006328950000001</v>
      </c>
      <c r="P1423" s="44">
        <v>0</v>
      </c>
      <c r="Q1423" s="42">
        <f t="shared" ca="1" si="321"/>
        <v>1518.1864842499999</v>
      </c>
      <c r="R1423" s="42"/>
      <c r="S1423" s="34">
        <f t="shared" si="314"/>
        <v>0</v>
      </c>
      <c r="T1423" s="34"/>
    </row>
    <row r="1424" spans="1:21" x14ac:dyDescent="0.2">
      <c r="A1424" s="38">
        <f t="shared" si="323"/>
        <v>43437</v>
      </c>
      <c r="B1424" s="39">
        <f t="shared" ca="1" si="315"/>
        <v>2400651.8570562806</v>
      </c>
      <c r="C1424" s="34">
        <f t="shared" ca="1" si="316"/>
        <v>2398796.7739579105</v>
      </c>
      <c r="D1424" s="34"/>
      <c r="E1424" s="40">
        <f ca="1">IF(A1424&lt;$B$1,VLOOKUP(A1424,[1]DI!$A$4:$B$15000,2,FALSE),0)</f>
        <v>6.4000000000000001E-2</v>
      </c>
      <c r="F1424" s="41">
        <f t="shared" ca="1" si="322"/>
        <v>1.0002462024890499</v>
      </c>
      <c r="G1424" s="41">
        <f ca="1">(TRUNC(PRODUCT($F$11:$F1423),16))</f>
        <v>1.4942888257849201</v>
      </c>
      <c r="H1424" s="42">
        <f t="shared" ca="1" si="317"/>
        <v>1.49355330217114</v>
      </c>
      <c r="I1424" s="42">
        <f t="shared" ca="1" si="318"/>
        <v>1.00049247</v>
      </c>
      <c r="J1424" s="40">
        <f t="shared" si="324"/>
        <v>3.5999999999999997E-2</v>
      </c>
      <c r="K1424" s="98">
        <f t="shared" si="325"/>
        <v>43433</v>
      </c>
      <c r="L1424" s="43">
        <f t="shared" si="326"/>
        <v>2</v>
      </c>
      <c r="M1424" s="44">
        <f t="shared" si="327"/>
        <v>2</v>
      </c>
      <c r="N1424" s="8">
        <f t="shared" si="319"/>
        <v>1.0002807309999999</v>
      </c>
      <c r="O1424" s="8">
        <f t="shared" ca="1" si="320"/>
        <v>1.000773339</v>
      </c>
      <c r="P1424" s="44">
        <v>0</v>
      </c>
      <c r="Q1424" s="42">
        <f t="shared" ca="1" si="321"/>
        <v>1855.08309837</v>
      </c>
      <c r="R1424" s="42"/>
      <c r="S1424" s="34">
        <f t="shared" si="314"/>
        <v>0</v>
      </c>
      <c r="T1424" s="34"/>
    </row>
    <row r="1425" spans="1:21" x14ac:dyDescent="0.2">
      <c r="A1425" s="38">
        <f t="shared" si="323"/>
        <v>43438</v>
      </c>
      <c r="B1425" s="39">
        <f t="shared" ca="1" si="315"/>
        <v>2401579.9227425605</v>
      </c>
      <c r="C1425" s="34">
        <f t="shared" ca="1" si="316"/>
        <v>2398796.7739579105</v>
      </c>
      <c r="D1425" s="34"/>
      <c r="E1425" s="40">
        <f ca="1">IF(A1425&lt;$B$1,VLOOKUP(A1425,[1]DI!$A$4:$B$15000,2,FALSE),0)</f>
        <v>6.4000000000000001E-2</v>
      </c>
      <c r="F1425" s="41">
        <f t="shared" ca="1" si="322"/>
        <v>1.0002462024890499</v>
      </c>
      <c r="G1425" s="41">
        <f ca="1">(TRUNC(PRODUCT($F$11:$F1424),16))</f>
        <v>1.49465672341318</v>
      </c>
      <c r="H1425" s="42">
        <f t="shared" ca="1" si="317"/>
        <v>1.49355330217114</v>
      </c>
      <c r="I1425" s="42">
        <f t="shared" ca="1" si="318"/>
        <v>1.00073879</v>
      </c>
      <c r="J1425" s="40">
        <f t="shared" si="324"/>
        <v>3.5999999999999997E-2</v>
      </c>
      <c r="K1425" s="98">
        <f t="shared" si="325"/>
        <v>43433</v>
      </c>
      <c r="L1425" s="43">
        <f t="shared" si="326"/>
        <v>3</v>
      </c>
      <c r="M1425" s="44">
        <f t="shared" si="327"/>
        <v>3</v>
      </c>
      <c r="N1425" s="8">
        <f t="shared" si="319"/>
        <v>1.000421126</v>
      </c>
      <c r="O1425" s="8">
        <f t="shared" ca="1" si="320"/>
        <v>1.001160227</v>
      </c>
      <c r="P1425" s="44">
        <v>0</v>
      </c>
      <c r="Q1425" s="42">
        <f t="shared" ca="1" si="321"/>
        <v>2783.1487846499999</v>
      </c>
      <c r="R1425" s="42"/>
      <c r="S1425" s="34">
        <f t="shared" si="314"/>
        <v>0</v>
      </c>
      <c r="T1425" s="34"/>
    </row>
    <row r="1426" spans="1:21" x14ac:dyDescent="0.2">
      <c r="A1426" s="38">
        <f t="shared" si="323"/>
        <v>43439</v>
      </c>
      <c r="B1426" s="39">
        <f t="shared" ca="1" si="315"/>
        <v>2402508.3458495704</v>
      </c>
      <c r="C1426" s="34">
        <f t="shared" ca="1" si="316"/>
        <v>2398796.7739579105</v>
      </c>
      <c r="D1426" s="34"/>
      <c r="E1426" s="40">
        <f ca="1">IF(A1426&lt;$B$1,VLOOKUP(A1426,[1]DI!$A$4:$B$15000,2,FALSE),0)</f>
        <v>6.4000000000000001E-2</v>
      </c>
      <c r="F1426" s="41">
        <f t="shared" ca="1" si="322"/>
        <v>1.0002462024890499</v>
      </c>
      <c r="G1426" s="41">
        <f ca="1">(TRUNC(PRODUCT($F$11:$F1425),16))</f>
        <v>1.49502471161876</v>
      </c>
      <c r="H1426" s="42">
        <f t="shared" ca="1" si="317"/>
        <v>1.49355330217114</v>
      </c>
      <c r="I1426" s="42">
        <f t="shared" ca="1" si="318"/>
        <v>1.0009851700000001</v>
      </c>
      <c r="J1426" s="40">
        <f t="shared" si="324"/>
        <v>3.5999999999999997E-2</v>
      </c>
      <c r="K1426" s="98">
        <f t="shared" si="325"/>
        <v>43433</v>
      </c>
      <c r="L1426" s="43">
        <f t="shared" si="326"/>
        <v>4</v>
      </c>
      <c r="M1426" s="44">
        <f t="shared" si="327"/>
        <v>4</v>
      </c>
      <c r="N1426" s="8">
        <f t="shared" si="319"/>
        <v>1.0005615409999999</v>
      </c>
      <c r="O1426" s="8">
        <f t="shared" ca="1" si="320"/>
        <v>1.001547264</v>
      </c>
      <c r="P1426" s="44">
        <v>0</v>
      </c>
      <c r="Q1426" s="42">
        <f t="shared" ca="1" si="321"/>
        <v>3711.5718916599999</v>
      </c>
      <c r="R1426" s="42"/>
      <c r="S1426" s="34">
        <f t="shared" si="314"/>
        <v>0</v>
      </c>
      <c r="T1426" s="34"/>
    </row>
    <row r="1427" spans="1:21" x14ac:dyDescent="0.2">
      <c r="A1427" s="38">
        <f t="shared" si="323"/>
        <v>43440</v>
      </c>
      <c r="B1427" s="39">
        <f t="shared" ca="1" si="315"/>
        <v>2403437.1503652604</v>
      </c>
      <c r="C1427" s="34">
        <f t="shared" ca="1" si="316"/>
        <v>2398796.7739579105</v>
      </c>
      <c r="D1427" s="34"/>
      <c r="E1427" s="40">
        <f ca="1">IF(A1427&lt;$B$1,VLOOKUP(A1427,[1]DI!$A$4:$B$15000,2,FALSE),0)</f>
        <v>6.4000000000000001E-2</v>
      </c>
      <c r="F1427" s="41">
        <f t="shared" ca="1" si="322"/>
        <v>1.0002462024890499</v>
      </c>
      <c r="G1427" s="41">
        <f ca="1">(TRUNC(PRODUCT($F$11:$F1426),16))</f>
        <v>1.4953927904239599</v>
      </c>
      <c r="H1427" s="42">
        <f t="shared" ca="1" si="317"/>
        <v>1.49355330217114</v>
      </c>
      <c r="I1427" s="42">
        <f t="shared" ca="1" si="318"/>
        <v>1.00123162</v>
      </c>
      <c r="J1427" s="40">
        <f t="shared" si="324"/>
        <v>3.5999999999999997E-2</v>
      </c>
      <c r="K1427" s="98">
        <f t="shared" si="325"/>
        <v>43433</v>
      </c>
      <c r="L1427" s="43">
        <f t="shared" si="326"/>
        <v>5</v>
      </c>
      <c r="M1427" s="44">
        <f t="shared" si="327"/>
        <v>5</v>
      </c>
      <c r="N1427" s="8">
        <f t="shared" si="319"/>
        <v>1.0007019749999999</v>
      </c>
      <c r="O1427" s="8">
        <f t="shared" ca="1" si="320"/>
        <v>1.00193446</v>
      </c>
      <c r="P1427" s="44">
        <v>0</v>
      </c>
      <c r="Q1427" s="42">
        <f t="shared" ca="1" si="321"/>
        <v>4640.3764073499997</v>
      </c>
      <c r="R1427" s="42"/>
      <c r="S1427" s="34">
        <f t="shared" si="314"/>
        <v>0</v>
      </c>
      <c r="T1427" s="34"/>
    </row>
    <row r="1428" spans="1:21" x14ac:dyDescent="0.2">
      <c r="A1428" s="38">
        <f t="shared" si="323"/>
        <v>43441</v>
      </c>
      <c r="B1428" s="39">
        <f t="shared" ca="1" si="315"/>
        <v>2404366.2859149007</v>
      </c>
      <c r="C1428" s="34">
        <f t="shared" ca="1" si="316"/>
        <v>2398796.7739579105</v>
      </c>
      <c r="D1428" s="34"/>
      <c r="E1428" s="40">
        <f ca="1">IF(A1428&lt;$B$1,VLOOKUP(A1428,[1]DI!$A$4:$B$15000,2,FALSE),0)</f>
        <v>6.4000000000000001E-2</v>
      </c>
      <c r="F1428" s="41">
        <f t="shared" ca="1" si="322"/>
        <v>1.0002462024890499</v>
      </c>
      <c r="G1428" s="41">
        <f ca="1">(TRUNC(PRODUCT($F$11:$F1427),16))</f>
        <v>1.4957609598510699</v>
      </c>
      <c r="H1428" s="42">
        <f t="shared" ca="1" si="317"/>
        <v>1.49355330217114</v>
      </c>
      <c r="I1428" s="42">
        <f t="shared" ca="1" si="318"/>
        <v>1.00147812</v>
      </c>
      <c r="J1428" s="40">
        <f t="shared" si="324"/>
        <v>3.5999999999999997E-2</v>
      </c>
      <c r="K1428" s="98">
        <f t="shared" si="325"/>
        <v>43433</v>
      </c>
      <c r="L1428" s="43">
        <f t="shared" si="326"/>
        <v>6</v>
      </c>
      <c r="M1428" s="44">
        <f t="shared" si="327"/>
        <v>6</v>
      </c>
      <c r="N1428" s="8">
        <f t="shared" si="319"/>
        <v>1.000842429</v>
      </c>
      <c r="O1428" s="8">
        <f t="shared" ca="1" si="320"/>
        <v>1.002321794</v>
      </c>
      <c r="P1428" s="44">
        <v>0</v>
      </c>
      <c r="Q1428" s="42">
        <f t="shared" ca="1" si="321"/>
        <v>5569.5119569899998</v>
      </c>
      <c r="R1428" s="42"/>
      <c r="S1428" s="34">
        <f t="shared" si="314"/>
        <v>0</v>
      </c>
      <c r="T1428" s="34"/>
    </row>
    <row r="1429" spans="1:21" x14ac:dyDescent="0.2">
      <c r="A1429" s="38">
        <f t="shared" si="323"/>
        <v>43442</v>
      </c>
      <c r="B1429" s="39">
        <f t="shared" ca="1" si="315"/>
        <v>2405295.8052720306</v>
      </c>
      <c r="C1429" s="34">
        <f t="shared" ca="1" si="316"/>
        <v>2398796.7739579105</v>
      </c>
      <c r="D1429" s="34"/>
      <c r="E1429" s="40">
        <f ca="1">IF(A1429&lt;$B$1,VLOOKUP(A1429,[1]DI!$A$4:$B$15000,2,FALSE),0)</f>
        <v>0</v>
      </c>
      <c r="F1429" s="41">
        <f t="shared" ca="1" si="322"/>
        <v>1</v>
      </c>
      <c r="G1429" s="41">
        <f ca="1">(TRUNC(PRODUCT($F$11:$F1428),16))</f>
        <v>1.4961292199224001</v>
      </c>
      <c r="H1429" s="42">
        <f t="shared" ca="1" si="317"/>
        <v>1.49355330217114</v>
      </c>
      <c r="I1429" s="42">
        <f t="shared" ca="1" si="318"/>
        <v>1.0017246900000001</v>
      </c>
      <c r="J1429" s="40">
        <f t="shared" si="324"/>
        <v>3.5999999999999997E-2</v>
      </c>
      <c r="K1429" s="98">
        <f t="shared" si="325"/>
        <v>43433</v>
      </c>
      <c r="L1429" s="43">
        <f t="shared" si="326"/>
        <v>6</v>
      </c>
      <c r="M1429" s="44">
        <f t="shared" si="327"/>
        <v>7</v>
      </c>
      <c r="N1429" s="8">
        <f t="shared" si="319"/>
        <v>1.0009829029999999</v>
      </c>
      <c r="O1429" s="8">
        <f t="shared" ca="1" si="320"/>
        <v>1.0027092879999999</v>
      </c>
      <c r="P1429" s="44">
        <v>0</v>
      </c>
      <c r="Q1429" s="42">
        <f t="shared" ca="1" si="321"/>
        <v>6499.0313141200004</v>
      </c>
      <c r="R1429" s="42"/>
      <c r="S1429" s="34">
        <f t="shared" si="314"/>
        <v>0</v>
      </c>
      <c r="T1429" s="34"/>
    </row>
    <row r="1430" spans="1:21" x14ac:dyDescent="0.2">
      <c r="A1430" s="38">
        <f t="shared" si="323"/>
        <v>43443</v>
      </c>
      <c r="B1430" s="39">
        <f t="shared" ca="1" si="315"/>
        <v>2405295.8052720306</v>
      </c>
      <c r="C1430" s="34">
        <f t="shared" ca="1" si="316"/>
        <v>2398796.7739579105</v>
      </c>
      <c r="D1430" s="34"/>
      <c r="E1430" s="40">
        <f ca="1">IF(A1430&lt;$B$1,VLOOKUP(A1430,[1]DI!$A$4:$B$15000,2,FALSE),0)</f>
        <v>0</v>
      </c>
      <c r="F1430" s="41">
        <f t="shared" ca="1" si="322"/>
        <v>1</v>
      </c>
      <c r="G1430" s="41">
        <f ca="1">(TRUNC(PRODUCT($F$11:$F1429),16))</f>
        <v>1.4961292199224001</v>
      </c>
      <c r="H1430" s="42">
        <f t="shared" ca="1" si="317"/>
        <v>1.49355330217114</v>
      </c>
      <c r="I1430" s="42">
        <f t="shared" ca="1" si="318"/>
        <v>1.0017246900000001</v>
      </c>
      <c r="J1430" s="40">
        <f t="shared" si="324"/>
        <v>3.5999999999999997E-2</v>
      </c>
      <c r="K1430" s="98">
        <f t="shared" si="325"/>
        <v>43433</v>
      </c>
      <c r="L1430" s="43">
        <f t="shared" si="326"/>
        <v>6</v>
      </c>
      <c r="M1430" s="44">
        <f t="shared" si="327"/>
        <v>7</v>
      </c>
      <c r="N1430" s="8">
        <f t="shared" si="319"/>
        <v>1.0009829029999999</v>
      </c>
      <c r="O1430" s="8">
        <f t="shared" ca="1" si="320"/>
        <v>1.0027092879999999</v>
      </c>
      <c r="P1430" s="44">
        <v>0</v>
      </c>
      <c r="Q1430" s="42">
        <f t="shared" ca="1" si="321"/>
        <v>6499.0313141200004</v>
      </c>
      <c r="R1430" s="42"/>
      <c r="S1430" s="34">
        <f t="shared" si="314"/>
        <v>0</v>
      </c>
      <c r="T1430" s="34"/>
    </row>
    <row r="1431" spans="1:21" x14ac:dyDescent="0.2">
      <c r="A1431" s="38">
        <f t="shared" si="323"/>
        <v>43444</v>
      </c>
      <c r="B1431" s="39">
        <f t="shared" ca="1" si="315"/>
        <v>2405295.8052720306</v>
      </c>
      <c r="C1431" s="34">
        <f t="shared" ca="1" si="316"/>
        <v>2398796.7739579105</v>
      </c>
      <c r="D1431" s="34"/>
      <c r="E1431" s="40">
        <f ca="1">IF(A1431&lt;$B$1,VLOOKUP(A1431,[1]DI!$A$4:$B$15000,2,FALSE),0)</f>
        <v>6.4000000000000001E-2</v>
      </c>
      <c r="F1431" s="41">
        <f t="shared" ca="1" si="322"/>
        <v>1.0002462024890499</v>
      </c>
      <c r="G1431" s="41">
        <f ca="1">(TRUNC(PRODUCT($F$11:$F1430),16))</f>
        <v>1.4961292199224001</v>
      </c>
      <c r="H1431" s="42">
        <f t="shared" ca="1" si="317"/>
        <v>1.49355330217114</v>
      </c>
      <c r="I1431" s="42">
        <f t="shared" ca="1" si="318"/>
        <v>1.0017246900000001</v>
      </c>
      <c r="J1431" s="40">
        <f t="shared" si="324"/>
        <v>3.5999999999999997E-2</v>
      </c>
      <c r="K1431" s="98">
        <f t="shared" si="325"/>
        <v>43433</v>
      </c>
      <c r="L1431" s="43">
        <f t="shared" si="326"/>
        <v>7</v>
      </c>
      <c r="M1431" s="44">
        <f t="shared" si="327"/>
        <v>7</v>
      </c>
      <c r="N1431" s="8">
        <f t="shared" si="319"/>
        <v>1.0009829029999999</v>
      </c>
      <c r="O1431" s="8">
        <f t="shared" ca="1" si="320"/>
        <v>1.0027092879999999</v>
      </c>
      <c r="P1431" s="44">
        <v>0</v>
      </c>
      <c r="Q1431" s="42">
        <f t="shared" ca="1" si="321"/>
        <v>6499.0313141200004</v>
      </c>
      <c r="R1431" s="42"/>
      <c r="S1431" s="34">
        <f t="shared" si="314"/>
        <v>0</v>
      </c>
      <c r="T1431" s="34"/>
    </row>
    <row r="1432" spans="1:21" x14ac:dyDescent="0.2">
      <c r="A1432" s="38">
        <f t="shared" si="323"/>
        <v>43445</v>
      </c>
      <c r="B1432" s="39">
        <f t="shared" ca="1" si="315"/>
        <v>2406225.6844486706</v>
      </c>
      <c r="C1432" s="34">
        <f t="shared" ca="1" si="316"/>
        <v>2398796.7739579105</v>
      </c>
      <c r="D1432" s="34"/>
      <c r="E1432" s="40">
        <f ca="1">IF(A1432&lt;$B$1,VLOOKUP(A1432,[1]DI!$A$4:$B$15000,2,FALSE),0)</f>
        <v>6.4000000000000001E-2</v>
      </c>
      <c r="F1432" s="41">
        <f t="shared" ca="1" si="322"/>
        <v>1.0002462024890499</v>
      </c>
      <c r="G1432" s="41">
        <f ca="1">(TRUNC(PRODUCT($F$11:$F1431),16))</f>
        <v>1.4964975706602901</v>
      </c>
      <c r="H1432" s="42">
        <f t="shared" ca="1" si="317"/>
        <v>1.49355330217114</v>
      </c>
      <c r="I1432" s="42">
        <f t="shared" ca="1" si="318"/>
        <v>1.00197132</v>
      </c>
      <c r="J1432" s="40">
        <f t="shared" si="324"/>
        <v>3.5999999999999997E-2</v>
      </c>
      <c r="K1432" s="98">
        <f t="shared" si="325"/>
        <v>43433</v>
      </c>
      <c r="L1432" s="43">
        <f t="shared" si="326"/>
        <v>8</v>
      </c>
      <c r="M1432" s="44">
        <f t="shared" si="327"/>
        <v>8</v>
      </c>
      <c r="N1432" s="8">
        <f t="shared" si="319"/>
        <v>1.001123397</v>
      </c>
      <c r="O1432" s="8">
        <f t="shared" ca="1" si="320"/>
        <v>1.0030969320000001</v>
      </c>
      <c r="P1432" s="44">
        <v>0</v>
      </c>
      <c r="Q1432" s="42">
        <f t="shared" ca="1" si="321"/>
        <v>7428.9104907600004</v>
      </c>
      <c r="R1432" s="42"/>
      <c r="S1432" s="34">
        <f t="shared" si="314"/>
        <v>0</v>
      </c>
      <c r="T1432" s="34"/>
    </row>
    <row r="1433" spans="1:21" x14ac:dyDescent="0.2">
      <c r="A1433" s="38">
        <f t="shared" si="323"/>
        <v>43446</v>
      </c>
      <c r="B1433" s="39">
        <f t="shared" ca="1" si="315"/>
        <v>2407155.9162484403</v>
      </c>
      <c r="C1433" s="34">
        <f t="shared" ca="1" si="316"/>
        <v>2398796.7739579105</v>
      </c>
      <c r="D1433" s="34"/>
      <c r="E1433" s="40">
        <f ca="1">IF(A1433&lt;$B$1,VLOOKUP(A1433,[1]DI!$A$4:$B$15000,2,FALSE),0)</f>
        <v>6.4000000000000001E-2</v>
      </c>
      <c r="F1433" s="41">
        <f t="shared" ca="1" si="322"/>
        <v>1.0002462024890499</v>
      </c>
      <c r="G1433" s="41">
        <f ca="1">(TRUNC(PRODUCT($F$11:$F1432),16))</f>
        <v>1.4968660120870401</v>
      </c>
      <c r="H1433" s="42">
        <f t="shared" ca="1" si="317"/>
        <v>1.49355330217114</v>
      </c>
      <c r="I1433" s="42">
        <f t="shared" ca="1" si="318"/>
        <v>1.00221801</v>
      </c>
      <c r="J1433" s="40">
        <f t="shared" si="324"/>
        <v>3.5999999999999997E-2</v>
      </c>
      <c r="K1433" s="98">
        <f t="shared" si="325"/>
        <v>43433</v>
      </c>
      <c r="L1433" s="43">
        <f t="shared" si="326"/>
        <v>9</v>
      </c>
      <c r="M1433" s="44">
        <f t="shared" si="327"/>
        <v>9</v>
      </c>
      <c r="N1433" s="8">
        <f t="shared" si="319"/>
        <v>1.00126391</v>
      </c>
      <c r="O1433" s="8">
        <f t="shared" ca="1" si="320"/>
        <v>1.0034847229999999</v>
      </c>
      <c r="P1433" s="44">
        <v>0</v>
      </c>
      <c r="Q1433" s="42">
        <f t="shared" ca="1" si="321"/>
        <v>8359.1422905300005</v>
      </c>
      <c r="R1433" s="42"/>
      <c r="S1433" s="34">
        <f t="shared" si="314"/>
        <v>0</v>
      </c>
      <c r="T1433" s="34"/>
    </row>
    <row r="1434" spans="1:21" x14ac:dyDescent="0.2">
      <c r="A1434" s="38">
        <f t="shared" si="323"/>
        <v>43447</v>
      </c>
      <c r="B1434" s="39">
        <f t="shared" ca="1" si="315"/>
        <v>2408086.4862785605</v>
      </c>
      <c r="C1434" s="34">
        <f t="shared" ca="1" si="316"/>
        <v>2398796.7739579105</v>
      </c>
      <c r="D1434" s="34"/>
      <c r="E1434" s="40">
        <f ca="1">IF(A1434&lt;$B$1,VLOOKUP(A1434,[1]DI!$A$4:$B$15000,2,FALSE),0)</f>
        <v>6.4000000000000001E-2</v>
      </c>
      <c r="F1434" s="41">
        <f t="shared" ca="1" si="322"/>
        <v>1.0002462024890499</v>
      </c>
      <c r="G1434" s="41">
        <f ca="1">(TRUNC(PRODUCT($F$11:$F1433),16))</f>
        <v>1.4972345442249899</v>
      </c>
      <c r="H1434" s="42">
        <f t="shared" ca="1" si="317"/>
        <v>1.49355330217114</v>
      </c>
      <c r="I1434" s="42">
        <f t="shared" ca="1" si="318"/>
        <v>1.0024647499999999</v>
      </c>
      <c r="J1434" s="40">
        <f t="shared" si="324"/>
        <v>3.5999999999999997E-2</v>
      </c>
      <c r="K1434" s="98">
        <f t="shared" si="325"/>
        <v>43433</v>
      </c>
      <c r="L1434" s="43">
        <f t="shared" si="326"/>
        <v>10</v>
      </c>
      <c r="M1434" s="44">
        <f t="shared" si="327"/>
        <v>10</v>
      </c>
      <c r="N1434" s="8">
        <f t="shared" si="319"/>
        <v>1.001404443</v>
      </c>
      <c r="O1434" s="8">
        <f t="shared" ca="1" si="320"/>
        <v>1.0038726549999999</v>
      </c>
      <c r="P1434" s="44">
        <v>0</v>
      </c>
      <c r="Q1434" s="42">
        <f t="shared" ca="1" si="321"/>
        <v>9289.71232065</v>
      </c>
      <c r="R1434" s="42"/>
      <c r="S1434" s="34">
        <f t="shared" si="314"/>
        <v>0</v>
      </c>
      <c r="T1434" s="34"/>
    </row>
    <row r="1435" spans="1:21" x14ac:dyDescent="0.2">
      <c r="A1435" s="38">
        <f t="shared" si="323"/>
        <v>43448</v>
      </c>
      <c r="B1435" s="39">
        <f t="shared" ca="1" si="315"/>
        <v>2409017.4353185603</v>
      </c>
      <c r="C1435" s="34">
        <f t="shared" ca="1" si="316"/>
        <v>2398796.7739579105</v>
      </c>
      <c r="D1435" s="34"/>
      <c r="E1435" s="40">
        <f ca="1">IF(A1435&lt;$B$1,VLOOKUP(A1435,[1]DI!$A$4:$B$15000,2,FALSE),0)</f>
        <v>6.4000000000000001E-2</v>
      </c>
      <c r="F1435" s="41">
        <f t="shared" ca="1" si="322"/>
        <v>1.0002462024890499</v>
      </c>
      <c r="G1435" s="41">
        <f ca="1">(TRUNC(PRODUCT($F$11:$F1434),16))</f>
        <v>1.49760316709647</v>
      </c>
      <c r="H1435" s="42">
        <f t="shared" ca="1" si="317"/>
        <v>1.49355330217114</v>
      </c>
      <c r="I1435" s="42">
        <f t="shared" ca="1" si="318"/>
        <v>1.0027115600000001</v>
      </c>
      <c r="J1435" s="40">
        <f t="shared" si="324"/>
        <v>3.5999999999999997E-2</v>
      </c>
      <c r="K1435" s="98">
        <f t="shared" si="325"/>
        <v>43433</v>
      </c>
      <c r="L1435" s="43">
        <f t="shared" si="326"/>
        <v>11</v>
      </c>
      <c r="M1435" s="44">
        <f t="shared" si="327"/>
        <v>11</v>
      </c>
      <c r="N1435" s="8">
        <f t="shared" si="319"/>
        <v>1.001544996</v>
      </c>
      <c r="O1435" s="8">
        <f t="shared" ca="1" si="320"/>
        <v>1.0042607450000001</v>
      </c>
      <c r="P1435" s="44">
        <v>0</v>
      </c>
      <c r="Q1435" s="42">
        <f t="shared" ca="1" si="321"/>
        <v>10220.66136065</v>
      </c>
      <c r="R1435" s="42"/>
      <c r="S1435" s="34">
        <f t="shared" si="314"/>
        <v>0</v>
      </c>
      <c r="T1435" s="34"/>
    </row>
    <row r="1436" spans="1:21" x14ac:dyDescent="0.2">
      <c r="A1436" s="38">
        <f t="shared" si="323"/>
        <v>43449</v>
      </c>
      <c r="B1436" s="39">
        <f t="shared" ca="1" si="315"/>
        <v>2409948.7465768806</v>
      </c>
      <c r="C1436" s="34">
        <f t="shared" ca="1" si="316"/>
        <v>2398796.7739579105</v>
      </c>
      <c r="D1436" s="34"/>
      <c r="E1436" s="40">
        <f ca="1">IF(A1436&lt;$B$1,VLOOKUP(A1436,[1]DI!$A$4:$B$15000,2,FALSE),0)</f>
        <v>0</v>
      </c>
      <c r="F1436" s="41">
        <f t="shared" ca="1" si="322"/>
        <v>1</v>
      </c>
      <c r="G1436" s="41">
        <f ca="1">(TRUNC(PRODUCT($F$11:$F1435),16))</f>
        <v>1.49797188072382</v>
      </c>
      <c r="H1436" s="42">
        <f t="shared" ca="1" si="317"/>
        <v>1.49355330217114</v>
      </c>
      <c r="I1436" s="42">
        <f t="shared" ca="1" si="318"/>
        <v>1.0029584300000001</v>
      </c>
      <c r="J1436" s="40">
        <f t="shared" si="324"/>
        <v>3.5999999999999997E-2</v>
      </c>
      <c r="K1436" s="98">
        <f t="shared" si="325"/>
        <v>43433</v>
      </c>
      <c r="L1436" s="43">
        <f t="shared" si="326"/>
        <v>11</v>
      </c>
      <c r="M1436" s="44">
        <f t="shared" si="327"/>
        <v>12</v>
      </c>
      <c r="N1436" s="8">
        <f t="shared" si="319"/>
        <v>1.0016855689999999</v>
      </c>
      <c r="O1436" s="8">
        <f t="shared" ca="1" si="320"/>
        <v>1.0046489860000001</v>
      </c>
      <c r="P1436" s="44">
        <v>0</v>
      </c>
      <c r="Q1436" s="42">
        <f t="shared" ca="1" si="321"/>
        <v>11151.97261897</v>
      </c>
      <c r="R1436" s="42"/>
      <c r="S1436" s="34">
        <f t="shared" si="314"/>
        <v>0</v>
      </c>
      <c r="T1436" s="34"/>
    </row>
    <row r="1437" spans="1:21" x14ac:dyDescent="0.2">
      <c r="A1437" s="38">
        <f t="shared" si="323"/>
        <v>43450</v>
      </c>
      <c r="B1437" s="39">
        <f t="shared" ca="1" si="315"/>
        <v>2409948.7465768806</v>
      </c>
      <c r="C1437" s="34">
        <f t="shared" ca="1" si="316"/>
        <v>2398796.7739579105</v>
      </c>
      <c r="D1437" s="34"/>
      <c r="E1437" s="40">
        <f ca="1">IF(A1437&lt;$B$1,VLOOKUP(A1437,[1]DI!$A$4:$B$15000,2,FALSE),0)</f>
        <v>0</v>
      </c>
      <c r="F1437" s="41">
        <f t="shared" ca="1" si="322"/>
        <v>1</v>
      </c>
      <c r="G1437" s="41">
        <f ca="1">(TRUNC(PRODUCT($F$11:$F1436),16))</f>
        <v>1.49797188072382</v>
      </c>
      <c r="H1437" s="42">
        <f t="shared" ca="1" si="317"/>
        <v>1.49355330217114</v>
      </c>
      <c r="I1437" s="42">
        <f t="shared" ca="1" si="318"/>
        <v>1.0029584300000001</v>
      </c>
      <c r="J1437" s="40">
        <f t="shared" si="324"/>
        <v>3.5999999999999997E-2</v>
      </c>
      <c r="K1437" s="98">
        <f t="shared" si="325"/>
        <v>43433</v>
      </c>
      <c r="L1437" s="43">
        <f t="shared" si="326"/>
        <v>11</v>
      </c>
      <c r="M1437" s="44">
        <f t="shared" si="327"/>
        <v>12</v>
      </c>
      <c r="N1437" s="8">
        <f t="shared" si="319"/>
        <v>1.0016855689999999</v>
      </c>
      <c r="O1437" s="8">
        <f t="shared" ca="1" si="320"/>
        <v>1.0046489860000001</v>
      </c>
      <c r="P1437" s="44">
        <v>0</v>
      </c>
      <c r="Q1437" s="42">
        <f t="shared" ca="1" si="321"/>
        <v>11151.97261897</v>
      </c>
      <c r="R1437" s="42"/>
      <c r="S1437" s="34">
        <f t="shared" si="314"/>
        <v>0</v>
      </c>
      <c r="T1437" s="34"/>
    </row>
    <row r="1438" spans="1:21" s="37" customFormat="1" ht="15" x14ac:dyDescent="0.25">
      <c r="A1438" s="38">
        <f t="shared" si="323"/>
        <v>43451</v>
      </c>
      <c r="B1438" s="39">
        <f t="shared" ca="1" si="315"/>
        <v>2409948.7465768806</v>
      </c>
      <c r="C1438" s="34">
        <f t="shared" ca="1" si="316"/>
        <v>2398796.7739579105</v>
      </c>
      <c r="D1438" s="34"/>
      <c r="E1438" s="40">
        <f ca="1">IF(A1438&lt;$B$1,VLOOKUP(A1438,[1]DI!$A$4:$B$15000,2,FALSE),0)</f>
        <v>6.4000000000000001E-2</v>
      </c>
      <c r="F1438" s="41">
        <f t="shared" ca="1" si="322"/>
        <v>1.0002462024890499</v>
      </c>
      <c r="G1438" s="41">
        <f ca="1">(TRUNC(PRODUCT($F$11:$F1437),16))</f>
        <v>1.49797188072382</v>
      </c>
      <c r="H1438" s="42">
        <f t="shared" ca="1" si="317"/>
        <v>1.49355330217114</v>
      </c>
      <c r="I1438" s="42">
        <f t="shared" ca="1" si="318"/>
        <v>1.0029584300000001</v>
      </c>
      <c r="J1438" s="40">
        <f t="shared" si="324"/>
        <v>3.5999999999999997E-2</v>
      </c>
      <c r="K1438" s="98">
        <f t="shared" si="325"/>
        <v>43433</v>
      </c>
      <c r="L1438" s="43">
        <f t="shared" si="326"/>
        <v>12</v>
      </c>
      <c r="M1438" s="44">
        <f t="shared" si="327"/>
        <v>12</v>
      </c>
      <c r="N1438" s="8">
        <f t="shared" si="319"/>
        <v>1.0016855689999999</v>
      </c>
      <c r="O1438" s="8">
        <f t="shared" ca="1" si="320"/>
        <v>1.0046489860000001</v>
      </c>
      <c r="P1438" s="44">
        <v>28</v>
      </c>
      <c r="Q1438" s="42">
        <f t="shared" ca="1" si="321"/>
        <v>11151.97261897</v>
      </c>
      <c r="R1438" s="42"/>
      <c r="S1438" s="34">
        <f t="shared" ca="1" si="314"/>
        <v>5503.7073810300008</v>
      </c>
      <c r="T1438" s="97">
        <v>16655.68</v>
      </c>
      <c r="U1438" s="36"/>
    </row>
    <row r="1439" spans="1:21" x14ac:dyDescent="0.2">
      <c r="A1439" s="38">
        <f t="shared" si="323"/>
        <v>43452</v>
      </c>
      <c r="B1439" s="39">
        <f t="shared" ca="1" si="315"/>
        <v>2394218.2921367805</v>
      </c>
      <c r="C1439" s="34">
        <f t="shared" ca="1" si="316"/>
        <v>2393293.0665768804</v>
      </c>
      <c r="D1439" s="34"/>
      <c r="E1439" s="40">
        <f ca="1">IF(A1439&lt;$B$1,VLOOKUP(A1439,[1]DI!$A$4:$B$15000,2,FALSE),0)</f>
        <v>6.4000000000000001E-2</v>
      </c>
      <c r="F1439" s="41">
        <f t="shared" ca="1" si="322"/>
        <v>1.0002462024890499</v>
      </c>
      <c r="G1439" s="41">
        <f ca="1">(TRUNC(PRODUCT($F$11:$F1438),16))</f>
        <v>1.4983406851293799</v>
      </c>
      <c r="H1439" s="42">
        <f t="shared" ca="1" si="317"/>
        <v>1.49797188072382</v>
      </c>
      <c r="I1439" s="42">
        <f t="shared" ca="1" si="318"/>
        <v>1.0002462000000001</v>
      </c>
      <c r="J1439" s="40">
        <f t="shared" si="324"/>
        <v>3.5999999999999997E-2</v>
      </c>
      <c r="K1439" s="98">
        <f t="shared" si="325"/>
        <v>43451</v>
      </c>
      <c r="L1439" s="43">
        <f t="shared" si="326"/>
        <v>1</v>
      </c>
      <c r="M1439" s="44">
        <f t="shared" si="327"/>
        <v>1</v>
      </c>
      <c r="N1439" s="8">
        <f t="shared" si="319"/>
        <v>1.000140356</v>
      </c>
      <c r="O1439" s="8">
        <f t="shared" ca="1" si="320"/>
        <v>1.000386591</v>
      </c>
      <c r="P1439" s="44">
        <v>0</v>
      </c>
      <c r="Q1439" s="42">
        <f t="shared" ca="1" si="321"/>
        <v>925.22555990000001</v>
      </c>
      <c r="R1439" s="42"/>
      <c r="S1439" s="34">
        <f t="shared" si="314"/>
        <v>0</v>
      </c>
      <c r="T1439" s="34"/>
    </row>
    <row r="1440" spans="1:21" x14ac:dyDescent="0.2">
      <c r="A1440" s="38">
        <f t="shared" si="323"/>
        <v>43453</v>
      </c>
      <c r="B1440" s="39">
        <f t="shared" ca="1" si="315"/>
        <v>2395143.8934436906</v>
      </c>
      <c r="C1440" s="34">
        <f t="shared" ca="1" si="316"/>
        <v>2393293.0665768804</v>
      </c>
      <c r="D1440" s="34"/>
      <c r="E1440" s="40">
        <f ca="1">IF(A1440&lt;$B$1,VLOOKUP(A1440,[1]DI!$A$4:$B$15000,2,FALSE),0)</f>
        <v>6.4000000000000001E-2</v>
      </c>
      <c r="F1440" s="41">
        <f t="shared" ca="1" si="322"/>
        <v>1.0002462024890499</v>
      </c>
      <c r="G1440" s="41">
        <f ca="1">(TRUNC(PRODUCT($F$11:$F1439),16))</f>
        <v>1.4987095803355099</v>
      </c>
      <c r="H1440" s="42">
        <f t="shared" ca="1" si="317"/>
        <v>1.49797188072382</v>
      </c>
      <c r="I1440" s="42">
        <f t="shared" ca="1" si="318"/>
        <v>1.00049247</v>
      </c>
      <c r="J1440" s="40">
        <f t="shared" si="324"/>
        <v>3.5999999999999997E-2</v>
      </c>
      <c r="K1440" s="98">
        <f t="shared" si="325"/>
        <v>43451</v>
      </c>
      <c r="L1440" s="43">
        <f t="shared" si="326"/>
        <v>2</v>
      </c>
      <c r="M1440" s="44">
        <f t="shared" si="327"/>
        <v>2</v>
      </c>
      <c r="N1440" s="8">
        <f t="shared" si="319"/>
        <v>1.0002807309999999</v>
      </c>
      <c r="O1440" s="8">
        <f t="shared" ca="1" si="320"/>
        <v>1.000773339</v>
      </c>
      <c r="P1440" s="44">
        <v>0</v>
      </c>
      <c r="Q1440" s="42">
        <f t="shared" ca="1" si="321"/>
        <v>1850.82686681</v>
      </c>
      <c r="R1440" s="42"/>
      <c r="S1440" s="34">
        <f t="shared" si="314"/>
        <v>0</v>
      </c>
      <c r="T1440" s="34"/>
    </row>
    <row r="1441" spans="1:21" x14ac:dyDescent="0.2">
      <c r="A1441" s="38">
        <f t="shared" si="323"/>
        <v>43454</v>
      </c>
      <c r="B1441" s="39">
        <f t="shared" ca="1" si="315"/>
        <v>2396069.8298116303</v>
      </c>
      <c r="C1441" s="34">
        <f t="shared" ca="1" si="316"/>
        <v>2393293.0665768804</v>
      </c>
      <c r="D1441" s="34"/>
      <c r="E1441" s="40">
        <f ca="1">IF(A1441&lt;$B$1,VLOOKUP(A1441,[1]DI!$A$4:$B$15000,2,FALSE),0)</f>
        <v>6.4000000000000001E-2</v>
      </c>
      <c r="F1441" s="41">
        <f t="shared" ca="1" si="322"/>
        <v>1.0002462024890499</v>
      </c>
      <c r="G1441" s="41">
        <f ca="1">(TRUNC(PRODUCT($F$11:$F1440),16))</f>
        <v>1.4990785663645501</v>
      </c>
      <c r="H1441" s="42">
        <f t="shared" ca="1" si="317"/>
        <v>1.49797188072382</v>
      </c>
      <c r="I1441" s="42">
        <f t="shared" ca="1" si="318"/>
        <v>1.00073879</v>
      </c>
      <c r="J1441" s="40">
        <f t="shared" si="324"/>
        <v>3.5999999999999997E-2</v>
      </c>
      <c r="K1441" s="98">
        <f t="shared" si="325"/>
        <v>43451</v>
      </c>
      <c r="L1441" s="43">
        <f t="shared" si="326"/>
        <v>3</v>
      </c>
      <c r="M1441" s="44">
        <f t="shared" si="327"/>
        <v>3</v>
      </c>
      <c r="N1441" s="8">
        <f t="shared" si="319"/>
        <v>1.000421126</v>
      </c>
      <c r="O1441" s="8">
        <f t="shared" ca="1" si="320"/>
        <v>1.001160227</v>
      </c>
      <c r="P1441" s="44">
        <v>0</v>
      </c>
      <c r="Q1441" s="42">
        <f t="shared" ca="1" si="321"/>
        <v>2776.7632347499998</v>
      </c>
      <c r="R1441" s="42"/>
      <c r="S1441" s="34">
        <f t="shared" si="314"/>
        <v>0</v>
      </c>
      <c r="T1441" s="34"/>
    </row>
    <row r="1442" spans="1:21" x14ac:dyDescent="0.2">
      <c r="A1442" s="38">
        <f t="shared" si="323"/>
        <v>43455</v>
      </c>
      <c r="B1442" s="39">
        <f t="shared" ca="1" si="315"/>
        <v>2396996.1227802406</v>
      </c>
      <c r="C1442" s="34">
        <f t="shared" ca="1" si="316"/>
        <v>2393293.0665768804</v>
      </c>
      <c r="D1442" s="34"/>
      <c r="E1442" s="40">
        <f ca="1">IF(A1442&lt;$B$1,VLOOKUP(A1442,[1]DI!$A$4:$B$15000,2,FALSE),0)</f>
        <v>6.4000000000000001E-2</v>
      </c>
      <c r="F1442" s="41">
        <f t="shared" ca="1" si="322"/>
        <v>1.0002462024890499</v>
      </c>
      <c r="G1442" s="41">
        <f ca="1">(TRUNC(PRODUCT($F$11:$F1441),16))</f>
        <v>1.4994476432388699</v>
      </c>
      <c r="H1442" s="42">
        <f t="shared" ca="1" si="317"/>
        <v>1.49797188072382</v>
      </c>
      <c r="I1442" s="42">
        <f t="shared" ca="1" si="318"/>
        <v>1.0009851700000001</v>
      </c>
      <c r="J1442" s="40">
        <f t="shared" si="324"/>
        <v>3.5999999999999997E-2</v>
      </c>
      <c r="K1442" s="98">
        <f t="shared" si="325"/>
        <v>43451</v>
      </c>
      <c r="L1442" s="43">
        <f t="shared" si="326"/>
        <v>4</v>
      </c>
      <c r="M1442" s="44">
        <f t="shared" si="327"/>
        <v>4</v>
      </c>
      <c r="N1442" s="8">
        <f t="shared" si="319"/>
        <v>1.0005615409999999</v>
      </c>
      <c r="O1442" s="8">
        <f t="shared" ca="1" si="320"/>
        <v>1.001547264</v>
      </c>
      <c r="P1442" s="44">
        <v>0</v>
      </c>
      <c r="Q1442" s="42">
        <f t="shared" ca="1" si="321"/>
        <v>3703.0562033599999</v>
      </c>
      <c r="R1442" s="42"/>
      <c r="S1442" s="34">
        <f t="shared" si="314"/>
        <v>0</v>
      </c>
      <c r="T1442" s="34"/>
    </row>
    <row r="1443" spans="1:21" x14ac:dyDescent="0.2">
      <c r="A1443" s="38">
        <f t="shared" si="323"/>
        <v>43456</v>
      </c>
      <c r="B1443" s="39">
        <f t="shared" ca="1" si="315"/>
        <v>2397922.7962824502</v>
      </c>
      <c r="C1443" s="34">
        <f t="shared" ca="1" si="316"/>
        <v>2393293.0665768804</v>
      </c>
      <c r="D1443" s="34"/>
      <c r="E1443" s="40">
        <f ca="1">IF(A1443&lt;$B$1,VLOOKUP(A1443,[1]DI!$A$4:$B$15000,2,FALSE),0)</f>
        <v>0</v>
      </c>
      <c r="F1443" s="41">
        <f t="shared" ca="1" si="322"/>
        <v>1</v>
      </c>
      <c r="G1443" s="41">
        <f ca="1">(TRUNC(PRODUCT($F$11:$F1442),16))</f>
        <v>1.4998168109808301</v>
      </c>
      <c r="H1443" s="42">
        <f t="shared" ca="1" si="317"/>
        <v>1.49797188072382</v>
      </c>
      <c r="I1443" s="42">
        <f t="shared" ca="1" si="318"/>
        <v>1.00123162</v>
      </c>
      <c r="J1443" s="40">
        <f t="shared" si="324"/>
        <v>3.5999999999999997E-2</v>
      </c>
      <c r="K1443" s="98">
        <f t="shared" si="325"/>
        <v>43451</v>
      </c>
      <c r="L1443" s="43">
        <f t="shared" si="326"/>
        <v>4</v>
      </c>
      <c r="M1443" s="44">
        <f t="shared" si="327"/>
        <v>5</v>
      </c>
      <c r="N1443" s="8">
        <f t="shared" si="319"/>
        <v>1.0007019749999999</v>
      </c>
      <c r="O1443" s="8">
        <f t="shared" ca="1" si="320"/>
        <v>1.00193446</v>
      </c>
      <c r="P1443" s="44">
        <v>0</v>
      </c>
      <c r="Q1443" s="42">
        <f t="shared" ca="1" si="321"/>
        <v>4629.7297055700001</v>
      </c>
      <c r="R1443" s="42"/>
      <c r="S1443" s="34">
        <f t="shared" si="314"/>
        <v>0</v>
      </c>
      <c r="T1443" s="34"/>
    </row>
    <row r="1444" spans="1:21" x14ac:dyDescent="0.2">
      <c r="A1444" s="38">
        <f t="shared" si="323"/>
        <v>43457</v>
      </c>
      <c r="B1444" s="39">
        <f t="shared" ca="1" si="315"/>
        <v>2397922.7962824502</v>
      </c>
      <c r="C1444" s="34">
        <f t="shared" ca="1" si="316"/>
        <v>2393293.0665768804</v>
      </c>
      <c r="D1444" s="34"/>
      <c r="E1444" s="40">
        <f ca="1">IF(A1444&lt;$B$1,VLOOKUP(A1444,[1]DI!$A$4:$B$15000,2,FALSE),0)</f>
        <v>0</v>
      </c>
      <c r="F1444" s="41">
        <f t="shared" ca="1" si="322"/>
        <v>1</v>
      </c>
      <c r="G1444" s="41">
        <f ca="1">(TRUNC(PRODUCT($F$11:$F1443),16))</f>
        <v>1.4998168109808301</v>
      </c>
      <c r="H1444" s="42">
        <f t="shared" ca="1" si="317"/>
        <v>1.49797188072382</v>
      </c>
      <c r="I1444" s="42">
        <f t="shared" ca="1" si="318"/>
        <v>1.00123162</v>
      </c>
      <c r="J1444" s="40">
        <f t="shared" si="324"/>
        <v>3.5999999999999997E-2</v>
      </c>
      <c r="K1444" s="98">
        <f t="shared" si="325"/>
        <v>43451</v>
      </c>
      <c r="L1444" s="43">
        <f t="shared" si="326"/>
        <v>4</v>
      </c>
      <c r="M1444" s="44">
        <f t="shared" si="327"/>
        <v>5</v>
      </c>
      <c r="N1444" s="8">
        <f t="shared" si="319"/>
        <v>1.0007019749999999</v>
      </c>
      <c r="O1444" s="8">
        <f t="shared" ca="1" si="320"/>
        <v>1.00193446</v>
      </c>
      <c r="P1444" s="44">
        <v>0</v>
      </c>
      <c r="Q1444" s="42">
        <f t="shared" ca="1" si="321"/>
        <v>4629.7297055700001</v>
      </c>
      <c r="R1444" s="42"/>
      <c r="S1444" s="34">
        <f t="shared" si="314"/>
        <v>0</v>
      </c>
      <c r="T1444" s="34"/>
    </row>
    <row r="1445" spans="1:21" x14ac:dyDescent="0.2">
      <c r="A1445" s="38">
        <f t="shared" si="323"/>
        <v>43458</v>
      </c>
      <c r="B1445" s="39">
        <f t="shared" ca="1" si="315"/>
        <v>2397922.7962824502</v>
      </c>
      <c r="C1445" s="34">
        <f t="shared" ca="1" si="316"/>
        <v>2393293.0665768804</v>
      </c>
      <c r="D1445" s="34"/>
      <c r="E1445" s="40">
        <f ca="1">IF(A1445&lt;$B$1,VLOOKUP(A1445,[1]DI!$A$4:$B$15000,2,FALSE),0)</f>
        <v>6.4000000000000001E-2</v>
      </c>
      <c r="F1445" s="41">
        <f t="shared" ca="1" si="322"/>
        <v>1.0002462024890499</v>
      </c>
      <c r="G1445" s="41">
        <f ca="1">(TRUNC(PRODUCT($F$11:$F1444),16))</f>
        <v>1.4998168109808301</v>
      </c>
      <c r="H1445" s="42">
        <f t="shared" ca="1" si="317"/>
        <v>1.49797188072382</v>
      </c>
      <c r="I1445" s="42">
        <f t="shared" ca="1" si="318"/>
        <v>1.00123162</v>
      </c>
      <c r="J1445" s="40">
        <f t="shared" si="324"/>
        <v>3.5999999999999997E-2</v>
      </c>
      <c r="K1445" s="98">
        <f t="shared" si="325"/>
        <v>43451</v>
      </c>
      <c r="L1445" s="43">
        <f t="shared" si="326"/>
        <v>5</v>
      </c>
      <c r="M1445" s="44">
        <f t="shared" si="327"/>
        <v>5</v>
      </c>
      <c r="N1445" s="8">
        <f t="shared" si="319"/>
        <v>1.0007019749999999</v>
      </c>
      <c r="O1445" s="8">
        <f t="shared" ca="1" si="320"/>
        <v>1.00193446</v>
      </c>
      <c r="P1445" s="44">
        <v>0</v>
      </c>
      <c r="Q1445" s="42">
        <f t="shared" ca="1" si="321"/>
        <v>4629.7297055700001</v>
      </c>
      <c r="R1445" s="42"/>
      <c r="S1445" s="34">
        <f t="shared" si="314"/>
        <v>0</v>
      </c>
      <c r="T1445" s="34"/>
    </row>
    <row r="1446" spans="1:21" x14ac:dyDescent="0.2">
      <c r="A1446" s="38">
        <f t="shared" si="323"/>
        <v>43459</v>
      </c>
      <c r="B1446" s="39">
        <f t="shared" ca="1" si="315"/>
        <v>2398849.8000590904</v>
      </c>
      <c r="C1446" s="34">
        <f t="shared" ca="1" si="316"/>
        <v>2393293.0665768804</v>
      </c>
      <c r="D1446" s="34"/>
      <c r="E1446" s="40">
        <f ca="1">IF(A1446&lt;$B$1,VLOOKUP(A1446,[1]DI!$A$4:$B$15000,2,FALSE),0)</f>
        <v>0</v>
      </c>
      <c r="F1446" s="41">
        <f t="shared" ca="1" si="322"/>
        <v>1</v>
      </c>
      <c r="G1446" s="41">
        <f ca="1">(TRUNC(PRODUCT($F$11:$F1445),16))</f>
        <v>1.50018606961282</v>
      </c>
      <c r="H1446" s="42">
        <f t="shared" ca="1" si="317"/>
        <v>1.49797188072382</v>
      </c>
      <c r="I1446" s="42">
        <f t="shared" ca="1" si="318"/>
        <v>1.00147812</v>
      </c>
      <c r="J1446" s="40">
        <f t="shared" si="324"/>
        <v>3.5999999999999997E-2</v>
      </c>
      <c r="K1446" s="98">
        <f t="shared" si="325"/>
        <v>43451</v>
      </c>
      <c r="L1446" s="43">
        <f t="shared" si="326"/>
        <v>5</v>
      </c>
      <c r="M1446" s="44">
        <f t="shared" si="327"/>
        <v>6</v>
      </c>
      <c r="N1446" s="8">
        <f t="shared" si="319"/>
        <v>1.000842429</v>
      </c>
      <c r="O1446" s="8">
        <f t="shared" ca="1" si="320"/>
        <v>1.002321794</v>
      </c>
      <c r="P1446" s="44">
        <v>0</v>
      </c>
      <c r="Q1446" s="42">
        <f t="shared" ca="1" si="321"/>
        <v>5556.7334822100001</v>
      </c>
      <c r="R1446" s="42"/>
      <c r="S1446" s="34">
        <f t="shared" si="314"/>
        <v>0</v>
      </c>
      <c r="T1446" s="34"/>
    </row>
    <row r="1447" spans="1:21" x14ac:dyDescent="0.2">
      <c r="A1447" s="38">
        <f t="shared" si="323"/>
        <v>43460</v>
      </c>
      <c r="B1447" s="39">
        <f t="shared" ca="1" si="315"/>
        <v>2398849.8000590904</v>
      </c>
      <c r="C1447" s="34">
        <f t="shared" ca="1" si="316"/>
        <v>2393293.0665768804</v>
      </c>
      <c r="D1447" s="34"/>
      <c r="E1447" s="40">
        <f ca="1">IF(A1447&lt;$B$1,VLOOKUP(A1447,[1]DI!$A$4:$B$15000,2,FALSE),0)</f>
        <v>6.4000000000000001E-2</v>
      </c>
      <c r="F1447" s="41">
        <f t="shared" ca="1" si="322"/>
        <v>1.0002462024890499</v>
      </c>
      <c r="G1447" s="41">
        <f ca="1">(TRUNC(PRODUCT($F$11:$F1446),16))</f>
        <v>1.50018606961282</v>
      </c>
      <c r="H1447" s="42">
        <f t="shared" ca="1" si="317"/>
        <v>1.49797188072382</v>
      </c>
      <c r="I1447" s="42">
        <f t="shared" ca="1" si="318"/>
        <v>1.00147812</v>
      </c>
      <c r="J1447" s="40">
        <f t="shared" si="324"/>
        <v>3.5999999999999997E-2</v>
      </c>
      <c r="K1447" s="98">
        <f t="shared" si="325"/>
        <v>43451</v>
      </c>
      <c r="L1447" s="43">
        <f t="shared" si="326"/>
        <v>6</v>
      </c>
      <c r="M1447" s="44">
        <f t="shared" si="327"/>
        <v>6</v>
      </c>
      <c r="N1447" s="8">
        <f t="shared" si="319"/>
        <v>1.000842429</v>
      </c>
      <c r="O1447" s="8">
        <f t="shared" ca="1" si="320"/>
        <v>1.002321794</v>
      </c>
      <c r="P1447" s="44">
        <v>0</v>
      </c>
      <c r="Q1447" s="42">
        <f t="shared" ca="1" si="321"/>
        <v>5556.7334822100001</v>
      </c>
      <c r="R1447" s="42"/>
      <c r="S1447" s="34">
        <f t="shared" si="314"/>
        <v>0</v>
      </c>
      <c r="T1447" s="34"/>
    </row>
    <row r="1448" spans="1:21" x14ac:dyDescent="0.2">
      <c r="A1448" s="38">
        <f t="shared" si="323"/>
        <v>43461</v>
      </c>
      <c r="B1448" s="39">
        <f t="shared" ca="1" si="315"/>
        <v>2399777.1867626305</v>
      </c>
      <c r="C1448" s="34">
        <f t="shared" ca="1" si="316"/>
        <v>2393293.0665768804</v>
      </c>
      <c r="D1448" s="34"/>
      <c r="E1448" s="40">
        <f ca="1">IF(A1448&lt;$B$1,VLOOKUP(A1448,[1]DI!$A$4:$B$15000,2,FALSE),0)</f>
        <v>6.4000000000000001E-2</v>
      </c>
      <c r="F1448" s="41">
        <f t="shared" ca="1" si="322"/>
        <v>1.0002462024890499</v>
      </c>
      <c r="G1448" s="41">
        <f ca="1">(TRUNC(PRODUCT($F$11:$F1447),16))</f>
        <v>1.5005554191571899</v>
      </c>
      <c r="H1448" s="42">
        <f t="shared" ca="1" si="317"/>
        <v>1.49797188072382</v>
      </c>
      <c r="I1448" s="42">
        <f t="shared" ca="1" si="318"/>
        <v>1.0017246900000001</v>
      </c>
      <c r="J1448" s="40">
        <f t="shared" si="324"/>
        <v>3.5999999999999997E-2</v>
      </c>
      <c r="K1448" s="98">
        <f t="shared" si="325"/>
        <v>43451</v>
      </c>
      <c r="L1448" s="43">
        <f t="shared" si="326"/>
        <v>7</v>
      </c>
      <c r="M1448" s="44">
        <f t="shared" si="327"/>
        <v>7</v>
      </c>
      <c r="N1448" s="8">
        <f t="shared" si="319"/>
        <v>1.0009829029999999</v>
      </c>
      <c r="O1448" s="8">
        <f t="shared" ca="1" si="320"/>
        <v>1.0027092879999999</v>
      </c>
      <c r="P1448" s="44">
        <v>0</v>
      </c>
      <c r="Q1448" s="42">
        <f t="shared" ca="1" si="321"/>
        <v>6484.12018575</v>
      </c>
      <c r="R1448" s="42"/>
      <c r="S1448" s="34">
        <f t="shared" si="314"/>
        <v>0</v>
      </c>
      <c r="T1448" s="34"/>
    </row>
    <row r="1449" spans="1:21" s="37" customFormat="1" x14ac:dyDescent="0.2">
      <c r="A1449" s="38">
        <f t="shared" si="323"/>
        <v>43462</v>
      </c>
      <c r="B1449" s="39">
        <f t="shared" ca="1" si="315"/>
        <v>2400704.9324601404</v>
      </c>
      <c r="C1449" s="34">
        <f t="shared" ca="1" si="316"/>
        <v>2393293.0665768804</v>
      </c>
      <c r="D1449" s="34"/>
      <c r="E1449" s="40">
        <f ca="1">IF(A1449&lt;$B$1,VLOOKUP(A1449,[1]DI!$A$4:$B$15000,2,FALSE),0)</f>
        <v>6.4000000000000001E-2</v>
      </c>
      <c r="F1449" s="41">
        <f t="shared" ca="1" si="322"/>
        <v>1.0002462024890499</v>
      </c>
      <c r="G1449" s="41">
        <f ca="1">(TRUNC(PRODUCT($F$11:$F1448),16))</f>
        <v>1.50092485963635</v>
      </c>
      <c r="H1449" s="42">
        <f t="shared" ca="1" si="317"/>
        <v>1.49797188072382</v>
      </c>
      <c r="I1449" s="42">
        <f t="shared" ca="1" si="318"/>
        <v>1.00197132</v>
      </c>
      <c r="J1449" s="40">
        <f t="shared" si="324"/>
        <v>3.5999999999999997E-2</v>
      </c>
      <c r="K1449" s="98">
        <f t="shared" si="325"/>
        <v>43451</v>
      </c>
      <c r="L1449" s="43">
        <f t="shared" si="326"/>
        <v>8</v>
      </c>
      <c r="M1449" s="44">
        <f t="shared" si="327"/>
        <v>8</v>
      </c>
      <c r="N1449" s="8">
        <f t="shared" si="319"/>
        <v>1.001123397</v>
      </c>
      <c r="O1449" s="8">
        <f t="shared" ca="1" si="320"/>
        <v>1.0030969320000001</v>
      </c>
      <c r="P1449" s="44">
        <v>28</v>
      </c>
      <c r="Q1449" s="42">
        <f t="shared" ca="1" si="321"/>
        <v>7411.8658832600004</v>
      </c>
      <c r="R1449" s="42"/>
      <c r="S1449" s="34">
        <f t="shared" ca="1" si="314"/>
        <v>-7345.8658832600004</v>
      </c>
      <c r="T1449" s="34">
        <v>66</v>
      </c>
      <c r="U1449" s="36"/>
    </row>
    <row r="1450" spans="1:21" x14ac:dyDescent="0.2">
      <c r="A1450" s="38">
        <f t="shared" si="323"/>
        <v>43463</v>
      </c>
      <c r="B1450" s="39">
        <f t="shared" ca="1" si="315"/>
        <v>2401566.9978656704</v>
      </c>
      <c r="C1450" s="34">
        <f t="shared" ca="1" si="316"/>
        <v>2400638.9324601404</v>
      </c>
      <c r="D1450" s="34"/>
      <c r="E1450" s="40">
        <f ca="1">IF(A1450&lt;$B$1,VLOOKUP(A1450,[1]DI!$A$4:$B$15000,2,FALSE),0)</f>
        <v>0</v>
      </c>
      <c r="F1450" s="41">
        <f t="shared" ca="1" si="322"/>
        <v>1</v>
      </c>
      <c r="G1450" s="41">
        <f ca="1">(TRUNC(PRODUCT($F$11:$F1449),16))</f>
        <v>1.5012943910726699</v>
      </c>
      <c r="H1450" s="42">
        <f t="shared" ca="1" si="317"/>
        <v>1.50092485963635</v>
      </c>
      <c r="I1450" s="42">
        <f t="shared" ca="1" si="318"/>
        <v>1.0002462000000001</v>
      </c>
      <c r="J1450" s="40">
        <f t="shared" si="324"/>
        <v>3.5999999999999997E-2</v>
      </c>
      <c r="K1450" s="98">
        <f t="shared" si="325"/>
        <v>43462</v>
      </c>
      <c r="L1450" s="43">
        <f t="shared" si="326"/>
        <v>1</v>
      </c>
      <c r="M1450" s="44">
        <f t="shared" si="327"/>
        <v>1</v>
      </c>
      <c r="N1450" s="8">
        <f t="shared" si="319"/>
        <v>1.000140356</v>
      </c>
      <c r="O1450" s="8">
        <f t="shared" ca="1" si="320"/>
        <v>1.000386591</v>
      </c>
      <c r="P1450" s="44">
        <v>0</v>
      </c>
      <c r="Q1450" s="42">
        <f t="shared" ca="1" si="321"/>
        <v>928.06540553000002</v>
      </c>
      <c r="R1450" s="42"/>
      <c r="S1450" s="34">
        <f t="shared" si="314"/>
        <v>0</v>
      </c>
      <c r="T1450" s="34"/>
    </row>
    <row r="1451" spans="1:21" x14ac:dyDescent="0.2">
      <c r="A1451" s="38">
        <f t="shared" si="323"/>
        <v>43464</v>
      </c>
      <c r="B1451" s="39">
        <f t="shared" ca="1" si="315"/>
        <v>2401566.9978656704</v>
      </c>
      <c r="C1451" s="34">
        <f t="shared" ca="1" si="316"/>
        <v>2400638.9324601404</v>
      </c>
      <c r="D1451" s="34"/>
      <c r="E1451" s="40">
        <f ca="1">IF(A1451&lt;$B$1,VLOOKUP(A1451,[1]DI!$A$4:$B$15000,2,FALSE),0)</f>
        <v>0</v>
      </c>
      <c r="F1451" s="41">
        <f t="shared" ca="1" si="322"/>
        <v>1</v>
      </c>
      <c r="G1451" s="41">
        <f ca="1">(TRUNC(PRODUCT($F$11:$F1450),16))</f>
        <v>1.5012943910726699</v>
      </c>
      <c r="H1451" s="42">
        <f t="shared" ca="1" si="317"/>
        <v>1.50092485963635</v>
      </c>
      <c r="I1451" s="42">
        <f t="shared" ca="1" si="318"/>
        <v>1.0002462000000001</v>
      </c>
      <c r="J1451" s="40">
        <f t="shared" si="324"/>
        <v>3.5999999999999997E-2</v>
      </c>
      <c r="K1451" s="98">
        <f t="shared" si="325"/>
        <v>43462</v>
      </c>
      <c r="L1451" s="43">
        <f t="shared" si="326"/>
        <v>1</v>
      </c>
      <c r="M1451" s="44">
        <f t="shared" si="327"/>
        <v>1</v>
      </c>
      <c r="N1451" s="8">
        <f t="shared" si="319"/>
        <v>1.000140356</v>
      </c>
      <c r="O1451" s="8">
        <f t="shared" ca="1" si="320"/>
        <v>1.000386591</v>
      </c>
      <c r="P1451" s="44">
        <v>0</v>
      </c>
      <c r="Q1451" s="42">
        <f t="shared" ca="1" si="321"/>
        <v>928.06540553000002</v>
      </c>
      <c r="R1451" s="42"/>
      <c r="S1451" s="34">
        <f t="shared" si="314"/>
        <v>0</v>
      </c>
      <c r="T1451" s="34"/>
    </row>
    <row r="1452" spans="1:21" s="37" customFormat="1" ht="15" x14ac:dyDescent="0.25">
      <c r="A1452" s="38">
        <f t="shared" si="323"/>
        <v>43465</v>
      </c>
      <c r="B1452" s="39">
        <f t="shared" ca="1" si="315"/>
        <v>2401566.9978656704</v>
      </c>
      <c r="C1452" s="34">
        <f t="shared" ca="1" si="316"/>
        <v>2400638.9324601404</v>
      </c>
      <c r="D1452" s="34"/>
      <c r="E1452" s="40">
        <f ca="1">IF(A1452&lt;$B$1,VLOOKUP(A1452,[1]DI!$A$4:$B$15000,2,FALSE),0)</f>
        <v>6.4000000000000001E-2</v>
      </c>
      <c r="F1452" s="41">
        <f t="shared" ca="1" si="322"/>
        <v>1.0002462024890499</v>
      </c>
      <c r="G1452" s="41">
        <f ca="1">(TRUNC(PRODUCT($F$11:$F1451),16))</f>
        <v>1.5012943910726699</v>
      </c>
      <c r="H1452" s="42">
        <f t="shared" ca="1" si="317"/>
        <v>1.50092485963635</v>
      </c>
      <c r="I1452" s="42">
        <f t="shared" ca="1" si="318"/>
        <v>1.0002462000000001</v>
      </c>
      <c r="J1452" s="40">
        <f t="shared" si="324"/>
        <v>3.5999999999999997E-2</v>
      </c>
      <c r="K1452" s="98">
        <f t="shared" si="325"/>
        <v>43462</v>
      </c>
      <c r="L1452" s="43">
        <f t="shared" si="326"/>
        <v>1</v>
      </c>
      <c r="M1452" s="44">
        <f t="shared" si="327"/>
        <v>1</v>
      </c>
      <c r="N1452" s="8">
        <f t="shared" si="319"/>
        <v>1.000140356</v>
      </c>
      <c r="O1452" s="8">
        <f t="shared" ca="1" si="320"/>
        <v>1.000386591</v>
      </c>
      <c r="P1452" s="44">
        <v>29</v>
      </c>
      <c r="Q1452" s="42">
        <f t="shared" ca="1" si="321"/>
        <v>928.06540553000002</v>
      </c>
      <c r="R1452" s="42"/>
      <c r="S1452" s="34">
        <f t="shared" ca="1" si="314"/>
        <v>65071.934594470004</v>
      </c>
      <c r="T1452" s="97">
        <v>66000</v>
      </c>
      <c r="U1452" s="36"/>
    </row>
    <row r="1453" spans="1:21" x14ac:dyDescent="0.2">
      <c r="A1453" s="38">
        <f t="shared" si="323"/>
        <v>43466</v>
      </c>
      <c r="B1453" s="39">
        <f t="shared" ca="1" si="315"/>
        <v>2336469.9070469402</v>
      </c>
      <c r="C1453" s="34">
        <f t="shared" ca="1" si="316"/>
        <v>2335566.9978656704</v>
      </c>
      <c r="D1453" s="34"/>
      <c r="E1453" s="40">
        <f ca="1">IF(A1453&lt;$B$1,VLOOKUP(A1453,[1]DI!$A$4:$B$15000,2,FALSE),0)</f>
        <v>0</v>
      </c>
      <c r="F1453" s="41">
        <f t="shared" ca="1" si="322"/>
        <v>1</v>
      </c>
      <c r="G1453" s="41">
        <f ca="1">(TRUNC(PRODUCT($F$11:$F1452),16))</f>
        <v>1.50166401348854</v>
      </c>
      <c r="H1453" s="42">
        <f t="shared" ca="1" si="317"/>
        <v>1.5012943910726699</v>
      </c>
      <c r="I1453" s="42">
        <f t="shared" ca="1" si="318"/>
        <v>1.0002462000000001</v>
      </c>
      <c r="J1453" s="40">
        <f t="shared" si="324"/>
        <v>3.5999999999999997E-2</v>
      </c>
      <c r="K1453" s="98">
        <f t="shared" si="325"/>
        <v>43465</v>
      </c>
      <c r="L1453" s="43">
        <f t="shared" si="326"/>
        <v>1</v>
      </c>
      <c r="M1453" s="44">
        <f t="shared" si="327"/>
        <v>1</v>
      </c>
      <c r="N1453" s="8">
        <f t="shared" si="319"/>
        <v>1.000140356</v>
      </c>
      <c r="O1453" s="8">
        <f t="shared" ca="1" si="320"/>
        <v>1.000386591</v>
      </c>
      <c r="P1453" s="44">
        <v>0</v>
      </c>
      <c r="Q1453" s="42">
        <f t="shared" ca="1" si="321"/>
        <v>902.90918126999998</v>
      </c>
      <c r="R1453" s="42"/>
      <c r="S1453" s="34">
        <f t="shared" si="314"/>
        <v>0</v>
      </c>
      <c r="T1453" s="34"/>
    </row>
    <row r="1454" spans="1:21" x14ac:dyDescent="0.2">
      <c r="A1454" s="38">
        <f t="shared" si="323"/>
        <v>43467</v>
      </c>
      <c r="B1454" s="39">
        <f t="shared" ca="1" si="315"/>
        <v>2336469.9070469402</v>
      </c>
      <c r="C1454" s="34">
        <f t="shared" ca="1" si="316"/>
        <v>2335566.9978656704</v>
      </c>
      <c r="D1454" s="34"/>
      <c r="E1454" s="40">
        <f ca="1">IF(A1454&lt;$B$1,VLOOKUP(A1454,[1]DI!$A$4:$B$15000,2,FALSE),0)</f>
        <v>6.4000000000000001E-2</v>
      </c>
      <c r="F1454" s="41">
        <f t="shared" ca="1" si="322"/>
        <v>1.0002462024890499</v>
      </c>
      <c r="G1454" s="41">
        <f ca="1">(TRUNC(PRODUCT($F$11:$F1453),16))</f>
        <v>1.50166401348854</v>
      </c>
      <c r="H1454" s="42">
        <f t="shared" ca="1" si="317"/>
        <v>1.5012943910726699</v>
      </c>
      <c r="I1454" s="42">
        <f t="shared" ca="1" si="318"/>
        <v>1.0002462000000001</v>
      </c>
      <c r="J1454" s="40">
        <f t="shared" si="324"/>
        <v>3.5999999999999997E-2</v>
      </c>
      <c r="K1454" s="98">
        <f t="shared" si="325"/>
        <v>43465</v>
      </c>
      <c r="L1454" s="43">
        <f t="shared" si="326"/>
        <v>1</v>
      </c>
      <c r="M1454" s="44">
        <f t="shared" si="327"/>
        <v>1</v>
      </c>
      <c r="N1454" s="8">
        <f t="shared" si="319"/>
        <v>1.000140356</v>
      </c>
      <c r="O1454" s="8">
        <f t="shared" ca="1" si="320"/>
        <v>1.000386591</v>
      </c>
      <c r="P1454" s="44">
        <v>0</v>
      </c>
      <c r="Q1454" s="42">
        <f t="shared" ca="1" si="321"/>
        <v>902.90918126999998</v>
      </c>
      <c r="R1454" s="42"/>
      <c r="S1454" s="34">
        <f t="shared" si="314"/>
        <v>0</v>
      </c>
      <c r="T1454" s="34"/>
    </row>
    <row r="1455" spans="1:21" x14ac:dyDescent="0.2">
      <c r="A1455" s="38">
        <f t="shared" si="323"/>
        <v>43468</v>
      </c>
      <c r="B1455" s="39">
        <f t="shared" ref="B1455:B1518" ca="1" si="328">IF(A1455&lt;=TODAY(),C1455+Q1455,IF(AND(A1455&gt;TODAY(),A1455&lt;=$B$1),IF(VLOOKUP(TODAY(),$A$10:$E$2000,5,FALSE)=0,"n.d",C1455+Q1455),"n.d"))</f>
        <v>2337373.1829122305</v>
      </c>
      <c r="C1455" s="34">
        <f t="shared" ref="C1455:C1518" ca="1" si="329">(C1454-S1454)</f>
        <v>2335566.9978656704</v>
      </c>
      <c r="D1455" s="34"/>
      <c r="E1455" s="40">
        <f ca="1">IF(A1455&lt;$B$1,VLOOKUP(A1455,[1]DI!$A$4:$B$15000,2,FALSE),0)</f>
        <v>6.4000000000000001E-2</v>
      </c>
      <c r="F1455" s="41">
        <f t="shared" ca="1" si="322"/>
        <v>1.0002462024890499</v>
      </c>
      <c r="G1455" s="41">
        <f ca="1">(TRUNC(PRODUCT($F$11:$F1454),16))</f>
        <v>1.5020337269063799</v>
      </c>
      <c r="H1455" s="42">
        <f t="shared" ref="H1455:H1518" ca="1" si="330">IF(P1454&gt;0,G1454,H1454)</f>
        <v>1.5012943910726699</v>
      </c>
      <c r="I1455" s="42">
        <f t="shared" ref="I1455:I1518" ca="1" si="331">ROUND(G1455/H1455,8)</f>
        <v>1.00049247</v>
      </c>
      <c r="J1455" s="40">
        <f t="shared" si="324"/>
        <v>3.5999999999999997E-2</v>
      </c>
      <c r="K1455" s="98">
        <f t="shared" ref="K1455:K1518" si="332">IF(P1454&gt;0,A1454,K1454)</f>
        <v>43465</v>
      </c>
      <c r="L1455" s="43">
        <f t="shared" si="326"/>
        <v>2</v>
      </c>
      <c r="M1455" s="44">
        <f t="shared" ref="M1455:M1518" si="333">IF(AND(L1455=1,L1454=1),1,IF(L1455&gt;0,IF(L1455=L1454,L1455+1,L1455),0))</f>
        <v>2</v>
      </c>
      <c r="N1455" s="8">
        <f t="shared" ref="N1455:N1518" si="334">ROUND((J1455+1)^(M1455/252),9)</f>
        <v>1.0002807309999999</v>
      </c>
      <c r="O1455" s="8">
        <f t="shared" ref="O1455:O1518" ca="1" si="335">ROUND(I1455*N1455,9)</f>
        <v>1.000773339</v>
      </c>
      <c r="P1455" s="44">
        <v>0</v>
      </c>
      <c r="Q1455" s="42">
        <f t="shared" ref="Q1455:Q1518" ca="1" si="336">TRUNC(((O1455-1)*C1455),8)</f>
        <v>1806.18504656</v>
      </c>
      <c r="R1455" s="42"/>
      <c r="S1455" s="34">
        <f t="shared" si="314"/>
        <v>0</v>
      </c>
      <c r="T1455" s="34"/>
    </row>
    <row r="1456" spans="1:21" x14ac:dyDescent="0.2">
      <c r="A1456" s="38">
        <f t="shared" si="323"/>
        <v>43469</v>
      </c>
      <c r="B1456" s="39">
        <f t="shared" ca="1" si="328"/>
        <v>2338276.7857569004</v>
      </c>
      <c r="C1456" s="34">
        <f t="shared" ca="1" si="329"/>
        <v>2335566.9978656704</v>
      </c>
      <c r="D1456" s="34"/>
      <c r="E1456" s="40">
        <f ca="1">IF(A1456&lt;$B$1,VLOOKUP(A1456,[1]DI!$A$4:$B$15000,2,FALSE),0)</f>
        <v>6.4000000000000001E-2</v>
      </c>
      <c r="F1456" s="41">
        <f t="shared" ca="1" si="322"/>
        <v>1.0002462024890499</v>
      </c>
      <c r="G1456" s="41">
        <f ca="1">(TRUNC(PRODUCT($F$11:$F1455),16))</f>
        <v>1.50240353134858</v>
      </c>
      <c r="H1456" s="42">
        <f t="shared" ca="1" si="330"/>
        <v>1.5012943910726699</v>
      </c>
      <c r="I1456" s="42">
        <f t="shared" ca="1" si="331"/>
        <v>1.00073879</v>
      </c>
      <c r="J1456" s="40">
        <f t="shared" si="324"/>
        <v>3.5999999999999997E-2</v>
      </c>
      <c r="K1456" s="98">
        <f t="shared" si="332"/>
        <v>43465</v>
      </c>
      <c r="L1456" s="43">
        <f t="shared" si="326"/>
        <v>3</v>
      </c>
      <c r="M1456" s="44">
        <f t="shared" si="333"/>
        <v>3</v>
      </c>
      <c r="N1456" s="8">
        <f t="shared" si="334"/>
        <v>1.000421126</v>
      </c>
      <c r="O1456" s="8">
        <f t="shared" ca="1" si="335"/>
        <v>1.001160227</v>
      </c>
      <c r="P1456" s="44">
        <v>0</v>
      </c>
      <c r="Q1456" s="42">
        <f t="shared" ca="1" si="336"/>
        <v>2709.7878912299998</v>
      </c>
      <c r="R1456" s="42"/>
      <c r="S1456" s="34">
        <f t="shared" si="314"/>
        <v>0</v>
      </c>
      <c r="T1456" s="34"/>
    </row>
    <row r="1457" spans="1:21" x14ac:dyDescent="0.2">
      <c r="A1457" s="38">
        <f t="shared" si="323"/>
        <v>43470</v>
      </c>
      <c r="B1457" s="39">
        <f t="shared" ca="1" si="328"/>
        <v>2339180.7366010505</v>
      </c>
      <c r="C1457" s="34">
        <f t="shared" ca="1" si="329"/>
        <v>2335566.9978656704</v>
      </c>
      <c r="D1457" s="34"/>
      <c r="E1457" s="40">
        <f ca="1">IF(A1457&lt;$B$1,VLOOKUP(A1457,[1]DI!$A$4:$B$15000,2,FALSE),0)</f>
        <v>0</v>
      </c>
      <c r="F1457" s="41">
        <f t="shared" ca="1" si="322"/>
        <v>1</v>
      </c>
      <c r="G1457" s="41">
        <f ca="1">(TRUNC(PRODUCT($F$11:$F1456),16))</f>
        <v>1.5027734268375601</v>
      </c>
      <c r="H1457" s="42">
        <f t="shared" ca="1" si="330"/>
        <v>1.5012943910726699</v>
      </c>
      <c r="I1457" s="42">
        <f t="shared" ca="1" si="331"/>
        <v>1.0009851700000001</v>
      </c>
      <c r="J1457" s="40">
        <f t="shared" si="324"/>
        <v>3.5999999999999997E-2</v>
      </c>
      <c r="K1457" s="98">
        <f t="shared" si="332"/>
        <v>43465</v>
      </c>
      <c r="L1457" s="43">
        <f t="shared" si="326"/>
        <v>3</v>
      </c>
      <c r="M1457" s="44">
        <f t="shared" si="333"/>
        <v>4</v>
      </c>
      <c r="N1457" s="8">
        <f t="shared" si="334"/>
        <v>1.0005615409999999</v>
      </c>
      <c r="O1457" s="8">
        <f t="shared" ca="1" si="335"/>
        <v>1.001547264</v>
      </c>
      <c r="P1457" s="44">
        <v>0</v>
      </c>
      <c r="Q1457" s="42">
        <f t="shared" ca="1" si="336"/>
        <v>3613.73873538</v>
      </c>
      <c r="R1457" s="42"/>
      <c r="S1457" s="34">
        <f t="shared" si="314"/>
        <v>0</v>
      </c>
      <c r="T1457" s="34"/>
    </row>
    <row r="1458" spans="1:21" x14ac:dyDescent="0.2">
      <c r="A1458" s="38">
        <f t="shared" si="323"/>
        <v>43471</v>
      </c>
      <c r="B1458" s="39">
        <f t="shared" ca="1" si="328"/>
        <v>2339180.7366010505</v>
      </c>
      <c r="C1458" s="34">
        <f t="shared" ca="1" si="329"/>
        <v>2335566.9978656704</v>
      </c>
      <c r="D1458" s="34"/>
      <c r="E1458" s="40">
        <f ca="1">IF(A1458&lt;$B$1,VLOOKUP(A1458,[1]DI!$A$4:$B$15000,2,FALSE),0)</f>
        <v>0</v>
      </c>
      <c r="F1458" s="41">
        <f t="shared" ca="1" si="322"/>
        <v>1</v>
      </c>
      <c r="G1458" s="41">
        <f ca="1">(TRUNC(PRODUCT($F$11:$F1457),16))</f>
        <v>1.5027734268375601</v>
      </c>
      <c r="H1458" s="42">
        <f t="shared" ca="1" si="330"/>
        <v>1.5012943910726699</v>
      </c>
      <c r="I1458" s="42">
        <f t="shared" ca="1" si="331"/>
        <v>1.0009851700000001</v>
      </c>
      <c r="J1458" s="40">
        <f t="shared" si="324"/>
        <v>3.5999999999999997E-2</v>
      </c>
      <c r="K1458" s="98">
        <f t="shared" si="332"/>
        <v>43465</v>
      </c>
      <c r="L1458" s="43">
        <f t="shared" si="326"/>
        <v>3</v>
      </c>
      <c r="M1458" s="44">
        <f t="shared" si="333"/>
        <v>4</v>
      </c>
      <c r="N1458" s="8">
        <f t="shared" si="334"/>
        <v>1.0005615409999999</v>
      </c>
      <c r="O1458" s="8">
        <f t="shared" ca="1" si="335"/>
        <v>1.001547264</v>
      </c>
      <c r="P1458" s="44">
        <v>0</v>
      </c>
      <c r="Q1458" s="42">
        <f t="shared" ca="1" si="336"/>
        <v>3613.73873538</v>
      </c>
      <c r="R1458" s="42"/>
      <c r="S1458" s="34">
        <f t="shared" si="314"/>
        <v>0</v>
      </c>
      <c r="T1458" s="34"/>
    </row>
    <row r="1459" spans="1:21" x14ac:dyDescent="0.2">
      <c r="A1459" s="38">
        <f t="shared" si="323"/>
        <v>43472</v>
      </c>
      <c r="B1459" s="39">
        <f t="shared" ca="1" si="328"/>
        <v>2339180.7366010505</v>
      </c>
      <c r="C1459" s="34">
        <f t="shared" ca="1" si="329"/>
        <v>2335566.9978656704</v>
      </c>
      <c r="D1459" s="34"/>
      <c r="E1459" s="40">
        <f ca="1">IF(A1459&lt;$B$1,VLOOKUP(A1459,[1]DI!$A$4:$B$15000,2,FALSE),0)</f>
        <v>6.4000000000000001E-2</v>
      </c>
      <c r="F1459" s="41">
        <f t="shared" ca="1" si="322"/>
        <v>1.0002462024890499</v>
      </c>
      <c r="G1459" s="41">
        <f ca="1">(TRUNC(PRODUCT($F$11:$F1458),16))</f>
        <v>1.5027734268375601</v>
      </c>
      <c r="H1459" s="42">
        <f t="shared" ca="1" si="330"/>
        <v>1.5012943910726699</v>
      </c>
      <c r="I1459" s="42">
        <f t="shared" ca="1" si="331"/>
        <v>1.0009851700000001</v>
      </c>
      <c r="J1459" s="40">
        <f t="shared" si="324"/>
        <v>3.5999999999999997E-2</v>
      </c>
      <c r="K1459" s="98">
        <f t="shared" si="332"/>
        <v>43465</v>
      </c>
      <c r="L1459" s="43">
        <f t="shared" si="326"/>
        <v>4</v>
      </c>
      <c r="M1459" s="44">
        <f t="shared" si="333"/>
        <v>4</v>
      </c>
      <c r="N1459" s="8">
        <f t="shared" si="334"/>
        <v>1.0005615409999999</v>
      </c>
      <c r="O1459" s="8">
        <f t="shared" ca="1" si="335"/>
        <v>1.001547264</v>
      </c>
      <c r="P1459" s="44">
        <v>0</v>
      </c>
      <c r="Q1459" s="42">
        <f t="shared" ca="1" si="336"/>
        <v>3613.73873538</v>
      </c>
      <c r="R1459" s="42"/>
      <c r="S1459" s="34">
        <f t="shared" ref="S1459:S1522" si="337">IF(T1459&gt;0,T1459-Q1459,0)</f>
        <v>0</v>
      </c>
      <c r="T1459" s="34"/>
    </row>
    <row r="1460" spans="1:21" x14ac:dyDescent="0.2">
      <c r="A1460" s="38">
        <f t="shared" si="323"/>
        <v>43473</v>
      </c>
      <c r="B1460" s="39">
        <f t="shared" ca="1" si="328"/>
        <v>2340085.0588003602</v>
      </c>
      <c r="C1460" s="34">
        <f t="shared" ca="1" si="329"/>
        <v>2335566.9978656704</v>
      </c>
      <c r="D1460" s="34"/>
      <c r="E1460" s="40">
        <f ca="1">IF(A1460&lt;$B$1,VLOOKUP(A1460,[1]DI!$A$4:$B$15000,2,FALSE),0)</f>
        <v>6.4000000000000001E-2</v>
      </c>
      <c r="F1460" s="41">
        <f t="shared" ca="1" si="322"/>
        <v>1.0002462024890499</v>
      </c>
      <c r="G1460" s="41">
        <f ca="1">(TRUNC(PRODUCT($F$11:$F1459),16))</f>
        <v>1.50314341339572</v>
      </c>
      <c r="H1460" s="42">
        <f t="shared" ca="1" si="330"/>
        <v>1.5012943910726699</v>
      </c>
      <c r="I1460" s="42">
        <f t="shared" ca="1" si="331"/>
        <v>1.00123162</v>
      </c>
      <c r="J1460" s="40">
        <f t="shared" si="324"/>
        <v>3.5999999999999997E-2</v>
      </c>
      <c r="K1460" s="98">
        <f t="shared" si="332"/>
        <v>43465</v>
      </c>
      <c r="L1460" s="43">
        <f t="shared" si="326"/>
        <v>5</v>
      </c>
      <c r="M1460" s="44">
        <f t="shared" si="333"/>
        <v>5</v>
      </c>
      <c r="N1460" s="8">
        <f t="shared" si="334"/>
        <v>1.0007019749999999</v>
      </c>
      <c r="O1460" s="8">
        <f t="shared" ca="1" si="335"/>
        <v>1.00193446</v>
      </c>
      <c r="P1460" s="44">
        <v>0</v>
      </c>
      <c r="Q1460" s="42">
        <f t="shared" ca="1" si="336"/>
        <v>4518.0609346900001</v>
      </c>
      <c r="R1460" s="42"/>
      <c r="S1460" s="34">
        <f t="shared" si="337"/>
        <v>0</v>
      </c>
      <c r="T1460" s="34"/>
    </row>
    <row r="1461" spans="1:21" x14ac:dyDescent="0.2">
      <c r="A1461" s="38">
        <f t="shared" si="323"/>
        <v>43474</v>
      </c>
      <c r="B1461" s="39">
        <f t="shared" ca="1" si="328"/>
        <v>2340989.7033079104</v>
      </c>
      <c r="C1461" s="34">
        <f t="shared" ca="1" si="329"/>
        <v>2335566.9978656704</v>
      </c>
      <c r="D1461" s="34"/>
      <c r="E1461" s="40">
        <f ca="1">IF(A1461&lt;$B$1,VLOOKUP(A1461,[1]DI!$A$4:$B$15000,2,FALSE),0)</f>
        <v>6.4000000000000001E-2</v>
      </c>
      <c r="F1461" s="41">
        <f t="shared" ca="1" si="322"/>
        <v>1.0002462024890499</v>
      </c>
      <c r="G1461" s="41">
        <f ca="1">(TRUNC(PRODUCT($F$11:$F1460),16))</f>
        <v>1.5035134910454999</v>
      </c>
      <c r="H1461" s="42">
        <f t="shared" ca="1" si="330"/>
        <v>1.5012943910726699</v>
      </c>
      <c r="I1461" s="42">
        <f t="shared" ca="1" si="331"/>
        <v>1.00147812</v>
      </c>
      <c r="J1461" s="40">
        <f t="shared" si="324"/>
        <v>3.5999999999999997E-2</v>
      </c>
      <c r="K1461" s="98">
        <f t="shared" si="332"/>
        <v>43465</v>
      </c>
      <c r="L1461" s="43">
        <f t="shared" si="326"/>
        <v>6</v>
      </c>
      <c r="M1461" s="44">
        <f t="shared" si="333"/>
        <v>6</v>
      </c>
      <c r="N1461" s="8">
        <f t="shared" si="334"/>
        <v>1.000842429</v>
      </c>
      <c r="O1461" s="8">
        <f t="shared" ca="1" si="335"/>
        <v>1.002321794</v>
      </c>
      <c r="P1461" s="44">
        <v>0</v>
      </c>
      <c r="Q1461" s="42">
        <f t="shared" ca="1" si="336"/>
        <v>5422.7054422399997</v>
      </c>
      <c r="R1461" s="42"/>
      <c r="S1461" s="34">
        <f t="shared" si="337"/>
        <v>0</v>
      </c>
      <c r="T1461" s="34"/>
    </row>
    <row r="1462" spans="1:21" x14ac:dyDescent="0.2">
      <c r="A1462" s="38">
        <f t="shared" si="323"/>
        <v>43475</v>
      </c>
      <c r="B1462" s="39">
        <f t="shared" ca="1" si="328"/>
        <v>2341894.7215061802</v>
      </c>
      <c r="C1462" s="34">
        <f t="shared" ca="1" si="329"/>
        <v>2335566.9978656704</v>
      </c>
      <c r="D1462" s="34"/>
      <c r="E1462" s="40">
        <f ca="1">IF(A1462&lt;$B$1,VLOOKUP(A1462,[1]DI!$A$4:$B$15000,2,FALSE),0)</f>
        <v>6.4000000000000001E-2</v>
      </c>
      <c r="F1462" s="41">
        <f t="shared" ca="1" si="322"/>
        <v>1.0002462024890499</v>
      </c>
      <c r="G1462" s="41">
        <f ca="1">(TRUNC(PRODUCT($F$11:$F1461),16))</f>
        <v>1.5038836598093199</v>
      </c>
      <c r="H1462" s="42">
        <f t="shared" ca="1" si="330"/>
        <v>1.5012943910726699</v>
      </c>
      <c r="I1462" s="42">
        <f t="shared" ca="1" si="331"/>
        <v>1.0017246900000001</v>
      </c>
      <c r="J1462" s="40">
        <f t="shared" si="324"/>
        <v>3.5999999999999997E-2</v>
      </c>
      <c r="K1462" s="98">
        <f t="shared" si="332"/>
        <v>43465</v>
      </c>
      <c r="L1462" s="43">
        <f t="shared" si="326"/>
        <v>7</v>
      </c>
      <c r="M1462" s="44">
        <f t="shared" si="333"/>
        <v>7</v>
      </c>
      <c r="N1462" s="8">
        <f t="shared" si="334"/>
        <v>1.0009829029999999</v>
      </c>
      <c r="O1462" s="8">
        <f t="shared" ca="1" si="335"/>
        <v>1.0027092879999999</v>
      </c>
      <c r="P1462" s="44">
        <v>0</v>
      </c>
      <c r="Q1462" s="42">
        <f t="shared" ca="1" si="336"/>
        <v>6327.7236405100002</v>
      </c>
      <c r="R1462" s="42"/>
      <c r="S1462" s="34">
        <f t="shared" si="337"/>
        <v>0</v>
      </c>
      <c r="T1462" s="34"/>
    </row>
    <row r="1463" spans="1:21" x14ac:dyDescent="0.2">
      <c r="A1463" s="38">
        <f t="shared" si="323"/>
        <v>43476</v>
      </c>
      <c r="B1463" s="39">
        <f t="shared" ca="1" si="328"/>
        <v>2342800.0900395005</v>
      </c>
      <c r="C1463" s="34">
        <f t="shared" ca="1" si="329"/>
        <v>2335566.9978656704</v>
      </c>
      <c r="D1463" s="34"/>
      <c r="E1463" s="40">
        <f ca="1">IF(A1463&lt;$B$1,VLOOKUP(A1463,[1]DI!$A$4:$B$15000,2,FALSE),0)</f>
        <v>6.4000000000000001E-2</v>
      </c>
      <c r="F1463" s="41">
        <f t="shared" ca="1" si="322"/>
        <v>1.0002462024890499</v>
      </c>
      <c r="G1463" s="41">
        <f ca="1">(TRUNC(PRODUCT($F$11:$F1462),16))</f>
        <v>1.5042539197096001</v>
      </c>
      <c r="H1463" s="42">
        <f t="shared" ca="1" si="330"/>
        <v>1.5012943910726699</v>
      </c>
      <c r="I1463" s="42">
        <f t="shared" ca="1" si="331"/>
        <v>1.00197132</v>
      </c>
      <c r="J1463" s="40">
        <f t="shared" si="324"/>
        <v>3.5999999999999997E-2</v>
      </c>
      <c r="K1463" s="98">
        <f t="shared" si="332"/>
        <v>43465</v>
      </c>
      <c r="L1463" s="43">
        <f t="shared" si="326"/>
        <v>8</v>
      </c>
      <c r="M1463" s="44">
        <f t="shared" si="333"/>
        <v>8</v>
      </c>
      <c r="N1463" s="8">
        <f t="shared" si="334"/>
        <v>1.001123397</v>
      </c>
      <c r="O1463" s="8">
        <f t="shared" ca="1" si="335"/>
        <v>1.0030969320000001</v>
      </c>
      <c r="P1463" s="44">
        <v>0</v>
      </c>
      <c r="Q1463" s="42">
        <f t="shared" ca="1" si="336"/>
        <v>7233.0921738300003</v>
      </c>
      <c r="R1463" s="42"/>
      <c r="S1463" s="34">
        <f t="shared" si="337"/>
        <v>0</v>
      </c>
      <c r="T1463" s="34"/>
    </row>
    <row r="1464" spans="1:21" x14ac:dyDescent="0.2">
      <c r="A1464" s="38">
        <f t="shared" si="323"/>
        <v>43477</v>
      </c>
      <c r="B1464" s="39">
        <f t="shared" ca="1" si="328"/>
        <v>2343705.8019011705</v>
      </c>
      <c r="C1464" s="34">
        <f t="shared" ca="1" si="329"/>
        <v>2335566.9978656704</v>
      </c>
      <c r="D1464" s="34"/>
      <c r="E1464" s="40">
        <f ca="1">IF(A1464&lt;$B$1,VLOOKUP(A1464,[1]DI!$A$4:$B$15000,2,FALSE),0)</f>
        <v>0</v>
      </c>
      <c r="F1464" s="41">
        <f t="shared" ca="1" si="322"/>
        <v>1</v>
      </c>
      <c r="G1464" s="41">
        <f ca="1">(TRUNC(PRODUCT($F$11:$F1463),16))</f>
        <v>1.5046242707688</v>
      </c>
      <c r="H1464" s="42">
        <f t="shared" ca="1" si="330"/>
        <v>1.5012943910726699</v>
      </c>
      <c r="I1464" s="42">
        <f t="shared" ca="1" si="331"/>
        <v>1.00221801</v>
      </c>
      <c r="J1464" s="40">
        <f t="shared" si="324"/>
        <v>3.5999999999999997E-2</v>
      </c>
      <c r="K1464" s="98">
        <f t="shared" si="332"/>
        <v>43465</v>
      </c>
      <c r="L1464" s="43">
        <f t="shared" si="326"/>
        <v>8</v>
      </c>
      <c r="M1464" s="44">
        <f t="shared" si="333"/>
        <v>9</v>
      </c>
      <c r="N1464" s="8">
        <f t="shared" si="334"/>
        <v>1.00126391</v>
      </c>
      <c r="O1464" s="8">
        <f t="shared" ca="1" si="335"/>
        <v>1.0034847229999999</v>
      </c>
      <c r="P1464" s="44">
        <v>0</v>
      </c>
      <c r="Q1464" s="42">
        <f t="shared" ca="1" si="336"/>
        <v>8138.8040355000003</v>
      </c>
      <c r="R1464" s="42"/>
      <c r="S1464" s="34">
        <f t="shared" si="337"/>
        <v>0</v>
      </c>
      <c r="T1464" s="34"/>
    </row>
    <row r="1465" spans="1:21" x14ac:dyDescent="0.2">
      <c r="A1465" s="38">
        <f t="shared" si="323"/>
        <v>43478</v>
      </c>
      <c r="B1465" s="39">
        <f t="shared" ca="1" si="328"/>
        <v>2343705.8019011705</v>
      </c>
      <c r="C1465" s="34">
        <f t="shared" ca="1" si="329"/>
        <v>2335566.9978656704</v>
      </c>
      <c r="D1465" s="34"/>
      <c r="E1465" s="40">
        <f ca="1">IF(A1465&lt;$B$1,VLOOKUP(A1465,[1]DI!$A$4:$B$15000,2,FALSE),0)</f>
        <v>0</v>
      </c>
      <c r="F1465" s="41">
        <f t="shared" ca="1" si="322"/>
        <v>1</v>
      </c>
      <c r="G1465" s="41">
        <f ca="1">(TRUNC(PRODUCT($F$11:$F1464),16))</f>
        <v>1.5046242707688</v>
      </c>
      <c r="H1465" s="42">
        <f t="shared" ca="1" si="330"/>
        <v>1.5012943910726699</v>
      </c>
      <c r="I1465" s="42">
        <f t="shared" ca="1" si="331"/>
        <v>1.00221801</v>
      </c>
      <c r="J1465" s="40">
        <f t="shared" si="324"/>
        <v>3.5999999999999997E-2</v>
      </c>
      <c r="K1465" s="98">
        <f t="shared" si="332"/>
        <v>43465</v>
      </c>
      <c r="L1465" s="43">
        <f t="shared" si="326"/>
        <v>8</v>
      </c>
      <c r="M1465" s="44">
        <f t="shared" si="333"/>
        <v>9</v>
      </c>
      <c r="N1465" s="8">
        <f t="shared" si="334"/>
        <v>1.00126391</v>
      </c>
      <c r="O1465" s="8">
        <f t="shared" ca="1" si="335"/>
        <v>1.0034847229999999</v>
      </c>
      <c r="P1465" s="44">
        <v>0</v>
      </c>
      <c r="Q1465" s="42">
        <f t="shared" ca="1" si="336"/>
        <v>8138.8040355000003</v>
      </c>
      <c r="R1465" s="42"/>
      <c r="S1465" s="34">
        <f t="shared" si="337"/>
        <v>0</v>
      </c>
      <c r="T1465" s="34"/>
    </row>
    <row r="1466" spans="1:21" x14ac:dyDescent="0.2">
      <c r="A1466" s="38">
        <f t="shared" si="323"/>
        <v>43479</v>
      </c>
      <c r="B1466" s="39">
        <f t="shared" ca="1" si="328"/>
        <v>2343705.8019011705</v>
      </c>
      <c r="C1466" s="34">
        <f t="shared" ca="1" si="329"/>
        <v>2335566.9978656704</v>
      </c>
      <c r="D1466" s="34"/>
      <c r="E1466" s="40">
        <f ca="1">IF(A1466&lt;$B$1,VLOOKUP(A1466,[1]DI!$A$4:$B$15000,2,FALSE),0)</f>
        <v>6.4000000000000001E-2</v>
      </c>
      <c r="F1466" s="41">
        <f t="shared" ca="1" si="322"/>
        <v>1.0002462024890499</v>
      </c>
      <c r="G1466" s="41">
        <f ca="1">(TRUNC(PRODUCT($F$11:$F1465),16))</f>
        <v>1.5046242707688</v>
      </c>
      <c r="H1466" s="42">
        <f t="shared" ca="1" si="330"/>
        <v>1.5012943910726699</v>
      </c>
      <c r="I1466" s="42">
        <f t="shared" ca="1" si="331"/>
        <v>1.00221801</v>
      </c>
      <c r="J1466" s="40">
        <f t="shared" si="324"/>
        <v>3.5999999999999997E-2</v>
      </c>
      <c r="K1466" s="98">
        <f t="shared" si="332"/>
        <v>43465</v>
      </c>
      <c r="L1466" s="43">
        <f t="shared" si="326"/>
        <v>9</v>
      </c>
      <c r="M1466" s="44">
        <f t="shared" si="333"/>
        <v>9</v>
      </c>
      <c r="N1466" s="8">
        <f t="shared" si="334"/>
        <v>1.00126391</v>
      </c>
      <c r="O1466" s="8">
        <f t="shared" ca="1" si="335"/>
        <v>1.0034847229999999</v>
      </c>
      <c r="P1466" s="44">
        <v>0</v>
      </c>
      <c r="Q1466" s="42">
        <f t="shared" ca="1" si="336"/>
        <v>8138.8040355000003</v>
      </c>
      <c r="R1466" s="42"/>
      <c r="S1466" s="34">
        <f t="shared" si="337"/>
        <v>0</v>
      </c>
      <c r="T1466" s="34"/>
    </row>
    <row r="1467" spans="1:21" x14ac:dyDescent="0.2">
      <c r="A1467" s="38">
        <f t="shared" si="323"/>
        <v>43480</v>
      </c>
      <c r="B1467" s="39">
        <f t="shared" ca="1" si="328"/>
        <v>2344611.8430777802</v>
      </c>
      <c r="C1467" s="34">
        <f t="shared" ca="1" si="329"/>
        <v>2335566.9978656704</v>
      </c>
      <c r="D1467" s="34"/>
      <c r="E1467" s="40">
        <f ca="1">IF(A1467&lt;$B$1,VLOOKUP(A1467,[1]DI!$A$4:$B$15000,2,FALSE),0)</f>
        <v>6.4000000000000001E-2</v>
      </c>
      <c r="F1467" s="41">
        <f t="shared" ca="1" si="322"/>
        <v>1.0002462024890499</v>
      </c>
      <c r="G1467" s="41">
        <f ca="1">(TRUNC(PRODUCT($F$11:$F1466),16))</f>
        <v>1.5049947130093499</v>
      </c>
      <c r="H1467" s="42">
        <f t="shared" ca="1" si="330"/>
        <v>1.5012943910726699</v>
      </c>
      <c r="I1467" s="42">
        <f t="shared" ca="1" si="331"/>
        <v>1.0024647499999999</v>
      </c>
      <c r="J1467" s="40">
        <f t="shared" si="324"/>
        <v>3.5999999999999997E-2</v>
      </c>
      <c r="K1467" s="98">
        <f t="shared" si="332"/>
        <v>43465</v>
      </c>
      <c r="L1467" s="43">
        <f t="shared" si="326"/>
        <v>10</v>
      </c>
      <c r="M1467" s="44">
        <f t="shared" si="333"/>
        <v>10</v>
      </c>
      <c r="N1467" s="8">
        <f t="shared" si="334"/>
        <v>1.001404443</v>
      </c>
      <c r="O1467" s="8">
        <f t="shared" ca="1" si="335"/>
        <v>1.0038726549999999</v>
      </c>
      <c r="P1467" s="44">
        <v>0</v>
      </c>
      <c r="Q1467" s="42">
        <f t="shared" ca="1" si="336"/>
        <v>9044.8452121099999</v>
      </c>
      <c r="R1467" s="42"/>
      <c r="S1467" s="34">
        <f t="shared" si="337"/>
        <v>0</v>
      </c>
      <c r="T1467" s="34"/>
    </row>
    <row r="1468" spans="1:21" s="37" customFormat="1" ht="15" x14ac:dyDescent="0.25">
      <c r="A1468" s="38">
        <f t="shared" si="323"/>
        <v>43481</v>
      </c>
      <c r="B1468" s="39">
        <f t="shared" ca="1" si="328"/>
        <v>2345518.2532739905</v>
      </c>
      <c r="C1468" s="34">
        <f t="shared" ca="1" si="329"/>
        <v>2335566.9978656704</v>
      </c>
      <c r="D1468" s="34"/>
      <c r="E1468" s="40">
        <f ca="1">IF(A1468&lt;$B$1,VLOOKUP(A1468,[1]DI!$A$4:$B$15000,2,FALSE),0)</f>
        <v>6.4000000000000001E-2</v>
      </c>
      <c r="F1468" s="41">
        <f t="shared" ca="1" si="322"/>
        <v>1.0002462024890499</v>
      </c>
      <c r="G1468" s="41">
        <f ca="1">(TRUNC(PRODUCT($F$11:$F1467),16))</f>
        <v>1.5053652464537</v>
      </c>
      <c r="H1468" s="42">
        <f t="shared" ca="1" si="330"/>
        <v>1.5012943910726699</v>
      </c>
      <c r="I1468" s="42">
        <f t="shared" ca="1" si="331"/>
        <v>1.0027115600000001</v>
      </c>
      <c r="J1468" s="40">
        <f t="shared" si="324"/>
        <v>3.5999999999999997E-2</v>
      </c>
      <c r="K1468" s="98">
        <f t="shared" si="332"/>
        <v>43465</v>
      </c>
      <c r="L1468" s="43">
        <f t="shared" si="326"/>
        <v>11</v>
      </c>
      <c r="M1468" s="44">
        <f t="shared" si="333"/>
        <v>11</v>
      </c>
      <c r="N1468" s="8">
        <f t="shared" si="334"/>
        <v>1.001544996</v>
      </c>
      <c r="O1468" s="8">
        <f t="shared" ca="1" si="335"/>
        <v>1.0042607450000001</v>
      </c>
      <c r="P1468" s="44">
        <v>30</v>
      </c>
      <c r="Q1468" s="42">
        <f t="shared" ca="1" si="336"/>
        <v>9951.2554083199993</v>
      </c>
      <c r="R1468" s="42"/>
      <c r="S1468" s="34">
        <f t="shared" ca="1" si="337"/>
        <v>-8530.9816754899985</v>
      </c>
      <c r="T1468" s="97">
        <v>1420.27373283</v>
      </c>
      <c r="U1468" s="36"/>
    </row>
    <row r="1469" spans="1:21" x14ac:dyDescent="0.2">
      <c r="A1469" s="38">
        <f t="shared" si="323"/>
        <v>43482</v>
      </c>
      <c r="B1469" s="39">
        <f t="shared" ca="1" si="328"/>
        <v>2345004.1867231601</v>
      </c>
      <c r="C1469" s="34">
        <f t="shared" ca="1" si="329"/>
        <v>2344097.9795411602</v>
      </c>
      <c r="D1469" s="34"/>
      <c r="E1469" s="40">
        <f ca="1">IF(A1469&lt;$B$1,VLOOKUP(A1469,[1]DI!$A$4:$B$15000,2,FALSE),0)</f>
        <v>6.4000000000000001E-2</v>
      </c>
      <c r="F1469" s="41">
        <f t="shared" ca="1" si="322"/>
        <v>1.0002462024890499</v>
      </c>
      <c r="G1469" s="41">
        <f ca="1">(TRUNC(PRODUCT($F$11:$F1468),16))</f>
        <v>1.5057358711243001</v>
      </c>
      <c r="H1469" s="42">
        <f t="shared" ca="1" si="330"/>
        <v>1.5053652464537</v>
      </c>
      <c r="I1469" s="42">
        <f t="shared" ca="1" si="331"/>
        <v>1.0002462000000001</v>
      </c>
      <c r="J1469" s="40">
        <f t="shared" si="324"/>
        <v>3.5999999999999997E-2</v>
      </c>
      <c r="K1469" s="98">
        <f t="shared" si="332"/>
        <v>43481</v>
      </c>
      <c r="L1469" s="43">
        <f t="shared" si="326"/>
        <v>1</v>
      </c>
      <c r="M1469" s="44">
        <f t="shared" si="333"/>
        <v>1</v>
      </c>
      <c r="N1469" s="8">
        <f t="shared" si="334"/>
        <v>1.000140356</v>
      </c>
      <c r="O1469" s="8">
        <f t="shared" ca="1" si="335"/>
        <v>1.000386591</v>
      </c>
      <c r="P1469" s="44">
        <v>0</v>
      </c>
      <c r="Q1469" s="42">
        <f t="shared" ca="1" si="336"/>
        <v>906.20718199999999</v>
      </c>
      <c r="R1469" s="42"/>
      <c r="S1469" s="34">
        <f t="shared" si="337"/>
        <v>0</v>
      </c>
      <c r="T1469" s="34"/>
    </row>
    <row r="1470" spans="1:21" x14ac:dyDescent="0.2">
      <c r="A1470" s="38">
        <f t="shared" si="323"/>
        <v>43483</v>
      </c>
      <c r="B1470" s="39">
        <f t="shared" ca="1" si="328"/>
        <v>2345910.7619285602</v>
      </c>
      <c r="C1470" s="34">
        <f t="shared" ca="1" si="329"/>
        <v>2344097.9795411602</v>
      </c>
      <c r="D1470" s="34"/>
      <c r="E1470" s="40">
        <f ca="1">IF(A1470&lt;$B$1,VLOOKUP(A1470,[1]DI!$A$4:$B$15000,2,FALSE),0)</f>
        <v>6.4000000000000001E-2</v>
      </c>
      <c r="F1470" s="41">
        <f t="shared" ca="1" si="322"/>
        <v>1.0002462024890499</v>
      </c>
      <c r="G1470" s="41">
        <f ca="1">(TRUNC(PRODUCT($F$11:$F1469),16))</f>
        <v>1.5061065870436301</v>
      </c>
      <c r="H1470" s="42">
        <f t="shared" ca="1" si="330"/>
        <v>1.5053652464537</v>
      </c>
      <c r="I1470" s="42">
        <f t="shared" ca="1" si="331"/>
        <v>1.00049247</v>
      </c>
      <c r="J1470" s="40">
        <f t="shared" si="324"/>
        <v>3.5999999999999997E-2</v>
      </c>
      <c r="K1470" s="98">
        <f t="shared" si="332"/>
        <v>43481</v>
      </c>
      <c r="L1470" s="43">
        <f t="shared" si="326"/>
        <v>2</v>
      </c>
      <c r="M1470" s="44">
        <f t="shared" si="333"/>
        <v>2</v>
      </c>
      <c r="N1470" s="8">
        <f t="shared" si="334"/>
        <v>1.0002807309999999</v>
      </c>
      <c r="O1470" s="8">
        <f t="shared" ca="1" si="335"/>
        <v>1.000773339</v>
      </c>
      <c r="P1470" s="44">
        <v>0</v>
      </c>
      <c r="Q1470" s="42">
        <f t="shared" ca="1" si="336"/>
        <v>1812.7823874000001</v>
      </c>
      <c r="R1470" s="42"/>
      <c r="S1470" s="34">
        <f t="shared" si="337"/>
        <v>0</v>
      </c>
      <c r="T1470" s="34"/>
    </row>
    <row r="1471" spans="1:21" x14ac:dyDescent="0.2">
      <c r="A1471" s="38">
        <f t="shared" si="323"/>
        <v>43484</v>
      </c>
      <c r="B1471" s="39">
        <f t="shared" ca="1" si="328"/>
        <v>2346817.6653076601</v>
      </c>
      <c r="C1471" s="34">
        <f t="shared" ca="1" si="329"/>
        <v>2344097.9795411602</v>
      </c>
      <c r="D1471" s="34"/>
      <c r="E1471" s="40">
        <f ca="1">IF(A1471&lt;$B$1,VLOOKUP(A1471,[1]DI!$A$4:$B$15000,2,FALSE),0)</f>
        <v>0</v>
      </c>
      <c r="F1471" s="41">
        <f t="shared" ca="1" si="322"/>
        <v>1</v>
      </c>
      <c r="G1471" s="41">
        <f ca="1">(TRUNC(PRODUCT($F$11:$F1470),16))</f>
        <v>1.5064773942341301</v>
      </c>
      <c r="H1471" s="42">
        <f t="shared" ca="1" si="330"/>
        <v>1.5053652464537</v>
      </c>
      <c r="I1471" s="42">
        <f t="shared" ca="1" si="331"/>
        <v>1.00073879</v>
      </c>
      <c r="J1471" s="40">
        <f t="shared" si="324"/>
        <v>3.5999999999999997E-2</v>
      </c>
      <c r="K1471" s="98">
        <f t="shared" si="332"/>
        <v>43481</v>
      </c>
      <c r="L1471" s="43">
        <f t="shared" si="326"/>
        <v>2</v>
      </c>
      <c r="M1471" s="44">
        <f t="shared" si="333"/>
        <v>3</v>
      </c>
      <c r="N1471" s="8">
        <f t="shared" si="334"/>
        <v>1.000421126</v>
      </c>
      <c r="O1471" s="8">
        <f t="shared" ca="1" si="335"/>
        <v>1.001160227</v>
      </c>
      <c r="P1471" s="44">
        <v>0</v>
      </c>
      <c r="Q1471" s="42">
        <f t="shared" ca="1" si="336"/>
        <v>2719.6857665000002</v>
      </c>
      <c r="R1471" s="42"/>
      <c r="S1471" s="34">
        <f t="shared" si="337"/>
        <v>0</v>
      </c>
      <c r="T1471" s="34"/>
    </row>
    <row r="1472" spans="1:21" x14ac:dyDescent="0.2">
      <c r="A1472" s="38">
        <f t="shared" si="323"/>
        <v>43485</v>
      </c>
      <c r="B1472" s="39">
        <f t="shared" ca="1" si="328"/>
        <v>2346817.6653076601</v>
      </c>
      <c r="C1472" s="34">
        <f t="shared" ca="1" si="329"/>
        <v>2344097.9795411602</v>
      </c>
      <c r="D1472" s="34"/>
      <c r="E1472" s="40">
        <f ca="1">IF(A1472&lt;$B$1,VLOOKUP(A1472,[1]DI!$A$4:$B$15000,2,FALSE),0)</f>
        <v>0</v>
      </c>
      <c r="F1472" s="41">
        <f t="shared" ca="1" si="322"/>
        <v>1</v>
      </c>
      <c r="G1472" s="41">
        <f ca="1">(TRUNC(PRODUCT($F$11:$F1471),16))</f>
        <v>1.5064773942341301</v>
      </c>
      <c r="H1472" s="42">
        <f t="shared" ca="1" si="330"/>
        <v>1.5053652464537</v>
      </c>
      <c r="I1472" s="42">
        <f t="shared" ca="1" si="331"/>
        <v>1.00073879</v>
      </c>
      <c r="J1472" s="40">
        <f t="shared" si="324"/>
        <v>3.5999999999999997E-2</v>
      </c>
      <c r="K1472" s="98">
        <f t="shared" si="332"/>
        <v>43481</v>
      </c>
      <c r="L1472" s="43">
        <f t="shared" si="326"/>
        <v>2</v>
      </c>
      <c r="M1472" s="44">
        <f t="shared" si="333"/>
        <v>3</v>
      </c>
      <c r="N1472" s="8">
        <f t="shared" si="334"/>
        <v>1.000421126</v>
      </c>
      <c r="O1472" s="8">
        <f t="shared" ca="1" si="335"/>
        <v>1.001160227</v>
      </c>
      <c r="P1472" s="44">
        <v>0</v>
      </c>
      <c r="Q1472" s="42">
        <f t="shared" ca="1" si="336"/>
        <v>2719.6857665000002</v>
      </c>
      <c r="R1472" s="42"/>
      <c r="S1472" s="34">
        <f t="shared" si="337"/>
        <v>0</v>
      </c>
      <c r="T1472" s="34"/>
    </row>
    <row r="1473" spans="1:21" s="37" customFormat="1" ht="15" x14ac:dyDescent="0.25">
      <c r="A1473" s="38">
        <f t="shared" si="323"/>
        <v>43486</v>
      </c>
      <c r="B1473" s="39">
        <f t="shared" ca="1" si="328"/>
        <v>2346817.6653076601</v>
      </c>
      <c r="C1473" s="34">
        <f t="shared" ca="1" si="329"/>
        <v>2344097.9795411602</v>
      </c>
      <c r="D1473" s="34"/>
      <c r="E1473" s="40">
        <f ca="1">IF(A1473&lt;$B$1,VLOOKUP(A1473,[1]DI!$A$4:$B$15000,2,FALSE),0)</f>
        <v>6.4000000000000001E-2</v>
      </c>
      <c r="F1473" s="41">
        <f t="shared" ca="1" si="322"/>
        <v>1.0002462024890499</v>
      </c>
      <c r="G1473" s="41">
        <f ca="1">(TRUNC(PRODUCT($F$11:$F1472),16))</f>
        <v>1.5064773942341301</v>
      </c>
      <c r="H1473" s="42">
        <f t="shared" ca="1" si="330"/>
        <v>1.5053652464537</v>
      </c>
      <c r="I1473" s="42">
        <f t="shared" ca="1" si="331"/>
        <v>1.00073879</v>
      </c>
      <c r="J1473" s="40">
        <f t="shared" si="324"/>
        <v>3.5999999999999997E-2</v>
      </c>
      <c r="K1473" s="98">
        <f t="shared" si="332"/>
        <v>43481</v>
      </c>
      <c r="L1473" s="43">
        <f t="shared" si="326"/>
        <v>3</v>
      </c>
      <c r="M1473" s="44">
        <f t="shared" si="333"/>
        <v>3</v>
      </c>
      <c r="N1473" s="8">
        <f t="shared" si="334"/>
        <v>1.000421126</v>
      </c>
      <c r="O1473" s="8">
        <f t="shared" ca="1" si="335"/>
        <v>1.001160227</v>
      </c>
      <c r="P1473" s="44">
        <v>31</v>
      </c>
      <c r="Q1473" s="42">
        <f t="shared" ca="1" si="336"/>
        <v>2719.6857665000002</v>
      </c>
      <c r="R1473" s="42"/>
      <c r="S1473" s="34">
        <f t="shared" ca="1" si="337"/>
        <v>49780.314233500001</v>
      </c>
      <c r="T1473" s="97">
        <v>52500</v>
      </c>
      <c r="U1473" s="36"/>
    </row>
    <row r="1474" spans="1:21" s="37" customFormat="1" ht="15" x14ac:dyDescent="0.25">
      <c r="A1474" s="38">
        <f t="shared" si="323"/>
        <v>43487</v>
      </c>
      <c r="B1474" s="39">
        <f t="shared" ca="1" si="328"/>
        <v>2295204.6278682002</v>
      </c>
      <c r="C1474" s="34">
        <f t="shared" ca="1" si="329"/>
        <v>2294317.6653076601</v>
      </c>
      <c r="D1474" s="34"/>
      <c r="E1474" s="40">
        <f ca="1">IF(A1474&lt;$B$1,VLOOKUP(A1474,[1]DI!$A$4:$B$15000,2,FALSE),0)</f>
        <v>6.4000000000000001E-2</v>
      </c>
      <c r="F1474" s="41">
        <f t="shared" ca="1" si="322"/>
        <v>1.0002462024890499</v>
      </c>
      <c r="G1474" s="41">
        <f ca="1">(TRUNC(PRODUCT($F$11:$F1473),16))</f>
        <v>1.50684829271829</v>
      </c>
      <c r="H1474" s="42">
        <f t="shared" ca="1" si="330"/>
        <v>1.5064773942341301</v>
      </c>
      <c r="I1474" s="42">
        <f t="shared" ca="1" si="331"/>
        <v>1.0002462000000001</v>
      </c>
      <c r="J1474" s="40">
        <f t="shared" si="324"/>
        <v>3.5999999999999997E-2</v>
      </c>
      <c r="K1474" s="98">
        <f t="shared" si="332"/>
        <v>43486</v>
      </c>
      <c r="L1474" s="43">
        <f t="shared" si="326"/>
        <v>1</v>
      </c>
      <c r="M1474" s="44">
        <f t="shared" si="333"/>
        <v>1</v>
      </c>
      <c r="N1474" s="8">
        <f t="shared" si="334"/>
        <v>1.000140356</v>
      </c>
      <c r="O1474" s="8">
        <f t="shared" ca="1" si="335"/>
        <v>1.000386591</v>
      </c>
      <c r="P1474" s="44">
        <v>32</v>
      </c>
      <c r="Q1474" s="42">
        <f t="shared" ca="1" si="336"/>
        <v>886.96256054000003</v>
      </c>
      <c r="R1474" s="42"/>
      <c r="S1474" s="34">
        <f t="shared" ca="1" si="337"/>
        <v>3613.0374394599999</v>
      </c>
      <c r="T1474" s="97">
        <v>4500</v>
      </c>
      <c r="U1474" s="36"/>
    </row>
    <row r="1475" spans="1:21" x14ac:dyDescent="0.2">
      <c r="A1475" s="38">
        <f t="shared" si="323"/>
        <v>43488</v>
      </c>
      <c r="B1475" s="39">
        <f t="shared" ca="1" si="328"/>
        <v>2291590.1936609903</v>
      </c>
      <c r="C1475" s="34">
        <f t="shared" ca="1" si="329"/>
        <v>2290704.6278682002</v>
      </c>
      <c r="D1475" s="34"/>
      <c r="E1475" s="40">
        <f ca="1">IF(A1475&lt;$B$1,VLOOKUP(A1475,[1]DI!$A$4:$B$15000,2,FALSE),0)</f>
        <v>6.4000000000000001E-2</v>
      </c>
      <c r="F1475" s="41">
        <f t="shared" ca="1" si="322"/>
        <v>1.0002462024890499</v>
      </c>
      <c r="G1475" s="41">
        <f ca="1">(TRUNC(PRODUCT($F$11:$F1474),16))</f>
        <v>1.50721928251858</v>
      </c>
      <c r="H1475" s="42">
        <f t="shared" ca="1" si="330"/>
        <v>1.50684829271829</v>
      </c>
      <c r="I1475" s="42">
        <f t="shared" ca="1" si="331"/>
        <v>1.0002462000000001</v>
      </c>
      <c r="J1475" s="40">
        <f t="shared" si="324"/>
        <v>3.5999999999999997E-2</v>
      </c>
      <c r="K1475" s="98">
        <f t="shared" si="332"/>
        <v>43487</v>
      </c>
      <c r="L1475" s="43">
        <f t="shared" si="326"/>
        <v>1</v>
      </c>
      <c r="M1475" s="44">
        <f t="shared" si="333"/>
        <v>1</v>
      </c>
      <c r="N1475" s="8">
        <f t="shared" si="334"/>
        <v>1.000140356</v>
      </c>
      <c r="O1475" s="8">
        <f t="shared" ca="1" si="335"/>
        <v>1.000386591</v>
      </c>
      <c r="P1475" s="44">
        <v>0</v>
      </c>
      <c r="Q1475" s="42">
        <f t="shared" ca="1" si="336"/>
        <v>885.56579279000005</v>
      </c>
      <c r="R1475" s="42"/>
      <c r="S1475" s="34">
        <f t="shared" si="337"/>
        <v>0</v>
      </c>
      <c r="T1475" s="34"/>
    </row>
    <row r="1476" spans="1:21" x14ac:dyDescent="0.2">
      <c r="A1476" s="38">
        <f t="shared" si="323"/>
        <v>43489</v>
      </c>
      <c r="B1476" s="39">
        <f t="shared" ca="1" si="328"/>
        <v>2292476.11909441</v>
      </c>
      <c r="C1476" s="34">
        <f t="shared" ca="1" si="329"/>
        <v>2290704.6278682002</v>
      </c>
      <c r="D1476" s="34"/>
      <c r="E1476" s="40">
        <f ca="1">IF(A1476&lt;$B$1,VLOOKUP(A1476,[1]DI!$A$4:$B$15000,2,FALSE),0)</f>
        <v>6.4000000000000001E-2</v>
      </c>
      <c r="F1476" s="41">
        <f t="shared" ca="1" si="322"/>
        <v>1.0002462024890499</v>
      </c>
      <c r="G1476" s="41">
        <f ca="1">(TRUNC(PRODUCT($F$11:$F1475),16))</f>
        <v>1.5075903636574799</v>
      </c>
      <c r="H1476" s="42">
        <f t="shared" ca="1" si="330"/>
        <v>1.50684829271829</v>
      </c>
      <c r="I1476" s="42">
        <f t="shared" ca="1" si="331"/>
        <v>1.00049247</v>
      </c>
      <c r="J1476" s="40">
        <f t="shared" si="324"/>
        <v>3.5999999999999997E-2</v>
      </c>
      <c r="K1476" s="98">
        <f t="shared" si="332"/>
        <v>43487</v>
      </c>
      <c r="L1476" s="43">
        <f t="shared" si="326"/>
        <v>2</v>
      </c>
      <c r="M1476" s="44">
        <f t="shared" si="333"/>
        <v>2</v>
      </c>
      <c r="N1476" s="8">
        <f t="shared" si="334"/>
        <v>1.0002807309999999</v>
      </c>
      <c r="O1476" s="8">
        <f t="shared" ca="1" si="335"/>
        <v>1.000773339</v>
      </c>
      <c r="P1476" s="44">
        <v>0</v>
      </c>
      <c r="Q1476" s="42">
        <f t="shared" ca="1" si="336"/>
        <v>1771.4912262099999</v>
      </c>
      <c r="R1476" s="42"/>
      <c r="S1476" s="34">
        <f t="shared" si="337"/>
        <v>0</v>
      </c>
      <c r="T1476" s="34"/>
    </row>
    <row r="1477" spans="1:21" x14ac:dyDescent="0.2">
      <c r="A1477" s="38">
        <f t="shared" si="323"/>
        <v>43490</v>
      </c>
      <c r="B1477" s="39">
        <f t="shared" ca="1" si="328"/>
        <v>2293362.3652264704</v>
      </c>
      <c r="C1477" s="34">
        <f t="shared" ca="1" si="329"/>
        <v>2290704.6278682002</v>
      </c>
      <c r="D1477" s="34"/>
      <c r="E1477" s="40">
        <f ca="1">IF(A1477&lt;$B$1,VLOOKUP(A1477,[1]DI!$A$4:$B$15000,2,FALSE),0)</f>
        <v>6.4000000000000001E-2</v>
      </c>
      <c r="F1477" s="41">
        <f t="shared" ca="1" si="322"/>
        <v>1.0002462024890499</v>
      </c>
      <c r="G1477" s="41">
        <f ca="1">(TRUNC(PRODUCT($F$11:$F1476),16))</f>
        <v>1.5079615361574801</v>
      </c>
      <c r="H1477" s="42">
        <f t="shared" ca="1" si="330"/>
        <v>1.50684829271829</v>
      </c>
      <c r="I1477" s="42">
        <f t="shared" ca="1" si="331"/>
        <v>1.00073879</v>
      </c>
      <c r="J1477" s="40">
        <f t="shared" si="324"/>
        <v>3.5999999999999997E-2</v>
      </c>
      <c r="K1477" s="98">
        <f t="shared" si="332"/>
        <v>43487</v>
      </c>
      <c r="L1477" s="43">
        <f t="shared" si="326"/>
        <v>3</v>
      </c>
      <c r="M1477" s="44">
        <f t="shared" si="333"/>
        <v>3</v>
      </c>
      <c r="N1477" s="8">
        <f t="shared" si="334"/>
        <v>1.000421126</v>
      </c>
      <c r="O1477" s="8">
        <f t="shared" ca="1" si="335"/>
        <v>1.001160227</v>
      </c>
      <c r="P1477" s="44">
        <v>0</v>
      </c>
      <c r="Q1477" s="42">
        <f t="shared" ca="1" si="336"/>
        <v>2657.7373582700002</v>
      </c>
      <c r="R1477" s="42"/>
      <c r="S1477" s="34">
        <f t="shared" si="337"/>
        <v>0</v>
      </c>
      <c r="T1477" s="34"/>
    </row>
    <row r="1478" spans="1:21" x14ac:dyDescent="0.2">
      <c r="A1478" s="38">
        <f t="shared" si="323"/>
        <v>43491</v>
      </c>
      <c r="B1478" s="39">
        <f t="shared" ca="1" si="328"/>
        <v>2294248.9526735302</v>
      </c>
      <c r="C1478" s="34">
        <f t="shared" ca="1" si="329"/>
        <v>2290704.6278682002</v>
      </c>
      <c r="D1478" s="34"/>
      <c r="E1478" s="40">
        <f ca="1">IF(A1478&lt;$B$1,VLOOKUP(A1478,[1]DI!$A$4:$B$15000,2,FALSE),0)</f>
        <v>0</v>
      </c>
      <c r="F1478" s="41">
        <f t="shared" ca="1" si="322"/>
        <v>1</v>
      </c>
      <c r="G1478" s="41">
        <f ca="1">(TRUNC(PRODUCT($F$11:$F1477),16))</f>
        <v>1.5083328000410701</v>
      </c>
      <c r="H1478" s="42">
        <f t="shared" ca="1" si="330"/>
        <v>1.50684829271829</v>
      </c>
      <c r="I1478" s="42">
        <f t="shared" ca="1" si="331"/>
        <v>1.0009851700000001</v>
      </c>
      <c r="J1478" s="40">
        <f t="shared" si="324"/>
        <v>3.5999999999999997E-2</v>
      </c>
      <c r="K1478" s="98">
        <f t="shared" si="332"/>
        <v>43487</v>
      </c>
      <c r="L1478" s="43">
        <f t="shared" si="326"/>
        <v>3</v>
      </c>
      <c r="M1478" s="44">
        <f t="shared" si="333"/>
        <v>4</v>
      </c>
      <c r="N1478" s="8">
        <f t="shared" si="334"/>
        <v>1.0005615409999999</v>
      </c>
      <c r="O1478" s="8">
        <f t="shared" ca="1" si="335"/>
        <v>1.001547264</v>
      </c>
      <c r="P1478" s="44">
        <v>0</v>
      </c>
      <c r="Q1478" s="42">
        <f t="shared" ca="1" si="336"/>
        <v>3544.3248053299999</v>
      </c>
      <c r="R1478" s="42"/>
      <c r="S1478" s="34">
        <f t="shared" si="337"/>
        <v>0</v>
      </c>
      <c r="T1478" s="34"/>
    </row>
    <row r="1479" spans="1:21" x14ac:dyDescent="0.2">
      <c r="A1479" s="38">
        <f t="shared" si="323"/>
        <v>43492</v>
      </c>
      <c r="B1479" s="39">
        <f t="shared" ca="1" si="328"/>
        <v>2294248.9526735302</v>
      </c>
      <c r="C1479" s="34">
        <f t="shared" ca="1" si="329"/>
        <v>2290704.6278682002</v>
      </c>
      <c r="D1479" s="34"/>
      <c r="E1479" s="40">
        <f ca="1">IF(A1479&lt;$B$1,VLOOKUP(A1479,[1]DI!$A$4:$B$15000,2,FALSE),0)</f>
        <v>0</v>
      </c>
      <c r="F1479" s="41">
        <f t="shared" ca="1" si="322"/>
        <v>1</v>
      </c>
      <c r="G1479" s="41">
        <f ca="1">(TRUNC(PRODUCT($F$11:$F1478),16))</f>
        <v>1.5083328000410701</v>
      </c>
      <c r="H1479" s="42">
        <f t="shared" ca="1" si="330"/>
        <v>1.50684829271829</v>
      </c>
      <c r="I1479" s="42">
        <f t="shared" ca="1" si="331"/>
        <v>1.0009851700000001</v>
      </c>
      <c r="J1479" s="40">
        <f t="shared" si="324"/>
        <v>3.5999999999999997E-2</v>
      </c>
      <c r="K1479" s="98">
        <f t="shared" si="332"/>
        <v>43487</v>
      </c>
      <c r="L1479" s="43">
        <f t="shared" si="326"/>
        <v>3</v>
      </c>
      <c r="M1479" s="44">
        <f t="shared" si="333"/>
        <v>4</v>
      </c>
      <c r="N1479" s="8">
        <f t="shared" si="334"/>
        <v>1.0005615409999999</v>
      </c>
      <c r="O1479" s="8">
        <f t="shared" ca="1" si="335"/>
        <v>1.001547264</v>
      </c>
      <c r="P1479" s="44">
        <v>0</v>
      </c>
      <c r="Q1479" s="42">
        <f t="shared" ca="1" si="336"/>
        <v>3544.3248053299999</v>
      </c>
      <c r="R1479" s="42"/>
      <c r="S1479" s="34">
        <f t="shared" si="337"/>
        <v>0</v>
      </c>
      <c r="T1479" s="34"/>
    </row>
    <row r="1480" spans="1:21" x14ac:dyDescent="0.2">
      <c r="A1480" s="38">
        <f t="shared" si="323"/>
        <v>43493</v>
      </c>
      <c r="B1480" s="39">
        <f t="shared" ca="1" si="328"/>
        <v>2294248.9526735302</v>
      </c>
      <c r="C1480" s="34">
        <f t="shared" ca="1" si="329"/>
        <v>2290704.6278682002</v>
      </c>
      <c r="D1480" s="34"/>
      <c r="E1480" s="40">
        <f ca="1">IF(A1480&lt;$B$1,VLOOKUP(A1480,[1]DI!$A$4:$B$15000,2,FALSE),0)</f>
        <v>6.4000000000000001E-2</v>
      </c>
      <c r="F1480" s="41">
        <f t="shared" ca="1" si="322"/>
        <v>1.0002462024890499</v>
      </c>
      <c r="G1480" s="41">
        <f ca="1">(TRUNC(PRODUCT($F$11:$F1479),16))</f>
        <v>1.5083328000410701</v>
      </c>
      <c r="H1480" s="42">
        <f t="shared" ca="1" si="330"/>
        <v>1.50684829271829</v>
      </c>
      <c r="I1480" s="42">
        <f t="shared" ca="1" si="331"/>
        <v>1.0009851700000001</v>
      </c>
      <c r="J1480" s="40">
        <f t="shared" si="324"/>
        <v>3.5999999999999997E-2</v>
      </c>
      <c r="K1480" s="98">
        <f t="shared" si="332"/>
        <v>43487</v>
      </c>
      <c r="L1480" s="43">
        <f t="shared" si="326"/>
        <v>4</v>
      </c>
      <c r="M1480" s="44">
        <f t="shared" si="333"/>
        <v>4</v>
      </c>
      <c r="N1480" s="8">
        <f t="shared" si="334"/>
        <v>1.0005615409999999</v>
      </c>
      <c r="O1480" s="8">
        <f t="shared" ca="1" si="335"/>
        <v>1.001547264</v>
      </c>
      <c r="P1480" s="44">
        <v>0</v>
      </c>
      <c r="Q1480" s="42">
        <f t="shared" ca="1" si="336"/>
        <v>3544.3248053299999</v>
      </c>
      <c r="R1480" s="42"/>
      <c r="S1480" s="34">
        <f t="shared" si="337"/>
        <v>0</v>
      </c>
      <c r="T1480" s="34"/>
    </row>
    <row r="1481" spans="1:21" x14ac:dyDescent="0.2">
      <c r="A1481" s="38">
        <f t="shared" si="323"/>
        <v>43494</v>
      </c>
      <c r="B1481" s="39">
        <f t="shared" ca="1" si="328"/>
        <v>2295135.9043426202</v>
      </c>
      <c r="C1481" s="34">
        <f t="shared" ca="1" si="329"/>
        <v>2290704.6278682002</v>
      </c>
      <c r="D1481" s="34"/>
      <c r="E1481" s="40">
        <f ca="1">IF(A1481&lt;$B$1,VLOOKUP(A1481,[1]DI!$A$4:$B$15000,2,FALSE),0)</f>
        <v>6.4000000000000001E-2</v>
      </c>
      <c r="F1481" s="41">
        <f t="shared" ca="1" si="322"/>
        <v>1.0002462024890499</v>
      </c>
      <c r="G1481" s="41">
        <f ca="1">(TRUNC(PRODUCT($F$11:$F1480),16))</f>
        <v>1.5087041553307601</v>
      </c>
      <c r="H1481" s="42">
        <f t="shared" ca="1" si="330"/>
        <v>1.50684829271829</v>
      </c>
      <c r="I1481" s="42">
        <f t="shared" ca="1" si="331"/>
        <v>1.00123162</v>
      </c>
      <c r="J1481" s="40">
        <f t="shared" si="324"/>
        <v>3.5999999999999997E-2</v>
      </c>
      <c r="K1481" s="98">
        <f t="shared" si="332"/>
        <v>43487</v>
      </c>
      <c r="L1481" s="43">
        <f t="shared" si="326"/>
        <v>5</v>
      </c>
      <c r="M1481" s="44">
        <f t="shared" si="333"/>
        <v>5</v>
      </c>
      <c r="N1481" s="8">
        <f t="shared" si="334"/>
        <v>1.0007019749999999</v>
      </c>
      <c r="O1481" s="8">
        <f t="shared" ca="1" si="335"/>
        <v>1.00193446</v>
      </c>
      <c r="P1481" s="44">
        <v>0</v>
      </c>
      <c r="Q1481" s="42">
        <f t="shared" ca="1" si="336"/>
        <v>4431.2764744200003</v>
      </c>
      <c r="R1481" s="42"/>
      <c r="S1481" s="34">
        <f t="shared" si="337"/>
        <v>0</v>
      </c>
      <c r="T1481" s="34"/>
    </row>
    <row r="1482" spans="1:21" x14ac:dyDescent="0.2">
      <c r="A1482" s="38">
        <f t="shared" si="323"/>
        <v>43495</v>
      </c>
      <c r="B1482" s="39">
        <f t="shared" ca="1" si="328"/>
        <v>2296023.1721289502</v>
      </c>
      <c r="C1482" s="34">
        <f t="shared" ca="1" si="329"/>
        <v>2290704.6278682002</v>
      </c>
      <c r="D1482" s="34"/>
      <c r="E1482" s="40">
        <f ca="1">IF(A1482&lt;$B$1,VLOOKUP(A1482,[1]DI!$A$4:$B$15000,2,FALSE),0)</f>
        <v>6.4000000000000001E-2</v>
      </c>
      <c r="F1482" s="41">
        <f t="shared" ca="1" si="322"/>
        <v>1.0002462024890499</v>
      </c>
      <c r="G1482" s="41">
        <f ca="1">(TRUNC(PRODUCT($F$11:$F1481),16))</f>
        <v>1.5090756020490399</v>
      </c>
      <c r="H1482" s="42">
        <f t="shared" ca="1" si="330"/>
        <v>1.50684829271829</v>
      </c>
      <c r="I1482" s="42">
        <f t="shared" ca="1" si="331"/>
        <v>1.00147812</v>
      </c>
      <c r="J1482" s="40">
        <f t="shared" si="324"/>
        <v>3.5999999999999997E-2</v>
      </c>
      <c r="K1482" s="98">
        <f t="shared" si="332"/>
        <v>43487</v>
      </c>
      <c r="L1482" s="43">
        <f t="shared" si="326"/>
        <v>6</v>
      </c>
      <c r="M1482" s="44">
        <f t="shared" si="333"/>
        <v>6</v>
      </c>
      <c r="N1482" s="8">
        <f t="shared" si="334"/>
        <v>1.000842429</v>
      </c>
      <c r="O1482" s="8">
        <f t="shared" ca="1" si="335"/>
        <v>1.002321794</v>
      </c>
      <c r="P1482" s="44">
        <v>0</v>
      </c>
      <c r="Q1482" s="42">
        <f t="shared" ca="1" si="336"/>
        <v>5318.5442607499999</v>
      </c>
      <c r="R1482" s="42"/>
      <c r="S1482" s="34">
        <f t="shared" si="337"/>
        <v>0</v>
      </c>
      <c r="T1482" s="34"/>
    </row>
    <row r="1483" spans="1:21" x14ac:dyDescent="0.2">
      <c r="A1483" s="38">
        <f t="shared" si="323"/>
        <v>43496</v>
      </c>
      <c r="B1483" s="39">
        <f t="shared" ca="1" si="328"/>
        <v>2296910.8064280204</v>
      </c>
      <c r="C1483" s="34">
        <f t="shared" ca="1" si="329"/>
        <v>2290704.6278682002</v>
      </c>
      <c r="D1483" s="34"/>
      <c r="E1483" s="40">
        <f ca="1">IF(A1483&lt;$B$1,VLOOKUP(A1483,[1]DI!$A$4:$B$15000,2,FALSE),0)</f>
        <v>6.4000000000000001E-2</v>
      </c>
      <c r="F1483" s="41">
        <f t="shared" ca="1" si="322"/>
        <v>1.0002462024890499</v>
      </c>
      <c r="G1483" s="41">
        <f ca="1">(TRUNC(PRODUCT($F$11:$F1482),16))</f>
        <v>1.50944714021843</v>
      </c>
      <c r="H1483" s="42">
        <f t="shared" ca="1" si="330"/>
        <v>1.50684829271829</v>
      </c>
      <c r="I1483" s="42">
        <f t="shared" ca="1" si="331"/>
        <v>1.0017246900000001</v>
      </c>
      <c r="J1483" s="40">
        <f t="shared" si="324"/>
        <v>3.5999999999999997E-2</v>
      </c>
      <c r="K1483" s="98">
        <f t="shared" si="332"/>
        <v>43487</v>
      </c>
      <c r="L1483" s="43">
        <f t="shared" si="326"/>
        <v>7</v>
      </c>
      <c r="M1483" s="44">
        <f t="shared" si="333"/>
        <v>7</v>
      </c>
      <c r="N1483" s="8">
        <f t="shared" si="334"/>
        <v>1.0009829029999999</v>
      </c>
      <c r="O1483" s="8">
        <f t="shared" ca="1" si="335"/>
        <v>1.0027092879999999</v>
      </c>
      <c r="P1483" s="44">
        <v>0</v>
      </c>
      <c r="Q1483" s="42">
        <f t="shared" ca="1" si="336"/>
        <v>6206.1785598200004</v>
      </c>
      <c r="R1483" s="42"/>
      <c r="S1483" s="34">
        <f t="shared" si="337"/>
        <v>0</v>
      </c>
      <c r="T1483" s="34"/>
    </row>
    <row r="1484" spans="1:21" x14ac:dyDescent="0.2">
      <c r="A1484" s="38">
        <f t="shared" si="323"/>
        <v>43497</v>
      </c>
      <c r="B1484" s="39">
        <f t="shared" ca="1" si="328"/>
        <v>2297798.7843327904</v>
      </c>
      <c r="C1484" s="34">
        <f t="shared" ca="1" si="329"/>
        <v>2290704.6278682002</v>
      </c>
      <c r="D1484" s="34"/>
      <c r="E1484" s="40">
        <f ca="1">IF(A1484&lt;$B$1,VLOOKUP(A1484,[1]DI!$A$4:$B$15000,2,FALSE),0)</f>
        <v>6.4000000000000001E-2</v>
      </c>
      <c r="F1484" s="41">
        <f t="shared" ref="F1484:F1547" ca="1" si="338">IF(A1484&lt;A$9,1,ROUND(((1+E1484)^(1/252)),16))</f>
        <v>1.0002462024890499</v>
      </c>
      <c r="G1484" s="41">
        <f ca="1">(TRUNC(PRODUCT($F$11:$F1483),16))</f>
        <v>1.50981876986144</v>
      </c>
      <c r="H1484" s="42">
        <f t="shared" ca="1" si="330"/>
        <v>1.50684829271829</v>
      </c>
      <c r="I1484" s="42">
        <f t="shared" ca="1" si="331"/>
        <v>1.00197132</v>
      </c>
      <c r="J1484" s="40">
        <f t="shared" si="324"/>
        <v>3.5999999999999997E-2</v>
      </c>
      <c r="K1484" s="98">
        <f t="shared" si="332"/>
        <v>43487</v>
      </c>
      <c r="L1484" s="43">
        <f t="shared" si="326"/>
        <v>8</v>
      </c>
      <c r="M1484" s="44">
        <f t="shared" si="333"/>
        <v>8</v>
      </c>
      <c r="N1484" s="8">
        <f t="shared" si="334"/>
        <v>1.001123397</v>
      </c>
      <c r="O1484" s="8">
        <f t="shared" ca="1" si="335"/>
        <v>1.0030969320000001</v>
      </c>
      <c r="P1484" s="44">
        <v>0</v>
      </c>
      <c r="Q1484" s="42">
        <f t="shared" ca="1" si="336"/>
        <v>7094.1564645899998</v>
      </c>
      <c r="R1484" s="42"/>
      <c r="S1484" s="34">
        <f t="shared" si="337"/>
        <v>0</v>
      </c>
      <c r="T1484" s="34"/>
    </row>
    <row r="1485" spans="1:21" x14ac:dyDescent="0.2">
      <c r="A1485" s="38">
        <f t="shared" ref="A1485:A1548" si="339">(A1484+1)</f>
        <v>43498</v>
      </c>
      <c r="B1485" s="39">
        <f t="shared" ca="1" si="328"/>
        <v>2298687.0989711303</v>
      </c>
      <c r="C1485" s="34">
        <f t="shared" ca="1" si="329"/>
        <v>2290704.6278682002</v>
      </c>
      <c r="D1485" s="34"/>
      <c r="E1485" s="40">
        <f ca="1">IF(A1485&lt;$B$1,VLOOKUP(A1485,[1]DI!$A$4:$B$15000,2,FALSE),0)</f>
        <v>0</v>
      </c>
      <c r="F1485" s="41">
        <f t="shared" ca="1" si="338"/>
        <v>1</v>
      </c>
      <c r="G1485" s="41">
        <f ca="1">(TRUNC(PRODUCT($F$11:$F1484),16))</f>
        <v>1.5101904910005901</v>
      </c>
      <c r="H1485" s="42">
        <f t="shared" ca="1" si="330"/>
        <v>1.50684829271829</v>
      </c>
      <c r="I1485" s="42">
        <f t="shared" ca="1" si="331"/>
        <v>1.00221801</v>
      </c>
      <c r="J1485" s="40">
        <f t="shared" ref="J1485:J1548" si="340">J1484</f>
        <v>3.5999999999999997E-2</v>
      </c>
      <c r="K1485" s="98">
        <f t="shared" si="332"/>
        <v>43487</v>
      </c>
      <c r="L1485" s="43">
        <f t="shared" si="326"/>
        <v>8</v>
      </c>
      <c r="M1485" s="44">
        <f t="shared" si="333"/>
        <v>9</v>
      </c>
      <c r="N1485" s="8">
        <f t="shared" si="334"/>
        <v>1.00126391</v>
      </c>
      <c r="O1485" s="8">
        <f t="shared" ca="1" si="335"/>
        <v>1.0034847229999999</v>
      </c>
      <c r="P1485" s="44">
        <v>0</v>
      </c>
      <c r="Q1485" s="42">
        <f t="shared" ca="1" si="336"/>
        <v>7982.4711029299997</v>
      </c>
      <c r="R1485" s="42"/>
      <c r="S1485" s="34">
        <f t="shared" si="337"/>
        <v>0</v>
      </c>
      <c r="T1485" s="34"/>
    </row>
    <row r="1486" spans="1:21" x14ac:dyDescent="0.2">
      <c r="A1486" s="38">
        <f t="shared" si="339"/>
        <v>43499</v>
      </c>
      <c r="B1486" s="39">
        <f t="shared" ca="1" si="328"/>
        <v>2298687.0989711303</v>
      </c>
      <c r="C1486" s="34">
        <f t="shared" ca="1" si="329"/>
        <v>2290704.6278682002</v>
      </c>
      <c r="D1486" s="34"/>
      <c r="E1486" s="40">
        <f ca="1">IF(A1486&lt;$B$1,VLOOKUP(A1486,[1]DI!$A$4:$B$15000,2,FALSE),0)</f>
        <v>0</v>
      </c>
      <c r="F1486" s="41">
        <f t="shared" ca="1" si="338"/>
        <v>1</v>
      </c>
      <c r="G1486" s="41">
        <f ca="1">(TRUNC(PRODUCT($F$11:$F1485),16))</f>
        <v>1.5101904910005901</v>
      </c>
      <c r="H1486" s="42">
        <f t="shared" ca="1" si="330"/>
        <v>1.50684829271829</v>
      </c>
      <c r="I1486" s="42">
        <f t="shared" ca="1" si="331"/>
        <v>1.00221801</v>
      </c>
      <c r="J1486" s="40">
        <f t="shared" si="340"/>
        <v>3.5999999999999997E-2</v>
      </c>
      <c r="K1486" s="98">
        <f t="shared" si="332"/>
        <v>43487</v>
      </c>
      <c r="L1486" s="43">
        <f t="shared" ref="L1486:L1549" si="341">IF(A1486&gt;K1486,IF(NETWORKDAYS(K1486,A1486,$W$12:$W$197)-1=0,1,NETWORKDAYS(K1486,A1486,$W$12:$W$197)-1),0)</f>
        <v>8</v>
      </c>
      <c r="M1486" s="44">
        <f t="shared" si="333"/>
        <v>9</v>
      </c>
      <c r="N1486" s="8">
        <f t="shared" si="334"/>
        <v>1.00126391</v>
      </c>
      <c r="O1486" s="8">
        <f t="shared" ca="1" si="335"/>
        <v>1.0034847229999999</v>
      </c>
      <c r="P1486" s="44">
        <v>0</v>
      </c>
      <c r="Q1486" s="42">
        <f t="shared" ca="1" si="336"/>
        <v>7982.4711029299997</v>
      </c>
      <c r="R1486" s="42"/>
      <c r="S1486" s="34">
        <f t="shared" si="337"/>
        <v>0</v>
      </c>
      <c r="T1486" s="34"/>
    </row>
    <row r="1487" spans="1:21" x14ac:dyDescent="0.2">
      <c r="A1487" s="38">
        <f t="shared" si="339"/>
        <v>43500</v>
      </c>
      <c r="B1487" s="39">
        <f t="shared" ca="1" si="328"/>
        <v>2298687.0989711303</v>
      </c>
      <c r="C1487" s="34">
        <f t="shared" ca="1" si="329"/>
        <v>2290704.6278682002</v>
      </c>
      <c r="D1487" s="34"/>
      <c r="E1487" s="40">
        <f ca="1">IF(A1487&lt;$B$1,VLOOKUP(A1487,[1]DI!$A$4:$B$15000,2,FALSE),0)</f>
        <v>6.4000000000000001E-2</v>
      </c>
      <c r="F1487" s="41">
        <f t="shared" ca="1" si="338"/>
        <v>1.0002462024890499</v>
      </c>
      <c r="G1487" s="41">
        <f ca="1">(TRUNC(PRODUCT($F$11:$F1486),16))</f>
        <v>1.5101904910005901</v>
      </c>
      <c r="H1487" s="42">
        <f t="shared" ca="1" si="330"/>
        <v>1.50684829271829</v>
      </c>
      <c r="I1487" s="42">
        <f t="shared" ca="1" si="331"/>
        <v>1.00221801</v>
      </c>
      <c r="J1487" s="40">
        <f t="shared" si="340"/>
        <v>3.5999999999999997E-2</v>
      </c>
      <c r="K1487" s="98">
        <f t="shared" si="332"/>
        <v>43487</v>
      </c>
      <c r="L1487" s="43">
        <f t="shared" si="341"/>
        <v>9</v>
      </c>
      <c r="M1487" s="44">
        <f t="shared" si="333"/>
        <v>9</v>
      </c>
      <c r="N1487" s="8">
        <f t="shared" si="334"/>
        <v>1.00126391</v>
      </c>
      <c r="O1487" s="8">
        <f t="shared" ca="1" si="335"/>
        <v>1.0034847229999999</v>
      </c>
      <c r="P1487" s="44">
        <v>0</v>
      </c>
      <c r="Q1487" s="42">
        <f t="shared" ca="1" si="336"/>
        <v>7982.4711029299997</v>
      </c>
      <c r="R1487" s="42"/>
      <c r="S1487" s="34">
        <f t="shared" si="337"/>
        <v>0</v>
      </c>
      <c r="T1487" s="34"/>
    </row>
    <row r="1488" spans="1:21" x14ac:dyDescent="0.2">
      <c r="A1488" s="38">
        <f t="shared" si="339"/>
        <v>43501</v>
      </c>
      <c r="B1488" s="39">
        <f t="shared" ca="1" si="328"/>
        <v>2299575.7365988302</v>
      </c>
      <c r="C1488" s="34">
        <f t="shared" ca="1" si="329"/>
        <v>2290704.6278682002</v>
      </c>
      <c r="D1488" s="34"/>
      <c r="E1488" s="40">
        <f ca="1">IF(A1488&lt;$B$1,VLOOKUP(A1488,[1]DI!$A$4:$B$15000,2,FALSE),0)</f>
        <v>6.4000000000000001E-2</v>
      </c>
      <c r="F1488" s="41">
        <f t="shared" ca="1" si="338"/>
        <v>1.0002462024890499</v>
      </c>
      <c r="G1488" s="41">
        <f ca="1">(TRUNC(PRODUCT($F$11:$F1487),16))</f>
        <v>1.5105623036584199</v>
      </c>
      <c r="H1488" s="42">
        <f t="shared" ca="1" si="330"/>
        <v>1.50684829271829</v>
      </c>
      <c r="I1488" s="42">
        <f t="shared" ca="1" si="331"/>
        <v>1.0024647499999999</v>
      </c>
      <c r="J1488" s="40">
        <f t="shared" si="340"/>
        <v>3.5999999999999997E-2</v>
      </c>
      <c r="K1488" s="98">
        <f t="shared" si="332"/>
        <v>43487</v>
      </c>
      <c r="L1488" s="43">
        <f t="shared" si="341"/>
        <v>10</v>
      </c>
      <c r="M1488" s="44">
        <f t="shared" si="333"/>
        <v>10</v>
      </c>
      <c r="N1488" s="8">
        <f t="shared" si="334"/>
        <v>1.001404443</v>
      </c>
      <c r="O1488" s="8">
        <f t="shared" ca="1" si="335"/>
        <v>1.0038726549999999</v>
      </c>
      <c r="P1488" s="44">
        <v>0</v>
      </c>
      <c r="Q1488" s="42">
        <f t="shared" ca="1" si="336"/>
        <v>8871.1087306299996</v>
      </c>
      <c r="R1488" s="42"/>
      <c r="S1488" s="34">
        <f t="shared" si="337"/>
        <v>0</v>
      </c>
      <c r="T1488" s="34"/>
    </row>
    <row r="1489" spans="1:21" x14ac:dyDescent="0.2">
      <c r="A1489" s="38">
        <f t="shared" si="339"/>
        <v>43502</v>
      </c>
      <c r="B1489" s="39">
        <f t="shared" ca="1" si="328"/>
        <v>2300464.7361578601</v>
      </c>
      <c r="C1489" s="34">
        <f t="shared" ca="1" si="329"/>
        <v>2290704.6278682002</v>
      </c>
      <c r="D1489" s="34"/>
      <c r="E1489" s="40">
        <f ca="1">IF(A1489&lt;$B$1,VLOOKUP(A1489,[1]DI!$A$4:$B$15000,2,FALSE),0)</f>
        <v>6.4000000000000001E-2</v>
      </c>
      <c r="F1489" s="41">
        <f t="shared" ca="1" si="338"/>
        <v>1.0002462024890499</v>
      </c>
      <c r="G1489" s="41">
        <f ca="1">(TRUNC(PRODUCT($F$11:$F1488),16))</f>
        <v>1.5109342078574399</v>
      </c>
      <c r="H1489" s="42">
        <f t="shared" ca="1" si="330"/>
        <v>1.50684829271829</v>
      </c>
      <c r="I1489" s="42">
        <f t="shared" ca="1" si="331"/>
        <v>1.0027115600000001</v>
      </c>
      <c r="J1489" s="40">
        <f t="shared" si="340"/>
        <v>3.5999999999999997E-2</v>
      </c>
      <c r="K1489" s="98">
        <f t="shared" si="332"/>
        <v>43487</v>
      </c>
      <c r="L1489" s="43">
        <f t="shared" si="341"/>
        <v>11</v>
      </c>
      <c r="M1489" s="44">
        <f t="shared" si="333"/>
        <v>11</v>
      </c>
      <c r="N1489" s="8">
        <f t="shared" si="334"/>
        <v>1.001544996</v>
      </c>
      <c r="O1489" s="8">
        <f t="shared" ca="1" si="335"/>
        <v>1.0042607450000001</v>
      </c>
      <c r="P1489" s="44">
        <v>0</v>
      </c>
      <c r="Q1489" s="42">
        <f t="shared" ca="1" si="336"/>
        <v>9760.1082896600001</v>
      </c>
      <c r="R1489" s="42"/>
      <c r="S1489" s="34">
        <f t="shared" si="337"/>
        <v>0</v>
      </c>
      <c r="T1489" s="34"/>
    </row>
    <row r="1490" spans="1:21" x14ac:dyDescent="0.2">
      <c r="A1490" s="38">
        <f t="shared" si="339"/>
        <v>43503</v>
      </c>
      <c r="B1490" s="39">
        <f t="shared" ca="1" si="328"/>
        <v>2301354.0816132901</v>
      </c>
      <c r="C1490" s="34">
        <f t="shared" ca="1" si="329"/>
        <v>2290704.6278682002</v>
      </c>
      <c r="D1490" s="34"/>
      <c r="E1490" s="40">
        <f ca="1">IF(A1490&lt;$B$1,VLOOKUP(A1490,[1]DI!$A$4:$B$15000,2,FALSE),0)</f>
        <v>6.4000000000000001E-2</v>
      </c>
      <c r="F1490" s="41">
        <f t="shared" ca="1" si="338"/>
        <v>1.0002462024890499</v>
      </c>
      <c r="G1490" s="41">
        <f ca="1">(TRUNC(PRODUCT($F$11:$F1489),16))</f>
        <v>1.5113062036202101</v>
      </c>
      <c r="H1490" s="42">
        <f t="shared" ca="1" si="330"/>
        <v>1.50684829271829</v>
      </c>
      <c r="I1490" s="42">
        <f t="shared" ca="1" si="331"/>
        <v>1.0029584300000001</v>
      </c>
      <c r="J1490" s="40">
        <f t="shared" si="340"/>
        <v>3.5999999999999997E-2</v>
      </c>
      <c r="K1490" s="98">
        <f t="shared" si="332"/>
        <v>43487</v>
      </c>
      <c r="L1490" s="43">
        <f t="shared" si="341"/>
        <v>12</v>
      </c>
      <c r="M1490" s="44">
        <f t="shared" si="333"/>
        <v>12</v>
      </c>
      <c r="N1490" s="8">
        <f t="shared" si="334"/>
        <v>1.0016855689999999</v>
      </c>
      <c r="O1490" s="8">
        <f t="shared" ca="1" si="335"/>
        <v>1.0046489860000001</v>
      </c>
      <c r="P1490" s="44">
        <v>0</v>
      </c>
      <c r="Q1490" s="42">
        <f t="shared" ca="1" si="336"/>
        <v>10649.453745090001</v>
      </c>
      <c r="R1490" s="42"/>
      <c r="S1490" s="34">
        <f t="shared" si="337"/>
        <v>0</v>
      </c>
      <c r="T1490" s="34"/>
    </row>
    <row r="1491" spans="1:21" x14ac:dyDescent="0.2">
      <c r="A1491" s="38">
        <f t="shared" si="339"/>
        <v>43504</v>
      </c>
      <c r="B1491" s="39">
        <f t="shared" ca="1" si="328"/>
        <v>2302243.7660930003</v>
      </c>
      <c r="C1491" s="34">
        <f t="shared" ca="1" si="329"/>
        <v>2290704.6278682002</v>
      </c>
      <c r="D1491" s="34"/>
      <c r="E1491" s="40">
        <f ca="1">IF(A1491&lt;$B$1,VLOOKUP(A1491,[1]DI!$A$4:$B$15000,2,FALSE),0)</f>
        <v>6.4000000000000001E-2</v>
      </c>
      <c r="F1491" s="41">
        <f t="shared" ca="1" si="338"/>
        <v>1.0002462024890499</v>
      </c>
      <c r="G1491" s="41">
        <f ca="1">(TRUNC(PRODUCT($F$11:$F1490),16))</f>
        <v>1.5116782909692601</v>
      </c>
      <c r="H1491" s="42">
        <f t="shared" ca="1" si="330"/>
        <v>1.50684829271829</v>
      </c>
      <c r="I1491" s="42">
        <f t="shared" ca="1" si="331"/>
        <v>1.0032053599999999</v>
      </c>
      <c r="J1491" s="40">
        <f t="shared" si="340"/>
        <v>3.5999999999999997E-2</v>
      </c>
      <c r="K1491" s="98">
        <f t="shared" si="332"/>
        <v>43487</v>
      </c>
      <c r="L1491" s="43">
        <f t="shared" si="341"/>
        <v>13</v>
      </c>
      <c r="M1491" s="44">
        <f t="shared" si="333"/>
        <v>13</v>
      </c>
      <c r="N1491" s="8">
        <f t="shared" si="334"/>
        <v>1.0018261610000001</v>
      </c>
      <c r="O1491" s="8">
        <f t="shared" ca="1" si="335"/>
        <v>1.0050373749999999</v>
      </c>
      <c r="P1491" s="44">
        <v>0</v>
      </c>
      <c r="Q1491" s="42">
        <f t="shared" ca="1" si="336"/>
        <v>11539.138224800001</v>
      </c>
      <c r="R1491" s="42"/>
      <c r="S1491" s="34">
        <f t="shared" si="337"/>
        <v>0</v>
      </c>
      <c r="T1491" s="34"/>
    </row>
    <row r="1492" spans="1:21" x14ac:dyDescent="0.2">
      <c r="A1492" s="38">
        <f t="shared" si="339"/>
        <v>43505</v>
      </c>
      <c r="B1492" s="39">
        <f t="shared" ca="1" si="328"/>
        <v>2303133.8147947504</v>
      </c>
      <c r="C1492" s="34">
        <f t="shared" ca="1" si="329"/>
        <v>2290704.6278682002</v>
      </c>
      <c r="D1492" s="34"/>
      <c r="E1492" s="40">
        <f ca="1">IF(A1492&lt;$B$1,VLOOKUP(A1492,[1]DI!$A$4:$B$15000,2,FALSE),0)</f>
        <v>0</v>
      </c>
      <c r="F1492" s="41">
        <f t="shared" ca="1" si="338"/>
        <v>1</v>
      </c>
      <c r="G1492" s="41">
        <f ca="1">(TRUNC(PRODUCT($F$11:$F1491),16))</f>
        <v>1.51205046992714</v>
      </c>
      <c r="H1492" s="42">
        <f t="shared" ca="1" si="330"/>
        <v>1.50684829271829</v>
      </c>
      <c r="I1492" s="42">
        <f t="shared" ca="1" si="331"/>
        <v>1.00345236</v>
      </c>
      <c r="J1492" s="40">
        <f t="shared" si="340"/>
        <v>3.5999999999999997E-2</v>
      </c>
      <c r="K1492" s="98">
        <f t="shared" si="332"/>
        <v>43487</v>
      </c>
      <c r="L1492" s="43">
        <f t="shared" si="341"/>
        <v>13</v>
      </c>
      <c r="M1492" s="44">
        <f t="shared" si="333"/>
        <v>14</v>
      </c>
      <c r="N1492" s="8">
        <f t="shared" si="334"/>
        <v>1.0019667729999999</v>
      </c>
      <c r="O1492" s="8">
        <f t="shared" ca="1" si="335"/>
        <v>1.005425923</v>
      </c>
      <c r="P1492" s="44">
        <v>0</v>
      </c>
      <c r="Q1492" s="42">
        <f t="shared" ca="1" si="336"/>
        <v>12429.186926550001</v>
      </c>
      <c r="R1492" s="42"/>
      <c r="S1492" s="34">
        <f t="shared" si="337"/>
        <v>0</v>
      </c>
      <c r="T1492" s="34"/>
    </row>
    <row r="1493" spans="1:21" x14ac:dyDescent="0.2">
      <c r="A1493" s="38">
        <f t="shared" si="339"/>
        <v>43506</v>
      </c>
      <c r="B1493" s="39">
        <f t="shared" ca="1" si="328"/>
        <v>2303133.8147947504</v>
      </c>
      <c r="C1493" s="34">
        <f t="shared" ca="1" si="329"/>
        <v>2290704.6278682002</v>
      </c>
      <c r="D1493" s="34"/>
      <c r="E1493" s="40">
        <f ca="1">IF(A1493&lt;$B$1,VLOOKUP(A1493,[1]DI!$A$4:$B$15000,2,FALSE),0)</f>
        <v>0</v>
      </c>
      <c r="F1493" s="41">
        <f t="shared" ca="1" si="338"/>
        <v>1</v>
      </c>
      <c r="G1493" s="41">
        <f ca="1">(TRUNC(PRODUCT($F$11:$F1492),16))</f>
        <v>1.51205046992714</v>
      </c>
      <c r="H1493" s="42">
        <f t="shared" ca="1" si="330"/>
        <v>1.50684829271829</v>
      </c>
      <c r="I1493" s="42">
        <f t="shared" ca="1" si="331"/>
        <v>1.00345236</v>
      </c>
      <c r="J1493" s="40">
        <f t="shared" si="340"/>
        <v>3.5999999999999997E-2</v>
      </c>
      <c r="K1493" s="98">
        <f t="shared" si="332"/>
        <v>43487</v>
      </c>
      <c r="L1493" s="43">
        <f t="shared" si="341"/>
        <v>13</v>
      </c>
      <c r="M1493" s="44">
        <f t="shared" si="333"/>
        <v>14</v>
      </c>
      <c r="N1493" s="8">
        <f t="shared" si="334"/>
        <v>1.0019667729999999</v>
      </c>
      <c r="O1493" s="8">
        <f t="shared" ca="1" si="335"/>
        <v>1.005425923</v>
      </c>
      <c r="P1493" s="44">
        <v>0</v>
      </c>
      <c r="Q1493" s="42">
        <f t="shared" ca="1" si="336"/>
        <v>12429.186926550001</v>
      </c>
      <c r="R1493" s="42"/>
      <c r="S1493" s="34">
        <f t="shared" si="337"/>
        <v>0</v>
      </c>
      <c r="T1493" s="34"/>
    </row>
    <row r="1494" spans="1:21" x14ac:dyDescent="0.2">
      <c r="A1494" s="38">
        <f t="shared" si="339"/>
        <v>43507</v>
      </c>
      <c r="B1494" s="39">
        <f t="shared" ca="1" si="328"/>
        <v>2303133.8147947504</v>
      </c>
      <c r="C1494" s="34">
        <f t="shared" ca="1" si="329"/>
        <v>2290704.6278682002</v>
      </c>
      <c r="D1494" s="34"/>
      <c r="E1494" s="40">
        <f ca="1">IF(A1494&lt;$B$1,VLOOKUP(A1494,[1]DI!$A$4:$B$15000,2,FALSE),0)</f>
        <v>6.4000000000000001E-2</v>
      </c>
      <c r="F1494" s="41">
        <f t="shared" ca="1" si="338"/>
        <v>1.0002462024890499</v>
      </c>
      <c r="G1494" s="41">
        <f ca="1">(TRUNC(PRODUCT($F$11:$F1493),16))</f>
        <v>1.51205046992714</v>
      </c>
      <c r="H1494" s="42">
        <f t="shared" ca="1" si="330"/>
        <v>1.50684829271829</v>
      </c>
      <c r="I1494" s="42">
        <f t="shared" ca="1" si="331"/>
        <v>1.00345236</v>
      </c>
      <c r="J1494" s="40">
        <f t="shared" si="340"/>
        <v>3.5999999999999997E-2</v>
      </c>
      <c r="K1494" s="98">
        <f t="shared" si="332"/>
        <v>43487</v>
      </c>
      <c r="L1494" s="43">
        <f t="shared" si="341"/>
        <v>14</v>
      </c>
      <c r="M1494" s="44">
        <f t="shared" si="333"/>
        <v>14</v>
      </c>
      <c r="N1494" s="8">
        <f t="shared" si="334"/>
        <v>1.0019667729999999</v>
      </c>
      <c r="O1494" s="8">
        <f t="shared" ca="1" si="335"/>
        <v>1.005425923</v>
      </c>
      <c r="P1494" s="44">
        <v>0</v>
      </c>
      <c r="Q1494" s="42">
        <f t="shared" ca="1" si="336"/>
        <v>12429.186926550001</v>
      </c>
      <c r="R1494" s="42"/>
      <c r="S1494" s="34">
        <f t="shared" si="337"/>
        <v>0</v>
      </c>
      <c r="T1494" s="34"/>
    </row>
    <row r="1495" spans="1:21" x14ac:dyDescent="0.2">
      <c r="A1495" s="38">
        <f t="shared" si="339"/>
        <v>43508</v>
      </c>
      <c r="B1495" s="39">
        <f t="shared" ca="1" si="328"/>
        <v>2304024.1841951502</v>
      </c>
      <c r="C1495" s="34">
        <f t="shared" ca="1" si="329"/>
        <v>2290704.6278682002</v>
      </c>
      <c r="D1495" s="34"/>
      <c r="E1495" s="40">
        <f ca="1">IF(A1495&lt;$B$1,VLOOKUP(A1495,[1]DI!$A$4:$B$15000,2,FALSE),0)</f>
        <v>6.4000000000000001E-2</v>
      </c>
      <c r="F1495" s="41">
        <f t="shared" ca="1" si="338"/>
        <v>1.0002462024890499</v>
      </c>
      <c r="G1495" s="41">
        <f ca="1">(TRUNC(PRODUCT($F$11:$F1494),16))</f>
        <v>1.5124227405163999</v>
      </c>
      <c r="H1495" s="42">
        <f t="shared" ca="1" si="330"/>
        <v>1.50684829271829</v>
      </c>
      <c r="I1495" s="42">
        <f t="shared" ca="1" si="331"/>
        <v>1.0036994100000001</v>
      </c>
      <c r="J1495" s="40">
        <f t="shared" si="340"/>
        <v>3.5999999999999997E-2</v>
      </c>
      <c r="K1495" s="98">
        <f t="shared" si="332"/>
        <v>43487</v>
      </c>
      <c r="L1495" s="43">
        <f t="shared" si="341"/>
        <v>15</v>
      </c>
      <c r="M1495" s="44">
        <f t="shared" si="333"/>
        <v>15</v>
      </c>
      <c r="N1495" s="8">
        <f t="shared" si="334"/>
        <v>1.0021074050000001</v>
      </c>
      <c r="O1495" s="8">
        <f t="shared" ca="1" si="335"/>
        <v>1.0058146109999999</v>
      </c>
      <c r="P1495" s="44">
        <v>0</v>
      </c>
      <c r="Q1495" s="42">
        <f t="shared" ca="1" si="336"/>
        <v>13319.55632695</v>
      </c>
      <c r="R1495" s="42"/>
      <c r="S1495" s="34">
        <f t="shared" si="337"/>
        <v>0</v>
      </c>
      <c r="T1495" s="34"/>
    </row>
    <row r="1496" spans="1:21" x14ac:dyDescent="0.2">
      <c r="A1496" s="38">
        <f t="shared" si="339"/>
        <v>43509</v>
      </c>
      <c r="B1496" s="39">
        <f t="shared" ca="1" si="328"/>
        <v>2304914.8949105302</v>
      </c>
      <c r="C1496" s="34">
        <f t="shared" ca="1" si="329"/>
        <v>2290704.6278682002</v>
      </c>
      <c r="D1496" s="34"/>
      <c r="E1496" s="40">
        <f ca="1">IF(A1496&lt;$B$1,VLOOKUP(A1496,[1]DI!$A$4:$B$15000,2,FALSE),0)</f>
        <v>6.4000000000000001E-2</v>
      </c>
      <c r="F1496" s="41">
        <f t="shared" ca="1" si="338"/>
        <v>1.0002462024890499</v>
      </c>
      <c r="G1496" s="41">
        <f ca="1">(TRUNC(PRODUCT($F$11:$F1495),16))</f>
        <v>1.51279510275961</v>
      </c>
      <c r="H1496" s="42">
        <f t="shared" ca="1" si="330"/>
        <v>1.50684829271829</v>
      </c>
      <c r="I1496" s="42">
        <f t="shared" ca="1" si="331"/>
        <v>1.00394652</v>
      </c>
      <c r="J1496" s="40">
        <f t="shared" si="340"/>
        <v>3.5999999999999997E-2</v>
      </c>
      <c r="K1496" s="98">
        <f t="shared" si="332"/>
        <v>43487</v>
      </c>
      <c r="L1496" s="43">
        <f t="shared" si="341"/>
        <v>16</v>
      </c>
      <c r="M1496" s="44">
        <f t="shared" si="333"/>
        <v>16</v>
      </c>
      <c r="N1496" s="8">
        <f t="shared" si="334"/>
        <v>1.002248056</v>
      </c>
      <c r="O1496" s="8">
        <f t="shared" ca="1" si="335"/>
        <v>1.0062034479999999</v>
      </c>
      <c r="P1496" s="44">
        <v>0</v>
      </c>
      <c r="Q1496" s="42">
        <f t="shared" ca="1" si="336"/>
        <v>14210.267042330001</v>
      </c>
      <c r="R1496" s="42"/>
      <c r="S1496" s="34">
        <f t="shared" si="337"/>
        <v>0</v>
      </c>
      <c r="T1496" s="34"/>
    </row>
    <row r="1497" spans="1:21" x14ac:dyDescent="0.2">
      <c r="A1497" s="38">
        <f t="shared" si="339"/>
        <v>43510</v>
      </c>
      <c r="B1497" s="39">
        <f t="shared" ca="1" si="328"/>
        <v>2305805.97213866</v>
      </c>
      <c r="C1497" s="34">
        <f t="shared" ca="1" si="329"/>
        <v>2290704.6278682002</v>
      </c>
      <c r="D1497" s="34"/>
      <c r="E1497" s="40">
        <f ca="1">IF(A1497&lt;$B$1,VLOOKUP(A1497,[1]DI!$A$4:$B$15000,2,FALSE),0)</f>
        <v>6.4000000000000001E-2</v>
      </c>
      <c r="F1497" s="41">
        <f t="shared" ca="1" si="338"/>
        <v>1.0002462024890499</v>
      </c>
      <c r="G1497" s="41">
        <f ca="1">(TRUNC(PRODUCT($F$11:$F1496),16))</f>
        <v>1.5131675566793299</v>
      </c>
      <c r="H1497" s="42">
        <f t="shared" ca="1" si="330"/>
        <v>1.50684829271829</v>
      </c>
      <c r="I1497" s="42">
        <f t="shared" ca="1" si="331"/>
        <v>1.0041937000000001</v>
      </c>
      <c r="J1497" s="40">
        <f t="shared" si="340"/>
        <v>3.5999999999999997E-2</v>
      </c>
      <c r="K1497" s="98">
        <f t="shared" si="332"/>
        <v>43487</v>
      </c>
      <c r="L1497" s="43">
        <f t="shared" si="341"/>
        <v>17</v>
      </c>
      <c r="M1497" s="44">
        <f t="shared" si="333"/>
        <v>17</v>
      </c>
      <c r="N1497" s="8">
        <f t="shared" si="334"/>
        <v>1.002388727</v>
      </c>
      <c r="O1497" s="8">
        <f t="shared" ca="1" si="335"/>
        <v>1.0065924449999999</v>
      </c>
      <c r="P1497" s="44">
        <v>0</v>
      </c>
      <c r="Q1497" s="42">
        <f t="shared" ca="1" si="336"/>
        <v>15101.34427046</v>
      </c>
      <c r="R1497" s="42"/>
      <c r="S1497" s="34">
        <f t="shared" si="337"/>
        <v>0</v>
      </c>
      <c r="T1497" s="34"/>
    </row>
    <row r="1498" spans="1:21" s="37" customFormat="1" ht="15" x14ac:dyDescent="0.25">
      <c r="A1498" s="38">
        <f t="shared" si="339"/>
        <v>43511</v>
      </c>
      <c r="B1498" s="39">
        <f t="shared" ca="1" si="328"/>
        <v>2306697.3677747301</v>
      </c>
      <c r="C1498" s="34">
        <f t="shared" ca="1" si="329"/>
        <v>2290704.6278682002</v>
      </c>
      <c r="D1498" s="34"/>
      <c r="E1498" s="40">
        <f ca="1">IF(A1498&lt;$B$1,VLOOKUP(A1498,[1]DI!$A$4:$B$15000,2,FALSE),0)</f>
        <v>6.4000000000000001E-2</v>
      </c>
      <c r="F1498" s="41">
        <f t="shared" ca="1" si="338"/>
        <v>1.0002462024890499</v>
      </c>
      <c r="G1498" s="41">
        <f ca="1">(TRUNC(PRODUCT($F$11:$F1497),16))</f>
        <v>1.5135401022981401</v>
      </c>
      <c r="H1498" s="42">
        <f t="shared" ca="1" si="330"/>
        <v>1.50684829271829</v>
      </c>
      <c r="I1498" s="42">
        <f t="shared" ca="1" si="331"/>
        <v>1.0044409299999999</v>
      </c>
      <c r="J1498" s="40">
        <f t="shared" si="340"/>
        <v>3.5999999999999997E-2</v>
      </c>
      <c r="K1498" s="98">
        <f t="shared" si="332"/>
        <v>43487</v>
      </c>
      <c r="L1498" s="43">
        <f t="shared" si="341"/>
        <v>18</v>
      </c>
      <c r="M1498" s="44">
        <f t="shared" si="333"/>
        <v>18</v>
      </c>
      <c r="N1498" s="8">
        <f t="shared" si="334"/>
        <v>1.0025294179999999</v>
      </c>
      <c r="O1498" s="8">
        <f t="shared" ca="1" si="335"/>
        <v>1.006981581</v>
      </c>
      <c r="P1498" s="44">
        <v>33</v>
      </c>
      <c r="Q1498" s="42">
        <f t="shared" ca="1" si="336"/>
        <v>15992.73990653</v>
      </c>
      <c r="R1498" s="42"/>
      <c r="S1498" s="34">
        <f t="shared" ca="1" si="337"/>
        <v>3140.5800934700001</v>
      </c>
      <c r="T1498" s="97">
        <v>19133.32</v>
      </c>
      <c r="U1498" s="36"/>
    </row>
    <row r="1499" spans="1:21" x14ac:dyDescent="0.2">
      <c r="A1499" s="38">
        <f t="shared" si="339"/>
        <v>43512</v>
      </c>
      <c r="B1499" s="39">
        <f t="shared" ca="1" si="328"/>
        <v>2288448.3994475203</v>
      </c>
      <c r="C1499" s="34">
        <f t="shared" ca="1" si="329"/>
        <v>2287564.0477747303</v>
      </c>
      <c r="D1499" s="34"/>
      <c r="E1499" s="40">
        <f ca="1">IF(A1499&lt;$B$1,VLOOKUP(A1499,[1]DI!$A$4:$B$15000,2,FALSE),0)</f>
        <v>0</v>
      </c>
      <c r="F1499" s="41">
        <f t="shared" ca="1" si="338"/>
        <v>1</v>
      </c>
      <c r="G1499" s="41">
        <f ca="1">(TRUNC(PRODUCT($F$11:$F1498),16))</f>
        <v>1.5139127396386001</v>
      </c>
      <c r="H1499" s="42">
        <f t="shared" ca="1" si="330"/>
        <v>1.5135401022981401</v>
      </c>
      <c r="I1499" s="42">
        <f t="shared" ca="1" si="331"/>
        <v>1.0002462000000001</v>
      </c>
      <c r="J1499" s="40">
        <f t="shared" si="340"/>
        <v>3.5999999999999997E-2</v>
      </c>
      <c r="K1499" s="98">
        <f t="shared" si="332"/>
        <v>43511</v>
      </c>
      <c r="L1499" s="43">
        <f t="shared" si="341"/>
        <v>1</v>
      </c>
      <c r="M1499" s="44">
        <f t="shared" si="333"/>
        <v>1</v>
      </c>
      <c r="N1499" s="8">
        <f t="shared" si="334"/>
        <v>1.000140356</v>
      </c>
      <c r="O1499" s="8">
        <f t="shared" ca="1" si="335"/>
        <v>1.000386591</v>
      </c>
      <c r="P1499" s="44">
        <v>0</v>
      </c>
      <c r="Q1499" s="42">
        <f t="shared" ca="1" si="336"/>
        <v>884.35167278999995</v>
      </c>
      <c r="R1499" s="42"/>
      <c r="S1499" s="34">
        <f t="shared" si="337"/>
        <v>0</v>
      </c>
      <c r="T1499" s="34"/>
    </row>
    <row r="1500" spans="1:21" x14ac:dyDescent="0.2">
      <c r="A1500" s="38">
        <f t="shared" si="339"/>
        <v>43513</v>
      </c>
      <c r="B1500" s="39">
        <f t="shared" ca="1" si="328"/>
        <v>2288448.3994475203</v>
      </c>
      <c r="C1500" s="34">
        <f t="shared" ca="1" si="329"/>
        <v>2287564.0477747303</v>
      </c>
      <c r="D1500" s="34"/>
      <c r="E1500" s="40">
        <f ca="1">IF(A1500&lt;$B$1,VLOOKUP(A1500,[1]DI!$A$4:$B$15000,2,FALSE),0)</f>
        <v>0</v>
      </c>
      <c r="F1500" s="41">
        <f t="shared" ca="1" si="338"/>
        <v>1</v>
      </c>
      <c r="G1500" s="41">
        <f ca="1">(TRUNC(PRODUCT($F$11:$F1499),16))</f>
        <v>1.5139127396386001</v>
      </c>
      <c r="H1500" s="42">
        <f t="shared" ca="1" si="330"/>
        <v>1.5135401022981401</v>
      </c>
      <c r="I1500" s="42">
        <f t="shared" ca="1" si="331"/>
        <v>1.0002462000000001</v>
      </c>
      <c r="J1500" s="40">
        <f t="shared" si="340"/>
        <v>3.5999999999999997E-2</v>
      </c>
      <c r="K1500" s="98">
        <f t="shared" si="332"/>
        <v>43511</v>
      </c>
      <c r="L1500" s="43">
        <f t="shared" si="341"/>
        <v>1</v>
      </c>
      <c r="M1500" s="44">
        <f t="shared" si="333"/>
        <v>1</v>
      </c>
      <c r="N1500" s="8">
        <f t="shared" si="334"/>
        <v>1.000140356</v>
      </c>
      <c r="O1500" s="8">
        <f t="shared" ca="1" si="335"/>
        <v>1.000386591</v>
      </c>
      <c r="P1500" s="44">
        <v>0</v>
      </c>
      <c r="Q1500" s="42">
        <f t="shared" ca="1" si="336"/>
        <v>884.35167278999995</v>
      </c>
      <c r="R1500" s="42"/>
      <c r="S1500" s="34">
        <f t="shared" si="337"/>
        <v>0</v>
      </c>
      <c r="T1500" s="34"/>
    </row>
    <row r="1501" spans="1:21" x14ac:dyDescent="0.2">
      <c r="A1501" s="38">
        <f t="shared" si="339"/>
        <v>43514</v>
      </c>
      <c r="B1501" s="39">
        <f t="shared" ca="1" si="328"/>
        <v>2288448.3994475203</v>
      </c>
      <c r="C1501" s="34">
        <f t="shared" ca="1" si="329"/>
        <v>2287564.0477747303</v>
      </c>
      <c r="D1501" s="34"/>
      <c r="E1501" s="40">
        <f ca="1">IF(A1501&lt;$B$1,VLOOKUP(A1501,[1]DI!$A$4:$B$15000,2,FALSE),0)</f>
        <v>6.4000000000000001E-2</v>
      </c>
      <c r="F1501" s="41">
        <f t="shared" ca="1" si="338"/>
        <v>1.0002462024890499</v>
      </c>
      <c r="G1501" s="41">
        <f ca="1">(TRUNC(PRODUCT($F$11:$F1500),16))</f>
        <v>1.5139127396386001</v>
      </c>
      <c r="H1501" s="42">
        <f t="shared" ca="1" si="330"/>
        <v>1.5135401022981401</v>
      </c>
      <c r="I1501" s="42">
        <f t="shared" ca="1" si="331"/>
        <v>1.0002462000000001</v>
      </c>
      <c r="J1501" s="40">
        <f t="shared" si="340"/>
        <v>3.5999999999999997E-2</v>
      </c>
      <c r="K1501" s="98">
        <f t="shared" si="332"/>
        <v>43511</v>
      </c>
      <c r="L1501" s="43">
        <f t="shared" si="341"/>
        <v>1</v>
      </c>
      <c r="M1501" s="44">
        <f t="shared" si="333"/>
        <v>1</v>
      </c>
      <c r="N1501" s="8">
        <f t="shared" si="334"/>
        <v>1.000140356</v>
      </c>
      <c r="O1501" s="8">
        <f t="shared" ca="1" si="335"/>
        <v>1.000386591</v>
      </c>
      <c r="P1501" s="44">
        <v>0</v>
      </c>
      <c r="Q1501" s="42">
        <f t="shared" ca="1" si="336"/>
        <v>884.35167278999995</v>
      </c>
      <c r="R1501" s="42"/>
      <c r="S1501" s="34">
        <f t="shared" si="337"/>
        <v>0</v>
      </c>
      <c r="T1501" s="34"/>
    </row>
    <row r="1502" spans="1:21" x14ac:dyDescent="0.2">
      <c r="A1502" s="38">
        <f t="shared" si="339"/>
        <v>43515</v>
      </c>
      <c r="B1502" s="39">
        <f t="shared" ca="1" si="328"/>
        <v>2289333.1102678701</v>
      </c>
      <c r="C1502" s="34">
        <f t="shared" ca="1" si="329"/>
        <v>2287564.0477747303</v>
      </c>
      <c r="D1502" s="34"/>
      <c r="E1502" s="40">
        <f ca="1">IF(A1502&lt;$B$1,VLOOKUP(A1502,[1]DI!$A$4:$B$15000,2,FALSE),0)</f>
        <v>6.4000000000000001E-2</v>
      </c>
      <c r="F1502" s="41">
        <f t="shared" ca="1" si="338"/>
        <v>1.0002462024890499</v>
      </c>
      <c r="G1502" s="41">
        <f ca="1">(TRUNC(PRODUCT($F$11:$F1501),16))</f>
        <v>1.5142854687233001</v>
      </c>
      <c r="H1502" s="42">
        <f t="shared" ca="1" si="330"/>
        <v>1.5135401022981401</v>
      </c>
      <c r="I1502" s="42">
        <f t="shared" ca="1" si="331"/>
        <v>1.00049247</v>
      </c>
      <c r="J1502" s="40">
        <f t="shared" si="340"/>
        <v>3.5999999999999997E-2</v>
      </c>
      <c r="K1502" s="98">
        <f t="shared" si="332"/>
        <v>43511</v>
      </c>
      <c r="L1502" s="43">
        <f t="shared" si="341"/>
        <v>2</v>
      </c>
      <c r="M1502" s="44">
        <f t="shared" si="333"/>
        <v>2</v>
      </c>
      <c r="N1502" s="8">
        <f t="shared" si="334"/>
        <v>1.0002807309999999</v>
      </c>
      <c r="O1502" s="8">
        <f t="shared" ca="1" si="335"/>
        <v>1.000773339</v>
      </c>
      <c r="P1502" s="44">
        <v>0</v>
      </c>
      <c r="Q1502" s="42">
        <f t="shared" ca="1" si="336"/>
        <v>1769.06249314</v>
      </c>
      <c r="R1502" s="42"/>
      <c r="S1502" s="34">
        <f t="shared" si="337"/>
        <v>0</v>
      </c>
      <c r="T1502" s="34"/>
    </row>
    <row r="1503" spans="1:21" x14ac:dyDescent="0.2">
      <c r="A1503" s="38">
        <f t="shared" si="339"/>
        <v>43516</v>
      </c>
      <c r="B1503" s="39">
        <f t="shared" ca="1" si="328"/>
        <v>2290218.1413471801</v>
      </c>
      <c r="C1503" s="34">
        <f t="shared" ca="1" si="329"/>
        <v>2287564.0477747303</v>
      </c>
      <c r="D1503" s="34"/>
      <c r="E1503" s="40">
        <f ca="1">IF(A1503&lt;$B$1,VLOOKUP(A1503,[1]DI!$A$4:$B$15000,2,FALSE),0)</f>
        <v>6.4000000000000001E-2</v>
      </c>
      <c r="F1503" s="41">
        <f t="shared" ca="1" si="338"/>
        <v>1.0002462024890499</v>
      </c>
      <c r="G1503" s="41">
        <f ca="1">(TRUNC(PRODUCT($F$11:$F1502),16))</f>
        <v>1.5146582895748399</v>
      </c>
      <c r="H1503" s="42">
        <f t="shared" ca="1" si="330"/>
        <v>1.5135401022981401</v>
      </c>
      <c r="I1503" s="42">
        <f t="shared" ca="1" si="331"/>
        <v>1.00073879</v>
      </c>
      <c r="J1503" s="40">
        <f t="shared" si="340"/>
        <v>3.5999999999999997E-2</v>
      </c>
      <c r="K1503" s="98">
        <f t="shared" si="332"/>
        <v>43511</v>
      </c>
      <c r="L1503" s="43">
        <f t="shared" si="341"/>
        <v>3</v>
      </c>
      <c r="M1503" s="44">
        <f t="shared" si="333"/>
        <v>3</v>
      </c>
      <c r="N1503" s="8">
        <f t="shared" si="334"/>
        <v>1.000421126</v>
      </c>
      <c r="O1503" s="8">
        <f t="shared" ca="1" si="335"/>
        <v>1.001160227</v>
      </c>
      <c r="P1503" s="44">
        <v>0</v>
      </c>
      <c r="Q1503" s="42">
        <f t="shared" ca="1" si="336"/>
        <v>2654.09357245</v>
      </c>
      <c r="R1503" s="42"/>
      <c r="S1503" s="34">
        <f t="shared" si="337"/>
        <v>0</v>
      </c>
      <c r="T1503" s="34"/>
    </row>
    <row r="1504" spans="1:21" x14ac:dyDescent="0.2">
      <c r="A1504" s="38">
        <f t="shared" si="339"/>
        <v>43517</v>
      </c>
      <c r="B1504" s="39">
        <f t="shared" ca="1" si="328"/>
        <v>2291103.5132735404</v>
      </c>
      <c r="C1504" s="34">
        <f t="shared" ca="1" si="329"/>
        <v>2287564.0477747303</v>
      </c>
      <c r="D1504" s="34"/>
      <c r="E1504" s="40">
        <f ca="1">IF(A1504&lt;$B$1,VLOOKUP(A1504,[1]DI!$A$4:$B$15000,2,FALSE),0)</f>
        <v>6.4000000000000001E-2</v>
      </c>
      <c r="F1504" s="41">
        <f t="shared" ca="1" si="338"/>
        <v>1.0002462024890499</v>
      </c>
      <c r="G1504" s="41">
        <f ca="1">(TRUNC(PRODUCT($F$11:$F1503),16))</f>
        <v>1.5150312022157899</v>
      </c>
      <c r="H1504" s="42">
        <f t="shared" ca="1" si="330"/>
        <v>1.5135401022981401</v>
      </c>
      <c r="I1504" s="42">
        <f t="shared" ca="1" si="331"/>
        <v>1.0009851700000001</v>
      </c>
      <c r="J1504" s="40">
        <f t="shared" si="340"/>
        <v>3.5999999999999997E-2</v>
      </c>
      <c r="K1504" s="98">
        <f t="shared" si="332"/>
        <v>43511</v>
      </c>
      <c r="L1504" s="43">
        <f t="shared" si="341"/>
        <v>4</v>
      </c>
      <c r="M1504" s="44">
        <f t="shared" si="333"/>
        <v>4</v>
      </c>
      <c r="N1504" s="8">
        <f t="shared" si="334"/>
        <v>1.0005615409999999</v>
      </c>
      <c r="O1504" s="8">
        <f t="shared" ca="1" si="335"/>
        <v>1.001547264</v>
      </c>
      <c r="P1504" s="44">
        <v>0</v>
      </c>
      <c r="Q1504" s="42">
        <f t="shared" ca="1" si="336"/>
        <v>3539.4654988100001</v>
      </c>
      <c r="R1504" s="42"/>
      <c r="S1504" s="34">
        <f t="shared" si="337"/>
        <v>0</v>
      </c>
      <c r="T1504" s="34"/>
    </row>
    <row r="1505" spans="1:21" x14ac:dyDescent="0.2">
      <c r="A1505" s="38">
        <f t="shared" si="339"/>
        <v>43518</v>
      </c>
      <c r="B1505" s="39">
        <f t="shared" ca="1" si="328"/>
        <v>2291989.2489225804</v>
      </c>
      <c r="C1505" s="34">
        <f t="shared" ca="1" si="329"/>
        <v>2287564.0477747303</v>
      </c>
      <c r="D1505" s="34"/>
      <c r="E1505" s="40">
        <f ca="1">IF(A1505&lt;$B$1,VLOOKUP(A1505,[1]DI!$A$4:$B$15000,2,FALSE),0)</f>
        <v>6.4000000000000001E-2</v>
      </c>
      <c r="F1505" s="41">
        <f t="shared" ca="1" si="338"/>
        <v>1.0002462024890499</v>
      </c>
      <c r="G1505" s="41">
        <f ca="1">(TRUNC(PRODUCT($F$11:$F1504),16))</f>
        <v>1.5154042066687601</v>
      </c>
      <c r="H1505" s="42">
        <f t="shared" ca="1" si="330"/>
        <v>1.5135401022981401</v>
      </c>
      <c r="I1505" s="42">
        <f t="shared" ca="1" si="331"/>
        <v>1.00123162</v>
      </c>
      <c r="J1505" s="40">
        <f t="shared" si="340"/>
        <v>3.5999999999999997E-2</v>
      </c>
      <c r="K1505" s="98">
        <f t="shared" si="332"/>
        <v>43511</v>
      </c>
      <c r="L1505" s="43">
        <f t="shared" si="341"/>
        <v>5</v>
      </c>
      <c r="M1505" s="44">
        <f t="shared" si="333"/>
        <v>5</v>
      </c>
      <c r="N1505" s="8">
        <f t="shared" si="334"/>
        <v>1.0007019749999999</v>
      </c>
      <c r="O1505" s="8">
        <f t="shared" ca="1" si="335"/>
        <v>1.00193446</v>
      </c>
      <c r="P1505" s="44">
        <v>0</v>
      </c>
      <c r="Q1505" s="42">
        <f t="shared" ca="1" si="336"/>
        <v>4425.2011478499999</v>
      </c>
      <c r="R1505" s="42"/>
      <c r="S1505" s="34">
        <f t="shared" si="337"/>
        <v>0</v>
      </c>
      <c r="T1505" s="34"/>
    </row>
    <row r="1506" spans="1:21" x14ac:dyDescent="0.2">
      <c r="A1506" s="38">
        <f t="shared" si="339"/>
        <v>43519</v>
      </c>
      <c r="B1506" s="39">
        <f t="shared" ca="1" si="328"/>
        <v>2292875.3002554602</v>
      </c>
      <c r="C1506" s="34">
        <f t="shared" ca="1" si="329"/>
        <v>2287564.0477747303</v>
      </c>
      <c r="D1506" s="34"/>
      <c r="E1506" s="40">
        <f ca="1">IF(A1506&lt;$B$1,VLOOKUP(A1506,[1]DI!$A$4:$B$15000,2,FALSE),0)</f>
        <v>0</v>
      </c>
      <c r="F1506" s="41">
        <f t="shared" ca="1" si="338"/>
        <v>1</v>
      </c>
      <c r="G1506" s="41">
        <f ca="1">(TRUNC(PRODUCT($F$11:$F1505),16))</f>
        <v>1.5157773029563599</v>
      </c>
      <c r="H1506" s="42">
        <f t="shared" ca="1" si="330"/>
        <v>1.5135401022981401</v>
      </c>
      <c r="I1506" s="42">
        <f t="shared" ca="1" si="331"/>
        <v>1.00147812</v>
      </c>
      <c r="J1506" s="40">
        <f t="shared" si="340"/>
        <v>3.5999999999999997E-2</v>
      </c>
      <c r="K1506" s="98">
        <f t="shared" si="332"/>
        <v>43511</v>
      </c>
      <c r="L1506" s="43">
        <f t="shared" si="341"/>
        <v>5</v>
      </c>
      <c r="M1506" s="44">
        <f t="shared" si="333"/>
        <v>6</v>
      </c>
      <c r="N1506" s="8">
        <f t="shared" si="334"/>
        <v>1.000842429</v>
      </c>
      <c r="O1506" s="8">
        <f t="shared" ca="1" si="335"/>
        <v>1.002321794</v>
      </c>
      <c r="P1506" s="44">
        <v>0</v>
      </c>
      <c r="Q1506" s="42">
        <f t="shared" ca="1" si="336"/>
        <v>5311.2524807299997</v>
      </c>
      <c r="R1506" s="42"/>
      <c r="S1506" s="34">
        <f t="shared" si="337"/>
        <v>0</v>
      </c>
      <c r="T1506" s="34"/>
    </row>
    <row r="1507" spans="1:21" x14ac:dyDescent="0.2">
      <c r="A1507" s="38">
        <f t="shared" si="339"/>
        <v>43520</v>
      </c>
      <c r="B1507" s="39">
        <f t="shared" ca="1" si="328"/>
        <v>2292875.3002554602</v>
      </c>
      <c r="C1507" s="34">
        <f t="shared" ca="1" si="329"/>
        <v>2287564.0477747303</v>
      </c>
      <c r="D1507" s="34"/>
      <c r="E1507" s="40">
        <f ca="1">IF(A1507&lt;$B$1,VLOOKUP(A1507,[1]DI!$A$4:$B$15000,2,FALSE),0)</f>
        <v>0</v>
      </c>
      <c r="F1507" s="41">
        <f t="shared" ca="1" si="338"/>
        <v>1</v>
      </c>
      <c r="G1507" s="41">
        <f ca="1">(TRUNC(PRODUCT($F$11:$F1506),16))</f>
        <v>1.5157773029563599</v>
      </c>
      <c r="H1507" s="42">
        <f t="shared" ca="1" si="330"/>
        <v>1.5135401022981401</v>
      </c>
      <c r="I1507" s="42">
        <f t="shared" ca="1" si="331"/>
        <v>1.00147812</v>
      </c>
      <c r="J1507" s="40">
        <f t="shared" si="340"/>
        <v>3.5999999999999997E-2</v>
      </c>
      <c r="K1507" s="98">
        <f t="shared" si="332"/>
        <v>43511</v>
      </c>
      <c r="L1507" s="43">
        <f t="shared" si="341"/>
        <v>5</v>
      </c>
      <c r="M1507" s="44">
        <f t="shared" si="333"/>
        <v>6</v>
      </c>
      <c r="N1507" s="8">
        <f t="shared" si="334"/>
        <v>1.000842429</v>
      </c>
      <c r="O1507" s="8">
        <f t="shared" ca="1" si="335"/>
        <v>1.002321794</v>
      </c>
      <c r="P1507" s="44">
        <v>0</v>
      </c>
      <c r="Q1507" s="42">
        <f t="shared" ca="1" si="336"/>
        <v>5311.2524807299997</v>
      </c>
      <c r="R1507" s="42"/>
      <c r="S1507" s="34">
        <f t="shared" si="337"/>
        <v>0</v>
      </c>
      <c r="T1507" s="34"/>
    </row>
    <row r="1508" spans="1:21" x14ac:dyDescent="0.2">
      <c r="A1508" s="38">
        <f t="shared" si="339"/>
        <v>43521</v>
      </c>
      <c r="B1508" s="39">
        <f t="shared" ca="1" si="328"/>
        <v>2292875.3002554602</v>
      </c>
      <c r="C1508" s="34">
        <f t="shared" ca="1" si="329"/>
        <v>2287564.0477747303</v>
      </c>
      <c r="D1508" s="34"/>
      <c r="E1508" s="40">
        <f ca="1">IF(A1508&lt;$B$1,VLOOKUP(A1508,[1]DI!$A$4:$B$15000,2,FALSE),0)</f>
        <v>6.4000000000000001E-2</v>
      </c>
      <c r="F1508" s="41">
        <f t="shared" ca="1" si="338"/>
        <v>1.0002462024890499</v>
      </c>
      <c r="G1508" s="41">
        <f ca="1">(TRUNC(PRODUCT($F$11:$F1507),16))</f>
        <v>1.5157773029563599</v>
      </c>
      <c r="H1508" s="42">
        <f t="shared" ca="1" si="330"/>
        <v>1.5135401022981401</v>
      </c>
      <c r="I1508" s="42">
        <f t="shared" ca="1" si="331"/>
        <v>1.00147812</v>
      </c>
      <c r="J1508" s="40">
        <f t="shared" si="340"/>
        <v>3.5999999999999997E-2</v>
      </c>
      <c r="K1508" s="98">
        <f t="shared" si="332"/>
        <v>43511</v>
      </c>
      <c r="L1508" s="43">
        <f t="shared" si="341"/>
        <v>6</v>
      </c>
      <c r="M1508" s="44">
        <f t="shared" si="333"/>
        <v>6</v>
      </c>
      <c r="N1508" s="8">
        <f t="shared" si="334"/>
        <v>1.000842429</v>
      </c>
      <c r="O1508" s="8">
        <f t="shared" ca="1" si="335"/>
        <v>1.002321794</v>
      </c>
      <c r="P1508" s="44">
        <v>0</v>
      </c>
      <c r="Q1508" s="42">
        <f t="shared" ca="1" si="336"/>
        <v>5311.2524807299997</v>
      </c>
      <c r="R1508" s="42"/>
      <c r="S1508" s="34">
        <f t="shared" si="337"/>
        <v>0</v>
      </c>
      <c r="T1508" s="34"/>
    </row>
    <row r="1509" spans="1:21" x14ac:dyDescent="0.2">
      <c r="A1509" s="38">
        <f t="shared" si="339"/>
        <v>43522</v>
      </c>
      <c r="B1509" s="39">
        <f t="shared" ca="1" si="328"/>
        <v>2293761.7175985901</v>
      </c>
      <c r="C1509" s="34">
        <f t="shared" ca="1" si="329"/>
        <v>2287564.0477747303</v>
      </c>
      <c r="D1509" s="34"/>
      <c r="E1509" s="40">
        <f ca="1">IF(A1509&lt;$B$1,VLOOKUP(A1509,[1]DI!$A$4:$B$15000,2,FALSE),0)</f>
        <v>6.4000000000000001E-2</v>
      </c>
      <c r="F1509" s="41">
        <f t="shared" ca="1" si="338"/>
        <v>1.0002462024890499</v>
      </c>
      <c r="G1509" s="41">
        <f ca="1">(TRUNC(PRODUCT($F$11:$F1508),16))</f>
        <v>1.51615049110119</v>
      </c>
      <c r="H1509" s="42">
        <f t="shared" ca="1" si="330"/>
        <v>1.5135401022981401</v>
      </c>
      <c r="I1509" s="42">
        <f t="shared" ca="1" si="331"/>
        <v>1.0017246900000001</v>
      </c>
      <c r="J1509" s="40">
        <f t="shared" si="340"/>
        <v>3.5999999999999997E-2</v>
      </c>
      <c r="K1509" s="98">
        <f t="shared" si="332"/>
        <v>43511</v>
      </c>
      <c r="L1509" s="43">
        <f t="shared" si="341"/>
        <v>7</v>
      </c>
      <c r="M1509" s="44">
        <f t="shared" si="333"/>
        <v>7</v>
      </c>
      <c r="N1509" s="8">
        <f t="shared" si="334"/>
        <v>1.0009829029999999</v>
      </c>
      <c r="O1509" s="8">
        <f t="shared" ca="1" si="335"/>
        <v>1.0027092879999999</v>
      </c>
      <c r="P1509" s="44">
        <v>0</v>
      </c>
      <c r="Q1509" s="42">
        <f t="shared" ca="1" si="336"/>
        <v>6197.6698238600002</v>
      </c>
      <c r="R1509" s="42"/>
      <c r="S1509" s="34">
        <f t="shared" si="337"/>
        <v>0</v>
      </c>
      <c r="T1509" s="34"/>
    </row>
    <row r="1510" spans="1:21" x14ac:dyDescent="0.2">
      <c r="A1510" s="38">
        <f t="shared" si="339"/>
        <v>43523</v>
      </c>
      <c r="B1510" s="39">
        <f t="shared" ca="1" si="328"/>
        <v>2294648.4780763304</v>
      </c>
      <c r="C1510" s="34">
        <f t="shared" ca="1" si="329"/>
        <v>2287564.0477747303</v>
      </c>
      <c r="D1510" s="34"/>
      <c r="E1510" s="40">
        <f ca="1">IF(A1510&lt;$B$1,VLOOKUP(A1510,[1]DI!$A$4:$B$15000,2,FALSE),0)</f>
        <v>6.4000000000000001E-2</v>
      </c>
      <c r="F1510" s="41">
        <f t="shared" ca="1" si="338"/>
        <v>1.0002462024890499</v>
      </c>
      <c r="G1510" s="41">
        <f ca="1">(TRUNC(PRODUCT($F$11:$F1509),16))</f>
        <v>1.5165237711258801</v>
      </c>
      <c r="H1510" s="42">
        <f t="shared" ca="1" si="330"/>
        <v>1.5135401022981401</v>
      </c>
      <c r="I1510" s="42">
        <f t="shared" ca="1" si="331"/>
        <v>1.00197132</v>
      </c>
      <c r="J1510" s="40">
        <f t="shared" si="340"/>
        <v>3.5999999999999997E-2</v>
      </c>
      <c r="K1510" s="98">
        <f t="shared" si="332"/>
        <v>43511</v>
      </c>
      <c r="L1510" s="43">
        <f t="shared" si="341"/>
        <v>8</v>
      </c>
      <c r="M1510" s="44">
        <f t="shared" si="333"/>
        <v>8</v>
      </c>
      <c r="N1510" s="8">
        <f t="shared" si="334"/>
        <v>1.001123397</v>
      </c>
      <c r="O1510" s="8">
        <f t="shared" ca="1" si="335"/>
        <v>1.0030969320000001</v>
      </c>
      <c r="P1510" s="44">
        <v>0</v>
      </c>
      <c r="Q1510" s="42">
        <f t="shared" ca="1" si="336"/>
        <v>7084.4303016000003</v>
      </c>
      <c r="R1510" s="42"/>
      <c r="S1510" s="34">
        <f t="shared" si="337"/>
        <v>0</v>
      </c>
      <c r="T1510" s="34"/>
    </row>
    <row r="1511" spans="1:21" x14ac:dyDescent="0.2">
      <c r="A1511" s="38">
        <f t="shared" si="339"/>
        <v>43524</v>
      </c>
      <c r="B1511" s="39">
        <f t="shared" ca="1" si="328"/>
        <v>2295535.5748259802</v>
      </c>
      <c r="C1511" s="34">
        <f t="shared" ca="1" si="329"/>
        <v>2287564.0477747303</v>
      </c>
      <c r="D1511" s="34"/>
      <c r="E1511" s="40">
        <f ca="1">IF(A1511&lt;$B$1,VLOOKUP(A1511,[1]DI!$A$4:$B$15000,2,FALSE),0)</f>
        <v>6.4000000000000001E-2</v>
      </c>
      <c r="F1511" s="41">
        <f t="shared" ca="1" si="338"/>
        <v>1.0002462024890499</v>
      </c>
      <c r="G1511" s="41">
        <f ca="1">(TRUNC(PRODUCT($F$11:$F1510),16))</f>
        <v>1.51689714305303</v>
      </c>
      <c r="H1511" s="42">
        <f t="shared" ca="1" si="330"/>
        <v>1.5135401022981401</v>
      </c>
      <c r="I1511" s="42">
        <f t="shared" ca="1" si="331"/>
        <v>1.00221801</v>
      </c>
      <c r="J1511" s="40">
        <f t="shared" si="340"/>
        <v>3.5999999999999997E-2</v>
      </c>
      <c r="K1511" s="98">
        <f t="shared" si="332"/>
        <v>43511</v>
      </c>
      <c r="L1511" s="43">
        <f t="shared" si="341"/>
        <v>9</v>
      </c>
      <c r="M1511" s="44">
        <f t="shared" si="333"/>
        <v>9</v>
      </c>
      <c r="N1511" s="8">
        <f t="shared" si="334"/>
        <v>1.00126391</v>
      </c>
      <c r="O1511" s="8">
        <f t="shared" ca="1" si="335"/>
        <v>1.0034847229999999</v>
      </c>
      <c r="P1511" s="44">
        <v>0</v>
      </c>
      <c r="Q1511" s="42">
        <f t="shared" ca="1" si="336"/>
        <v>7971.5270512500001</v>
      </c>
      <c r="R1511" s="42"/>
      <c r="S1511" s="34">
        <f t="shared" si="337"/>
        <v>0</v>
      </c>
      <c r="T1511" s="34"/>
    </row>
    <row r="1512" spans="1:21" x14ac:dyDescent="0.2">
      <c r="A1512" s="38">
        <f t="shared" si="339"/>
        <v>43525</v>
      </c>
      <c r="B1512" s="39">
        <f t="shared" ca="1" si="328"/>
        <v>2296422.9941221601</v>
      </c>
      <c r="C1512" s="34">
        <f t="shared" ca="1" si="329"/>
        <v>2287564.0477747303</v>
      </c>
      <c r="D1512" s="34"/>
      <c r="E1512" s="40">
        <f ca="1">IF(A1512&lt;$B$1,VLOOKUP(A1512,[1]DI!$A$4:$B$15000,2,FALSE),0)</f>
        <v>6.4000000000000001E-2</v>
      </c>
      <c r="F1512" s="41">
        <f t="shared" ca="1" si="338"/>
        <v>1.0002462024890499</v>
      </c>
      <c r="G1512" s="41">
        <f ca="1">(TRUNC(PRODUCT($F$11:$F1511),16))</f>
        <v>1.5172706069052899</v>
      </c>
      <c r="H1512" s="42">
        <f t="shared" ca="1" si="330"/>
        <v>1.5135401022981401</v>
      </c>
      <c r="I1512" s="42">
        <f t="shared" ca="1" si="331"/>
        <v>1.0024647499999999</v>
      </c>
      <c r="J1512" s="40">
        <f t="shared" si="340"/>
        <v>3.5999999999999997E-2</v>
      </c>
      <c r="K1512" s="98">
        <f t="shared" si="332"/>
        <v>43511</v>
      </c>
      <c r="L1512" s="43">
        <f t="shared" si="341"/>
        <v>10</v>
      </c>
      <c r="M1512" s="44">
        <f t="shared" si="333"/>
        <v>10</v>
      </c>
      <c r="N1512" s="8">
        <f t="shared" si="334"/>
        <v>1.001404443</v>
      </c>
      <c r="O1512" s="8">
        <f t="shared" ca="1" si="335"/>
        <v>1.0038726549999999</v>
      </c>
      <c r="P1512" s="44">
        <v>0</v>
      </c>
      <c r="Q1512" s="42">
        <f t="shared" ca="1" si="336"/>
        <v>8858.9463474299992</v>
      </c>
      <c r="R1512" s="42"/>
      <c r="S1512" s="34">
        <f t="shared" si="337"/>
        <v>0</v>
      </c>
      <c r="T1512" s="34"/>
    </row>
    <row r="1513" spans="1:21" x14ac:dyDescent="0.2">
      <c r="A1513" s="38">
        <f t="shared" si="339"/>
        <v>43526</v>
      </c>
      <c r="B1513" s="39">
        <f t="shared" ca="1" si="328"/>
        <v>2297310.77485346</v>
      </c>
      <c r="C1513" s="34">
        <f t="shared" ca="1" si="329"/>
        <v>2287564.0477747303</v>
      </c>
      <c r="D1513" s="34"/>
      <c r="E1513" s="40">
        <f ca="1">IF(A1513&lt;$B$1,VLOOKUP(A1513,[1]DI!$A$4:$B$15000,2,FALSE),0)</f>
        <v>0</v>
      </c>
      <c r="F1513" s="41">
        <f t="shared" ca="1" si="338"/>
        <v>1</v>
      </c>
      <c r="G1513" s="41">
        <f ca="1">(TRUNC(PRODUCT($F$11:$F1512),16))</f>
        <v>1.5176441627052699</v>
      </c>
      <c r="H1513" s="42">
        <f t="shared" ca="1" si="330"/>
        <v>1.5135401022981401</v>
      </c>
      <c r="I1513" s="42">
        <f t="shared" ca="1" si="331"/>
        <v>1.0027115600000001</v>
      </c>
      <c r="J1513" s="40">
        <f t="shared" si="340"/>
        <v>3.5999999999999997E-2</v>
      </c>
      <c r="K1513" s="98">
        <f t="shared" si="332"/>
        <v>43511</v>
      </c>
      <c r="L1513" s="43">
        <f t="shared" si="341"/>
        <v>10</v>
      </c>
      <c r="M1513" s="44">
        <f t="shared" si="333"/>
        <v>11</v>
      </c>
      <c r="N1513" s="8">
        <f t="shared" si="334"/>
        <v>1.001544996</v>
      </c>
      <c r="O1513" s="8">
        <f t="shared" ca="1" si="335"/>
        <v>1.0042607450000001</v>
      </c>
      <c r="P1513" s="44">
        <v>0</v>
      </c>
      <c r="Q1513" s="42">
        <f t="shared" ca="1" si="336"/>
        <v>9746.7270787300004</v>
      </c>
      <c r="R1513" s="42"/>
      <c r="S1513" s="34">
        <f t="shared" si="337"/>
        <v>0</v>
      </c>
      <c r="T1513" s="34"/>
    </row>
    <row r="1514" spans="1:21" x14ac:dyDescent="0.2">
      <c r="A1514" s="38">
        <f t="shared" si="339"/>
        <v>43527</v>
      </c>
      <c r="B1514" s="39">
        <f t="shared" ca="1" si="328"/>
        <v>2297310.77485346</v>
      </c>
      <c r="C1514" s="34">
        <f t="shared" ca="1" si="329"/>
        <v>2287564.0477747303</v>
      </c>
      <c r="D1514" s="34"/>
      <c r="E1514" s="40">
        <f ca="1">IF(A1514&lt;$B$1,VLOOKUP(A1514,[1]DI!$A$4:$B$15000,2,FALSE),0)</f>
        <v>0</v>
      </c>
      <c r="F1514" s="41">
        <f t="shared" ca="1" si="338"/>
        <v>1</v>
      </c>
      <c r="G1514" s="41">
        <f ca="1">(TRUNC(PRODUCT($F$11:$F1513),16))</f>
        <v>1.5176441627052699</v>
      </c>
      <c r="H1514" s="42">
        <f t="shared" ca="1" si="330"/>
        <v>1.5135401022981401</v>
      </c>
      <c r="I1514" s="42">
        <f t="shared" ca="1" si="331"/>
        <v>1.0027115600000001</v>
      </c>
      <c r="J1514" s="40">
        <f t="shared" si="340"/>
        <v>3.5999999999999997E-2</v>
      </c>
      <c r="K1514" s="98">
        <f t="shared" si="332"/>
        <v>43511</v>
      </c>
      <c r="L1514" s="43">
        <f t="shared" si="341"/>
        <v>10</v>
      </c>
      <c r="M1514" s="44">
        <f t="shared" si="333"/>
        <v>11</v>
      </c>
      <c r="N1514" s="8">
        <f t="shared" si="334"/>
        <v>1.001544996</v>
      </c>
      <c r="O1514" s="8">
        <f t="shared" ca="1" si="335"/>
        <v>1.0042607450000001</v>
      </c>
      <c r="P1514" s="44">
        <v>0</v>
      </c>
      <c r="Q1514" s="42">
        <f t="shared" ca="1" si="336"/>
        <v>9746.7270787300004</v>
      </c>
      <c r="R1514" s="42"/>
      <c r="S1514" s="34">
        <f t="shared" si="337"/>
        <v>0</v>
      </c>
      <c r="T1514" s="34"/>
    </row>
    <row r="1515" spans="1:21" x14ac:dyDescent="0.2">
      <c r="A1515" s="38">
        <f t="shared" si="339"/>
        <v>43528</v>
      </c>
      <c r="B1515" s="39">
        <f t="shared" ca="1" si="328"/>
        <v>2297310.77485346</v>
      </c>
      <c r="C1515" s="34">
        <f t="shared" ca="1" si="329"/>
        <v>2287564.0477747303</v>
      </c>
      <c r="D1515" s="34"/>
      <c r="E1515" s="40">
        <f ca="1">IF(A1515&lt;$B$1,VLOOKUP(A1515,[1]DI!$A$4:$B$15000,2,FALSE),0)</f>
        <v>0</v>
      </c>
      <c r="F1515" s="41">
        <f t="shared" ca="1" si="338"/>
        <v>1</v>
      </c>
      <c r="G1515" s="41">
        <f ca="1">(TRUNC(PRODUCT($F$11:$F1514),16))</f>
        <v>1.5176441627052699</v>
      </c>
      <c r="H1515" s="42">
        <f t="shared" ca="1" si="330"/>
        <v>1.5135401022981401</v>
      </c>
      <c r="I1515" s="42">
        <f t="shared" ca="1" si="331"/>
        <v>1.0027115600000001</v>
      </c>
      <c r="J1515" s="40">
        <f t="shared" si="340"/>
        <v>3.5999999999999997E-2</v>
      </c>
      <c r="K1515" s="98">
        <f t="shared" si="332"/>
        <v>43511</v>
      </c>
      <c r="L1515" s="43">
        <f t="shared" si="341"/>
        <v>10</v>
      </c>
      <c r="M1515" s="44">
        <f t="shared" si="333"/>
        <v>11</v>
      </c>
      <c r="N1515" s="8">
        <f t="shared" si="334"/>
        <v>1.001544996</v>
      </c>
      <c r="O1515" s="8">
        <f t="shared" ca="1" si="335"/>
        <v>1.0042607450000001</v>
      </c>
      <c r="P1515" s="44">
        <v>0</v>
      </c>
      <c r="Q1515" s="42">
        <f t="shared" ca="1" si="336"/>
        <v>9746.7270787300004</v>
      </c>
      <c r="R1515" s="42"/>
      <c r="S1515" s="34">
        <f t="shared" si="337"/>
        <v>0</v>
      </c>
      <c r="T1515" s="34"/>
    </row>
    <row r="1516" spans="1:21" x14ac:dyDescent="0.2">
      <c r="A1516" s="38">
        <f t="shared" si="339"/>
        <v>43529</v>
      </c>
      <c r="B1516" s="39">
        <f t="shared" ca="1" si="328"/>
        <v>2297310.77485346</v>
      </c>
      <c r="C1516" s="34">
        <f t="shared" ca="1" si="329"/>
        <v>2287564.0477747303</v>
      </c>
      <c r="D1516" s="34"/>
      <c r="E1516" s="40">
        <f ca="1">IF(A1516&lt;$B$1,VLOOKUP(A1516,[1]DI!$A$4:$B$15000,2,FALSE),0)</f>
        <v>0</v>
      </c>
      <c r="F1516" s="41">
        <f t="shared" ca="1" si="338"/>
        <v>1</v>
      </c>
      <c r="G1516" s="41">
        <f ca="1">(TRUNC(PRODUCT($F$11:$F1515),16))</f>
        <v>1.5176441627052699</v>
      </c>
      <c r="H1516" s="42">
        <f t="shared" ca="1" si="330"/>
        <v>1.5135401022981401</v>
      </c>
      <c r="I1516" s="42">
        <f t="shared" ca="1" si="331"/>
        <v>1.0027115600000001</v>
      </c>
      <c r="J1516" s="40">
        <f t="shared" si="340"/>
        <v>3.5999999999999997E-2</v>
      </c>
      <c r="K1516" s="98">
        <f t="shared" si="332"/>
        <v>43511</v>
      </c>
      <c r="L1516" s="43">
        <f t="shared" si="341"/>
        <v>10</v>
      </c>
      <c r="M1516" s="44">
        <f t="shared" si="333"/>
        <v>11</v>
      </c>
      <c r="N1516" s="8">
        <f t="shared" si="334"/>
        <v>1.001544996</v>
      </c>
      <c r="O1516" s="8">
        <f t="shared" ca="1" si="335"/>
        <v>1.0042607450000001</v>
      </c>
      <c r="P1516" s="44">
        <v>0</v>
      </c>
      <c r="Q1516" s="42">
        <f t="shared" ca="1" si="336"/>
        <v>9746.7270787300004</v>
      </c>
      <c r="R1516" s="42"/>
      <c r="S1516" s="34">
        <f t="shared" si="337"/>
        <v>0</v>
      </c>
      <c r="T1516" s="34"/>
    </row>
    <row r="1517" spans="1:21" s="37" customFormat="1" ht="15" x14ac:dyDescent="0.25">
      <c r="A1517" s="38">
        <f t="shared" si="339"/>
        <v>43530</v>
      </c>
      <c r="B1517" s="39">
        <f t="shared" ca="1" si="328"/>
        <v>2297310.77485346</v>
      </c>
      <c r="C1517" s="34">
        <f t="shared" ca="1" si="329"/>
        <v>2287564.0477747303</v>
      </c>
      <c r="D1517" s="34"/>
      <c r="E1517" s="40">
        <f ca="1">IF(A1517&lt;$B$1,VLOOKUP(A1517,[1]DI!$A$4:$B$15000,2,FALSE),0)</f>
        <v>6.4000000000000001E-2</v>
      </c>
      <c r="F1517" s="41">
        <f t="shared" ca="1" si="338"/>
        <v>1.0002462024890499</v>
      </c>
      <c r="G1517" s="41">
        <f ca="1">(TRUNC(PRODUCT($F$11:$F1516),16))</f>
        <v>1.5176441627052699</v>
      </c>
      <c r="H1517" s="42">
        <f t="shared" ca="1" si="330"/>
        <v>1.5135401022981401</v>
      </c>
      <c r="I1517" s="42">
        <f t="shared" ca="1" si="331"/>
        <v>1.0027115600000001</v>
      </c>
      <c r="J1517" s="40">
        <f t="shared" si="340"/>
        <v>3.5999999999999997E-2</v>
      </c>
      <c r="K1517" s="98">
        <f t="shared" si="332"/>
        <v>43511</v>
      </c>
      <c r="L1517" s="43">
        <f t="shared" si="341"/>
        <v>11</v>
      </c>
      <c r="M1517" s="44">
        <f t="shared" si="333"/>
        <v>11</v>
      </c>
      <c r="N1517" s="8">
        <f t="shared" si="334"/>
        <v>1.001544996</v>
      </c>
      <c r="O1517" s="8">
        <f t="shared" ca="1" si="335"/>
        <v>1.0042607450000001</v>
      </c>
      <c r="P1517" s="44">
        <v>34</v>
      </c>
      <c r="Q1517" s="42">
        <f t="shared" ca="1" si="336"/>
        <v>9746.7270787300004</v>
      </c>
      <c r="R1517" s="42"/>
      <c r="S1517" s="34">
        <f t="shared" ca="1" si="337"/>
        <v>-2841.7270787300004</v>
      </c>
      <c r="T1517" s="97">
        <v>6905</v>
      </c>
      <c r="U1517" s="36"/>
    </row>
    <row r="1518" spans="1:21" x14ac:dyDescent="0.2">
      <c r="A1518" s="38">
        <f t="shared" si="339"/>
        <v>43531</v>
      </c>
      <c r="B1518" s="39">
        <f t="shared" ca="1" si="328"/>
        <v>2291291.22511236</v>
      </c>
      <c r="C1518" s="34">
        <f t="shared" ca="1" si="329"/>
        <v>2290405.77485346</v>
      </c>
      <c r="D1518" s="34"/>
      <c r="E1518" s="40">
        <f ca="1">IF(A1518&lt;$B$1,VLOOKUP(A1518,[1]DI!$A$4:$B$15000,2,FALSE),0)</f>
        <v>6.4000000000000001E-2</v>
      </c>
      <c r="F1518" s="41">
        <f t="shared" ca="1" si="338"/>
        <v>1.0002462024890499</v>
      </c>
      <c r="G1518" s="41">
        <f ca="1">(TRUNC(PRODUCT($F$11:$F1517),16))</f>
        <v>1.5180178104756199</v>
      </c>
      <c r="H1518" s="42">
        <f t="shared" ca="1" si="330"/>
        <v>1.5176441627052699</v>
      </c>
      <c r="I1518" s="42">
        <f t="shared" ca="1" si="331"/>
        <v>1.0002462000000001</v>
      </c>
      <c r="J1518" s="40">
        <f t="shared" si="340"/>
        <v>3.5999999999999997E-2</v>
      </c>
      <c r="K1518" s="98">
        <f t="shared" si="332"/>
        <v>43530</v>
      </c>
      <c r="L1518" s="43">
        <f t="shared" si="341"/>
        <v>1</v>
      </c>
      <c r="M1518" s="44">
        <f t="shared" si="333"/>
        <v>1</v>
      </c>
      <c r="N1518" s="8">
        <f t="shared" si="334"/>
        <v>1.000140356</v>
      </c>
      <c r="O1518" s="8">
        <f t="shared" ca="1" si="335"/>
        <v>1.000386591</v>
      </c>
      <c r="P1518" s="44">
        <v>0</v>
      </c>
      <c r="Q1518" s="42">
        <f t="shared" ca="1" si="336"/>
        <v>885.45025889999999</v>
      </c>
      <c r="R1518" s="42"/>
      <c r="S1518" s="34">
        <f t="shared" si="337"/>
        <v>0</v>
      </c>
      <c r="T1518" s="34"/>
    </row>
    <row r="1519" spans="1:21" x14ac:dyDescent="0.2">
      <c r="A1519" s="38">
        <f t="shared" si="339"/>
        <v>43532</v>
      </c>
      <c r="B1519" s="39">
        <f t="shared" ref="B1519:B1582" ca="1" si="342">IF(A1519&lt;=TODAY(),C1519+Q1519,IF(AND(A1519&gt;TODAY(),A1519&lt;=$B$1),IF(VLOOKUP(TODAY(),$A$10:$E$2000,5,FALSE)=0,"n.d",C1519+Q1519),"n.d"))</f>
        <v>2292177.0349649698</v>
      </c>
      <c r="C1519" s="34">
        <f t="shared" ref="C1519:C1582" ca="1" si="343">(C1518-S1518)</f>
        <v>2290405.77485346</v>
      </c>
      <c r="D1519" s="34"/>
      <c r="E1519" s="40">
        <f ca="1">IF(A1519&lt;$B$1,VLOOKUP(A1519,[1]DI!$A$4:$B$15000,2,FALSE),0)</f>
        <v>6.4000000000000001E-2</v>
      </c>
      <c r="F1519" s="41">
        <f t="shared" ca="1" si="338"/>
        <v>1.0002462024890499</v>
      </c>
      <c r="G1519" s="41">
        <f ca="1">(TRUNC(PRODUCT($F$11:$F1518),16))</f>
        <v>1.51839155023898</v>
      </c>
      <c r="H1519" s="42">
        <f t="shared" ref="H1519:H1582" ca="1" si="344">IF(P1518&gt;0,G1518,H1518)</f>
        <v>1.5176441627052699</v>
      </c>
      <c r="I1519" s="42">
        <f t="shared" ref="I1519:I1582" ca="1" si="345">ROUND(G1519/H1519,8)</f>
        <v>1.00049247</v>
      </c>
      <c r="J1519" s="40">
        <f t="shared" si="340"/>
        <v>3.5999999999999997E-2</v>
      </c>
      <c r="K1519" s="98">
        <f t="shared" ref="K1519:K1582" si="346">IF(P1518&gt;0,A1518,K1518)</f>
        <v>43530</v>
      </c>
      <c r="L1519" s="43">
        <f t="shared" si="341"/>
        <v>2</v>
      </c>
      <c r="M1519" s="44">
        <f t="shared" ref="M1519:M1582" si="347">IF(AND(L1519=1,L1518=1),1,IF(L1519&gt;0,IF(L1519=L1518,L1519+1,L1519),0))</f>
        <v>2</v>
      </c>
      <c r="N1519" s="8">
        <f t="shared" ref="N1519:N1582" si="348">ROUND((J1519+1)^(M1519/252),9)</f>
        <v>1.0002807309999999</v>
      </c>
      <c r="O1519" s="8">
        <f t="shared" ref="O1519:O1582" ca="1" si="349">ROUND(I1519*N1519,9)</f>
        <v>1.000773339</v>
      </c>
      <c r="P1519" s="44">
        <v>0</v>
      </c>
      <c r="Q1519" s="42">
        <f t="shared" ref="Q1519:Q1582" ca="1" si="350">TRUNC(((O1519-1)*C1519),8)</f>
        <v>1771.2601115099999</v>
      </c>
      <c r="R1519" s="42"/>
      <c r="S1519" s="34">
        <f t="shared" si="337"/>
        <v>0</v>
      </c>
      <c r="T1519" s="34"/>
    </row>
    <row r="1520" spans="1:21" x14ac:dyDescent="0.2">
      <c r="A1520" s="38">
        <f t="shared" si="339"/>
        <v>43533</v>
      </c>
      <c r="B1520" s="39">
        <f t="shared" ca="1" si="342"/>
        <v>2293063.1654743999</v>
      </c>
      <c r="C1520" s="34">
        <f t="shared" ca="1" si="343"/>
        <v>2290405.77485346</v>
      </c>
      <c r="D1520" s="34"/>
      <c r="E1520" s="40">
        <f ca="1">IF(A1520&lt;$B$1,VLOOKUP(A1520,[1]DI!$A$4:$B$15000,2,FALSE),0)</f>
        <v>0</v>
      </c>
      <c r="F1520" s="41">
        <f t="shared" ca="1" si="338"/>
        <v>1</v>
      </c>
      <c r="G1520" s="41">
        <f ca="1">(TRUNC(PRODUCT($F$11:$F1519),16))</f>
        <v>1.518765382018</v>
      </c>
      <c r="H1520" s="42">
        <f t="shared" ca="1" si="344"/>
        <v>1.5176441627052699</v>
      </c>
      <c r="I1520" s="42">
        <f t="shared" ca="1" si="345"/>
        <v>1.00073879</v>
      </c>
      <c r="J1520" s="40">
        <f t="shared" si="340"/>
        <v>3.5999999999999997E-2</v>
      </c>
      <c r="K1520" s="98">
        <f t="shared" si="346"/>
        <v>43530</v>
      </c>
      <c r="L1520" s="43">
        <f t="shared" si="341"/>
        <v>2</v>
      </c>
      <c r="M1520" s="44">
        <f t="shared" si="347"/>
        <v>3</v>
      </c>
      <c r="N1520" s="8">
        <f t="shared" si="348"/>
        <v>1.000421126</v>
      </c>
      <c r="O1520" s="8">
        <f t="shared" ca="1" si="349"/>
        <v>1.001160227</v>
      </c>
      <c r="P1520" s="44">
        <v>0</v>
      </c>
      <c r="Q1520" s="42">
        <f t="shared" ca="1" si="350"/>
        <v>2657.3906209400002</v>
      </c>
      <c r="R1520" s="42"/>
      <c r="S1520" s="34">
        <f t="shared" si="337"/>
        <v>0</v>
      </c>
      <c r="T1520" s="34"/>
    </row>
    <row r="1521" spans="1:21" x14ac:dyDescent="0.2">
      <c r="A1521" s="38">
        <f t="shared" si="339"/>
        <v>43534</v>
      </c>
      <c r="B1521" s="39">
        <f t="shared" ca="1" si="342"/>
        <v>2293063.1654743999</v>
      </c>
      <c r="C1521" s="34">
        <f t="shared" ca="1" si="343"/>
        <v>2290405.77485346</v>
      </c>
      <c r="D1521" s="34"/>
      <c r="E1521" s="40">
        <f ca="1">IF(A1521&lt;$B$1,VLOOKUP(A1521,[1]DI!$A$4:$B$15000,2,FALSE),0)</f>
        <v>0</v>
      </c>
      <c r="F1521" s="41">
        <f t="shared" ca="1" si="338"/>
        <v>1</v>
      </c>
      <c r="G1521" s="41">
        <f ca="1">(TRUNC(PRODUCT($F$11:$F1520),16))</f>
        <v>1.518765382018</v>
      </c>
      <c r="H1521" s="42">
        <f t="shared" ca="1" si="344"/>
        <v>1.5176441627052699</v>
      </c>
      <c r="I1521" s="42">
        <f t="shared" ca="1" si="345"/>
        <v>1.00073879</v>
      </c>
      <c r="J1521" s="40">
        <f t="shared" si="340"/>
        <v>3.5999999999999997E-2</v>
      </c>
      <c r="K1521" s="98">
        <f t="shared" si="346"/>
        <v>43530</v>
      </c>
      <c r="L1521" s="43">
        <f t="shared" si="341"/>
        <v>2</v>
      </c>
      <c r="M1521" s="44">
        <f t="shared" si="347"/>
        <v>3</v>
      </c>
      <c r="N1521" s="8">
        <f t="shared" si="348"/>
        <v>1.000421126</v>
      </c>
      <c r="O1521" s="8">
        <f t="shared" ca="1" si="349"/>
        <v>1.001160227</v>
      </c>
      <c r="P1521" s="44">
        <v>0</v>
      </c>
      <c r="Q1521" s="42">
        <f t="shared" ca="1" si="350"/>
        <v>2657.3906209400002</v>
      </c>
      <c r="R1521" s="42"/>
      <c r="S1521" s="34">
        <f t="shared" si="337"/>
        <v>0</v>
      </c>
      <c r="T1521" s="34"/>
    </row>
    <row r="1522" spans="1:21" x14ac:dyDescent="0.2">
      <c r="A1522" s="38">
        <f t="shared" si="339"/>
        <v>43535</v>
      </c>
      <c r="B1522" s="39">
        <f t="shared" ca="1" si="342"/>
        <v>2293063.1654743999</v>
      </c>
      <c r="C1522" s="34">
        <f t="shared" ca="1" si="343"/>
        <v>2290405.77485346</v>
      </c>
      <c r="D1522" s="34"/>
      <c r="E1522" s="40">
        <f ca="1">IF(A1522&lt;$B$1,VLOOKUP(A1522,[1]DI!$A$4:$B$15000,2,FALSE),0)</f>
        <v>6.4000000000000001E-2</v>
      </c>
      <c r="F1522" s="41">
        <f t="shared" ca="1" si="338"/>
        <v>1.0002462024890499</v>
      </c>
      <c r="G1522" s="41">
        <f ca="1">(TRUNC(PRODUCT($F$11:$F1521),16))</f>
        <v>1.518765382018</v>
      </c>
      <c r="H1522" s="42">
        <f t="shared" ca="1" si="344"/>
        <v>1.5176441627052699</v>
      </c>
      <c r="I1522" s="42">
        <f t="shared" ca="1" si="345"/>
        <v>1.00073879</v>
      </c>
      <c r="J1522" s="40">
        <f t="shared" si="340"/>
        <v>3.5999999999999997E-2</v>
      </c>
      <c r="K1522" s="98">
        <f t="shared" si="346"/>
        <v>43530</v>
      </c>
      <c r="L1522" s="43">
        <f t="shared" si="341"/>
        <v>3</v>
      </c>
      <c r="M1522" s="44">
        <f t="shared" si="347"/>
        <v>3</v>
      </c>
      <c r="N1522" s="8">
        <f t="shared" si="348"/>
        <v>1.000421126</v>
      </c>
      <c r="O1522" s="8">
        <f t="shared" ca="1" si="349"/>
        <v>1.001160227</v>
      </c>
      <c r="P1522" s="44">
        <v>0</v>
      </c>
      <c r="Q1522" s="42">
        <f t="shared" ca="1" si="350"/>
        <v>2657.3906209400002</v>
      </c>
      <c r="R1522" s="42"/>
      <c r="S1522" s="34">
        <f t="shared" si="337"/>
        <v>0</v>
      </c>
      <c r="T1522" s="34"/>
    </row>
    <row r="1523" spans="1:21" x14ac:dyDescent="0.2">
      <c r="A1523" s="38">
        <f t="shared" si="339"/>
        <v>43536</v>
      </c>
      <c r="B1523" s="39">
        <f t="shared" ca="1" si="342"/>
        <v>2293949.63725428</v>
      </c>
      <c r="C1523" s="34">
        <f t="shared" ca="1" si="343"/>
        <v>2290405.77485346</v>
      </c>
      <c r="D1523" s="34"/>
      <c r="E1523" s="40">
        <f ca="1">IF(A1523&lt;$B$1,VLOOKUP(A1523,[1]DI!$A$4:$B$15000,2,FALSE),0)</f>
        <v>6.4000000000000001E-2</v>
      </c>
      <c r="F1523" s="41">
        <f t="shared" ca="1" si="338"/>
        <v>1.0002462024890499</v>
      </c>
      <c r="G1523" s="41">
        <f ca="1">(TRUNC(PRODUCT($F$11:$F1522),16))</f>
        <v>1.51913930583534</v>
      </c>
      <c r="H1523" s="42">
        <f t="shared" ca="1" si="344"/>
        <v>1.5176441627052699</v>
      </c>
      <c r="I1523" s="42">
        <f t="shared" ca="1" si="345"/>
        <v>1.0009851700000001</v>
      </c>
      <c r="J1523" s="40">
        <f t="shared" si="340"/>
        <v>3.5999999999999997E-2</v>
      </c>
      <c r="K1523" s="98">
        <f t="shared" si="346"/>
        <v>43530</v>
      </c>
      <c r="L1523" s="43">
        <f t="shared" si="341"/>
        <v>4</v>
      </c>
      <c r="M1523" s="44">
        <f t="shared" si="347"/>
        <v>4</v>
      </c>
      <c r="N1523" s="8">
        <f t="shared" si="348"/>
        <v>1.0005615409999999</v>
      </c>
      <c r="O1523" s="8">
        <f t="shared" ca="1" si="349"/>
        <v>1.001547264</v>
      </c>
      <c r="P1523" s="44">
        <v>0</v>
      </c>
      <c r="Q1523" s="42">
        <f t="shared" ca="1" si="350"/>
        <v>3543.8624008199999</v>
      </c>
      <c r="R1523" s="42"/>
      <c r="S1523" s="34">
        <f t="shared" ref="S1523:S1586" si="351">IF(T1523&gt;0,T1523-Q1523,0)</f>
        <v>0</v>
      </c>
      <c r="T1523" s="34"/>
    </row>
    <row r="1524" spans="1:21" x14ac:dyDescent="0.2">
      <c r="A1524" s="38">
        <f t="shared" si="339"/>
        <v>43537</v>
      </c>
      <c r="B1524" s="39">
        <f t="shared" ca="1" si="342"/>
        <v>2294836.4732086798</v>
      </c>
      <c r="C1524" s="34">
        <f t="shared" ca="1" si="343"/>
        <v>2290405.77485346</v>
      </c>
      <c r="D1524" s="34"/>
      <c r="E1524" s="40">
        <f ca="1">IF(A1524&lt;$B$1,VLOOKUP(A1524,[1]DI!$A$4:$B$15000,2,FALSE),0)</f>
        <v>6.4000000000000001E-2</v>
      </c>
      <c r="F1524" s="41">
        <f t="shared" ca="1" si="338"/>
        <v>1.0002462024890499</v>
      </c>
      <c r="G1524" s="41">
        <f ca="1">(TRUNC(PRODUCT($F$11:$F1523),16))</f>
        <v>1.5195133217136501</v>
      </c>
      <c r="H1524" s="42">
        <f t="shared" ca="1" si="344"/>
        <v>1.5176441627052699</v>
      </c>
      <c r="I1524" s="42">
        <f t="shared" ca="1" si="345"/>
        <v>1.00123162</v>
      </c>
      <c r="J1524" s="40">
        <f t="shared" si="340"/>
        <v>3.5999999999999997E-2</v>
      </c>
      <c r="K1524" s="98">
        <f t="shared" si="346"/>
        <v>43530</v>
      </c>
      <c r="L1524" s="43">
        <f t="shared" si="341"/>
        <v>5</v>
      </c>
      <c r="M1524" s="44">
        <f t="shared" si="347"/>
        <v>5</v>
      </c>
      <c r="N1524" s="8">
        <f t="shared" si="348"/>
        <v>1.0007019749999999</v>
      </c>
      <c r="O1524" s="8">
        <f t="shared" ca="1" si="349"/>
        <v>1.00193446</v>
      </c>
      <c r="P1524" s="44">
        <v>0</v>
      </c>
      <c r="Q1524" s="42">
        <f t="shared" ca="1" si="350"/>
        <v>4430.6983552199999</v>
      </c>
      <c r="R1524" s="42"/>
      <c r="S1524" s="34">
        <f t="shared" si="351"/>
        <v>0</v>
      </c>
      <c r="T1524" s="34"/>
    </row>
    <row r="1525" spans="1:21" x14ac:dyDescent="0.2">
      <c r="A1525" s="38">
        <f t="shared" si="339"/>
        <v>43538</v>
      </c>
      <c r="B1525" s="39">
        <f t="shared" ca="1" si="342"/>
        <v>2295723.6252390798</v>
      </c>
      <c r="C1525" s="34">
        <f t="shared" ca="1" si="343"/>
        <v>2290405.77485346</v>
      </c>
      <c r="D1525" s="34"/>
      <c r="E1525" s="40">
        <f ca="1">IF(A1525&lt;$B$1,VLOOKUP(A1525,[1]DI!$A$4:$B$15000,2,FALSE),0)</f>
        <v>6.4000000000000001E-2</v>
      </c>
      <c r="F1525" s="41">
        <f t="shared" ca="1" si="338"/>
        <v>1.0002462024890499</v>
      </c>
      <c r="G1525" s="41">
        <f ca="1">(TRUNC(PRODUCT($F$11:$F1524),16))</f>
        <v>1.5198874296756</v>
      </c>
      <c r="H1525" s="42">
        <f t="shared" ca="1" si="344"/>
        <v>1.5176441627052699</v>
      </c>
      <c r="I1525" s="42">
        <f t="shared" ca="1" si="345"/>
        <v>1.00147812</v>
      </c>
      <c r="J1525" s="40">
        <f t="shared" si="340"/>
        <v>3.5999999999999997E-2</v>
      </c>
      <c r="K1525" s="98">
        <f t="shared" si="346"/>
        <v>43530</v>
      </c>
      <c r="L1525" s="43">
        <f t="shared" si="341"/>
        <v>6</v>
      </c>
      <c r="M1525" s="44">
        <f t="shared" si="347"/>
        <v>6</v>
      </c>
      <c r="N1525" s="8">
        <f t="shared" si="348"/>
        <v>1.000842429</v>
      </c>
      <c r="O1525" s="8">
        <f t="shared" ca="1" si="349"/>
        <v>1.002321794</v>
      </c>
      <c r="P1525" s="44">
        <v>0</v>
      </c>
      <c r="Q1525" s="42">
        <f t="shared" ca="1" si="350"/>
        <v>5317.8503856200005</v>
      </c>
      <c r="R1525" s="42"/>
      <c r="S1525" s="34">
        <f t="shared" si="351"/>
        <v>0</v>
      </c>
      <c r="T1525" s="34"/>
    </row>
    <row r="1526" spans="1:21" s="37" customFormat="1" ht="15" x14ac:dyDescent="0.25">
      <c r="A1526" s="38">
        <f t="shared" si="339"/>
        <v>43539</v>
      </c>
      <c r="B1526" s="39">
        <f t="shared" ca="1" si="342"/>
        <v>2296611.1437344002</v>
      </c>
      <c r="C1526" s="34">
        <f t="shared" ca="1" si="343"/>
        <v>2290405.77485346</v>
      </c>
      <c r="D1526" s="34"/>
      <c r="E1526" s="40">
        <f ca="1">IF(A1526&lt;$B$1,VLOOKUP(A1526,[1]DI!$A$4:$B$15000,2,FALSE),0)</f>
        <v>6.4000000000000001E-2</v>
      </c>
      <c r="F1526" s="41">
        <f t="shared" ca="1" si="338"/>
        <v>1.0002462024890499</v>
      </c>
      <c r="G1526" s="41">
        <f ca="1">(TRUNC(PRODUCT($F$11:$F1525),16))</f>
        <v>1.52026162974386</v>
      </c>
      <c r="H1526" s="42">
        <f t="shared" ca="1" si="344"/>
        <v>1.5176441627052699</v>
      </c>
      <c r="I1526" s="42">
        <f t="shared" ca="1" si="345"/>
        <v>1.0017246900000001</v>
      </c>
      <c r="J1526" s="40">
        <f t="shared" si="340"/>
        <v>3.5999999999999997E-2</v>
      </c>
      <c r="K1526" s="98">
        <f t="shared" si="346"/>
        <v>43530</v>
      </c>
      <c r="L1526" s="43">
        <f t="shared" si="341"/>
        <v>7</v>
      </c>
      <c r="M1526" s="44">
        <f t="shared" si="347"/>
        <v>7</v>
      </c>
      <c r="N1526" s="8">
        <f t="shared" si="348"/>
        <v>1.0009829029999999</v>
      </c>
      <c r="O1526" s="8">
        <f t="shared" ca="1" si="349"/>
        <v>1.0027092879999999</v>
      </c>
      <c r="P1526" s="44">
        <v>35</v>
      </c>
      <c r="Q1526" s="42">
        <f t="shared" ca="1" si="350"/>
        <v>6205.3688809400001</v>
      </c>
      <c r="R1526" s="42"/>
      <c r="S1526" s="34">
        <f t="shared" ca="1" si="351"/>
        <v>10041.751119060002</v>
      </c>
      <c r="T1526" s="97">
        <v>16247.12</v>
      </c>
      <c r="U1526" s="36"/>
    </row>
    <row r="1527" spans="1:21" x14ac:dyDescent="0.2">
      <c r="A1527" s="38">
        <f t="shared" si="339"/>
        <v>43540</v>
      </c>
      <c r="B1527" s="39">
        <f t="shared" ca="1" si="342"/>
        <v>2281245.5919426898</v>
      </c>
      <c r="C1527" s="34">
        <f t="shared" ca="1" si="343"/>
        <v>2280364.0237344</v>
      </c>
      <c r="D1527" s="34"/>
      <c r="E1527" s="40">
        <f ca="1">IF(A1527&lt;$B$1,VLOOKUP(A1527,[1]DI!$A$4:$B$15000,2,FALSE),0)</f>
        <v>0</v>
      </c>
      <c r="F1527" s="41">
        <f t="shared" ca="1" si="338"/>
        <v>1</v>
      </c>
      <c r="G1527" s="41">
        <f ca="1">(TRUNC(PRODUCT($F$11:$F1526),16))</f>
        <v>1.5206359219411101</v>
      </c>
      <c r="H1527" s="42">
        <f t="shared" ca="1" si="344"/>
        <v>1.52026162974386</v>
      </c>
      <c r="I1527" s="42">
        <f t="shared" ca="1" si="345"/>
        <v>1.0002462000000001</v>
      </c>
      <c r="J1527" s="40">
        <f t="shared" si="340"/>
        <v>3.5999999999999997E-2</v>
      </c>
      <c r="K1527" s="98">
        <f t="shared" si="346"/>
        <v>43539</v>
      </c>
      <c r="L1527" s="43">
        <f t="shared" si="341"/>
        <v>1</v>
      </c>
      <c r="M1527" s="44">
        <f t="shared" si="347"/>
        <v>1</v>
      </c>
      <c r="N1527" s="8">
        <f t="shared" si="348"/>
        <v>1.000140356</v>
      </c>
      <c r="O1527" s="8">
        <f t="shared" ca="1" si="349"/>
        <v>1.000386591</v>
      </c>
      <c r="P1527" s="44">
        <v>0</v>
      </c>
      <c r="Q1527" s="42">
        <f t="shared" ca="1" si="350"/>
        <v>881.56820829000003</v>
      </c>
      <c r="R1527" s="42"/>
      <c r="S1527" s="34">
        <f t="shared" si="351"/>
        <v>0</v>
      </c>
      <c r="T1527" s="34"/>
    </row>
    <row r="1528" spans="1:21" x14ac:dyDescent="0.2">
      <c r="A1528" s="38">
        <f t="shared" si="339"/>
        <v>43541</v>
      </c>
      <c r="B1528" s="39">
        <f t="shared" ca="1" si="342"/>
        <v>2281245.5919426898</v>
      </c>
      <c r="C1528" s="34">
        <f t="shared" ca="1" si="343"/>
        <v>2280364.0237344</v>
      </c>
      <c r="D1528" s="34"/>
      <c r="E1528" s="40">
        <f ca="1">IF(A1528&lt;$B$1,VLOOKUP(A1528,[1]DI!$A$4:$B$15000,2,FALSE),0)</f>
        <v>0</v>
      </c>
      <c r="F1528" s="41">
        <f t="shared" ca="1" si="338"/>
        <v>1</v>
      </c>
      <c r="G1528" s="41">
        <f ca="1">(TRUNC(PRODUCT($F$11:$F1527),16))</f>
        <v>1.5206359219411101</v>
      </c>
      <c r="H1528" s="42">
        <f t="shared" ca="1" si="344"/>
        <v>1.52026162974386</v>
      </c>
      <c r="I1528" s="42">
        <f t="shared" ca="1" si="345"/>
        <v>1.0002462000000001</v>
      </c>
      <c r="J1528" s="40">
        <f t="shared" si="340"/>
        <v>3.5999999999999997E-2</v>
      </c>
      <c r="K1528" s="98">
        <f t="shared" si="346"/>
        <v>43539</v>
      </c>
      <c r="L1528" s="43">
        <f t="shared" si="341"/>
        <v>1</v>
      </c>
      <c r="M1528" s="44">
        <f t="shared" si="347"/>
        <v>1</v>
      </c>
      <c r="N1528" s="8">
        <f t="shared" si="348"/>
        <v>1.000140356</v>
      </c>
      <c r="O1528" s="8">
        <f t="shared" ca="1" si="349"/>
        <v>1.000386591</v>
      </c>
      <c r="P1528" s="44">
        <v>0</v>
      </c>
      <c r="Q1528" s="42">
        <f t="shared" ca="1" si="350"/>
        <v>881.56820829000003</v>
      </c>
      <c r="R1528" s="42"/>
      <c r="S1528" s="34">
        <f t="shared" si="351"/>
        <v>0</v>
      </c>
      <c r="T1528" s="34"/>
    </row>
    <row r="1529" spans="1:21" x14ac:dyDescent="0.2">
      <c r="A1529" s="38">
        <f t="shared" si="339"/>
        <v>43542</v>
      </c>
      <c r="B1529" s="39">
        <f t="shared" ca="1" si="342"/>
        <v>2281245.5919426898</v>
      </c>
      <c r="C1529" s="34">
        <f t="shared" ca="1" si="343"/>
        <v>2280364.0237344</v>
      </c>
      <c r="D1529" s="34"/>
      <c r="E1529" s="40">
        <f ca="1">IF(A1529&lt;$B$1,VLOOKUP(A1529,[1]DI!$A$4:$B$15000,2,FALSE),0)</f>
        <v>6.4000000000000001E-2</v>
      </c>
      <c r="F1529" s="41">
        <f t="shared" ca="1" si="338"/>
        <v>1.0002462024890499</v>
      </c>
      <c r="G1529" s="41">
        <f ca="1">(TRUNC(PRODUCT($F$11:$F1528),16))</f>
        <v>1.5206359219411101</v>
      </c>
      <c r="H1529" s="42">
        <f t="shared" ca="1" si="344"/>
        <v>1.52026162974386</v>
      </c>
      <c r="I1529" s="42">
        <f t="shared" ca="1" si="345"/>
        <v>1.0002462000000001</v>
      </c>
      <c r="J1529" s="40">
        <f t="shared" si="340"/>
        <v>3.5999999999999997E-2</v>
      </c>
      <c r="K1529" s="98">
        <f t="shared" si="346"/>
        <v>43539</v>
      </c>
      <c r="L1529" s="43">
        <f t="shared" si="341"/>
        <v>1</v>
      </c>
      <c r="M1529" s="44">
        <f t="shared" si="347"/>
        <v>1</v>
      </c>
      <c r="N1529" s="8">
        <f t="shared" si="348"/>
        <v>1.000140356</v>
      </c>
      <c r="O1529" s="8">
        <f t="shared" ca="1" si="349"/>
        <v>1.000386591</v>
      </c>
      <c r="P1529" s="44">
        <v>0</v>
      </c>
      <c r="Q1529" s="42">
        <f t="shared" ca="1" si="350"/>
        <v>881.56820829000003</v>
      </c>
      <c r="R1529" s="42"/>
      <c r="S1529" s="34">
        <f t="shared" si="351"/>
        <v>0</v>
      </c>
      <c r="T1529" s="34"/>
    </row>
    <row r="1530" spans="1:21" x14ac:dyDescent="0.2">
      <c r="A1530" s="38">
        <f t="shared" si="339"/>
        <v>43543</v>
      </c>
      <c r="B1530" s="39">
        <f t="shared" ca="1" si="342"/>
        <v>2282127.51816815</v>
      </c>
      <c r="C1530" s="34">
        <f t="shared" ca="1" si="343"/>
        <v>2280364.0237344</v>
      </c>
      <c r="D1530" s="34"/>
      <c r="E1530" s="40">
        <f ca="1">IF(A1530&lt;$B$1,VLOOKUP(A1530,[1]DI!$A$4:$B$15000,2,FALSE),0)</f>
        <v>6.4000000000000001E-2</v>
      </c>
      <c r="F1530" s="41">
        <f t="shared" ca="1" si="338"/>
        <v>1.0002462024890499</v>
      </c>
      <c r="G1530" s="41">
        <f ca="1">(TRUNC(PRODUCT($F$11:$F1529),16))</f>
        <v>1.52101030629003</v>
      </c>
      <c r="H1530" s="42">
        <f t="shared" ca="1" si="344"/>
        <v>1.52026162974386</v>
      </c>
      <c r="I1530" s="42">
        <f t="shared" ca="1" si="345"/>
        <v>1.00049247</v>
      </c>
      <c r="J1530" s="40">
        <f t="shared" si="340"/>
        <v>3.5999999999999997E-2</v>
      </c>
      <c r="K1530" s="98">
        <f t="shared" si="346"/>
        <v>43539</v>
      </c>
      <c r="L1530" s="43">
        <f t="shared" si="341"/>
        <v>2</v>
      </c>
      <c r="M1530" s="44">
        <f t="shared" si="347"/>
        <v>2</v>
      </c>
      <c r="N1530" s="8">
        <f t="shared" si="348"/>
        <v>1.0002807309999999</v>
      </c>
      <c r="O1530" s="8">
        <f t="shared" ca="1" si="349"/>
        <v>1.000773339</v>
      </c>
      <c r="P1530" s="44">
        <v>0</v>
      </c>
      <c r="Q1530" s="42">
        <f t="shared" ca="1" si="350"/>
        <v>1763.4944337500001</v>
      </c>
      <c r="R1530" s="42"/>
      <c r="S1530" s="34">
        <f t="shared" si="351"/>
        <v>0</v>
      </c>
      <c r="T1530" s="34"/>
    </row>
    <row r="1531" spans="1:21" x14ac:dyDescent="0.2">
      <c r="A1531" s="38">
        <f t="shared" si="339"/>
        <v>43544</v>
      </c>
      <c r="B1531" s="39">
        <f t="shared" ca="1" si="342"/>
        <v>2283009.7636445602</v>
      </c>
      <c r="C1531" s="34">
        <f t="shared" ca="1" si="343"/>
        <v>2280364.0237344</v>
      </c>
      <c r="D1531" s="34"/>
      <c r="E1531" s="40">
        <f ca="1">IF(A1531&lt;$B$1,VLOOKUP(A1531,[1]DI!$A$4:$B$15000,2,FALSE),0)</f>
        <v>6.4000000000000001E-2</v>
      </c>
      <c r="F1531" s="41">
        <f t="shared" ca="1" si="338"/>
        <v>1.0002462024890499</v>
      </c>
      <c r="G1531" s="41">
        <f ca="1">(TRUNC(PRODUCT($F$11:$F1530),16))</f>
        <v>1.52138478281331</v>
      </c>
      <c r="H1531" s="42">
        <f t="shared" ca="1" si="344"/>
        <v>1.52026162974386</v>
      </c>
      <c r="I1531" s="42">
        <f t="shared" ca="1" si="345"/>
        <v>1.00073879</v>
      </c>
      <c r="J1531" s="40">
        <f t="shared" si="340"/>
        <v>3.5999999999999997E-2</v>
      </c>
      <c r="K1531" s="98">
        <f t="shared" si="346"/>
        <v>43539</v>
      </c>
      <c r="L1531" s="43">
        <f t="shared" si="341"/>
        <v>3</v>
      </c>
      <c r="M1531" s="44">
        <f t="shared" si="347"/>
        <v>3</v>
      </c>
      <c r="N1531" s="8">
        <f t="shared" si="348"/>
        <v>1.000421126</v>
      </c>
      <c r="O1531" s="8">
        <f t="shared" ca="1" si="349"/>
        <v>1.001160227</v>
      </c>
      <c r="P1531" s="44">
        <v>0</v>
      </c>
      <c r="Q1531" s="42">
        <f t="shared" ca="1" si="350"/>
        <v>2645.7399101599999</v>
      </c>
      <c r="R1531" s="42"/>
      <c r="S1531" s="34">
        <f t="shared" si="351"/>
        <v>0</v>
      </c>
      <c r="T1531" s="34"/>
    </row>
    <row r="1532" spans="1:21" x14ac:dyDescent="0.2">
      <c r="A1532" s="38">
        <f t="shared" si="339"/>
        <v>43545</v>
      </c>
      <c r="B1532" s="39">
        <f t="shared" ca="1" si="342"/>
        <v>2283892.3488952098</v>
      </c>
      <c r="C1532" s="34">
        <f t="shared" ca="1" si="343"/>
        <v>2280364.0237344</v>
      </c>
      <c r="D1532" s="34"/>
      <c r="E1532" s="40">
        <f ca="1">IF(A1532&lt;$B$1,VLOOKUP(A1532,[1]DI!$A$4:$B$15000,2,FALSE),0)</f>
        <v>6.4000000000000001E-2</v>
      </c>
      <c r="F1532" s="41">
        <f t="shared" ca="1" si="338"/>
        <v>1.0002462024890499</v>
      </c>
      <c r="G1532" s="41">
        <f ca="1">(TRUNC(PRODUCT($F$11:$F1531),16))</f>
        <v>1.5217593515336401</v>
      </c>
      <c r="H1532" s="42">
        <f t="shared" ca="1" si="344"/>
        <v>1.52026162974386</v>
      </c>
      <c r="I1532" s="42">
        <f t="shared" ca="1" si="345"/>
        <v>1.0009851700000001</v>
      </c>
      <c r="J1532" s="40">
        <f t="shared" si="340"/>
        <v>3.5999999999999997E-2</v>
      </c>
      <c r="K1532" s="98">
        <f t="shared" si="346"/>
        <v>43539</v>
      </c>
      <c r="L1532" s="43">
        <f t="shared" si="341"/>
        <v>4</v>
      </c>
      <c r="M1532" s="44">
        <f t="shared" si="347"/>
        <v>4</v>
      </c>
      <c r="N1532" s="8">
        <f t="shared" si="348"/>
        <v>1.0005615409999999</v>
      </c>
      <c r="O1532" s="8">
        <f t="shared" ca="1" si="349"/>
        <v>1.001547264</v>
      </c>
      <c r="P1532" s="44">
        <v>0</v>
      </c>
      <c r="Q1532" s="42">
        <f t="shared" ca="1" si="350"/>
        <v>3528.3251608099999</v>
      </c>
      <c r="R1532" s="42"/>
      <c r="S1532" s="34">
        <f t="shared" si="351"/>
        <v>0</v>
      </c>
      <c r="T1532" s="34"/>
    </row>
    <row r="1533" spans="1:21" x14ac:dyDescent="0.2">
      <c r="A1533" s="38">
        <f t="shared" si="339"/>
        <v>43546</v>
      </c>
      <c r="B1533" s="39">
        <f t="shared" ca="1" si="342"/>
        <v>2284775.29672375</v>
      </c>
      <c r="C1533" s="34">
        <f t="shared" ca="1" si="343"/>
        <v>2280364.0237344</v>
      </c>
      <c r="D1533" s="34"/>
      <c r="E1533" s="40">
        <f ca="1">IF(A1533&lt;$B$1,VLOOKUP(A1533,[1]DI!$A$4:$B$15000,2,FALSE),0)</f>
        <v>6.4000000000000001E-2</v>
      </c>
      <c r="F1533" s="41">
        <f t="shared" ca="1" si="338"/>
        <v>1.0002462024890499</v>
      </c>
      <c r="G1533" s="41">
        <f ca="1">(TRUNC(PRODUCT($F$11:$F1532),16))</f>
        <v>1.5221340124737199</v>
      </c>
      <c r="H1533" s="42">
        <f t="shared" ca="1" si="344"/>
        <v>1.52026162974386</v>
      </c>
      <c r="I1533" s="42">
        <f t="shared" ca="1" si="345"/>
        <v>1.00123162</v>
      </c>
      <c r="J1533" s="40">
        <f t="shared" si="340"/>
        <v>3.5999999999999997E-2</v>
      </c>
      <c r="K1533" s="98">
        <f t="shared" si="346"/>
        <v>43539</v>
      </c>
      <c r="L1533" s="43">
        <f t="shared" si="341"/>
        <v>5</v>
      </c>
      <c r="M1533" s="44">
        <f t="shared" si="347"/>
        <v>5</v>
      </c>
      <c r="N1533" s="8">
        <f t="shared" si="348"/>
        <v>1.0007019749999999</v>
      </c>
      <c r="O1533" s="8">
        <f t="shared" ca="1" si="349"/>
        <v>1.00193446</v>
      </c>
      <c r="P1533" s="44">
        <v>0</v>
      </c>
      <c r="Q1533" s="42">
        <f t="shared" ca="1" si="350"/>
        <v>4411.27298935</v>
      </c>
      <c r="R1533" s="42"/>
      <c r="S1533" s="34">
        <f t="shared" si="351"/>
        <v>0</v>
      </c>
      <c r="T1533" s="34"/>
    </row>
    <row r="1534" spans="1:21" x14ac:dyDescent="0.2">
      <c r="A1534" s="38">
        <f t="shared" si="339"/>
        <v>43547</v>
      </c>
      <c r="B1534" s="39">
        <f t="shared" ca="1" si="342"/>
        <v>2285658.55924252</v>
      </c>
      <c r="C1534" s="34">
        <f t="shared" ca="1" si="343"/>
        <v>2280364.0237344</v>
      </c>
      <c r="D1534" s="34"/>
      <c r="E1534" s="40">
        <f ca="1">IF(A1534&lt;$B$1,VLOOKUP(A1534,[1]DI!$A$4:$B$15000,2,FALSE),0)</f>
        <v>0</v>
      </c>
      <c r="F1534" s="41">
        <f t="shared" ca="1" si="338"/>
        <v>1</v>
      </c>
      <c r="G1534" s="41">
        <f ca="1">(TRUNC(PRODUCT($F$11:$F1533),16))</f>
        <v>1.5225087656562599</v>
      </c>
      <c r="H1534" s="42">
        <f t="shared" ca="1" si="344"/>
        <v>1.52026162974386</v>
      </c>
      <c r="I1534" s="42">
        <f t="shared" ca="1" si="345"/>
        <v>1.00147812</v>
      </c>
      <c r="J1534" s="40">
        <f t="shared" si="340"/>
        <v>3.5999999999999997E-2</v>
      </c>
      <c r="K1534" s="98">
        <f t="shared" si="346"/>
        <v>43539</v>
      </c>
      <c r="L1534" s="43">
        <f t="shared" si="341"/>
        <v>5</v>
      </c>
      <c r="M1534" s="44">
        <f t="shared" si="347"/>
        <v>6</v>
      </c>
      <c r="N1534" s="8">
        <f t="shared" si="348"/>
        <v>1.000842429</v>
      </c>
      <c r="O1534" s="8">
        <f t="shared" ca="1" si="349"/>
        <v>1.002321794</v>
      </c>
      <c r="P1534" s="44">
        <v>0</v>
      </c>
      <c r="Q1534" s="42">
        <f t="shared" ca="1" si="350"/>
        <v>5294.5355081199996</v>
      </c>
      <c r="R1534" s="42"/>
      <c r="S1534" s="34">
        <f t="shared" si="351"/>
        <v>0</v>
      </c>
      <c r="T1534" s="34"/>
    </row>
    <row r="1535" spans="1:21" x14ac:dyDescent="0.2">
      <c r="A1535" s="38">
        <f t="shared" si="339"/>
        <v>43548</v>
      </c>
      <c r="B1535" s="39">
        <f t="shared" ca="1" si="342"/>
        <v>2285658.55924252</v>
      </c>
      <c r="C1535" s="34">
        <f t="shared" ca="1" si="343"/>
        <v>2280364.0237344</v>
      </c>
      <c r="D1535" s="34"/>
      <c r="E1535" s="40">
        <f ca="1">IF(A1535&lt;$B$1,VLOOKUP(A1535,[1]DI!$A$4:$B$15000,2,FALSE),0)</f>
        <v>0</v>
      </c>
      <c r="F1535" s="41">
        <f t="shared" ca="1" si="338"/>
        <v>1</v>
      </c>
      <c r="G1535" s="41">
        <f ca="1">(TRUNC(PRODUCT($F$11:$F1534),16))</f>
        <v>1.5225087656562599</v>
      </c>
      <c r="H1535" s="42">
        <f t="shared" ca="1" si="344"/>
        <v>1.52026162974386</v>
      </c>
      <c r="I1535" s="42">
        <f t="shared" ca="1" si="345"/>
        <v>1.00147812</v>
      </c>
      <c r="J1535" s="40">
        <f t="shared" si="340"/>
        <v>3.5999999999999997E-2</v>
      </c>
      <c r="K1535" s="98">
        <f t="shared" si="346"/>
        <v>43539</v>
      </c>
      <c r="L1535" s="43">
        <f t="shared" si="341"/>
        <v>5</v>
      </c>
      <c r="M1535" s="44">
        <f t="shared" si="347"/>
        <v>6</v>
      </c>
      <c r="N1535" s="8">
        <f t="shared" si="348"/>
        <v>1.000842429</v>
      </c>
      <c r="O1535" s="8">
        <f t="shared" ca="1" si="349"/>
        <v>1.002321794</v>
      </c>
      <c r="P1535" s="44">
        <v>0</v>
      </c>
      <c r="Q1535" s="42">
        <f t="shared" ca="1" si="350"/>
        <v>5294.5355081199996</v>
      </c>
      <c r="R1535" s="42"/>
      <c r="S1535" s="34">
        <f t="shared" si="351"/>
        <v>0</v>
      </c>
      <c r="T1535" s="34"/>
    </row>
    <row r="1536" spans="1:21" x14ac:dyDescent="0.2">
      <c r="A1536" s="38">
        <f t="shared" si="339"/>
        <v>43549</v>
      </c>
      <c r="B1536" s="39">
        <f t="shared" ca="1" si="342"/>
        <v>2285658.55924252</v>
      </c>
      <c r="C1536" s="34">
        <f t="shared" ca="1" si="343"/>
        <v>2280364.0237344</v>
      </c>
      <c r="D1536" s="34"/>
      <c r="E1536" s="40">
        <f ca="1">IF(A1536&lt;$B$1,VLOOKUP(A1536,[1]DI!$A$4:$B$15000,2,FALSE),0)</f>
        <v>6.4000000000000001E-2</v>
      </c>
      <c r="F1536" s="41">
        <f t="shared" ca="1" si="338"/>
        <v>1.0002462024890499</v>
      </c>
      <c r="G1536" s="41">
        <f ca="1">(TRUNC(PRODUCT($F$11:$F1535),16))</f>
        <v>1.5225087656562599</v>
      </c>
      <c r="H1536" s="42">
        <f t="shared" ca="1" si="344"/>
        <v>1.52026162974386</v>
      </c>
      <c r="I1536" s="42">
        <f t="shared" ca="1" si="345"/>
        <v>1.00147812</v>
      </c>
      <c r="J1536" s="40">
        <f t="shared" si="340"/>
        <v>3.5999999999999997E-2</v>
      </c>
      <c r="K1536" s="98">
        <f t="shared" si="346"/>
        <v>43539</v>
      </c>
      <c r="L1536" s="43">
        <f t="shared" si="341"/>
        <v>6</v>
      </c>
      <c r="M1536" s="44">
        <f t="shared" si="347"/>
        <v>6</v>
      </c>
      <c r="N1536" s="8">
        <f t="shared" si="348"/>
        <v>1.000842429</v>
      </c>
      <c r="O1536" s="8">
        <f t="shared" ca="1" si="349"/>
        <v>1.002321794</v>
      </c>
      <c r="P1536" s="44">
        <v>0</v>
      </c>
      <c r="Q1536" s="42">
        <f t="shared" ca="1" si="350"/>
        <v>5294.5355081199996</v>
      </c>
      <c r="R1536" s="42"/>
      <c r="S1536" s="34">
        <f t="shared" si="351"/>
        <v>0</v>
      </c>
      <c r="T1536" s="34"/>
    </row>
    <row r="1537" spans="1:21" x14ac:dyDescent="0.2">
      <c r="A1537" s="38">
        <f t="shared" si="339"/>
        <v>43550</v>
      </c>
      <c r="B1537" s="39">
        <f t="shared" ca="1" si="342"/>
        <v>2286542.18661953</v>
      </c>
      <c r="C1537" s="34">
        <f t="shared" ca="1" si="343"/>
        <v>2280364.0237344</v>
      </c>
      <c r="D1537" s="34"/>
      <c r="E1537" s="40">
        <f ca="1">IF(A1537&lt;$B$1,VLOOKUP(A1537,[1]DI!$A$4:$B$15000,2,FALSE),0)</f>
        <v>6.4000000000000001E-2</v>
      </c>
      <c r="F1537" s="41">
        <f t="shared" ca="1" si="338"/>
        <v>1.0002462024890499</v>
      </c>
      <c r="G1537" s="41">
        <f ca="1">(TRUNC(PRODUCT($F$11:$F1536),16))</f>
        <v>1.5228836111039701</v>
      </c>
      <c r="H1537" s="42">
        <f t="shared" ca="1" si="344"/>
        <v>1.52026162974386</v>
      </c>
      <c r="I1537" s="42">
        <f t="shared" ca="1" si="345"/>
        <v>1.0017246900000001</v>
      </c>
      <c r="J1537" s="40">
        <f t="shared" si="340"/>
        <v>3.5999999999999997E-2</v>
      </c>
      <c r="K1537" s="98">
        <f t="shared" si="346"/>
        <v>43539</v>
      </c>
      <c r="L1537" s="43">
        <f t="shared" si="341"/>
        <v>7</v>
      </c>
      <c r="M1537" s="44">
        <f t="shared" si="347"/>
        <v>7</v>
      </c>
      <c r="N1537" s="8">
        <f t="shared" si="348"/>
        <v>1.0009829029999999</v>
      </c>
      <c r="O1537" s="8">
        <f t="shared" ca="1" si="349"/>
        <v>1.0027092879999999</v>
      </c>
      <c r="P1537" s="44">
        <v>0</v>
      </c>
      <c r="Q1537" s="42">
        <f t="shared" ca="1" si="350"/>
        <v>6178.1628851300002</v>
      </c>
      <c r="R1537" s="42"/>
      <c r="S1537" s="34">
        <f t="shared" si="351"/>
        <v>0</v>
      </c>
      <c r="T1537" s="34"/>
    </row>
    <row r="1538" spans="1:21" x14ac:dyDescent="0.2">
      <c r="A1538" s="38">
        <f t="shared" si="339"/>
        <v>43551</v>
      </c>
      <c r="B1538" s="39">
        <f t="shared" ca="1" si="342"/>
        <v>2287426.1560511501</v>
      </c>
      <c r="C1538" s="34">
        <f t="shared" ca="1" si="343"/>
        <v>2280364.0237344</v>
      </c>
      <c r="D1538" s="34"/>
      <c r="E1538" s="40">
        <f ca="1">IF(A1538&lt;$B$1,VLOOKUP(A1538,[1]DI!$A$4:$B$15000,2,FALSE),0)</f>
        <v>6.4000000000000001E-2</v>
      </c>
      <c r="F1538" s="41">
        <f t="shared" ca="1" si="338"/>
        <v>1.0002462024890499</v>
      </c>
      <c r="G1538" s="41">
        <f ca="1">(TRUNC(PRODUCT($F$11:$F1537),16))</f>
        <v>1.52325854883955</v>
      </c>
      <c r="H1538" s="42">
        <f t="shared" ca="1" si="344"/>
        <v>1.52026162974386</v>
      </c>
      <c r="I1538" s="42">
        <f t="shared" ca="1" si="345"/>
        <v>1.00197132</v>
      </c>
      <c r="J1538" s="40">
        <f t="shared" si="340"/>
        <v>3.5999999999999997E-2</v>
      </c>
      <c r="K1538" s="98">
        <f t="shared" si="346"/>
        <v>43539</v>
      </c>
      <c r="L1538" s="43">
        <f t="shared" si="341"/>
        <v>8</v>
      </c>
      <c r="M1538" s="44">
        <f t="shared" si="347"/>
        <v>8</v>
      </c>
      <c r="N1538" s="8">
        <f t="shared" si="348"/>
        <v>1.001123397</v>
      </c>
      <c r="O1538" s="8">
        <f t="shared" ca="1" si="349"/>
        <v>1.0030969320000001</v>
      </c>
      <c r="P1538" s="44">
        <v>0</v>
      </c>
      <c r="Q1538" s="42">
        <f t="shared" ca="1" si="350"/>
        <v>7062.1323167500004</v>
      </c>
      <c r="R1538" s="42"/>
      <c r="S1538" s="34">
        <f t="shared" si="351"/>
        <v>0</v>
      </c>
      <c r="T1538" s="34"/>
    </row>
    <row r="1539" spans="1:21" x14ac:dyDescent="0.2">
      <c r="A1539" s="38">
        <f t="shared" si="339"/>
        <v>43552</v>
      </c>
      <c r="B1539" s="39">
        <f t="shared" ca="1" si="342"/>
        <v>2288310.4606962702</v>
      </c>
      <c r="C1539" s="34">
        <f t="shared" ca="1" si="343"/>
        <v>2280364.0237344</v>
      </c>
      <c r="D1539" s="34"/>
      <c r="E1539" s="40">
        <f ca="1">IF(A1539&lt;$B$1,VLOOKUP(A1539,[1]DI!$A$4:$B$15000,2,FALSE),0)</f>
        <v>6.4000000000000001E-2</v>
      </c>
      <c r="F1539" s="41">
        <f t="shared" ca="1" si="338"/>
        <v>1.0002462024890499</v>
      </c>
      <c r="G1539" s="41">
        <f ca="1">(TRUNC(PRODUCT($F$11:$F1538),16))</f>
        <v>1.52363357888574</v>
      </c>
      <c r="H1539" s="42">
        <f t="shared" ca="1" si="344"/>
        <v>1.52026162974386</v>
      </c>
      <c r="I1539" s="42">
        <f t="shared" ca="1" si="345"/>
        <v>1.00221801</v>
      </c>
      <c r="J1539" s="40">
        <f t="shared" si="340"/>
        <v>3.5999999999999997E-2</v>
      </c>
      <c r="K1539" s="98">
        <f t="shared" si="346"/>
        <v>43539</v>
      </c>
      <c r="L1539" s="43">
        <f t="shared" si="341"/>
        <v>9</v>
      </c>
      <c r="M1539" s="44">
        <f t="shared" si="347"/>
        <v>9</v>
      </c>
      <c r="N1539" s="8">
        <f t="shared" si="348"/>
        <v>1.00126391</v>
      </c>
      <c r="O1539" s="8">
        <f t="shared" ca="1" si="349"/>
        <v>1.0034847229999999</v>
      </c>
      <c r="P1539" s="44">
        <v>0</v>
      </c>
      <c r="Q1539" s="42">
        <f t="shared" ca="1" si="350"/>
        <v>7946.4369618700002</v>
      </c>
      <c r="R1539" s="42"/>
      <c r="S1539" s="34">
        <f t="shared" si="351"/>
        <v>0</v>
      </c>
      <c r="T1539" s="34"/>
    </row>
    <row r="1540" spans="1:21" x14ac:dyDescent="0.2">
      <c r="A1540" s="38">
        <f t="shared" si="339"/>
        <v>43553</v>
      </c>
      <c r="B1540" s="39">
        <f t="shared" ca="1" si="342"/>
        <v>2289195.0868727299</v>
      </c>
      <c r="C1540" s="34">
        <f t="shared" ca="1" si="343"/>
        <v>2280364.0237344</v>
      </c>
      <c r="D1540" s="34"/>
      <c r="E1540" s="40">
        <f ca="1">IF(A1540&lt;$B$1,VLOOKUP(A1540,[1]DI!$A$4:$B$15000,2,FALSE),0)</f>
        <v>6.4000000000000001E-2</v>
      </c>
      <c r="F1540" s="41">
        <f t="shared" ca="1" si="338"/>
        <v>1.0002462024890499</v>
      </c>
      <c r="G1540" s="41">
        <f ca="1">(TRUNC(PRODUCT($F$11:$F1539),16))</f>
        <v>1.5240087012652599</v>
      </c>
      <c r="H1540" s="42">
        <f t="shared" ca="1" si="344"/>
        <v>1.52026162974386</v>
      </c>
      <c r="I1540" s="42">
        <f t="shared" ca="1" si="345"/>
        <v>1.0024647499999999</v>
      </c>
      <c r="J1540" s="40">
        <f t="shared" si="340"/>
        <v>3.5999999999999997E-2</v>
      </c>
      <c r="K1540" s="98">
        <f t="shared" si="346"/>
        <v>43539</v>
      </c>
      <c r="L1540" s="43">
        <f t="shared" si="341"/>
        <v>10</v>
      </c>
      <c r="M1540" s="44">
        <f t="shared" si="347"/>
        <v>10</v>
      </c>
      <c r="N1540" s="8">
        <f t="shared" si="348"/>
        <v>1.001404443</v>
      </c>
      <c r="O1540" s="8">
        <f t="shared" ca="1" si="349"/>
        <v>1.0038726549999999</v>
      </c>
      <c r="P1540" s="44">
        <v>0</v>
      </c>
      <c r="Q1540" s="42">
        <f t="shared" ca="1" si="350"/>
        <v>8831.0631383300006</v>
      </c>
      <c r="R1540" s="42"/>
      <c r="S1540" s="34">
        <f t="shared" si="351"/>
        <v>0</v>
      </c>
      <c r="T1540" s="34"/>
    </row>
    <row r="1541" spans="1:21" x14ac:dyDescent="0.2">
      <c r="A1541" s="38">
        <f t="shared" si="339"/>
        <v>43554</v>
      </c>
      <c r="B1541" s="39">
        <f t="shared" ca="1" si="342"/>
        <v>2290080.0733467001</v>
      </c>
      <c r="C1541" s="34">
        <f t="shared" ca="1" si="343"/>
        <v>2280364.0237344</v>
      </c>
      <c r="D1541" s="34"/>
      <c r="E1541" s="40">
        <f ca="1">IF(A1541&lt;$B$1,VLOOKUP(A1541,[1]DI!$A$4:$B$15000,2,FALSE),0)</f>
        <v>0</v>
      </c>
      <c r="F1541" s="41">
        <f t="shared" ca="1" si="338"/>
        <v>1</v>
      </c>
      <c r="G1541" s="41">
        <f ca="1">(TRUNC(PRODUCT($F$11:$F1540),16))</f>
        <v>1.5243839160008501</v>
      </c>
      <c r="H1541" s="42">
        <f t="shared" ca="1" si="344"/>
        <v>1.52026162974386</v>
      </c>
      <c r="I1541" s="42">
        <f t="shared" ca="1" si="345"/>
        <v>1.0027115600000001</v>
      </c>
      <c r="J1541" s="40">
        <f t="shared" si="340"/>
        <v>3.5999999999999997E-2</v>
      </c>
      <c r="K1541" s="98">
        <f t="shared" si="346"/>
        <v>43539</v>
      </c>
      <c r="L1541" s="43">
        <f t="shared" si="341"/>
        <v>10</v>
      </c>
      <c r="M1541" s="44">
        <f t="shared" si="347"/>
        <v>11</v>
      </c>
      <c r="N1541" s="8">
        <f t="shared" si="348"/>
        <v>1.001544996</v>
      </c>
      <c r="O1541" s="8">
        <f t="shared" ca="1" si="349"/>
        <v>1.0042607450000001</v>
      </c>
      <c r="P1541" s="44">
        <v>0</v>
      </c>
      <c r="Q1541" s="42">
        <f t="shared" ca="1" si="350"/>
        <v>9716.0496122999994</v>
      </c>
      <c r="R1541" s="42"/>
      <c r="S1541" s="34">
        <f t="shared" si="351"/>
        <v>0</v>
      </c>
      <c r="T1541" s="34"/>
    </row>
    <row r="1542" spans="1:21" x14ac:dyDescent="0.2">
      <c r="A1542" s="38">
        <f t="shared" si="339"/>
        <v>43555</v>
      </c>
      <c r="B1542" s="39">
        <f t="shared" ca="1" si="342"/>
        <v>2290080.0733467001</v>
      </c>
      <c r="C1542" s="34">
        <f t="shared" ca="1" si="343"/>
        <v>2280364.0237344</v>
      </c>
      <c r="D1542" s="34"/>
      <c r="E1542" s="40">
        <f ca="1">IF(A1542&lt;$B$1,VLOOKUP(A1542,[1]DI!$A$4:$B$15000,2,FALSE),0)</f>
        <v>0</v>
      </c>
      <c r="F1542" s="41">
        <f t="shared" ca="1" si="338"/>
        <v>1</v>
      </c>
      <c r="G1542" s="41">
        <f ca="1">(TRUNC(PRODUCT($F$11:$F1541),16))</f>
        <v>1.5243839160008501</v>
      </c>
      <c r="H1542" s="42">
        <f t="shared" ca="1" si="344"/>
        <v>1.52026162974386</v>
      </c>
      <c r="I1542" s="42">
        <f t="shared" ca="1" si="345"/>
        <v>1.0027115600000001</v>
      </c>
      <c r="J1542" s="40">
        <f t="shared" si="340"/>
        <v>3.5999999999999997E-2</v>
      </c>
      <c r="K1542" s="98">
        <f t="shared" si="346"/>
        <v>43539</v>
      </c>
      <c r="L1542" s="43">
        <f t="shared" si="341"/>
        <v>10</v>
      </c>
      <c r="M1542" s="44">
        <f t="shared" si="347"/>
        <v>11</v>
      </c>
      <c r="N1542" s="8">
        <f t="shared" si="348"/>
        <v>1.001544996</v>
      </c>
      <c r="O1542" s="8">
        <f t="shared" ca="1" si="349"/>
        <v>1.0042607450000001</v>
      </c>
      <c r="P1542" s="44">
        <v>0</v>
      </c>
      <c r="Q1542" s="42">
        <f t="shared" ca="1" si="350"/>
        <v>9716.0496122999994</v>
      </c>
      <c r="R1542" s="42"/>
      <c r="S1542" s="34">
        <f t="shared" si="351"/>
        <v>0</v>
      </c>
      <c r="T1542" s="34"/>
    </row>
    <row r="1543" spans="1:21" s="37" customFormat="1" ht="15" x14ac:dyDescent="0.25">
      <c r="A1543" s="38">
        <f t="shared" si="339"/>
        <v>43556</v>
      </c>
      <c r="B1543" s="39">
        <f t="shared" ca="1" si="342"/>
        <v>2290080.0733467001</v>
      </c>
      <c r="C1543" s="34">
        <f t="shared" ca="1" si="343"/>
        <v>2280364.0237344</v>
      </c>
      <c r="D1543" s="34"/>
      <c r="E1543" s="40">
        <f ca="1">IF(A1543&lt;$B$1,VLOOKUP(A1543,[1]DI!$A$4:$B$15000,2,FALSE),0)</f>
        <v>6.4000000000000001E-2</v>
      </c>
      <c r="F1543" s="41">
        <f t="shared" ca="1" si="338"/>
        <v>1.0002462024890499</v>
      </c>
      <c r="G1543" s="41">
        <f ca="1">(TRUNC(PRODUCT($F$11:$F1542),16))</f>
        <v>1.5243839160008501</v>
      </c>
      <c r="H1543" s="42">
        <f t="shared" ca="1" si="344"/>
        <v>1.52026162974386</v>
      </c>
      <c r="I1543" s="42">
        <f t="shared" ca="1" si="345"/>
        <v>1.0027115600000001</v>
      </c>
      <c r="J1543" s="40">
        <f t="shared" si="340"/>
        <v>3.5999999999999997E-2</v>
      </c>
      <c r="K1543" s="98">
        <f t="shared" si="346"/>
        <v>43539</v>
      </c>
      <c r="L1543" s="43">
        <f t="shared" si="341"/>
        <v>11</v>
      </c>
      <c r="M1543" s="44">
        <f t="shared" si="347"/>
        <v>11</v>
      </c>
      <c r="N1543" s="8">
        <f t="shared" si="348"/>
        <v>1.001544996</v>
      </c>
      <c r="O1543" s="8">
        <f t="shared" ca="1" si="349"/>
        <v>1.0042607450000001</v>
      </c>
      <c r="P1543" s="44">
        <v>36</v>
      </c>
      <c r="Q1543" s="42">
        <f t="shared" ca="1" si="350"/>
        <v>9716.0496122999994</v>
      </c>
      <c r="R1543" s="42"/>
      <c r="S1543" s="34">
        <f t="shared" ca="1" si="351"/>
        <v>9033.9503877000006</v>
      </c>
      <c r="T1543" s="97">
        <v>18750</v>
      </c>
      <c r="U1543" s="36"/>
    </row>
    <row r="1544" spans="1:21" x14ac:dyDescent="0.2">
      <c r="A1544" s="38">
        <f t="shared" si="339"/>
        <v>43557</v>
      </c>
      <c r="B1544" s="39">
        <f t="shared" ca="1" si="342"/>
        <v>2272208.14911108</v>
      </c>
      <c r="C1544" s="34">
        <f t="shared" ca="1" si="343"/>
        <v>2271330.0733467001</v>
      </c>
      <c r="D1544" s="34"/>
      <c r="E1544" s="40">
        <f ca="1">IF(A1544&lt;$B$1,VLOOKUP(A1544,[1]DI!$A$4:$B$15000,2,FALSE),0)</f>
        <v>6.4000000000000001E-2</v>
      </c>
      <c r="F1544" s="41">
        <f t="shared" ca="1" si="338"/>
        <v>1.0002462024890499</v>
      </c>
      <c r="G1544" s="41">
        <f ca="1">(TRUNC(PRODUCT($F$11:$F1543),16))</f>
        <v>1.52475922311524</v>
      </c>
      <c r="H1544" s="42">
        <f t="shared" ca="1" si="344"/>
        <v>1.5243839160008501</v>
      </c>
      <c r="I1544" s="42">
        <f t="shared" ca="1" si="345"/>
        <v>1.0002462000000001</v>
      </c>
      <c r="J1544" s="40">
        <f t="shared" si="340"/>
        <v>3.5999999999999997E-2</v>
      </c>
      <c r="K1544" s="98">
        <f t="shared" si="346"/>
        <v>43556</v>
      </c>
      <c r="L1544" s="43">
        <f t="shared" si="341"/>
        <v>1</v>
      </c>
      <c r="M1544" s="44">
        <f t="shared" si="347"/>
        <v>1</v>
      </c>
      <c r="N1544" s="8">
        <f t="shared" si="348"/>
        <v>1.000140356</v>
      </c>
      <c r="O1544" s="8">
        <f t="shared" ca="1" si="349"/>
        <v>1.000386591</v>
      </c>
      <c r="P1544" s="44">
        <v>0</v>
      </c>
      <c r="Q1544" s="42">
        <f t="shared" ca="1" si="350"/>
        <v>878.07576438000001</v>
      </c>
      <c r="R1544" s="42"/>
      <c r="S1544" s="34">
        <f t="shared" si="351"/>
        <v>0</v>
      </c>
      <c r="T1544" s="34"/>
    </row>
    <row r="1545" spans="1:21" x14ac:dyDescent="0.2">
      <c r="A1545" s="38">
        <f t="shared" si="339"/>
        <v>43558</v>
      </c>
      <c r="B1545" s="39">
        <f t="shared" ca="1" si="342"/>
        <v>2273086.5814742902</v>
      </c>
      <c r="C1545" s="34">
        <f t="shared" ca="1" si="343"/>
        <v>2271330.0733467001</v>
      </c>
      <c r="D1545" s="34"/>
      <c r="E1545" s="40">
        <f ca="1">IF(A1545&lt;$B$1,VLOOKUP(A1545,[1]DI!$A$4:$B$15000,2,FALSE),0)</f>
        <v>6.4000000000000001E-2</v>
      </c>
      <c r="F1545" s="41">
        <f t="shared" ca="1" si="338"/>
        <v>1.0002462024890499</v>
      </c>
      <c r="G1545" s="41">
        <f ca="1">(TRUNC(PRODUCT($F$11:$F1544),16))</f>
        <v>1.5251346226311699</v>
      </c>
      <c r="H1545" s="42">
        <f t="shared" ca="1" si="344"/>
        <v>1.5243839160008501</v>
      </c>
      <c r="I1545" s="42">
        <f t="shared" ca="1" si="345"/>
        <v>1.00049247</v>
      </c>
      <c r="J1545" s="40">
        <f t="shared" si="340"/>
        <v>3.5999999999999997E-2</v>
      </c>
      <c r="K1545" s="98">
        <f t="shared" si="346"/>
        <v>43556</v>
      </c>
      <c r="L1545" s="43">
        <f t="shared" si="341"/>
        <v>2</v>
      </c>
      <c r="M1545" s="44">
        <f t="shared" si="347"/>
        <v>2</v>
      </c>
      <c r="N1545" s="8">
        <f t="shared" si="348"/>
        <v>1.0002807309999999</v>
      </c>
      <c r="O1545" s="8">
        <f t="shared" ca="1" si="349"/>
        <v>1.000773339</v>
      </c>
      <c r="P1545" s="44">
        <v>0</v>
      </c>
      <c r="Q1545" s="42">
        <f t="shared" ca="1" si="350"/>
        <v>1756.50812759</v>
      </c>
      <c r="R1545" s="42"/>
      <c r="S1545" s="34">
        <f t="shared" si="351"/>
        <v>0</v>
      </c>
      <c r="T1545" s="34"/>
    </row>
    <row r="1546" spans="1:21" x14ac:dyDescent="0.2">
      <c r="A1546" s="38">
        <f t="shared" si="339"/>
        <v>43559</v>
      </c>
      <c r="B1546" s="39">
        <f t="shared" ca="1" si="342"/>
        <v>2273965.3318237001</v>
      </c>
      <c r="C1546" s="34">
        <f t="shared" ca="1" si="343"/>
        <v>2271330.0733467001</v>
      </c>
      <c r="D1546" s="34"/>
      <c r="E1546" s="40">
        <f ca="1">IF(A1546&lt;$B$1,VLOOKUP(A1546,[1]DI!$A$4:$B$15000,2,FALSE),0)</f>
        <v>6.4000000000000001E-2</v>
      </c>
      <c r="F1546" s="41">
        <f t="shared" ca="1" si="338"/>
        <v>1.0002462024890499</v>
      </c>
      <c r="G1546" s="41">
        <f ca="1">(TRUNC(PRODUCT($F$11:$F1545),16))</f>
        <v>1.5255101145714001</v>
      </c>
      <c r="H1546" s="42">
        <f t="shared" ca="1" si="344"/>
        <v>1.5243839160008501</v>
      </c>
      <c r="I1546" s="42">
        <f t="shared" ca="1" si="345"/>
        <v>1.00073879</v>
      </c>
      <c r="J1546" s="40">
        <f t="shared" si="340"/>
        <v>3.5999999999999997E-2</v>
      </c>
      <c r="K1546" s="98">
        <f t="shared" si="346"/>
        <v>43556</v>
      </c>
      <c r="L1546" s="43">
        <f t="shared" si="341"/>
        <v>3</v>
      </c>
      <c r="M1546" s="44">
        <f t="shared" si="347"/>
        <v>3</v>
      </c>
      <c r="N1546" s="8">
        <f t="shared" si="348"/>
        <v>1.000421126</v>
      </c>
      <c r="O1546" s="8">
        <f t="shared" ca="1" si="349"/>
        <v>1.001160227</v>
      </c>
      <c r="P1546" s="44">
        <v>0</v>
      </c>
      <c r="Q1546" s="42">
        <f t="shared" ca="1" si="350"/>
        <v>2635.2584769999999</v>
      </c>
      <c r="R1546" s="42"/>
      <c r="S1546" s="34">
        <f t="shared" si="351"/>
        <v>0</v>
      </c>
      <c r="T1546" s="34"/>
    </row>
    <row r="1547" spans="1:21" x14ac:dyDescent="0.2">
      <c r="A1547" s="38">
        <f t="shared" si="339"/>
        <v>43560</v>
      </c>
      <c r="B1547" s="39">
        <f t="shared" ca="1" si="342"/>
        <v>2274844.4206013</v>
      </c>
      <c r="C1547" s="34">
        <f t="shared" ca="1" si="343"/>
        <v>2271330.0733467001</v>
      </c>
      <c r="D1547" s="34"/>
      <c r="E1547" s="40">
        <f ca="1">IF(A1547&lt;$B$1,VLOOKUP(A1547,[1]DI!$A$4:$B$15000,2,FALSE),0)</f>
        <v>6.4000000000000001E-2</v>
      </c>
      <c r="F1547" s="41">
        <f t="shared" ca="1" si="338"/>
        <v>1.0002462024890499</v>
      </c>
      <c r="G1547" s="41">
        <f ca="1">(TRUNC(PRODUCT($F$11:$F1546),16))</f>
        <v>1.52588569895868</v>
      </c>
      <c r="H1547" s="42">
        <f t="shared" ca="1" si="344"/>
        <v>1.5243839160008501</v>
      </c>
      <c r="I1547" s="42">
        <f t="shared" ca="1" si="345"/>
        <v>1.0009851700000001</v>
      </c>
      <c r="J1547" s="40">
        <f t="shared" si="340"/>
        <v>3.5999999999999997E-2</v>
      </c>
      <c r="K1547" s="98">
        <f t="shared" si="346"/>
        <v>43556</v>
      </c>
      <c r="L1547" s="43">
        <f t="shared" si="341"/>
        <v>4</v>
      </c>
      <c r="M1547" s="44">
        <f t="shared" si="347"/>
        <v>4</v>
      </c>
      <c r="N1547" s="8">
        <f t="shared" si="348"/>
        <v>1.0005615409999999</v>
      </c>
      <c r="O1547" s="8">
        <f t="shared" ca="1" si="349"/>
        <v>1.001547264</v>
      </c>
      <c r="P1547" s="44">
        <v>0</v>
      </c>
      <c r="Q1547" s="42">
        <f t="shared" ca="1" si="350"/>
        <v>3514.3472545999998</v>
      </c>
      <c r="R1547" s="42"/>
      <c r="S1547" s="34">
        <f t="shared" si="351"/>
        <v>0</v>
      </c>
      <c r="T1547" s="34"/>
    </row>
    <row r="1548" spans="1:21" x14ac:dyDescent="0.2">
      <c r="A1548" s="38">
        <f t="shared" si="339"/>
        <v>43561</v>
      </c>
      <c r="B1548" s="39">
        <f t="shared" ca="1" si="342"/>
        <v>2275723.8705203799</v>
      </c>
      <c r="C1548" s="34">
        <f t="shared" ca="1" si="343"/>
        <v>2271330.0733467001</v>
      </c>
      <c r="D1548" s="34"/>
      <c r="E1548" s="40">
        <f ca="1">IF(A1548&lt;$B$1,VLOOKUP(A1548,[1]DI!$A$4:$B$15000,2,FALSE),0)</f>
        <v>0</v>
      </c>
      <c r="F1548" s="41">
        <f t="shared" ref="F1548:F1611" ca="1" si="352">IF(A1548&lt;A$9,1,ROUND(((1+E1548)^(1/252)),16))</f>
        <v>1</v>
      </c>
      <c r="G1548" s="41">
        <f ca="1">(TRUNC(PRODUCT($F$11:$F1547),16))</f>
        <v>1.5262613758157699</v>
      </c>
      <c r="H1548" s="42">
        <f t="shared" ca="1" si="344"/>
        <v>1.5243839160008501</v>
      </c>
      <c r="I1548" s="42">
        <f t="shared" ca="1" si="345"/>
        <v>1.00123162</v>
      </c>
      <c r="J1548" s="40">
        <f t="shared" si="340"/>
        <v>3.5999999999999997E-2</v>
      </c>
      <c r="K1548" s="98">
        <f t="shared" si="346"/>
        <v>43556</v>
      </c>
      <c r="L1548" s="43">
        <f t="shared" si="341"/>
        <v>4</v>
      </c>
      <c r="M1548" s="44">
        <f t="shared" si="347"/>
        <v>5</v>
      </c>
      <c r="N1548" s="8">
        <f t="shared" si="348"/>
        <v>1.0007019749999999</v>
      </c>
      <c r="O1548" s="8">
        <f t="shared" ca="1" si="349"/>
        <v>1.00193446</v>
      </c>
      <c r="P1548" s="44">
        <v>0</v>
      </c>
      <c r="Q1548" s="42">
        <f t="shared" ca="1" si="350"/>
        <v>4393.79717368</v>
      </c>
      <c r="R1548" s="42"/>
      <c r="S1548" s="34">
        <f t="shared" si="351"/>
        <v>0</v>
      </c>
      <c r="T1548" s="34"/>
    </row>
    <row r="1549" spans="1:21" x14ac:dyDescent="0.2">
      <c r="A1549" s="38">
        <f t="shared" ref="A1549:A1612" si="353">(A1548+1)</f>
        <v>43562</v>
      </c>
      <c r="B1549" s="39">
        <f t="shared" ca="1" si="342"/>
        <v>2275723.8705203799</v>
      </c>
      <c r="C1549" s="34">
        <f t="shared" ca="1" si="343"/>
        <v>2271330.0733467001</v>
      </c>
      <c r="D1549" s="34"/>
      <c r="E1549" s="40">
        <f ca="1">IF(A1549&lt;$B$1,VLOOKUP(A1549,[1]DI!$A$4:$B$15000,2,FALSE),0)</f>
        <v>0</v>
      </c>
      <c r="F1549" s="41">
        <f t="shared" ca="1" si="352"/>
        <v>1</v>
      </c>
      <c r="G1549" s="41">
        <f ca="1">(TRUNC(PRODUCT($F$11:$F1548),16))</f>
        <v>1.5262613758157699</v>
      </c>
      <c r="H1549" s="42">
        <f t="shared" ca="1" si="344"/>
        <v>1.5243839160008501</v>
      </c>
      <c r="I1549" s="42">
        <f t="shared" ca="1" si="345"/>
        <v>1.00123162</v>
      </c>
      <c r="J1549" s="40">
        <f t="shared" ref="J1549:J1612" si="354">J1548</f>
        <v>3.5999999999999997E-2</v>
      </c>
      <c r="K1549" s="98">
        <f t="shared" si="346"/>
        <v>43556</v>
      </c>
      <c r="L1549" s="43">
        <f t="shared" si="341"/>
        <v>4</v>
      </c>
      <c r="M1549" s="44">
        <f t="shared" si="347"/>
        <v>5</v>
      </c>
      <c r="N1549" s="8">
        <f t="shared" si="348"/>
        <v>1.0007019749999999</v>
      </c>
      <c r="O1549" s="8">
        <f t="shared" ca="1" si="349"/>
        <v>1.00193446</v>
      </c>
      <c r="P1549" s="44">
        <v>0</v>
      </c>
      <c r="Q1549" s="42">
        <f t="shared" ca="1" si="350"/>
        <v>4393.79717368</v>
      </c>
      <c r="R1549" s="42"/>
      <c r="S1549" s="34">
        <f t="shared" si="351"/>
        <v>0</v>
      </c>
      <c r="T1549" s="34"/>
    </row>
    <row r="1550" spans="1:21" x14ac:dyDescent="0.2">
      <c r="A1550" s="38">
        <f t="shared" si="353"/>
        <v>43563</v>
      </c>
      <c r="B1550" s="39">
        <f t="shared" ca="1" si="342"/>
        <v>2275723.8705203799</v>
      </c>
      <c r="C1550" s="34">
        <f t="shared" ca="1" si="343"/>
        <v>2271330.0733467001</v>
      </c>
      <c r="D1550" s="34"/>
      <c r="E1550" s="40">
        <f ca="1">IF(A1550&lt;$B$1,VLOOKUP(A1550,[1]DI!$A$4:$B$15000,2,FALSE),0)</f>
        <v>6.4000000000000001E-2</v>
      </c>
      <c r="F1550" s="41">
        <f t="shared" ca="1" si="352"/>
        <v>1.0002462024890499</v>
      </c>
      <c r="G1550" s="41">
        <f ca="1">(TRUNC(PRODUCT($F$11:$F1549),16))</f>
        <v>1.5262613758157699</v>
      </c>
      <c r="H1550" s="42">
        <f t="shared" ca="1" si="344"/>
        <v>1.5243839160008501</v>
      </c>
      <c r="I1550" s="42">
        <f t="shared" ca="1" si="345"/>
        <v>1.00123162</v>
      </c>
      <c r="J1550" s="40">
        <f t="shared" si="354"/>
        <v>3.5999999999999997E-2</v>
      </c>
      <c r="K1550" s="98">
        <f t="shared" si="346"/>
        <v>43556</v>
      </c>
      <c r="L1550" s="43">
        <f t="shared" ref="L1550:L1613" si="355">IF(A1550&gt;K1550,IF(NETWORKDAYS(K1550,A1550,$W$12:$W$197)-1=0,1,NETWORKDAYS(K1550,A1550,$W$12:$W$197)-1),0)</f>
        <v>5</v>
      </c>
      <c r="M1550" s="44">
        <f t="shared" si="347"/>
        <v>5</v>
      </c>
      <c r="N1550" s="8">
        <f t="shared" si="348"/>
        <v>1.0007019749999999</v>
      </c>
      <c r="O1550" s="8">
        <f t="shared" ca="1" si="349"/>
        <v>1.00193446</v>
      </c>
      <c r="P1550" s="44">
        <v>0</v>
      </c>
      <c r="Q1550" s="42">
        <f t="shared" ca="1" si="350"/>
        <v>4393.79717368</v>
      </c>
      <c r="R1550" s="42"/>
      <c r="S1550" s="34">
        <f t="shared" si="351"/>
        <v>0</v>
      </c>
      <c r="T1550" s="34"/>
    </row>
    <row r="1551" spans="1:21" x14ac:dyDescent="0.2">
      <c r="A1551" s="38">
        <f t="shared" si="353"/>
        <v>43564</v>
      </c>
      <c r="B1551" s="39">
        <f t="shared" ca="1" si="342"/>
        <v>2276603.6338830101</v>
      </c>
      <c r="C1551" s="34">
        <f t="shared" ca="1" si="343"/>
        <v>2271330.0733467001</v>
      </c>
      <c r="D1551" s="34"/>
      <c r="E1551" s="40">
        <f ca="1">IF(A1551&lt;$B$1,VLOOKUP(A1551,[1]DI!$A$4:$B$15000,2,FALSE),0)</f>
        <v>6.4000000000000001E-2</v>
      </c>
      <c r="F1551" s="41">
        <f t="shared" ca="1" si="352"/>
        <v>1.0002462024890499</v>
      </c>
      <c r="G1551" s="41">
        <f ca="1">(TRUNC(PRODUCT($F$11:$F1550),16))</f>
        <v>1.5266371451654299</v>
      </c>
      <c r="H1551" s="42">
        <f t="shared" ca="1" si="344"/>
        <v>1.5243839160008501</v>
      </c>
      <c r="I1551" s="42">
        <f t="shared" ca="1" si="345"/>
        <v>1.00147812</v>
      </c>
      <c r="J1551" s="40">
        <f t="shared" si="354"/>
        <v>3.5999999999999997E-2</v>
      </c>
      <c r="K1551" s="98">
        <f t="shared" si="346"/>
        <v>43556</v>
      </c>
      <c r="L1551" s="43">
        <f t="shared" si="355"/>
        <v>6</v>
      </c>
      <c r="M1551" s="44">
        <f t="shared" si="347"/>
        <v>6</v>
      </c>
      <c r="N1551" s="8">
        <f t="shared" si="348"/>
        <v>1.000842429</v>
      </c>
      <c r="O1551" s="8">
        <f t="shared" ca="1" si="349"/>
        <v>1.002321794</v>
      </c>
      <c r="P1551" s="44">
        <v>0</v>
      </c>
      <c r="Q1551" s="42">
        <f t="shared" ca="1" si="350"/>
        <v>5273.5605363100003</v>
      </c>
      <c r="R1551" s="42"/>
      <c r="S1551" s="34">
        <f t="shared" si="351"/>
        <v>0</v>
      </c>
      <c r="T1551" s="34"/>
    </row>
    <row r="1552" spans="1:21" s="37" customFormat="1" ht="15" x14ac:dyDescent="0.25">
      <c r="A1552" s="38">
        <f t="shared" si="353"/>
        <v>43565</v>
      </c>
      <c r="B1552" s="39">
        <f t="shared" ca="1" si="342"/>
        <v>2277483.76065845</v>
      </c>
      <c r="C1552" s="34">
        <f t="shared" ca="1" si="343"/>
        <v>2271330.0733467001</v>
      </c>
      <c r="D1552" s="34"/>
      <c r="E1552" s="40">
        <f ca="1">IF(A1552&lt;$B$1,VLOOKUP(A1552,[1]DI!$A$4:$B$15000,2,FALSE),0)</f>
        <v>6.4000000000000001E-2</v>
      </c>
      <c r="F1552" s="41">
        <f t="shared" ca="1" si="352"/>
        <v>1.0002462024890499</v>
      </c>
      <c r="G1552" s="41">
        <f ca="1">(TRUNC(PRODUCT($F$11:$F1551),16))</f>
        <v>1.52701300703045</v>
      </c>
      <c r="H1552" s="42">
        <f t="shared" ca="1" si="344"/>
        <v>1.5243839160008501</v>
      </c>
      <c r="I1552" s="42">
        <f t="shared" ca="1" si="345"/>
        <v>1.0017246900000001</v>
      </c>
      <c r="J1552" s="40">
        <f t="shared" si="354"/>
        <v>3.5999999999999997E-2</v>
      </c>
      <c r="K1552" s="98">
        <f t="shared" si="346"/>
        <v>43556</v>
      </c>
      <c r="L1552" s="43">
        <f t="shared" si="355"/>
        <v>7</v>
      </c>
      <c r="M1552" s="44">
        <f t="shared" si="347"/>
        <v>7</v>
      </c>
      <c r="N1552" s="8">
        <f t="shared" si="348"/>
        <v>1.0009829029999999</v>
      </c>
      <c r="O1552" s="8">
        <f t="shared" ca="1" si="349"/>
        <v>1.0027092879999999</v>
      </c>
      <c r="P1552" s="44">
        <v>37</v>
      </c>
      <c r="Q1552" s="42">
        <f t="shared" ca="1" si="350"/>
        <v>6153.6873117499999</v>
      </c>
      <c r="R1552" s="42"/>
      <c r="S1552" s="34">
        <f t="shared" ca="1" si="351"/>
        <v>31346.31268825</v>
      </c>
      <c r="T1552" s="97">
        <v>37500</v>
      </c>
      <c r="U1552" s="36"/>
    </row>
    <row r="1553" spans="1:21" x14ac:dyDescent="0.2">
      <c r="A1553" s="38">
        <f t="shared" si="353"/>
        <v>43566</v>
      </c>
      <c r="B1553" s="39">
        <f t="shared" ca="1" si="342"/>
        <v>2240849.7182204598</v>
      </c>
      <c r="C1553" s="34">
        <f t="shared" ca="1" si="343"/>
        <v>2239983.76065845</v>
      </c>
      <c r="D1553" s="34"/>
      <c r="E1553" s="40">
        <f ca="1">IF(A1553&lt;$B$1,VLOOKUP(A1553,[1]DI!$A$4:$B$15000,2,FALSE),0)</f>
        <v>6.4000000000000001E-2</v>
      </c>
      <c r="F1553" s="41">
        <f t="shared" ca="1" si="352"/>
        <v>1.0002462024890499</v>
      </c>
      <c r="G1553" s="41">
        <f ca="1">(TRUNC(PRODUCT($F$11:$F1552),16))</f>
        <v>1.52738896143359</v>
      </c>
      <c r="H1553" s="42">
        <f t="shared" ca="1" si="344"/>
        <v>1.52701300703045</v>
      </c>
      <c r="I1553" s="42">
        <f t="shared" ca="1" si="345"/>
        <v>1.0002462000000001</v>
      </c>
      <c r="J1553" s="40">
        <f t="shared" si="354"/>
        <v>3.5999999999999997E-2</v>
      </c>
      <c r="K1553" s="98">
        <f t="shared" si="346"/>
        <v>43565</v>
      </c>
      <c r="L1553" s="43">
        <f t="shared" si="355"/>
        <v>1</v>
      </c>
      <c r="M1553" s="44">
        <f t="shared" si="347"/>
        <v>1</v>
      </c>
      <c r="N1553" s="8">
        <f t="shared" si="348"/>
        <v>1.000140356</v>
      </c>
      <c r="O1553" s="8">
        <f t="shared" ca="1" si="349"/>
        <v>1.000386591</v>
      </c>
      <c r="P1553" s="44">
        <v>0</v>
      </c>
      <c r="Q1553" s="42">
        <f t="shared" ca="1" si="350"/>
        <v>865.95756200999995</v>
      </c>
      <c r="R1553" s="42"/>
      <c r="S1553" s="34">
        <f t="shared" si="351"/>
        <v>0</v>
      </c>
      <c r="T1553" s="34"/>
    </row>
    <row r="1554" spans="1:21" x14ac:dyDescent="0.2">
      <c r="A1554" s="38">
        <f t="shared" si="353"/>
        <v>43567</v>
      </c>
      <c r="B1554" s="39">
        <f t="shared" ca="1" si="342"/>
        <v>2241716.0274599302</v>
      </c>
      <c r="C1554" s="34">
        <f t="shared" ca="1" si="343"/>
        <v>2239983.76065845</v>
      </c>
      <c r="D1554" s="34"/>
      <c r="E1554" s="40">
        <f ca="1">IF(A1554&lt;$B$1,VLOOKUP(A1554,[1]DI!$A$4:$B$15000,2,FALSE),0)</f>
        <v>6.4000000000000001E-2</v>
      </c>
      <c r="F1554" s="41">
        <f t="shared" ca="1" si="352"/>
        <v>1.0002462024890499</v>
      </c>
      <c r="G1554" s="41">
        <f ca="1">(TRUNC(PRODUCT($F$11:$F1553),16))</f>
        <v>1.52776500839764</v>
      </c>
      <c r="H1554" s="42">
        <f t="shared" ca="1" si="344"/>
        <v>1.52701300703045</v>
      </c>
      <c r="I1554" s="42">
        <f t="shared" ca="1" si="345"/>
        <v>1.00049247</v>
      </c>
      <c r="J1554" s="40">
        <f t="shared" si="354"/>
        <v>3.5999999999999997E-2</v>
      </c>
      <c r="K1554" s="98">
        <f t="shared" si="346"/>
        <v>43565</v>
      </c>
      <c r="L1554" s="43">
        <f t="shared" si="355"/>
        <v>2</v>
      </c>
      <c r="M1554" s="44">
        <f t="shared" si="347"/>
        <v>2</v>
      </c>
      <c r="N1554" s="8">
        <f t="shared" si="348"/>
        <v>1.0002807309999999</v>
      </c>
      <c r="O1554" s="8">
        <f t="shared" ca="1" si="349"/>
        <v>1.000773339</v>
      </c>
      <c r="P1554" s="44">
        <v>0</v>
      </c>
      <c r="Q1554" s="42">
        <f t="shared" ca="1" si="350"/>
        <v>1732.2668014799999</v>
      </c>
      <c r="R1554" s="42"/>
      <c r="S1554" s="34">
        <f t="shared" si="351"/>
        <v>0</v>
      </c>
      <c r="T1554" s="34"/>
    </row>
    <row r="1555" spans="1:21" x14ac:dyDescent="0.2">
      <c r="A1555" s="38">
        <f t="shared" si="353"/>
        <v>43568</v>
      </c>
      <c r="B1555" s="39">
        <f t="shared" ca="1" si="342"/>
        <v>2242582.6502971197</v>
      </c>
      <c r="C1555" s="34">
        <f t="shared" ca="1" si="343"/>
        <v>2239983.76065845</v>
      </c>
      <c r="D1555" s="34"/>
      <c r="E1555" s="40">
        <f ca="1">IF(A1555&lt;$B$1,VLOOKUP(A1555,[1]DI!$A$4:$B$15000,2,FALSE),0)</f>
        <v>0</v>
      </c>
      <c r="F1555" s="41">
        <f t="shared" ca="1" si="352"/>
        <v>1</v>
      </c>
      <c r="G1555" s="41">
        <f ca="1">(TRUNC(PRODUCT($F$11:$F1554),16))</f>
        <v>1.5281411479453899</v>
      </c>
      <c r="H1555" s="42">
        <f t="shared" ca="1" si="344"/>
        <v>1.52701300703045</v>
      </c>
      <c r="I1555" s="42">
        <f t="shared" ca="1" si="345"/>
        <v>1.00073879</v>
      </c>
      <c r="J1555" s="40">
        <f t="shared" si="354"/>
        <v>3.5999999999999997E-2</v>
      </c>
      <c r="K1555" s="98">
        <f t="shared" si="346"/>
        <v>43565</v>
      </c>
      <c r="L1555" s="43">
        <f t="shared" si="355"/>
        <v>2</v>
      </c>
      <c r="M1555" s="44">
        <f t="shared" si="347"/>
        <v>3</v>
      </c>
      <c r="N1555" s="8">
        <f t="shared" si="348"/>
        <v>1.000421126</v>
      </c>
      <c r="O1555" s="8">
        <f t="shared" ca="1" si="349"/>
        <v>1.001160227</v>
      </c>
      <c r="P1555" s="44">
        <v>0</v>
      </c>
      <c r="Q1555" s="42">
        <f t="shared" ca="1" si="350"/>
        <v>2598.8896386699998</v>
      </c>
      <c r="R1555" s="42"/>
      <c r="S1555" s="34">
        <f t="shared" si="351"/>
        <v>0</v>
      </c>
      <c r="T1555" s="34"/>
    </row>
    <row r="1556" spans="1:21" x14ac:dyDescent="0.2">
      <c r="A1556" s="38">
        <f t="shared" si="353"/>
        <v>43569</v>
      </c>
      <c r="B1556" s="39">
        <f t="shared" ca="1" si="342"/>
        <v>2242582.6502971197</v>
      </c>
      <c r="C1556" s="34">
        <f t="shared" ca="1" si="343"/>
        <v>2239983.76065845</v>
      </c>
      <c r="D1556" s="34"/>
      <c r="E1556" s="40">
        <f ca="1">IF(A1556&lt;$B$1,VLOOKUP(A1556,[1]DI!$A$4:$B$15000,2,FALSE),0)</f>
        <v>0</v>
      </c>
      <c r="F1556" s="41">
        <f t="shared" ca="1" si="352"/>
        <v>1</v>
      </c>
      <c r="G1556" s="41">
        <f ca="1">(TRUNC(PRODUCT($F$11:$F1555),16))</f>
        <v>1.5281411479453899</v>
      </c>
      <c r="H1556" s="42">
        <f t="shared" ca="1" si="344"/>
        <v>1.52701300703045</v>
      </c>
      <c r="I1556" s="42">
        <f t="shared" ca="1" si="345"/>
        <v>1.00073879</v>
      </c>
      <c r="J1556" s="40">
        <f t="shared" si="354"/>
        <v>3.5999999999999997E-2</v>
      </c>
      <c r="K1556" s="98">
        <f t="shared" si="346"/>
        <v>43565</v>
      </c>
      <c r="L1556" s="43">
        <f t="shared" si="355"/>
        <v>2</v>
      </c>
      <c r="M1556" s="44">
        <f t="shared" si="347"/>
        <v>3</v>
      </c>
      <c r="N1556" s="8">
        <f t="shared" si="348"/>
        <v>1.000421126</v>
      </c>
      <c r="O1556" s="8">
        <f t="shared" ca="1" si="349"/>
        <v>1.001160227</v>
      </c>
      <c r="P1556" s="44">
        <v>0</v>
      </c>
      <c r="Q1556" s="42">
        <f t="shared" ca="1" si="350"/>
        <v>2598.8896386699998</v>
      </c>
      <c r="R1556" s="42"/>
      <c r="S1556" s="34">
        <f t="shared" si="351"/>
        <v>0</v>
      </c>
      <c r="T1556" s="34"/>
    </row>
    <row r="1557" spans="1:21" s="37" customFormat="1" ht="15" x14ac:dyDescent="0.25">
      <c r="A1557" s="38">
        <f t="shared" si="353"/>
        <v>43570</v>
      </c>
      <c r="B1557" s="39">
        <f t="shared" ca="1" si="342"/>
        <v>2242582.6502971197</v>
      </c>
      <c r="C1557" s="34">
        <f t="shared" ca="1" si="343"/>
        <v>2239983.76065845</v>
      </c>
      <c r="D1557" s="34"/>
      <c r="E1557" s="40">
        <f ca="1">IF(A1557&lt;$B$1,VLOOKUP(A1557,[1]DI!$A$4:$B$15000,2,FALSE),0)</f>
        <v>6.4000000000000001E-2</v>
      </c>
      <c r="F1557" s="41">
        <f t="shared" ca="1" si="352"/>
        <v>1.0002462024890499</v>
      </c>
      <c r="G1557" s="41">
        <f ca="1">(TRUNC(PRODUCT($F$11:$F1556),16))</f>
        <v>1.5281411479453899</v>
      </c>
      <c r="H1557" s="42">
        <f t="shared" ca="1" si="344"/>
        <v>1.52701300703045</v>
      </c>
      <c r="I1557" s="42">
        <f t="shared" ca="1" si="345"/>
        <v>1.00073879</v>
      </c>
      <c r="J1557" s="40">
        <f t="shared" si="354"/>
        <v>3.5999999999999997E-2</v>
      </c>
      <c r="K1557" s="98">
        <f t="shared" si="346"/>
        <v>43565</v>
      </c>
      <c r="L1557" s="43">
        <f t="shared" si="355"/>
        <v>3</v>
      </c>
      <c r="M1557" s="44">
        <f t="shared" si="347"/>
        <v>3</v>
      </c>
      <c r="N1557" s="8">
        <f t="shared" si="348"/>
        <v>1.000421126</v>
      </c>
      <c r="O1557" s="8">
        <f t="shared" ca="1" si="349"/>
        <v>1.001160227</v>
      </c>
      <c r="P1557" s="44">
        <v>38</v>
      </c>
      <c r="Q1557" s="42">
        <f t="shared" ca="1" si="350"/>
        <v>2598.8896386699998</v>
      </c>
      <c r="R1557" s="42"/>
      <c r="S1557" s="34">
        <f t="shared" ca="1" si="351"/>
        <v>12685.820361329999</v>
      </c>
      <c r="T1557" s="97">
        <v>15284.71</v>
      </c>
      <c r="U1557" s="36"/>
    </row>
    <row r="1558" spans="1:21" x14ac:dyDescent="0.2">
      <c r="A1558" s="38">
        <f t="shared" si="353"/>
        <v>43571</v>
      </c>
      <c r="B1558" s="39">
        <f t="shared" ca="1" si="342"/>
        <v>2228158.9936351497</v>
      </c>
      <c r="C1558" s="34">
        <f t="shared" ca="1" si="343"/>
        <v>2227297.9402971198</v>
      </c>
      <c r="D1558" s="34"/>
      <c r="E1558" s="40">
        <f ca="1">IF(A1558&lt;$B$1,VLOOKUP(A1558,[1]DI!$A$4:$B$15000,2,FALSE),0)</f>
        <v>6.4000000000000001E-2</v>
      </c>
      <c r="F1558" s="41">
        <f t="shared" ca="1" si="352"/>
        <v>1.0002462024890499</v>
      </c>
      <c r="G1558" s="41">
        <f ca="1">(TRUNC(PRODUCT($F$11:$F1557),16))</f>
        <v>1.5285173800996401</v>
      </c>
      <c r="H1558" s="42">
        <f t="shared" ca="1" si="344"/>
        <v>1.5281411479453899</v>
      </c>
      <c r="I1558" s="42">
        <f t="shared" ca="1" si="345"/>
        <v>1.0002462000000001</v>
      </c>
      <c r="J1558" s="40">
        <f t="shared" si="354"/>
        <v>3.5999999999999997E-2</v>
      </c>
      <c r="K1558" s="98">
        <f t="shared" si="346"/>
        <v>43570</v>
      </c>
      <c r="L1558" s="43">
        <f t="shared" si="355"/>
        <v>1</v>
      </c>
      <c r="M1558" s="44">
        <f t="shared" si="347"/>
        <v>1</v>
      </c>
      <c r="N1558" s="8">
        <f t="shared" si="348"/>
        <v>1.000140356</v>
      </c>
      <c r="O1558" s="8">
        <f t="shared" ca="1" si="349"/>
        <v>1.000386591</v>
      </c>
      <c r="P1558" s="44">
        <v>0</v>
      </c>
      <c r="Q1558" s="42">
        <f t="shared" ca="1" si="350"/>
        <v>861.05333802999996</v>
      </c>
      <c r="R1558" s="42"/>
      <c r="S1558" s="34">
        <f t="shared" si="351"/>
        <v>0</v>
      </c>
      <c r="T1558" s="34"/>
    </row>
    <row r="1559" spans="1:21" x14ac:dyDescent="0.2">
      <c r="A1559" s="38">
        <f t="shared" si="353"/>
        <v>43572</v>
      </c>
      <c r="B1559" s="39">
        <f t="shared" ca="1" si="342"/>
        <v>2229020.3966589696</v>
      </c>
      <c r="C1559" s="34">
        <f t="shared" ca="1" si="343"/>
        <v>2227297.9402971198</v>
      </c>
      <c r="D1559" s="34"/>
      <c r="E1559" s="40">
        <f ca="1">IF(A1559&lt;$B$1,VLOOKUP(A1559,[1]DI!$A$4:$B$15000,2,FALSE),0)</f>
        <v>6.4000000000000001E-2</v>
      </c>
      <c r="F1559" s="41">
        <f t="shared" ca="1" si="352"/>
        <v>1.0002462024890499</v>
      </c>
      <c r="G1559" s="41">
        <f ca="1">(TRUNC(PRODUCT($F$11:$F1558),16))</f>
        <v>1.5288937048831699</v>
      </c>
      <c r="H1559" s="42">
        <f t="shared" ca="1" si="344"/>
        <v>1.5281411479453899</v>
      </c>
      <c r="I1559" s="42">
        <f t="shared" ca="1" si="345"/>
        <v>1.00049247</v>
      </c>
      <c r="J1559" s="40">
        <f t="shared" si="354"/>
        <v>3.5999999999999997E-2</v>
      </c>
      <c r="K1559" s="98">
        <f t="shared" si="346"/>
        <v>43570</v>
      </c>
      <c r="L1559" s="43">
        <f t="shared" si="355"/>
        <v>2</v>
      </c>
      <c r="M1559" s="44">
        <f t="shared" si="347"/>
        <v>2</v>
      </c>
      <c r="N1559" s="8">
        <f t="shared" si="348"/>
        <v>1.0002807309999999</v>
      </c>
      <c r="O1559" s="8">
        <f t="shared" ca="1" si="349"/>
        <v>1.000773339</v>
      </c>
      <c r="P1559" s="44">
        <v>0</v>
      </c>
      <c r="Q1559" s="42">
        <f t="shared" ca="1" si="350"/>
        <v>1722.4563618499999</v>
      </c>
      <c r="R1559" s="42"/>
      <c r="S1559" s="34">
        <f t="shared" si="351"/>
        <v>0</v>
      </c>
      <c r="T1559" s="34"/>
    </row>
    <row r="1560" spans="1:21" x14ac:dyDescent="0.2">
      <c r="A1560" s="38">
        <f t="shared" si="353"/>
        <v>43573</v>
      </c>
      <c r="B1560" s="39">
        <f t="shared" ca="1" si="342"/>
        <v>2229882.1115044896</v>
      </c>
      <c r="C1560" s="34">
        <f t="shared" ca="1" si="343"/>
        <v>2227297.9402971198</v>
      </c>
      <c r="D1560" s="34"/>
      <c r="E1560" s="40">
        <f ca="1">IF(A1560&lt;$B$1,VLOOKUP(A1560,[1]DI!$A$4:$B$15000,2,FALSE),0)</f>
        <v>6.4000000000000001E-2</v>
      </c>
      <c r="F1560" s="41">
        <f t="shared" ca="1" si="352"/>
        <v>1.0002462024890499</v>
      </c>
      <c r="G1560" s="41">
        <f ca="1">(TRUNC(PRODUCT($F$11:$F1559),16))</f>
        <v>1.5292701223188101</v>
      </c>
      <c r="H1560" s="42">
        <f t="shared" ca="1" si="344"/>
        <v>1.5281411479453899</v>
      </c>
      <c r="I1560" s="42">
        <f t="shared" ca="1" si="345"/>
        <v>1.00073879</v>
      </c>
      <c r="J1560" s="40">
        <f t="shared" si="354"/>
        <v>3.5999999999999997E-2</v>
      </c>
      <c r="K1560" s="98">
        <f t="shared" si="346"/>
        <v>43570</v>
      </c>
      <c r="L1560" s="43">
        <f t="shared" si="355"/>
        <v>3</v>
      </c>
      <c r="M1560" s="44">
        <f t="shared" si="347"/>
        <v>3</v>
      </c>
      <c r="N1560" s="8">
        <f t="shared" si="348"/>
        <v>1.000421126</v>
      </c>
      <c r="O1560" s="8">
        <f t="shared" ca="1" si="349"/>
        <v>1.001160227</v>
      </c>
      <c r="P1560" s="44">
        <v>0</v>
      </c>
      <c r="Q1560" s="42">
        <f t="shared" ca="1" si="350"/>
        <v>2584.17120737</v>
      </c>
      <c r="R1560" s="42"/>
      <c r="S1560" s="34">
        <f t="shared" si="351"/>
        <v>0</v>
      </c>
      <c r="T1560" s="34"/>
    </row>
    <row r="1561" spans="1:21" x14ac:dyDescent="0.2">
      <c r="A1561" s="38">
        <f t="shared" si="353"/>
        <v>43574</v>
      </c>
      <c r="B1561" s="39">
        <f t="shared" ca="1" si="342"/>
        <v>2230744.1582174096</v>
      </c>
      <c r="C1561" s="34">
        <f t="shared" ca="1" si="343"/>
        <v>2227297.9402971198</v>
      </c>
      <c r="D1561" s="34"/>
      <c r="E1561" s="40">
        <f ca="1">IF(A1561&lt;$B$1,VLOOKUP(A1561,[1]DI!$A$4:$B$15000,2,FALSE),0)</f>
        <v>0</v>
      </c>
      <c r="F1561" s="41">
        <f t="shared" ca="1" si="352"/>
        <v>1</v>
      </c>
      <c r="G1561" s="41">
        <f ca="1">(TRUNC(PRODUCT($F$11:$F1560),16))</f>
        <v>1.5296466324293501</v>
      </c>
      <c r="H1561" s="42">
        <f t="shared" ca="1" si="344"/>
        <v>1.5281411479453899</v>
      </c>
      <c r="I1561" s="42">
        <f t="shared" ca="1" si="345"/>
        <v>1.0009851700000001</v>
      </c>
      <c r="J1561" s="40">
        <f t="shared" si="354"/>
        <v>3.5999999999999997E-2</v>
      </c>
      <c r="K1561" s="98">
        <f t="shared" si="346"/>
        <v>43570</v>
      </c>
      <c r="L1561" s="43">
        <f t="shared" si="355"/>
        <v>3</v>
      </c>
      <c r="M1561" s="44">
        <f t="shared" si="347"/>
        <v>4</v>
      </c>
      <c r="N1561" s="8">
        <f t="shared" si="348"/>
        <v>1.0005615409999999</v>
      </c>
      <c r="O1561" s="8">
        <f t="shared" ca="1" si="349"/>
        <v>1.001547264</v>
      </c>
      <c r="P1561" s="44">
        <v>0</v>
      </c>
      <c r="Q1561" s="42">
        <f t="shared" ca="1" si="350"/>
        <v>3446.2179202900002</v>
      </c>
      <c r="R1561" s="42"/>
      <c r="S1561" s="34">
        <f t="shared" si="351"/>
        <v>0</v>
      </c>
      <c r="T1561" s="34"/>
    </row>
    <row r="1562" spans="1:21" x14ac:dyDescent="0.2">
      <c r="A1562" s="38">
        <f t="shared" si="353"/>
        <v>43575</v>
      </c>
      <c r="B1562" s="39">
        <f t="shared" ca="1" si="342"/>
        <v>2230744.1582174096</v>
      </c>
      <c r="C1562" s="34">
        <f t="shared" ca="1" si="343"/>
        <v>2227297.9402971198</v>
      </c>
      <c r="D1562" s="34"/>
      <c r="E1562" s="40">
        <f ca="1">IF(A1562&lt;$B$1,VLOOKUP(A1562,[1]DI!$A$4:$B$15000,2,FALSE),0)</f>
        <v>0</v>
      </c>
      <c r="F1562" s="41">
        <f t="shared" ca="1" si="352"/>
        <v>1</v>
      </c>
      <c r="G1562" s="41">
        <f ca="1">(TRUNC(PRODUCT($F$11:$F1561),16))</f>
        <v>1.5296466324293501</v>
      </c>
      <c r="H1562" s="42">
        <f t="shared" ca="1" si="344"/>
        <v>1.5281411479453899</v>
      </c>
      <c r="I1562" s="42">
        <f t="shared" ca="1" si="345"/>
        <v>1.0009851700000001</v>
      </c>
      <c r="J1562" s="40">
        <f t="shared" si="354"/>
        <v>3.5999999999999997E-2</v>
      </c>
      <c r="K1562" s="98">
        <f t="shared" si="346"/>
        <v>43570</v>
      </c>
      <c r="L1562" s="43">
        <f t="shared" si="355"/>
        <v>3</v>
      </c>
      <c r="M1562" s="44">
        <f t="shared" si="347"/>
        <v>4</v>
      </c>
      <c r="N1562" s="8">
        <f t="shared" si="348"/>
        <v>1.0005615409999999</v>
      </c>
      <c r="O1562" s="8">
        <f t="shared" ca="1" si="349"/>
        <v>1.001547264</v>
      </c>
      <c r="P1562" s="44">
        <v>0</v>
      </c>
      <c r="Q1562" s="42">
        <f t="shared" ca="1" si="350"/>
        <v>3446.2179202900002</v>
      </c>
      <c r="R1562" s="42"/>
      <c r="S1562" s="34">
        <f t="shared" si="351"/>
        <v>0</v>
      </c>
      <c r="T1562" s="34"/>
    </row>
    <row r="1563" spans="1:21" x14ac:dyDescent="0.2">
      <c r="A1563" s="38">
        <f t="shared" si="353"/>
        <v>43576</v>
      </c>
      <c r="B1563" s="39">
        <f t="shared" ca="1" si="342"/>
        <v>2230744.1582174096</v>
      </c>
      <c r="C1563" s="34">
        <f t="shared" ca="1" si="343"/>
        <v>2227297.9402971198</v>
      </c>
      <c r="D1563" s="34"/>
      <c r="E1563" s="40">
        <f ca="1">IF(A1563&lt;$B$1,VLOOKUP(A1563,[1]DI!$A$4:$B$15000,2,FALSE),0)</f>
        <v>0</v>
      </c>
      <c r="F1563" s="41">
        <f t="shared" ca="1" si="352"/>
        <v>1</v>
      </c>
      <c r="G1563" s="41">
        <f ca="1">(TRUNC(PRODUCT($F$11:$F1562),16))</f>
        <v>1.5296466324293501</v>
      </c>
      <c r="H1563" s="42">
        <f t="shared" ca="1" si="344"/>
        <v>1.5281411479453899</v>
      </c>
      <c r="I1563" s="42">
        <f t="shared" ca="1" si="345"/>
        <v>1.0009851700000001</v>
      </c>
      <c r="J1563" s="40">
        <f t="shared" si="354"/>
        <v>3.5999999999999997E-2</v>
      </c>
      <c r="K1563" s="98">
        <f t="shared" si="346"/>
        <v>43570</v>
      </c>
      <c r="L1563" s="43">
        <f t="shared" si="355"/>
        <v>3</v>
      </c>
      <c r="M1563" s="44">
        <f t="shared" si="347"/>
        <v>4</v>
      </c>
      <c r="N1563" s="8">
        <f t="shared" si="348"/>
        <v>1.0005615409999999</v>
      </c>
      <c r="O1563" s="8">
        <f t="shared" ca="1" si="349"/>
        <v>1.001547264</v>
      </c>
      <c r="P1563" s="44">
        <v>0</v>
      </c>
      <c r="Q1563" s="42">
        <f t="shared" ca="1" si="350"/>
        <v>3446.2179202900002</v>
      </c>
      <c r="R1563" s="42"/>
      <c r="S1563" s="34">
        <f t="shared" si="351"/>
        <v>0</v>
      </c>
      <c r="T1563" s="34"/>
    </row>
    <row r="1564" spans="1:21" s="37" customFormat="1" x14ac:dyDescent="0.2">
      <c r="A1564" s="38">
        <f t="shared" si="353"/>
        <v>43577</v>
      </c>
      <c r="B1564" s="39">
        <f t="shared" ca="1" si="342"/>
        <v>2230744.1582174096</v>
      </c>
      <c r="C1564" s="34">
        <f t="shared" ca="1" si="343"/>
        <v>2227297.9402971198</v>
      </c>
      <c r="D1564" s="34"/>
      <c r="E1564" s="40">
        <f ca="1">IF(A1564&lt;$B$1,VLOOKUP(A1564,[1]DI!$A$4:$B$15000,2,FALSE),0)</f>
        <v>6.4000000000000001E-2</v>
      </c>
      <c r="F1564" s="41">
        <f t="shared" ca="1" si="352"/>
        <v>1.0002462024890499</v>
      </c>
      <c r="G1564" s="41">
        <f ca="1">(TRUNC(PRODUCT($F$11:$F1563),16))</f>
        <v>1.5296466324293501</v>
      </c>
      <c r="H1564" s="42">
        <f t="shared" ca="1" si="344"/>
        <v>1.5281411479453899</v>
      </c>
      <c r="I1564" s="42">
        <f t="shared" ca="1" si="345"/>
        <v>1.0009851700000001</v>
      </c>
      <c r="J1564" s="40">
        <f t="shared" si="354"/>
        <v>3.5999999999999997E-2</v>
      </c>
      <c r="K1564" s="98">
        <f t="shared" si="346"/>
        <v>43570</v>
      </c>
      <c r="L1564" s="43">
        <f t="shared" si="355"/>
        <v>4</v>
      </c>
      <c r="M1564" s="44">
        <f t="shared" si="347"/>
        <v>4</v>
      </c>
      <c r="N1564" s="8">
        <f t="shared" si="348"/>
        <v>1.0005615409999999</v>
      </c>
      <c r="O1564" s="8">
        <f t="shared" ca="1" si="349"/>
        <v>1.001547264</v>
      </c>
      <c r="P1564" s="44">
        <v>39</v>
      </c>
      <c r="Q1564" s="42">
        <f t="shared" ca="1" si="350"/>
        <v>3446.2179202900002</v>
      </c>
      <c r="R1564" s="42"/>
      <c r="S1564" s="34">
        <f t="shared" ca="1" si="351"/>
        <v>7803.7820797099994</v>
      </c>
      <c r="T1564" s="34">
        <v>11250</v>
      </c>
      <c r="U1564" s="36"/>
    </row>
    <row r="1565" spans="1:21" x14ac:dyDescent="0.2">
      <c r="A1565" s="38">
        <f t="shared" si="353"/>
        <v>43578</v>
      </c>
      <c r="B1565" s="39">
        <f t="shared" ca="1" si="342"/>
        <v>2220352.1946835197</v>
      </c>
      <c r="C1565" s="34">
        <f t="shared" ca="1" si="343"/>
        <v>2219494.1582174096</v>
      </c>
      <c r="D1565" s="34"/>
      <c r="E1565" s="40">
        <f ca="1">IF(A1565&lt;$B$1,VLOOKUP(A1565,[1]DI!$A$4:$B$15000,2,FALSE),0)</f>
        <v>6.4000000000000001E-2</v>
      </c>
      <c r="F1565" s="41">
        <f t="shared" ca="1" si="352"/>
        <v>1.0002462024890499</v>
      </c>
      <c r="G1565" s="41">
        <f ca="1">(TRUNC(PRODUCT($F$11:$F1564),16))</f>
        <v>1.53002323523763</v>
      </c>
      <c r="H1565" s="42">
        <f t="shared" ca="1" si="344"/>
        <v>1.5296466324293501</v>
      </c>
      <c r="I1565" s="42">
        <f t="shared" ca="1" si="345"/>
        <v>1.0002462000000001</v>
      </c>
      <c r="J1565" s="40">
        <f t="shared" si="354"/>
        <v>3.5999999999999997E-2</v>
      </c>
      <c r="K1565" s="98">
        <f t="shared" si="346"/>
        <v>43577</v>
      </c>
      <c r="L1565" s="43">
        <f t="shared" si="355"/>
        <v>1</v>
      </c>
      <c r="M1565" s="44">
        <f t="shared" si="347"/>
        <v>1</v>
      </c>
      <c r="N1565" s="8">
        <f t="shared" si="348"/>
        <v>1.000140356</v>
      </c>
      <c r="O1565" s="8">
        <f t="shared" ca="1" si="349"/>
        <v>1.000386591</v>
      </c>
      <c r="P1565" s="44">
        <v>0</v>
      </c>
      <c r="Q1565" s="42">
        <f t="shared" ca="1" si="350"/>
        <v>858.03646610999999</v>
      </c>
      <c r="R1565" s="42"/>
      <c r="S1565" s="34">
        <f t="shared" si="351"/>
        <v>0</v>
      </c>
      <c r="T1565" s="34"/>
    </row>
    <row r="1566" spans="1:21" x14ac:dyDescent="0.2">
      <c r="A1566" s="38">
        <f t="shared" si="353"/>
        <v>43579</v>
      </c>
      <c r="B1566" s="39">
        <f t="shared" ca="1" si="342"/>
        <v>2221210.5796102295</v>
      </c>
      <c r="C1566" s="34">
        <f t="shared" ca="1" si="343"/>
        <v>2219494.1582174096</v>
      </c>
      <c r="D1566" s="34"/>
      <c r="E1566" s="40">
        <f ca="1">IF(A1566&lt;$B$1,VLOOKUP(A1566,[1]DI!$A$4:$B$15000,2,FALSE),0)</f>
        <v>6.4000000000000001E-2</v>
      </c>
      <c r="F1566" s="41">
        <f t="shared" ca="1" si="352"/>
        <v>1.0002462024890499</v>
      </c>
      <c r="G1566" s="41">
        <f ca="1">(TRUNC(PRODUCT($F$11:$F1565),16))</f>
        <v>1.53039993076645</v>
      </c>
      <c r="H1566" s="42">
        <f t="shared" ca="1" si="344"/>
        <v>1.5296466324293501</v>
      </c>
      <c r="I1566" s="42">
        <f t="shared" ca="1" si="345"/>
        <v>1.00049247</v>
      </c>
      <c r="J1566" s="40">
        <f t="shared" si="354"/>
        <v>3.5999999999999997E-2</v>
      </c>
      <c r="K1566" s="98">
        <f t="shared" si="346"/>
        <v>43577</v>
      </c>
      <c r="L1566" s="43">
        <f t="shared" si="355"/>
        <v>2</v>
      </c>
      <c r="M1566" s="44">
        <f t="shared" si="347"/>
        <v>2</v>
      </c>
      <c r="N1566" s="8">
        <f t="shared" si="348"/>
        <v>1.0002807309999999</v>
      </c>
      <c r="O1566" s="8">
        <f t="shared" ca="1" si="349"/>
        <v>1.000773339</v>
      </c>
      <c r="P1566" s="44">
        <v>0</v>
      </c>
      <c r="Q1566" s="42">
        <f t="shared" ca="1" si="350"/>
        <v>1716.4213928199999</v>
      </c>
      <c r="R1566" s="42"/>
      <c r="S1566" s="34">
        <f t="shared" si="351"/>
        <v>0</v>
      </c>
      <c r="T1566" s="34"/>
    </row>
    <row r="1567" spans="1:21" x14ac:dyDescent="0.2">
      <c r="A1567" s="38">
        <f t="shared" si="353"/>
        <v>43580</v>
      </c>
      <c r="B1567" s="39">
        <f t="shared" ca="1" si="342"/>
        <v>2222069.2752661095</v>
      </c>
      <c r="C1567" s="34">
        <f t="shared" ca="1" si="343"/>
        <v>2219494.1582174096</v>
      </c>
      <c r="D1567" s="34"/>
      <c r="E1567" s="40">
        <f ca="1">IF(A1567&lt;$B$1,VLOOKUP(A1567,[1]DI!$A$4:$B$15000,2,FALSE),0)</f>
        <v>6.4000000000000001E-2</v>
      </c>
      <c r="F1567" s="41">
        <f t="shared" ca="1" si="352"/>
        <v>1.0002462024890499</v>
      </c>
      <c r="G1567" s="41">
        <f ca="1">(TRUNC(PRODUCT($F$11:$F1566),16))</f>
        <v>1.5307767190386401</v>
      </c>
      <c r="H1567" s="42">
        <f t="shared" ca="1" si="344"/>
        <v>1.5296466324293501</v>
      </c>
      <c r="I1567" s="42">
        <f t="shared" ca="1" si="345"/>
        <v>1.00073879</v>
      </c>
      <c r="J1567" s="40">
        <f t="shared" si="354"/>
        <v>3.5999999999999997E-2</v>
      </c>
      <c r="K1567" s="98">
        <f t="shared" si="346"/>
        <v>43577</v>
      </c>
      <c r="L1567" s="43">
        <f t="shared" si="355"/>
        <v>3</v>
      </c>
      <c r="M1567" s="44">
        <f t="shared" si="347"/>
        <v>3</v>
      </c>
      <c r="N1567" s="8">
        <f t="shared" si="348"/>
        <v>1.000421126</v>
      </c>
      <c r="O1567" s="8">
        <f t="shared" ca="1" si="349"/>
        <v>1.001160227</v>
      </c>
      <c r="P1567" s="44">
        <v>0</v>
      </c>
      <c r="Q1567" s="42">
        <f t="shared" ca="1" si="350"/>
        <v>2575.1170486999999</v>
      </c>
      <c r="R1567" s="42"/>
      <c r="S1567" s="34">
        <f t="shared" si="351"/>
        <v>0</v>
      </c>
      <c r="T1567" s="34"/>
    </row>
    <row r="1568" spans="1:21" x14ac:dyDescent="0.2">
      <c r="A1568" s="38">
        <f t="shared" si="353"/>
        <v>43581</v>
      </c>
      <c r="B1568" s="39">
        <f t="shared" ca="1" si="342"/>
        <v>2222928.3016266297</v>
      </c>
      <c r="C1568" s="34">
        <f t="shared" ca="1" si="343"/>
        <v>2219494.1582174096</v>
      </c>
      <c r="D1568" s="34"/>
      <c r="E1568" s="40">
        <f ca="1">IF(A1568&lt;$B$1,VLOOKUP(A1568,[1]DI!$A$4:$B$15000,2,FALSE),0)</f>
        <v>6.4000000000000001E-2</v>
      </c>
      <c r="F1568" s="41">
        <f t="shared" ca="1" si="352"/>
        <v>1.0002462024890499</v>
      </c>
      <c r="G1568" s="41">
        <f ca="1">(TRUNC(PRODUCT($F$11:$F1567),16))</f>
        <v>1.53115360007705</v>
      </c>
      <c r="H1568" s="42">
        <f t="shared" ca="1" si="344"/>
        <v>1.5296466324293501</v>
      </c>
      <c r="I1568" s="42">
        <f t="shared" ca="1" si="345"/>
        <v>1.0009851700000001</v>
      </c>
      <c r="J1568" s="40">
        <f t="shared" si="354"/>
        <v>3.5999999999999997E-2</v>
      </c>
      <c r="K1568" s="98">
        <f t="shared" si="346"/>
        <v>43577</v>
      </c>
      <c r="L1568" s="43">
        <f t="shared" si="355"/>
        <v>4</v>
      </c>
      <c r="M1568" s="44">
        <f t="shared" si="347"/>
        <v>4</v>
      </c>
      <c r="N1568" s="8">
        <f t="shared" si="348"/>
        <v>1.0005615409999999</v>
      </c>
      <c r="O1568" s="8">
        <f t="shared" ca="1" si="349"/>
        <v>1.001547264</v>
      </c>
      <c r="P1568" s="44">
        <v>0</v>
      </c>
      <c r="Q1568" s="42">
        <f t="shared" ca="1" si="350"/>
        <v>3434.1434092200002</v>
      </c>
      <c r="R1568" s="42"/>
      <c r="S1568" s="34">
        <f t="shared" si="351"/>
        <v>0</v>
      </c>
      <c r="T1568" s="34"/>
    </row>
    <row r="1569" spans="1:21" x14ac:dyDescent="0.2">
      <c r="A1569" s="38">
        <f t="shared" si="353"/>
        <v>43582</v>
      </c>
      <c r="B1569" s="39">
        <f t="shared" ca="1" si="342"/>
        <v>2223787.6808867096</v>
      </c>
      <c r="C1569" s="34">
        <f t="shared" ca="1" si="343"/>
        <v>2219494.1582174096</v>
      </c>
      <c r="D1569" s="34"/>
      <c r="E1569" s="40">
        <f ca="1">IF(A1569&lt;$B$1,VLOOKUP(A1569,[1]DI!$A$4:$B$15000,2,FALSE),0)</f>
        <v>0</v>
      </c>
      <c r="F1569" s="41">
        <f t="shared" ca="1" si="352"/>
        <v>1</v>
      </c>
      <c r="G1569" s="41">
        <f ca="1">(TRUNC(PRODUCT($F$11:$F1568),16))</f>
        <v>1.53153057390451</v>
      </c>
      <c r="H1569" s="42">
        <f t="shared" ca="1" si="344"/>
        <v>1.5296466324293501</v>
      </c>
      <c r="I1569" s="42">
        <f t="shared" ca="1" si="345"/>
        <v>1.00123162</v>
      </c>
      <c r="J1569" s="40">
        <f t="shared" si="354"/>
        <v>3.5999999999999997E-2</v>
      </c>
      <c r="K1569" s="98">
        <f t="shared" si="346"/>
        <v>43577</v>
      </c>
      <c r="L1569" s="43">
        <f t="shared" si="355"/>
        <v>4</v>
      </c>
      <c r="M1569" s="44">
        <f t="shared" si="347"/>
        <v>5</v>
      </c>
      <c r="N1569" s="8">
        <f t="shared" si="348"/>
        <v>1.0007019749999999</v>
      </c>
      <c r="O1569" s="8">
        <f t="shared" ca="1" si="349"/>
        <v>1.00193446</v>
      </c>
      <c r="P1569" s="44">
        <v>0</v>
      </c>
      <c r="Q1569" s="42">
        <f t="shared" ca="1" si="350"/>
        <v>4293.5226693000004</v>
      </c>
      <c r="R1569" s="42"/>
      <c r="S1569" s="34">
        <f t="shared" si="351"/>
        <v>0</v>
      </c>
      <c r="T1569" s="34"/>
    </row>
    <row r="1570" spans="1:21" x14ac:dyDescent="0.2">
      <c r="A1570" s="38">
        <f t="shared" si="353"/>
        <v>43583</v>
      </c>
      <c r="B1570" s="39">
        <f t="shared" ca="1" si="342"/>
        <v>2223787.6808867096</v>
      </c>
      <c r="C1570" s="34">
        <f t="shared" ca="1" si="343"/>
        <v>2219494.1582174096</v>
      </c>
      <c r="D1570" s="34"/>
      <c r="E1570" s="40">
        <f ca="1">IF(A1570&lt;$B$1,VLOOKUP(A1570,[1]DI!$A$4:$B$15000,2,FALSE),0)</f>
        <v>0</v>
      </c>
      <c r="F1570" s="41">
        <f t="shared" ca="1" si="352"/>
        <v>1</v>
      </c>
      <c r="G1570" s="41">
        <f ca="1">(TRUNC(PRODUCT($F$11:$F1569),16))</f>
        <v>1.53153057390451</v>
      </c>
      <c r="H1570" s="42">
        <f t="shared" ca="1" si="344"/>
        <v>1.5296466324293501</v>
      </c>
      <c r="I1570" s="42">
        <f t="shared" ca="1" si="345"/>
        <v>1.00123162</v>
      </c>
      <c r="J1570" s="40">
        <f t="shared" si="354"/>
        <v>3.5999999999999997E-2</v>
      </c>
      <c r="K1570" s="98">
        <f t="shared" si="346"/>
        <v>43577</v>
      </c>
      <c r="L1570" s="43">
        <f t="shared" si="355"/>
        <v>4</v>
      </c>
      <c r="M1570" s="44">
        <f t="shared" si="347"/>
        <v>5</v>
      </c>
      <c r="N1570" s="8">
        <f t="shared" si="348"/>
        <v>1.0007019749999999</v>
      </c>
      <c r="O1570" s="8">
        <f t="shared" ca="1" si="349"/>
        <v>1.00193446</v>
      </c>
      <c r="P1570" s="44">
        <v>0</v>
      </c>
      <c r="Q1570" s="42">
        <f t="shared" ca="1" si="350"/>
        <v>4293.5226693000004</v>
      </c>
      <c r="R1570" s="42"/>
      <c r="S1570" s="34">
        <f t="shared" si="351"/>
        <v>0</v>
      </c>
      <c r="T1570" s="34"/>
    </row>
    <row r="1571" spans="1:21" x14ac:dyDescent="0.2">
      <c r="A1571" s="38">
        <f t="shared" si="353"/>
        <v>43584</v>
      </c>
      <c r="B1571" s="39">
        <f t="shared" ca="1" si="342"/>
        <v>2223787.6808867096</v>
      </c>
      <c r="C1571" s="34">
        <f t="shared" ca="1" si="343"/>
        <v>2219494.1582174096</v>
      </c>
      <c r="D1571" s="34"/>
      <c r="E1571" s="40">
        <f ca="1">IF(A1571&lt;$B$1,VLOOKUP(A1571,[1]DI!$A$4:$B$15000,2,FALSE),0)</f>
        <v>6.4000000000000001E-2</v>
      </c>
      <c r="F1571" s="41">
        <f t="shared" ca="1" si="352"/>
        <v>1.0002462024890499</v>
      </c>
      <c r="G1571" s="41">
        <f ca="1">(TRUNC(PRODUCT($F$11:$F1570),16))</f>
        <v>1.53153057390451</v>
      </c>
      <c r="H1571" s="42">
        <f t="shared" ca="1" si="344"/>
        <v>1.5296466324293501</v>
      </c>
      <c r="I1571" s="42">
        <f t="shared" ca="1" si="345"/>
        <v>1.00123162</v>
      </c>
      <c r="J1571" s="40">
        <f t="shared" si="354"/>
        <v>3.5999999999999997E-2</v>
      </c>
      <c r="K1571" s="98">
        <f t="shared" si="346"/>
        <v>43577</v>
      </c>
      <c r="L1571" s="43">
        <f t="shared" si="355"/>
        <v>5</v>
      </c>
      <c r="M1571" s="44">
        <f t="shared" si="347"/>
        <v>5</v>
      </c>
      <c r="N1571" s="8">
        <f t="shared" si="348"/>
        <v>1.0007019749999999</v>
      </c>
      <c r="O1571" s="8">
        <f t="shared" ca="1" si="349"/>
        <v>1.00193446</v>
      </c>
      <c r="P1571" s="44">
        <v>0</v>
      </c>
      <c r="Q1571" s="42">
        <f t="shared" ca="1" si="350"/>
        <v>4293.5226693000004</v>
      </c>
      <c r="R1571" s="42"/>
      <c r="S1571" s="34">
        <f t="shared" si="351"/>
        <v>0</v>
      </c>
      <c r="T1571" s="34"/>
    </row>
    <row r="1572" spans="1:21" x14ac:dyDescent="0.2">
      <c r="A1572" s="38">
        <f t="shared" si="353"/>
        <v>43585</v>
      </c>
      <c r="B1572" s="39">
        <f t="shared" ca="1" si="342"/>
        <v>2224647.3664369895</v>
      </c>
      <c r="C1572" s="34">
        <f t="shared" ca="1" si="343"/>
        <v>2219494.1582174096</v>
      </c>
      <c r="D1572" s="34"/>
      <c r="E1572" s="40">
        <f ca="1">IF(A1572&lt;$B$1,VLOOKUP(A1572,[1]DI!$A$4:$B$15000,2,FALSE),0)</f>
        <v>6.4000000000000001E-2</v>
      </c>
      <c r="F1572" s="41">
        <f t="shared" ca="1" si="352"/>
        <v>1.0002462024890499</v>
      </c>
      <c r="G1572" s="41">
        <f ca="1">(TRUNC(PRODUCT($F$11:$F1571),16))</f>
        <v>1.5319076405438601</v>
      </c>
      <c r="H1572" s="42">
        <f t="shared" ca="1" si="344"/>
        <v>1.5296466324293501</v>
      </c>
      <c r="I1572" s="42">
        <f t="shared" ca="1" si="345"/>
        <v>1.00147812</v>
      </c>
      <c r="J1572" s="40">
        <f t="shared" si="354"/>
        <v>3.5999999999999997E-2</v>
      </c>
      <c r="K1572" s="98">
        <f t="shared" si="346"/>
        <v>43577</v>
      </c>
      <c r="L1572" s="43">
        <f t="shared" si="355"/>
        <v>6</v>
      </c>
      <c r="M1572" s="44">
        <f t="shared" si="347"/>
        <v>6</v>
      </c>
      <c r="N1572" s="8">
        <f t="shared" si="348"/>
        <v>1.000842429</v>
      </c>
      <c r="O1572" s="8">
        <f t="shared" ca="1" si="349"/>
        <v>1.002321794</v>
      </c>
      <c r="P1572" s="44">
        <v>0</v>
      </c>
      <c r="Q1572" s="42">
        <f t="shared" ca="1" si="350"/>
        <v>5153.2082195800003</v>
      </c>
      <c r="R1572" s="42"/>
      <c r="S1572" s="34">
        <f t="shared" si="351"/>
        <v>0</v>
      </c>
      <c r="T1572" s="34"/>
    </row>
    <row r="1573" spans="1:21" x14ac:dyDescent="0.2">
      <c r="A1573" s="38">
        <f t="shared" si="353"/>
        <v>43586</v>
      </c>
      <c r="B1573" s="39">
        <f t="shared" ca="1" si="342"/>
        <v>2225507.4071063297</v>
      </c>
      <c r="C1573" s="34">
        <f t="shared" ca="1" si="343"/>
        <v>2219494.1582174096</v>
      </c>
      <c r="D1573" s="34"/>
      <c r="E1573" s="40">
        <f ca="1">IF(A1573&lt;$B$1,VLOOKUP(A1573,[1]DI!$A$4:$B$15000,2,FALSE),0)</f>
        <v>0</v>
      </c>
      <c r="F1573" s="41">
        <f t="shared" ca="1" si="352"/>
        <v>1</v>
      </c>
      <c r="G1573" s="41">
        <f ca="1">(TRUNC(PRODUCT($F$11:$F1572),16))</f>
        <v>1.5322848000179501</v>
      </c>
      <c r="H1573" s="42">
        <f t="shared" ca="1" si="344"/>
        <v>1.5296466324293501</v>
      </c>
      <c r="I1573" s="42">
        <f t="shared" ca="1" si="345"/>
        <v>1.0017246900000001</v>
      </c>
      <c r="J1573" s="40">
        <f t="shared" si="354"/>
        <v>3.5999999999999997E-2</v>
      </c>
      <c r="K1573" s="98">
        <f t="shared" si="346"/>
        <v>43577</v>
      </c>
      <c r="L1573" s="43">
        <f t="shared" si="355"/>
        <v>6</v>
      </c>
      <c r="M1573" s="44">
        <f t="shared" si="347"/>
        <v>7</v>
      </c>
      <c r="N1573" s="8">
        <f t="shared" si="348"/>
        <v>1.0009829029999999</v>
      </c>
      <c r="O1573" s="8">
        <f t="shared" ca="1" si="349"/>
        <v>1.0027092879999999</v>
      </c>
      <c r="P1573" s="44">
        <v>0</v>
      </c>
      <c r="Q1573" s="42">
        <f t="shared" ca="1" si="350"/>
        <v>6013.2488889200004</v>
      </c>
      <c r="R1573" s="42"/>
      <c r="S1573" s="34">
        <f t="shared" si="351"/>
        <v>0</v>
      </c>
      <c r="T1573" s="34"/>
    </row>
    <row r="1574" spans="1:21" x14ac:dyDescent="0.2">
      <c r="A1574" s="38">
        <f t="shared" si="353"/>
        <v>43587</v>
      </c>
      <c r="B1574" s="39">
        <f t="shared" ca="1" si="342"/>
        <v>2225507.4071063297</v>
      </c>
      <c r="C1574" s="34">
        <f t="shared" ca="1" si="343"/>
        <v>2219494.1582174096</v>
      </c>
      <c r="D1574" s="34"/>
      <c r="E1574" s="40">
        <f ca="1">IF(A1574&lt;$B$1,VLOOKUP(A1574,[1]DI!$A$4:$B$15000,2,FALSE),0)</f>
        <v>6.4000000000000001E-2</v>
      </c>
      <c r="F1574" s="41">
        <f t="shared" ca="1" si="352"/>
        <v>1.0002462024890499</v>
      </c>
      <c r="G1574" s="41">
        <f ca="1">(TRUNC(PRODUCT($F$11:$F1573),16))</f>
        <v>1.5322848000179501</v>
      </c>
      <c r="H1574" s="42">
        <f t="shared" ca="1" si="344"/>
        <v>1.5296466324293501</v>
      </c>
      <c r="I1574" s="42">
        <f t="shared" ca="1" si="345"/>
        <v>1.0017246900000001</v>
      </c>
      <c r="J1574" s="40">
        <f t="shared" si="354"/>
        <v>3.5999999999999997E-2</v>
      </c>
      <c r="K1574" s="98">
        <f t="shared" si="346"/>
        <v>43577</v>
      </c>
      <c r="L1574" s="43">
        <f t="shared" si="355"/>
        <v>7</v>
      </c>
      <c r="M1574" s="44">
        <f t="shared" si="347"/>
        <v>7</v>
      </c>
      <c r="N1574" s="8">
        <f t="shared" si="348"/>
        <v>1.0009829029999999</v>
      </c>
      <c r="O1574" s="8">
        <f t="shared" ca="1" si="349"/>
        <v>1.0027092879999999</v>
      </c>
      <c r="P1574" s="44">
        <v>0</v>
      </c>
      <c r="Q1574" s="42">
        <f t="shared" ca="1" si="350"/>
        <v>6013.2488889200004</v>
      </c>
      <c r="R1574" s="42"/>
      <c r="S1574" s="34">
        <f t="shared" si="351"/>
        <v>0</v>
      </c>
      <c r="T1574" s="34"/>
    </row>
    <row r="1575" spans="1:21" x14ac:dyDescent="0.2">
      <c r="A1575" s="38">
        <f t="shared" si="353"/>
        <v>43588</v>
      </c>
      <c r="B1575" s="39">
        <f t="shared" ca="1" si="342"/>
        <v>2226367.7806997998</v>
      </c>
      <c r="C1575" s="34">
        <f t="shared" ca="1" si="343"/>
        <v>2219494.1582174096</v>
      </c>
      <c r="D1575" s="34"/>
      <c r="E1575" s="40">
        <f ca="1">IF(A1575&lt;$B$1,VLOOKUP(A1575,[1]DI!$A$4:$B$15000,2,FALSE),0)</f>
        <v>6.4000000000000001E-2</v>
      </c>
      <c r="F1575" s="41">
        <f t="shared" ca="1" si="352"/>
        <v>1.0002462024890499</v>
      </c>
      <c r="G1575" s="41">
        <f ca="1">(TRUNC(PRODUCT($F$11:$F1574),16))</f>
        <v>1.5326620523496499</v>
      </c>
      <c r="H1575" s="42">
        <f t="shared" ca="1" si="344"/>
        <v>1.5296466324293501</v>
      </c>
      <c r="I1575" s="42">
        <f t="shared" ca="1" si="345"/>
        <v>1.00197132</v>
      </c>
      <c r="J1575" s="40">
        <f t="shared" si="354"/>
        <v>3.5999999999999997E-2</v>
      </c>
      <c r="K1575" s="98">
        <f t="shared" si="346"/>
        <v>43577</v>
      </c>
      <c r="L1575" s="43">
        <f t="shared" si="355"/>
        <v>8</v>
      </c>
      <c r="M1575" s="44">
        <f t="shared" si="347"/>
        <v>8</v>
      </c>
      <c r="N1575" s="8">
        <f t="shared" si="348"/>
        <v>1.001123397</v>
      </c>
      <c r="O1575" s="8">
        <f t="shared" ca="1" si="349"/>
        <v>1.0030969320000001</v>
      </c>
      <c r="P1575" s="44">
        <v>0</v>
      </c>
      <c r="Q1575" s="42">
        <f t="shared" ca="1" si="350"/>
        <v>6873.6224823900002</v>
      </c>
      <c r="R1575" s="42"/>
      <c r="S1575" s="34">
        <f t="shared" si="351"/>
        <v>0</v>
      </c>
      <c r="T1575" s="34"/>
    </row>
    <row r="1576" spans="1:21" x14ac:dyDescent="0.2">
      <c r="A1576" s="38">
        <f t="shared" si="353"/>
        <v>43589</v>
      </c>
      <c r="B1576" s="39">
        <f t="shared" ca="1" si="342"/>
        <v>2227228.4805589095</v>
      </c>
      <c r="C1576" s="34">
        <f t="shared" ca="1" si="343"/>
        <v>2219494.1582174096</v>
      </c>
      <c r="D1576" s="34"/>
      <c r="E1576" s="40">
        <f ca="1">IF(A1576&lt;$B$1,VLOOKUP(A1576,[1]DI!$A$4:$B$15000,2,FALSE),0)</f>
        <v>0</v>
      </c>
      <c r="F1576" s="41">
        <f t="shared" ca="1" si="352"/>
        <v>1</v>
      </c>
      <c r="G1576" s="41">
        <f ca="1">(TRUNC(PRODUCT($F$11:$F1575),16))</f>
        <v>1.53303939756181</v>
      </c>
      <c r="H1576" s="42">
        <f t="shared" ca="1" si="344"/>
        <v>1.5296466324293501</v>
      </c>
      <c r="I1576" s="42">
        <f t="shared" ca="1" si="345"/>
        <v>1.00221801</v>
      </c>
      <c r="J1576" s="40">
        <f t="shared" si="354"/>
        <v>3.5999999999999997E-2</v>
      </c>
      <c r="K1576" s="98">
        <f t="shared" si="346"/>
        <v>43577</v>
      </c>
      <c r="L1576" s="43">
        <f t="shared" si="355"/>
        <v>8</v>
      </c>
      <c r="M1576" s="44">
        <f t="shared" si="347"/>
        <v>9</v>
      </c>
      <c r="N1576" s="8">
        <f t="shared" si="348"/>
        <v>1.00126391</v>
      </c>
      <c r="O1576" s="8">
        <f t="shared" ca="1" si="349"/>
        <v>1.0034847229999999</v>
      </c>
      <c r="P1576" s="44">
        <v>0</v>
      </c>
      <c r="Q1576" s="42">
        <f t="shared" ca="1" si="350"/>
        <v>7734.3223415000002</v>
      </c>
      <c r="R1576" s="42"/>
      <c r="S1576" s="34">
        <f t="shared" si="351"/>
        <v>0</v>
      </c>
      <c r="T1576" s="34"/>
    </row>
    <row r="1577" spans="1:21" x14ac:dyDescent="0.2">
      <c r="A1577" s="38">
        <f t="shared" si="353"/>
        <v>43590</v>
      </c>
      <c r="B1577" s="39">
        <f t="shared" ca="1" si="342"/>
        <v>2227228.4805589095</v>
      </c>
      <c r="C1577" s="34">
        <f t="shared" ca="1" si="343"/>
        <v>2219494.1582174096</v>
      </c>
      <c r="D1577" s="34"/>
      <c r="E1577" s="40">
        <f ca="1">IF(A1577&lt;$B$1,VLOOKUP(A1577,[1]DI!$A$4:$B$15000,2,FALSE),0)</f>
        <v>0</v>
      </c>
      <c r="F1577" s="41">
        <f t="shared" ca="1" si="352"/>
        <v>1</v>
      </c>
      <c r="G1577" s="41">
        <f ca="1">(TRUNC(PRODUCT($F$11:$F1576),16))</f>
        <v>1.53303939756181</v>
      </c>
      <c r="H1577" s="42">
        <f t="shared" ca="1" si="344"/>
        <v>1.5296466324293501</v>
      </c>
      <c r="I1577" s="42">
        <f t="shared" ca="1" si="345"/>
        <v>1.00221801</v>
      </c>
      <c r="J1577" s="40">
        <f t="shared" si="354"/>
        <v>3.5999999999999997E-2</v>
      </c>
      <c r="K1577" s="98">
        <f t="shared" si="346"/>
        <v>43577</v>
      </c>
      <c r="L1577" s="43">
        <f t="shared" si="355"/>
        <v>8</v>
      </c>
      <c r="M1577" s="44">
        <f t="shared" si="347"/>
        <v>9</v>
      </c>
      <c r="N1577" s="8">
        <f t="shared" si="348"/>
        <v>1.00126391</v>
      </c>
      <c r="O1577" s="8">
        <f t="shared" ca="1" si="349"/>
        <v>1.0034847229999999</v>
      </c>
      <c r="P1577" s="44">
        <v>0</v>
      </c>
      <c r="Q1577" s="42">
        <f t="shared" ca="1" si="350"/>
        <v>7734.3223415000002</v>
      </c>
      <c r="R1577" s="42"/>
      <c r="S1577" s="34">
        <f t="shared" si="351"/>
        <v>0</v>
      </c>
      <c r="T1577" s="34"/>
    </row>
    <row r="1578" spans="1:21" s="37" customFormat="1" x14ac:dyDescent="0.2">
      <c r="A1578" s="38">
        <f t="shared" si="353"/>
        <v>43591</v>
      </c>
      <c r="B1578" s="39">
        <f t="shared" ca="1" si="342"/>
        <v>2227228.4805589095</v>
      </c>
      <c r="C1578" s="34">
        <f t="shared" ca="1" si="343"/>
        <v>2219494.1582174096</v>
      </c>
      <c r="D1578" s="34"/>
      <c r="E1578" s="40">
        <f ca="1">IF(A1578&lt;$B$1,VLOOKUP(A1578,[1]DI!$A$4:$B$15000,2,FALSE),0)</f>
        <v>6.4000000000000001E-2</v>
      </c>
      <c r="F1578" s="41">
        <f t="shared" ca="1" si="352"/>
        <v>1.0002462024890499</v>
      </c>
      <c r="G1578" s="41">
        <f ca="1">(TRUNC(PRODUCT($F$11:$F1577),16))</f>
        <v>1.53303939756181</v>
      </c>
      <c r="H1578" s="42">
        <f t="shared" ca="1" si="344"/>
        <v>1.5296466324293501</v>
      </c>
      <c r="I1578" s="42">
        <f t="shared" ca="1" si="345"/>
        <v>1.00221801</v>
      </c>
      <c r="J1578" s="40">
        <f t="shared" si="354"/>
        <v>3.5999999999999997E-2</v>
      </c>
      <c r="K1578" s="98">
        <f t="shared" si="346"/>
        <v>43577</v>
      </c>
      <c r="L1578" s="43">
        <f t="shared" si="355"/>
        <v>9</v>
      </c>
      <c r="M1578" s="44">
        <f t="shared" si="347"/>
        <v>9</v>
      </c>
      <c r="N1578" s="8">
        <f t="shared" si="348"/>
        <v>1.00126391</v>
      </c>
      <c r="O1578" s="8">
        <f t="shared" ca="1" si="349"/>
        <v>1.0034847229999999</v>
      </c>
      <c r="P1578" s="44">
        <v>40</v>
      </c>
      <c r="Q1578" s="42">
        <f t="shared" ca="1" si="350"/>
        <v>7734.3223415000002</v>
      </c>
      <c r="R1578" s="42"/>
      <c r="S1578" s="34">
        <f t="shared" ca="1" si="351"/>
        <v>11765.677658500001</v>
      </c>
      <c r="T1578" s="34">
        <v>19500</v>
      </c>
      <c r="U1578" s="36"/>
    </row>
    <row r="1579" spans="1:21" x14ac:dyDescent="0.2">
      <c r="A1579" s="38">
        <f t="shared" si="353"/>
        <v>43592</v>
      </c>
      <c r="B1579" s="39">
        <f t="shared" ca="1" si="342"/>
        <v>2208581.9685199293</v>
      </c>
      <c r="C1579" s="34">
        <f t="shared" ca="1" si="343"/>
        <v>2207728.4805589095</v>
      </c>
      <c r="D1579" s="34"/>
      <c r="E1579" s="40">
        <f ca="1">IF(A1579&lt;$B$1,VLOOKUP(A1579,[1]DI!$A$4:$B$15000,2,FALSE),0)</f>
        <v>6.4000000000000001E-2</v>
      </c>
      <c r="F1579" s="41">
        <f t="shared" ca="1" si="352"/>
        <v>1.0002462024890499</v>
      </c>
      <c r="G1579" s="41">
        <f ca="1">(TRUNC(PRODUCT($F$11:$F1578),16))</f>
        <v>1.5334168356772999</v>
      </c>
      <c r="H1579" s="42">
        <f t="shared" ca="1" si="344"/>
        <v>1.53303939756181</v>
      </c>
      <c r="I1579" s="42">
        <f t="shared" ca="1" si="345"/>
        <v>1.0002462000000001</v>
      </c>
      <c r="J1579" s="40">
        <f t="shared" si="354"/>
        <v>3.5999999999999997E-2</v>
      </c>
      <c r="K1579" s="98">
        <f t="shared" si="346"/>
        <v>43591</v>
      </c>
      <c r="L1579" s="43">
        <f t="shared" si="355"/>
        <v>1</v>
      </c>
      <c r="M1579" s="44">
        <f t="shared" si="347"/>
        <v>1</v>
      </c>
      <c r="N1579" s="8">
        <f t="shared" si="348"/>
        <v>1.000140356</v>
      </c>
      <c r="O1579" s="8">
        <f t="shared" ca="1" si="349"/>
        <v>1.000386591</v>
      </c>
      <c r="P1579" s="44">
        <v>0</v>
      </c>
      <c r="Q1579" s="42">
        <f t="shared" ca="1" si="350"/>
        <v>853.48796101999994</v>
      </c>
      <c r="R1579" s="42"/>
      <c r="S1579" s="34">
        <f t="shared" si="351"/>
        <v>0</v>
      </c>
      <c r="T1579" s="34"/>
    </row>
    <row r="1580" spans="1:21" s="37" customFormat="1" x14ac:dyDescent="0.2">
      <c r="A1580" s="38">
        <f t="shared" si="353"/>
        <v>43593</v>
      </c>
      <c r="B1580" s="39">
        <f t="shared" ca="1" si="342"/>
        <v>2209435.8030943293</v>
      </c>
      <c r="C1580" s="34">
        <f t="shared" ca="1" si="343"/>
        <v>2207728.4805589095</v>
      </c>
      <c r="D1580" s="34"/>
      <c r="E1580" s="40">
        <f ca="1">IF(A1580&lt;$B$1,VLOOKUP(A1580,[1]DI!$A$4:$B$15000,2,FALSE),0)</f>
        <v>6.4000000000000001E-2</v>
      </c>
      <c r="F1580" s="41">
        <f t="shared" ca="1" si="352"/>
        <v>1.0002462024890499</v>
      </c>
      <c r="G1580" s="41">
        <f ca="1">(TRUNC(PRODUCT($F$11:$F1579),16))</f>
        <v>1.5337943667189999</v>
      </c>
      <c r="H1580" s="42">
        <f t="shared" ca="1" si="344"/>
        <v>1.53303939756181</v>
      </c>
      <c r="I1580" s="42">
        <f t="shared" ca="1" si="345"/>
        <v>1.00049247</v>
      </c>
      <c r="J1580" s="40">
        <f t="shared" si="354"/>
        <v>3.5999999999999997E-2</v>
      </c>
      <c r="K1580" s="98">
        <f t="shared" si="346"/>
        <v>43591</v>
      </c>
      <c r="L1580" s="43">
        <f t="shared" si="355"/>
        <v>2</v>
      </c>
      <c r="M1580" s="44">
        <f t="shared" si="347"/>
        <v>2</v>
      </c>
      <c r="N1580" s="8">
        <f t="shared" si="348"/>
        <v>1.0002807309999999</v>
      </c>
      <c r="O1580" s="8">
        <f t="shared" ca="1" si="349"/>
        <v>1.000773339</v>
      </c>
      <c r="P1580" s="44">
        <v>41</v>
      </c>
      <c r="Q1580" s="42">
        <f t="shared" ca="1" si="350"/>
        <v>1707.3225354199999</v>
      </c>
      <c r="R1580" s="42"/>
      <c r="S1580" s="34">
        <f t="shared" ca="1" si="351"/>
        <v>10292.67746458</v>
      </c>
      <c r="T1580" s="34">
        <v>12000</v>
      </c>
      <c r="U1580" s="36"/>
    </row>
    <row r="1581" spans="1:21" x14ac:dyDescent="0.2">
      <c r="A1581" s="38">
        <f t="shared" si="353"/>
        <v>43594</v>
      </c>
      <c r="B1581" s="39">
        <f t="shared" ca="1" si="342"/>
        <v>2198285.3119988795</v>
      </c>
      <c r="C1581" s="34">
        <f t="shared" ca="1" si="343"/>
        <v>2197435.8030943293</v>
      </c>
      <c r="D1581" s="34"/>
      <c r="E1581" s="40">
        <f ca="1">IF(A1581&lt;$B$1,VLOOKUP(A1581,[1]DI!$A$4:$B$15000,2,FALSE),0)</f>
        <v>6.4000000000000001E-2</v>
      </c>
      <c r="F1581" s="41">
        <f t="shared" ca="1" si="352"/>
        <v>1.0002462024890499</v>
      </c>
      <c r="G1581" s="41">
        <f ca="1">(TRUNC(PRODUCT($F$11:$F1580),16))</f>
        <v>1.5341719907097799</v>
      </c>
      <c r="H1581" s="42">
        <f t="shared" ca="1" si="344"/>
        <v>1.5337943667189999</v>
      </c>
      <c r="I1581" s="42">
        <f t="shared" ca="1" si="345"/>
        <v>1.0002462000000001</v>
      </c>
      <c r="J1581" s="40">
        <f t="shared" si="354"/>
        <v>3.5999999999999997E-2</v>
      </c>
      <c r="K1581" s="98">
        <f t="shared" si="346"/>
        <v>43593</v>
      </c>
      <c r="L1581" s="43">
        <f t="shared" si="355"/>
        <v>1</v>
      </c>
      <c r="M1581" s="44">
        <f t="shared" si="347"/>
        <v>1</v>
      </c>
      <c r="N1581" s="8">
        <f t="shared" si="348"/>
        <v>1.000140356</v>
      </c>
      <c r="O1581" s="8">
        <f t="shared" ca="1" si="349"/>
        <v>1.000386591</v>
      </c>
      <c r="P1581" s="44">
        <v>0</v>
      </c>
      <c r="Q1581" s="42">
        <f t="shared" ca="1" si="350"/>
        <v>849.50890455000001</v>
      </c>
      <c r="R1581" s="42"/>
      <c r="S1581" s="34">
        <f t="shared" si="351"/>
        <v>0</v>
      </c>
      <c r="T1581" s="34"/>
    </row>
    <row r="1582" spans="1:21" x14ac:dyDescent="0.2">
      <c r="A1582" s="38">
        <f t="shared" si="353"/>
        <v>43595</v>
      </c>
      <c r="B1582" s="39">
        <f t="shared" ca="1" si="342"/>
        <v>2199135.1659008493</v>
      </c>
      <c r="C1582" s="34">
        <f t="shared" ca="1" si="343"/>
        <v>2197435.8030943293</v>
      </c>
      <c r="D1582" s="34"/>
      <c r="E1582" s="40">
        <f ca="1">IF(A1582&lt;$B$1,VLOOKUP(A1582,[1]DI!$A$4:$B$15000,2,FALSE),0)</f>
        <v>6.4000000000000001E-2</v>
      </c>
      <c r="F1582" s="41">
        <f t="shared" ca="1" si="352"/>
        <v>1.0002462024890499</v>
      </c>
      <c r="G1582" s="41">
        <f ca="1">(TRUNC(PRODUCT($F$11:$F1581),16))</f>
        <v>1.5345497076725201</v>
      </c>
      <c r="H1582" s="42">
        <f t="shared" ca="1" si="344"/>
        <v>1.5337943667189999</v>
      </c>
      <c r="I1582" s="42">
        <f t="shared" ca="1" si="345"/>
        <v>1.00049247</v>
      </c>
      <c r="J1582" s="40">
        <f t="shared" si="354"/>
        <v>3.5999999999999997E-2</v>
      </c>
      <c r="K1582" s="98">
        <f t="shared" si="346"/>
        <v>43593</v>
      </c>
      <c r="L1582" s="43">
        <f t="shared" si="355"/>
        <v>2</v>
      </c>
      <c r="M1582" s="44">
        <f t="shared" si="347"/>
        <v>2</v>
      </c>
      <c r="N1582" s="8">
        <f t="shared" si="348"/>
        <v>1.0002807309999999</v>
      </c>
      <c r="O1582" s="8">
        <f t="shared" ca="1" si="349"/>
        <v>1.000773339</v>
      </c>
      <c r="P1582" s="44">
        <v>0</v>
      </c>
      <c r="Q1582" s="42">
        <f t="shared" ca="1" si="350"/>
        <v>1699.36280652</v>
      </c>
      <c r="R1582" s="42"/>
      <c r="S1582" s="34">
        <f t="shared" si="351"/>
        <v>0</v>
      </c>
      <c r="T1582" s="34"/>
    </row>
    <row r="1583" spans="1:21" x14ac:dyDescent="0.2">
      <c r="A1583" s="38">
        <f t="shared" si="353"/>
        <v>43596</v>
      </c>
      <c r="B1583" s="39">
        <f t="shared" ref="B1583:B1646" ca="1" si="356">IF(A1583&lt;=TODAY(),C1583+Q1583,IF(AND(A1583&gt;TODAY(),A1583&lt;=$B$1),IF(VLOOKUP(TODAY(),$A$10:$E$2000,5,FALSE)=0,"n.d",C1583+Q1583),"n.d"))</f>
        <v>2199985.3274438395</v>
      </c>
      <c r="C1583" s="34">
        <f t="shared" ref="C1583:C1646" ca="1" si="357">(C1582-S1582)</f>
        <v>2197435.8030943293</v>
      </c>
      <c r="D1583" s="34"/>
      <c r="E1583" s="40">
        <f ca="1">IF(A1583&lt;$B$1,VLOOKUP(A1583,[1]DI!$A$4:$B$15000,2,FALSE),0)</f>
        <v>0</v>
      </c>
      <c r="F1583" s="41">
        <f t="shared" ca="1" si="352"/>
        <v>1</v>
      </c>
      <c r="G1583" s="41">
        <f ca="1">(TRUNC(PRODUCT($F$11:$F1582),16))</f>
        <v>1.53492751763012</v>
      </c>
      <c r="H1583" s="42">
        <f t="shared" ref="H1583:H1646" ca="1" si="358">IF(P1582&gt;0,G1582,H1582)</f>
        <v>1.5337943667189999</v>
      </c>
      <c r="I1583" s="42">
        <f t="shared" ref="I1583:I1646" ca="1" si="359">ROUND(G1583/H1583,8)</f>
        <v>1.00073879</v>
      </c>
      <c r="J1583" s="40">
        <f t="shared" si="354"/>
        <v>3.5999999999999997E-2</v>
      </c>
      <c r="K1583" s="98">
        <f t="shared" ref="K1583:K1646" si="360">IF(P1582&gt;0,A1582,K1582)</f>
        <v>43593</v>
      </c>
      <c r="L1583" s="43">
        <f t="shared" si="355"/>
        <v>2</v>
      </c>
      <c r="M1583" s="44">
        <f t="shared" ref="M1583:M1646" si="361">IF(AND(L1583=1,L1582=1),1,IF(L1583&gt;0,IF(L1583=L1582,L1583+1,L1583),0))</f>
        <v>3</v>
      </c>
      <c r="N1583" s="8">
        <f t="shared" ref="N1583:N1646" si="362">ROUND((J1583+1)^(M1583/252),9)</f>
        <v>1.000421126</v>
      </c>
      <c r="O1583" s="8">
        <f t="shared" ref="O1583:O1646" ca="1" si="363">ROUND(I1583*N1583,9)</f>
        <v>1.001160227</v>
      </c>
      <c r="P1583" s="44">
        <v>0</v>
      </c>
      <c r="Q1583" s="42">
        <f t="shared" ref="Q1583:Q1646" ca="1" si="364">TRUNC(((O1583-1)*C1583),8)</f>
        <v>2549.5243495099999</v>
      </c>
      <c r="R1583" s="42"/>
      <c r="S1583" s="34">
        <f t="shared" si="351"/>
        <v>0</v>
      </c>
      <c r="T1583" s="34"/>
    </row>
    <row r="1584" spans="1:21" x14ac:dyDescent="0.2">
      <c r="A1584" s="38">
        <f t="shared" si="353"/>
        <v>43597</v>
      </c>
      <c r="B1584" s="39">
        <f t="shared" ca="1" si="356"/>
        <v>2199985.3274438395</v>
      </c>
      <c r="C1584" s="34">
        <f t="shared" ca="1" si="357"/>
        <v>2197435.8030943293</v>
      </c>
      <c r="D1584" s="34"/>
      <c r="E1584" s="40">
        <f ca="1">IF(A1584&lt;$B$1,VLOOKUP(A1584,[1]DI!$A$4:$B$15000,2,FALSE),0)</f>
        <v>0</v>
      </c>
      <c r="F1584" s="41">
        <f t="shared" ca="1" si="352"/>
        <v>1</v>
      </c>
      <c r="G1584" s="41">
        <f ca="1">(TRUNC(PRODUCT($F$11:$F1583),16))</f>
        <v>1.53492751763012</v>
      </c>
      <c r="H1584" s="42">
        <f t="shared" ca="1" si="358"/>
        <v>1.5337943667189999</v>
      </c>
      <c r="I1584" s="42">
        <f t="shared" ca="1" si="359"/>
        <v>1.00073879</v>
      </c>
      <c r="J1584" s="40">
        <f t="shared" si="354"/>
        <v>3.5999999999999997E-2</v>
      </c>
      <c r="K1584" s="98">
        <f t="shared" si="360"/>
        <v>43593</v>
      </c>
      <c r="L1584" s="43">
        <f t="shared" si="355"/>
        <v>2</v>
      </c>
      <c r="M1584" s="44">
        <f t="shared" si="361"/>
        <v>3</v>
      </c>
      <c r="N1584" s="8">
        <f t="shared" si="362"/>
        <v>1.000421126</v>
      </c>
      <c r="O1584" s="8">
        <f t="shared" ca="1" si="363"/>
        <v>1.001160227</v>
      </c>
      <c r="P1584" s="44">
        <v>0</v>
      </c>
      <c r="Q1584" s="42">
        <f t="shared" ca="1" si="364"/>
        <v>2549.5243495099999</v>
      </c>
      <c r="R1584" s="42"/>
      <c r="S1584" s="34">
        <f t="shared" si="351"/>
        <v>0</v>
      </c>
      <c r="T1584" s="34"/>
    </row>
    <row r="1585" spans="1:21" x14ac:dyDescent="0.2">
      <c r="A1585" s="38">
        <f t="shared" si="353"/>
        <v>43598</v>
      </c>
      <c r="B1585" s="39">
        <f t="shared" ca="1" si="356"/>
        <v>2199985.3274438395</v>
      </c>
      <c r="C1585" s="34">
        <f t="shared" ca="1" si="357"/>
        <v>2197435.8030943293</v>
      </c>
      <c r="D1585" s="34"/>
      <c r="E1585" s="40">
        <f ca="1">IF(A1585&lt;$B$1,VLOOKUP(A1585,[1]DI!$A$4:$B$15000,2,FALSE),0)</f>
        <v>6.4000000000000001E-2</v>
      </c>
      <c r="F1585" s="41">
        <f t="shared" ca="1" si="352"/>
        <v>1.0002462024890499</v>
      </c>
      <c r="G1585" s="41">
        <f ca="1">(TRUNC(PRODUCT($F$11:$F1584),16))</f>
        <v>1.53492751763012</v>
      </c>
      <c r="H1585" s="42">
        <f t="shared" ca="1" si="358"/>
        <v>1.5337943667189999</v>
      </c>
      <c r="I1585" s="42">
        <f t="shared" ca="1" si="359"/>
        <v>1.00073879</v>
      </c>
      <c r="J1585" s="40">
        <f t="shared" si="354"/>
        <v>3.5999999999999997E-2</v>
      </c>
      <c r="K1585" s="98">
        <f t="shared" si="360"/>
        <v>43593</v>
      </c>
      <c r="L1585" s="43">
        <f t="shared" si="355"/>
        <v>3</v>
      </c>
      <c r="M1585" s="44">
        <f t="shared" si="361"/>
        <v>3</v>
      </c>
      <c r="N1585" s="8">
        <f t="shared" si="362"/>
        <v>1.000421126</v>
      </c>
      <c r="O1585" s="8">
        <f t="shared" ca="1" si="363"/>
        <v>1.001160227</v>
      </c>
      <c r="P1585" s="44">
        <v>0</v>
      </c>
      <c r="Q1585" s="42">
        <f t="shared" ca="1" si="364"/>
        <v>2549.5243495099999</v>
      </c>
      <c r="R1585" s="42"/>
      <c r="S1585" s="34">
        <f t="shared" si="351"/>
        <v>0</v>
      </c>
      <c r="T1585" s="34"/>
    </row>
    <row r="1586" spans="1:21" x14ac:dyDescent="0.2">
      <c r="A1586" s="38">
        <f t="shared" si="353"/>
        <v>43599</v>
      </c>
      <c r="B1586" s="39">
        <f t="shared" ca="1" si="356"/>
        <v>2200835.8164047594</v>
      </c>
      <c r="C1586" s="34">
        <f t="shared" ca="1" si="357"/>
        <v>2197435.8030943293</v>
      </c>
      <c r="D1586" s="34"/>
      <c r="E1586" s="40">
        <f ca="1">IF(A1586&lt;$B$1,VLOOKUP(A1586,[1]DI!$A$4:$B$15000,2,FALSE),0)</f>
        <v>6.4000000000000001E-2</v>
      </c>
      <c r="F1586" s="41">
        <f t="shared" ca="1" si="352"/>
        <v>1.0002462024890499</v>
      </c>
      <c r="G1586" s="41">
        <f ca="1">(TRUNC(PRODUCT($F$11:$F1585),16))</f>
        <v>1.5353054206054699</v>
      </c>
      <c r="H1586" s="42">
        <f t="shared" ca="1" si="358"/>
        <v>1.5337943667189999</v>
      </c>
      <c r="I1586" s="42">
        <f t="shared" ca="1" si="359"/>
        <v>1.0009851700000001</v>
      </c>
      <c r="J1586" s="40">
        <f t="shared" si="354"/>
        <v>3.5999999999999997E-2</v>
      </c>
      <c r="K1586" s="98">
        <f t="shared" si="360"/>
        <v>43593</v>
      </c>
      <c r="L1586" s="43">
        <f t="shared" si="355"/>
        <v>4</v>
      </c>
      <c r="M1586" s="44">
        <f t="shared" si="361"/>
        <v>4</v>
      </c>
      <c r="N1586" s="8">
        <f t="shared" si="362"/>
        <v>1.0005615409999999</v>
      </c>
      <c r="O1586" s="8">
        <f t="shared" ca="1" si="363"/>
        <v>1.001547264</v>
      </c>
      <c r="P1586" s="44">
        <v>0</v>
      </c>
      <c r="Q1586" s="42">
        <f t="shared" ca="1" si="364"/>
        <v>3400.0133104299998</v>
      </c>
      <c r="R1586" s="42"/>
      <c r="S1586" s="34">
        <f t="shared" si="351"/>
        <v>0</v>
      </c>
      <c r="T1586" s="34"/>
    </row>
    <row r="1587" spans="1:21" s="37" customFormat="1" x14ac:dyDescent="0.2">
      <c r="A1587" s="38">
        <f t="shared" si="353"/>
        <v>43600</v>
      </c>
      <c r="B1587" s="39">
        <f t="shared" ca="1" si="356"/>
        <v>2201686.6547579793</v>
      </c>
      <c r="C1587" s="34">
        <f t="shared" ca="1" si="357"/>
        <v>2197435.8030943293</v>
      </c>
      <c r="D1587" s="34"/>
      <c r="E1587" s="40">
        <f ca="1">IF(A1587&lt;$B$1,VLOOKUP(A1587,[1]DI!$A$4:$B$15000,2,FALSE),0)</f>
        <v>6.4000000000000001E-2</v>
      </c>
      <c r="F1587" s="41">
        <f t="shared" ca="1" si="352"/>
        <v>1.0002462024890499</v>
      </c>
      <c r="G1587" s="41">
        <f ca="1">(TRUNC(PRODUCT($F$11:$F1586),16))</f>
        <v>1.5356834166214799</v>
      </c>
      <c r="H1587" s="42">
        <f t="shared" ca="1" si="358"/>
        <v>1.5337943667189999</v>
      </c>
      <c r="I1587" s="42">
        <f t="shared" ca="1" si="359"/>
        <v>1.00123162</v>
      </c>
      <c r="J1587" s="40">
        <f t="shared" si="354"/>
        <v>3.5999999999999997E-2</v>
      </c>
      <c r="K1587" s="98">
        <f t="shared" si="360"/>
        <v>43593</v>
      </c>
      <c r="L1587" s="43">
        <f t="shared" si="355"/>
        <v>5</v>
      </c>
      <c r="M1587" s="44">
        <f t="shared" si="361"/>
        <v>5</v>
      </c>
      <c r="N1587" s="8">
        <f t="shared" si="362"/>
        <v>1.0007019749999999</v>
      </c>
      <c r="O1587" s="8">
        <f t="shared" ca="1" si="363"/>
        <v>1.00193446</v>
      </c>
      <c r="P1587" s="44">
        <v>42</v>
      </c>
      <c r="Q1587" s="42">
        <f t="shared" ca="1" si="364"/>
        <v>4250.8516636499999</v>
      </c>
      <c r="R1587" s="42"/>
      <c r="S1587" s="34">
        <f t="shared" ref="S1587:S1650" ca="1" si="365">IF(T1587&gt;0,T1587-Q1587,0)</f>
        <v>8556.6583363499994</v>
      </c>
      <c r="T1587" s="34">
        <v>12807.51</v>
      </c>
      <c r="U1587" s="36"/>
    </row>
    <row r="1588" spans="1:21" x14ac:dyDescent="0.2">
      <c r="A1588" s="38">
        <f t="shared" si="353"/>
        <v>43601</v>
      </c>
      <c r="B1588" s="39">
        <f t="shared" ca="1" si="356"/>
        <v>2189725.3457354289</v>
      </c>
      <c r="C1588" s="34">
        <f t="shared" ca="1" si="357"/>
        <v>2188879.1447579791</v>
      </c>
      <c r="D1588" s="34"/>
      <c r="E1588" s="40">
        <f ca="1">IF(A1588&lt;$B$1,VLOOKUP(A1588,[1]DI!$A$4:$B$15000,2,FALSE),0)</f>
        <v>6.4000000000000001E-2</v>
      </c>
      <c r="F1588" s="41">
        <f t="shared" ca="1" si="352"/>
        <v>1.0002462024890499</v>
      </c>
      <c r="G1588" s="41">
        <f ca="1">(TRUNC(PRODUCT($F$11:$F1587),16))</f>
        <v>1.5360615057010401</v>
      </c>
      <c r="H1588" s="42">
        <f t="shared" ca="1" si="358"/>
        <v>1.5356834166214799</v>
      </c>
      <c r="I1588" s="42">
        <f t="shared" ca="1" si="359"/>
        <v>1.0002462000000001</v>
      </c>
      <c r="J1588" s="40">
        <f t="shared" si="354"/>
        <v>3.5999999999999997E-2</v>
      </c>
      <c r="K1588" s="98">
        <f t="shared" si="360"/>
        <v>43600</v>
      </c>
      <c r="L1588" s="43">
        <f t="shared" si="355"/>
        <v>1</v>
      </c>
      <c r="M1588" s="44">
        <f t="shared" si="361"/>
        <v>1</v>
      </c>
      <c r="N1588" s="8">
        <f t="shared" si="362"/>
        <v>1.000140356</v>
      </c>
      <c r="O1588" s="8">
        <f t="shared" ca="1" si="363"/>
        <v>1.000386591</v>
      </c>
      <c r="P1588" s="44">
        <v>0</v>
      </c>
      <c r="Q1588" s="42">
        <f t="shared" ca="1" si="364"/>
        <v>846.20097744999998</v>
      </c>
      <c r="R1588" s="42"/>
      <c r="S1588" s="34">
        <f t="shared" si="365"/>
        <v>0</v>
      </c>
      <c r="T1588" s="34"/>
    </row>
    <row r="1589" spans="1:21" x14ac:dyDescent="0.2">
      <c r="A1589" s="38">
        <f t="shared" si="353"/>
        <v>43602</v>
      </c>
      <c r="B1589" s="39">
        <f t="shared" ca="1" si="356"/>
        <v>2190571.8903668993</v>
      </c>
      <c r="C1589" s="34">
        <f t="shared" ca="1" si="357"/>
        <v>2188879.1447579791</v>
      </c>
      <c r="D1589" s="34"/>
      <c r="E1589" s="40">
        <f ca="1">IF(A1589&lt;$B$1,VLOOKUP(A1589,[1]DI!$A$4:$B$15000,2,FALSE),0)</f>
        <v>6.4000000000000001E-2</v>
      </c>
      <c r="F1589" s="41">
        <f t="shared" ca="1" si="352"/>
        <v>1.0002462024890499</v>
      </c>
      <c r="G1589" s="41">
        <f ca="1">(TRUNC(PRODUCT($F$11:$F1588),16))</f>
        <v>1.5364396878670801</v>
      </c>
      <c r="H1589" s="42">
        <f t="shared" ca="1" si="358"/>
        <v>1.5356834166214799</v>
      </c>
      <c r="I1589" s="42">
        <f t="shared" ca="1" si="359"/>
        <v>1.00049247</v>
      </c>
      <c r="J1589" s="40">
        <f t="shared" si="354"/>
        <v>3.5999999999999997E-2</v>
      </c>
      <c r="K1589" s="98">
        <f t="shared" si="360"/>
        <v>43600</v>
      </c>
      <c r="L1589" s="43">
        <f t="shared" si="355"/>
        <v>2</v>
      </c>
      <c r="M1589" s="44">
        <f t="shared" si="361"/>
        <v>2</v>
      </c>
      <c r="N1589" s="8">
        <f t="shared" si="362"/>
        <v>1.0002807309999999</v>
      </c>
      <c r="O1589" s="8">
        <f t="shared" ca="1" si="363"/>
        <v>1.000773339</v>
      </c>
      <c r="P1589" s="44">
        <v>0</v>
      </c>
      <c r="Q1589" s="42">
        <f t="shared" ca="1" si="364"/>
        <v>1692.74560892</v>
      </c>
      <c r="R1589" s="42"/>
      <c r="S1589" s="34">
        <f t="shared" si="365"/>
        <v>0</v>
      </c>
      <c r="T1589" s="34"/>
    </row>
    <row r="1590" spans="1:21" x14ac:dyDescent="0.2">
      <c r="A1590" s="38">
        <f t="shared" si="353"/>
        <v>43603</v>
      </c>
      <c r="B1590" s="39">
        <f t="shared" ca="1" si="356"/>
        <v>2191418.7414414589</v>
      </c>
      <c r="C1590" s="34">
        <f t="shared" ca="1" si="357"/>
        <v>2188879.1447579791</v>
      </c>
      <c r="D1590" s="34"/>
      <c r="E1590" s="40">
        <f ca="1">IF(A1590&lt;$B$1,VLOOKUP(A1590,[1]DI!$A$4:$B$15000,2,FALSE),0)</f>
        <v>0</v>
      </c>
      <c r="F1590" s="41">
        <f t="shared" ca="1" si="352"/>
        <v>1</v>
      </c>
      <c r="G1590" s="41">
        <f ca="1">(TRUNC(PRODUCT($F$11:$F1589),16))</f>
        <v>1.5368179631425101</v>
      </c>
      <c r="H1590" s="42">
        <f t="shared" ca="1" si="358"/>
        <v>1.5356834166214799</v>
      </c>
      <c r="I1590" s="42">
        <f t="shared" ca="1" si="359"/>
        <v>1.00073879</v>
      </c>
      <c r="J1590" s="40">
        <f t="shared" si="354"/>
        <v>3.5999999999999997E-2</v>
      </c>
      <c r="K1590" s="98">
        <f t="shared" si="360"/>
        <v>43600</v>
      </c>
      <c r="L1590" s="43">
        <f t="shared" si="355"/>
        <v>2</v>
      </c>
      <c r="M1590" s="44">
        <f t="shared" si="361"/>
        <v>3</v>
      </c>
      <c r="N1590" s="8">
        <f t="shared" si="362"/>
        <v>1.000421126</v>
      </c>
      <c r="O1590" s="8">
        <f t="shared" ca="1" si="363"/>
        <v>1.001160227</v>
      </c>
      <c r="P1590" s="44">
        <v>0</v>
      </c>
      <c r="Q1590" s="42">
        <f t="shared" ca="1" si="364"/>
        <v>2539.5966834800001</v>
      </c>
      <c r="R1590" s="42"/>
      <c r="S1590" s="34">
        <f t="shared" si="365"/>
        <v>0</v>
      </c>
      <c r="T1590" s="34"/>
    </row>
    <row r="1591" spans="1:21" x14ac:dyDescent="0.2">
      <c r="A1591" s="38">
        <f t="shared" si="353"/>
        <v>43604</v>
      </c>
      <c r="B1591" s="39">
        <f t="shared" ca="1" si="356"/>
        <v>2191418.7414414589</v>
      </c>
      <c r="C1591" s="34">
        <f t="shared" ca="1" si="357"/>
        <v>2188879.1447579791</v>
      </c>
      <c r="D1591" s="34"/>
      <c r="E1591" s="40">
        <f ca="1">IF(A1591&lt;$B$1,VLOOKUP(A1591,[1]DI!$A$4:$B$15000,2,FALSE),0)</f>
        <v>0</v>
      </c>
      <c r="F1591" s="41">
        <f t="shared" ca="1" si="352"/>
        <v>1</v>
      </c>
      <c r="G1591" s="41">
        <f ca="1">(TRUNC(PRODUCT($F$11:$F1590),16))</f>
        <v>1.5368179631425101</v>
      </c>
      <c r="H1591" s="42">
        <f t="shared" ca="1" si="358"/>
        <v>1.5356834166214799</v>
      </c>
      <c r="I1591" s="42">
        <f t="shared" ca="1" si="359"/>
        <v>1.00073879</v>
      </c>
      <c r="J1591" s="40">
        <f t="shared" si="354"/>
        <v>3.5999999999999997E-2</v>
      </c>
      <c r="K1591" s="98">
        <f t="shared" si="360"/>
        <v>43600</v>
      </c>
      <c r="L1591" s="43">
        <f t="shared" si="355"/>
        <v>2</v>
      </c>
      <c r="M1591" s="44">
        <f t="shared" si="361"/>
        <v>3</v>
      </c>
      <c r="N1591" s="8">
        <f t="shared" si="362"/>
        <v>1.000421126</v>
      </c>
      <c r="O1591" s="8">
        <f t="shared" ca="1" si="363"/>
        <v>1.001160227</v>
      </c>
      <c r="P1591" s="44">
        <v>0</v>
      </c>
      <c r="Q1591" s="42">
        <f t="shared" ca="1" si="364"/>
        <v>2539.5966834800001</v>
      </c>
      <c r="R1591" s="42"/>
      <c r="S1591" s="34">
        <f t="shared" si="365"/>
        <v>0</v>
      </c>
      <c r="T1591" s="34"/>
    </row>
    <row r="1592" spans="1:21" s="37" customFormat="1" x14ac:dyDescent="0.2">
      <c r="A1592" s="38">
        <f t="shared" si="353"/>
        <v>43605</v>
      </c>
      <c r="B1592" s="39">
        <f t="shared" ca="1" si="356"/>
        <v>2191418.7414414589</v>
      </c>
      <c r="C1592" s="34">
        <f t="shared" ca="1" si="357"/>
        <v>2188879.1447579791</v>
      </c>
      <c r="D1592" s="34"/>
      <c r="E1592" s="40">
        <f ca="1">IF(A1592&lt;$B$1,VLOOKUP(A1592,[1]DI!$A$4:$B$15000,2,FALSE),0)</f>
        <v>6.4000000000000001E-2</v>
      </c>
      <c r="F1592" s="41">
        <f t="shared" ca="1" si="352"/>
        <v>1.0002462024890499</v>
      </c>
      <c r="G1592" s="41">
        <f ca="1">(TRUNC(PRODUCT($F$11:$F1591),16))</f>
        <v>1.5368179631425101</v>
      </c>
      <c r="H1592" s="42">
        <f t="shared" ca="1" si="358"/>
        <v>1.5356834166214799</v>
      </c>
      <c r="I1592" s="42">
        <f t="shared" ca="1" si="359"/>
        <v>1.00073879</v>
      </c>
      <c r="J1592" s="40">
        <f t="shared" si="354"/>
        <v>3.5999999999999997E-2</v>
      </c>
      <c r="K1592" s="98">
        <f t="shared" si="360"/>
        <v>43600</v>
      </c>
      <c r="L1592" s="43">
        <f t="shared" si="355"/>
        <v>3</v>
      </c>
      <c r="M1592" s="44">
        <f t="shared" si="361"/>
        <v>3</v>
      </c>
      <c r="N1592" s="8">
        <f t="shared" si="362"/>
        <v>1.000421126</v>
      </c>
      <c r="O1592" s="8">
        <f t="shared" ca="1" si="363"/>
        <v>1.001160227</v>
      </c>
      <c r="P1592" s="44">
        <v>43</v>
      </c>
      <c r="Q1592" s="42">
        <f t="shared" ca="1" si="364"/>
        <v>2539.5966834800001</v>
      </c>
      <c r="R1592" s="42"/>
      <c r="S1592" s="34">
        <f t="shared" ca="1" si="365"/>
        <v>72460.403316519994</v>
      </c>
      <c r="T1592" s="34">
        <v>75000</v>
      </c>
      <c r="U1592" s="36"/>
    </row>
    <row r="1593" spans="1:21" x14ac:dyDescent="0.2">
      <c r="A1593" s="38">
        <f t="shared" si="353"/>
        <v>43606</v>
      </c>
      <c r="B1593" s="39">
        <f t="shared" ca="1" si="356"/>
        <v>2117236.9298791289</v>
      </c>
      <c r="C1593" s="34">
        <f t="shared" ca="1" si="357"/>
        <v>2116418.7414414589</v>
      </c>
      <c r="D1593" s="34"/>
      <c r="E1593" s="40">
        <f ca="1">IF(A1593&lt;$B$1,VLOOKUP(A1593,[1]DI!$A$4:$B$15000,2,FALSE),0)</f>
        <v>6.4000000000000001E-2</v>
      </c>
      <c r="F1593" s="41">
        <f t="shared" ca="1" si="352"/>
        <v>1.0002462024890499</v>
      </c>
      <c r="G1593" s="41">
        <f ca="1">(TRUNC(PRODUCT($F$11:$F1592),16))</f>
        <v>1.5371963315502499</v>
      </c>
      <c r="H1593" s="42">
        <f t="shared" ca="1" si="358"/>
        <v>1.5368179631425101</v>
      </c>
      <c r="I1593" s="42">
        <f t="shared" ca="1" si="359"/>
        <v>1.0002462000000001</v>
      </c>
      <c r="J1593" s="40">
        <f t="shared" si="354"/>
        <v>3.5999999999999997E-2</v>
      </c>
      <c r="K1593" s="98">
        <f t="shared" si="360"/>
        <v>43605</v>
      </c>
      <c r="L1593" s="43">
        <f t="shared" si="355"/>
        <v>1</v>
      </c>
      <c r="M1593" s="44">
        <f t="shared" si="361"/>
        <v>1</v>
      </c>
      <c r="N1593" s="8">
        <f t="shared" si="362"/>
        <v>1.000140356</v>
      </c>
      <c r="O1593" s="8">
        <f t="shared" ca="1" si="363"/>
        <v>1.000386591</v>
      </c>
      <c r="P1593" s="44">
        <v>0</v>
      </c>
      <c r="Q1593" s="42">
        <f t="shared" ca="1" si="364"/>
        <v>818.18843766999998</v>
      </c>
      <c r="R1593" s="42"/>
      <c r="S1593" s="34">
        <f t="shared" si="365"/>
        <v>0</v>
      </c>
      <c r="T1593" s="34"/>
    </row>
    <row r="1594" spans="1:21" x14ac:dyDescent="0.2">
      <c r="A1594" s="38">
        <f t="shared" si="353"/>
        <v>43607</v>
      </c>
      <c r="B1594" s="39">
        <f t="shared" ca="1" si="356"/>
        <v>2118055.4505945388</v>
      </c>
      <c r="C1594" s="34">
        <f t="shared" ca="1" si="357"/>
        <v>2116418.7414414589</v>
      </c>
      <c r="D1594" s="34"/>
      <c r="E1594" s="40">
        <f ca="1">IF(A1594&lt;$B$1,VLOOKUP(A1594,[1]DI!$A$4:$B$15000,2,FALSE),0)</f>
        <v>6.4000000000000001E-2</v>
      </c>
      <c r="F1594" s="41">
        <f t="shared" ca="1" si="352"/>
        <v>1.0002462024890499</v>
      </c>
      <c r="G1594" s="41">
        <f ca="1">(TRUNC(PRODUCT($F$11:$F1593),16))</f>
        <v>1.53757479311323</v>
      </c>
      <c r="H1594" s="42">
        <f t="shared" ca="1" si="358"/>
        <v>1.5368179631425101</v>
      </c>
      <c r="I1594" s="42">
        <f t="shared" ca="1" si="359"/>
        <v>1.00049247</v>
      </c>
      <c r="J1594" s="40">
        <f t="shared" si="354"/>
        <v>3.5999999999999997E-2</v>
      </c>
      <c r="K1594" s="98">
        <f t="shared" si="360"/>
        <v>43605</v>
      </c>
      <c r="L1594" s="43">
        <f t="shared" si="355"/>
        <v>2</v>
      </c>
      <c r="M1594" s="44">
        <f t="shared" si="361"/>
        <v>2</v>
      </c>
      <c r="N1594" s="8">
        <f t="shared" si="362"/>
        <v>1.0002807309999999</v>
      </c>
      <c r="O1594" s="8">
        <f t="shared" ca="1" si="363"/>
        <v>1.000773339</v>
      </c>
      <c r="P1594" s="44">
        <v>0</v>
      </c>
      <c r="Q1594" s="42">
        <f t="shared" ca="1" si="364"/>
        <v>1636.7091530800001</v>
      </c>
      <c r="R1594" s="42"/>
      <c r="S1594" s="34">
        <f t="shared" si="365"/>
        <v>0</v>
      </c>
      <c r="T1594" s="34"/>
    </row>
    <row r="1595" spans="1:21" x14ac:dyDescent="0.2">
      <c r="A1595" s="38">
        <f t="shared" si="353"/>
        <v>43608</v>
      </c>
      <c r="B1595" s="39">
        <f t="shared" ca="1" si="356"/>
        <v>2118874.2676085788</v>
      </c>
      <c r="C1595" s="34">
        <f t="shared" ca="1" si="357"/>
        <v>2116418.7414414589</v>
      </c>
      <c r="D1595" s="34"/>
      <c r="E1595" s="40">
        <f ca="1">IF(A1595&lt;$B$1,VLOOKUP(A1595,[1]DI!$A$4:$B$15000,2,FALSE),0)</f>
        <v>6.4000000000000001E-2</v>
      </c>
      <c r="F1595" s="41">
        <f t="shared" ca="1" si="352"/>
        <v>1.0002462024890499</v>
      </c>
      <c r="G1595" s="41">
        <f ca="1">(TRUNC(PRODUCT($F$11:$F1594),16))</f>
        <v>1.5379533478544001</v>
      </c>
      <c r="H1595" s="42">
        <f t="shared" ca="1" si="358"/>
        <v>1.5368179631425101</v>
      </c>
      <c r="I1595" s="42">
        <f t="shared" ca="1" si="359"/>
        <v>1.00073879</v>
      </c>
      <c r="J1595" s="40">
        <f t="shared" si="354"/>
        <v>3.5999999999999997E-2</v>
      </c>
      <c r="K1595" s="98">
        <f t="shared" si="360"/>
        <v>43605</v>
      </c>
      <c r="L1595" s="43">
        <f t="shared" si="355"/>
        <v>3</v>
      </c>
      <c r="M1595" s="44">
        <f t="shared" si="361"/>
        <v>3</v>
      </c>
      <c r="N1595" s="8">
        <f t="shared" si="362"/>
        <v>1.000421126</v>
      </c>
      <c r="O1595" s="8">
        <f t="shared" ca="1" si="363"/>
        <v>1.001160227</v>
      </c>
      <c r="P1595" s="44">
        <v>0</v>
      </c>
      <c r="Q1595" s="42">
        <f t="shared" ca="1" si="364"/>
        <v>2455.5261671200001</v>
      </c>
      <c r="R1595" s="42"/>
      <c r="S1595" s="34">
        <f t="shared" si="365"/>
        <v>0</v>
      </c>
      <c r="T1595" s="34"/>
    </row>
    <row r="1596" spans="1:21" x14ac:dyDescent="0.2">
      <c r="A1596" s="38">
        <f t="shared" si="353"/>
        <v>43609</v>
      </c>
      <c r="B1596" s="39">
        <f t="shared" ca="1" si="356"/>
        <v>2119693.3999690088</v>
      </c>
      <c r="C1596" s="34">
        <f t="shared" ca="1" si="357"/>
        <v>2116418.7414414589</v>
      </c>
      <c r="D1596" s="34"/>
      <c r="E1596" s="40">
        <f ca="1">IF(A1596&lt;$B$1,VLOOKUP(A1596,[1]DI!$A$4:$B$15000,2,FALSE),0)</f>
        <v>6.4000000000000001E-2</v>
      </c>
      <c r="F1596" s="41">
        <f t="shared" ca="1" si="352"/>
        <v>1.0002462024890499</v>
      </c>
      <c r="G1596" s="41">
        <f ca="1">(TRUNC(PRODUCT($F$11:$F1595),16))</f>
        <v>1.5383319957966799</v>
      </c>
      <c r="H1596" s="42">
        <f t="shared" ca="1" si="358"/>
        <v>1.5368179631425101</v>
      </c>
      <c r="I1596" s="42">
        <f t="shared" ca="1" si="359"/>
        <v>1.0009851700000001</v>
      </c>
      <c r="J1596" s="40">
        <f t="shared" si="354"/>
        <v>3.5999999999999997E-2</v>
      </c>
      <c r="K1596" s="98">
        <f t="shared" si="360"/>
        <v>43605</v>
      </c>
      <c r="L1596" s="43">
        <f t="shared" si="355"/>
        <v>4</v>
      </c>
      <c r="M1596" s="44">
        <f t="shared" si="361"/>
        <v>4</v>
      </c>
      <c r="N1596" s="8">
        <f t="shared" si="362"/>
        <v>1.0005615409999999</v>
      </c>
      <c r="O1596" s="8">
        <f t="shared" ca="1" si="363"/>
        <v>1.001547264</v>
      </c>
      <c r="P1596" s="44">
        <v>0</v>
      </c>
      <c r="Q1596" s="42">
        <f t="shared" ca="1" si="364"/>
        <v>3274.6585275500001</v>
      </c>
      <c r="R1596" s="42"/>
      <c r="S1596" s="34">
        <f t="shared" si="365"/>
        <v>0</v>
      </c>
      <c r="T1596" s="34"/>
    </row>
    <row r="1597" spans="1:21" x14ac:dyDescent="0.2">
      <c r="A1597" s="38">
        <f t="shared" si="353"/>
        <v>43610</v>
      </c>
      <c r="B1597" s="39">
        <f t="shared" ca="1" si="356"/>
        <v>2120512.8688400188</v>
      </c>
      <c r="C1597" s="34">
        <f t="shared" ca="1" si="357"/>
        <v>2116418.7414414589</v>
      </c>
      <c r="D1597" s="34"/>
      <c r="E1597" s="40">
        <f ca="1">IF(A1597&lt;$B$1,VLOOKUP(A1597,[1]DI!$A$4:$B$15000,2,FALSE),0)</f>
        <v>0</v>
      </c>
      <c r="F1597" s="41">
        <f t="shared" ca="1" si="352"/>
        <v>1</v>
      </c>
      <c r="G1597" s="41">
        <f ca="1">(TRUNC(PRODUCT($F$11:$F1596),16))</f>
        <v>1.53871073696303</v>
      </c>
      <c r="H1597" s="42">
        <f t="shared" ca="1" si="358"/>
        <v>1.5368179631425101</v>
      </c>
      <c r="I1597" s="42">
        <f t="shared" ca="1" si="359"/>
        <v>1.00123162</v>
      </c>
      <c r="J1597" s="40">
        <f t="shared" si="354"/>
        <v>3.5999999999999997E-2</v>
      </c>
      <c r="K1597" s="98">
        <f t="shared" si="360"/>
        <v>43605</v>
      </c>
      <c r="L1597" s="43">
        <f t="shared" si="355"/>
        <v>4</v>
      </c>
      <c r="M1597" s="44">
        <f t="shared" si="361"/>
        <v>5</v>
      </c>
      <c r="N1597" s="8">
        <f t="shared" si="362"/>
        <v>1.0007019749999999</v>
      </c>
      <c r="O1597" s="8">
        <f t="shared" ca="1" si="363"/>
        <v>1.00193446</v>
      </c>
      <c r="P1597" s="44">
        <v>0</v>
      </c>
      <c r="Q1597" s="42">
        <f t="shared" ca="1" si="364"/>
        <v>4094.1273985600001</v>
      </c>
      <c r="R1597" s="42"/>
      <c r="S1597" s="34">
        <f t="shared" si="365"/>
        <v>0</v>
      </c>
      <c r="T1597" s="34"/>
    </row>
    <row r="1598" spans="1:21" x14ac:dyDescent="0.2">
      <c r="A1598" s="38">
        <f t="shared" si="353"/>
        <v>43611</v>
      </c>
      <c r="B1598" s="39">
        <f t="shared" ca="1" si="356"/>
        <v>2120512.8688400188</v>
      </c>
      <c r="C1598" s="34">
        <f t="shared" ca="1" si="357"/>
        <v>2116418.7414414589</v>
      </c>
      <c r="D1598" s="34"/>
      <c r="E1598" s="40">
        <f ca="1">IF(A1598&lt;$B$1,VLOOKUP(A1598,[1]DI!$A$4:$B$15000,2,FALSE),0)</f>
        <v>0</v>
      </c>
      <c r="F1598" s="41">
        <f t="shared" ca="1" si="352"/>
        <v>1</v>
      </c>
      <c r="G1598" s="41">
        <f ca="1">(TRUNC(PRODUCT($F$11:$F1597),16))</f>
        <v>1.53871073696303</v>
      </c>
      <c r="H1598" s="42">
        <f t="shared" ca="1" si="358"/>
        <v>1.5368179631425101</v>
      </c>
      <c r="I1598" s="42">
        <f t="shared" ca="1" si="359"/>
        <v>1.00123162</v>
      </c>
      <c r="J1598" s="40">
        <f t="shared" si="354"/>
        <v>3.5999999999999997E-2</v>
      </c>
      <c r="K1598" s="98">
        <f t="shared" si="360"/>
        <v>43605</v>
      </c>
      <c r="L1598" s="43">
        <f t="shared" si="355"/>
        <v>4</v>
      </c>
      <c r="M1598" s="44">
        <f t="shared" si="361"/>
        <v>5</v>
      </c>
      <c r="N1598" s="8">
        <f t="shared" si="362"/>
        <v>1.0007019749999999</v>
      </c>
      <c r="O1598" s="8">
        <f t="shared" ca="1" si="363"/>
        <v>1.00193446</v>
      </c>
      <c r="P1598" s="44">
        <v>0</v>
      </c>
      <c r="Q1598" s="42">
        <f t="shared" ca="1" si="364"/>
        <v>4094.1273985600001</v>
      </c>
      <c r="R1598" s="42"/>
      <c r="S1598" s="34">
        <f t="shared" si="365"/>
        <v>0</v>
      </c>
      <c r="T1598" s="34"/>
    </row>
    <row r="1599" spans="1:21" x14ac:dyDescent="0.2">
      <c r="A1599" s="38">
        <f t="shared" si="353"/>
        <v>43612</v>
      </c>
      <c r="B1599" s="39">
        <f t="shared" ca="1" si="356"/>
        <v>2120512.8688400188</v>
      </c>
      <c r="C1599" s="34">
        <f t="shared" ca="1" si="357"/>
        <v>2116418.7414414589</v>
      </c>
      <c r="D1599" s="34"/>
      <c r="E1599" s="40">
        <f ca="1">IF(A1599&lt;$B$1,VLOOKUP(A1599,[1]DI!$A$4:$B$15000,2,FALSE),0)</f>
        <v>6.4000000000000001E-2</v>
      </c>
      <c r="F1599" s="41">
        <f t="shared" ca="1" si="352"/>
        <v>1.0002462024890499</v>
      </c>
      <c r="G1599" s="41">
        <f ca="1">(TRUNC(PRODUCT($F$11:$F1598),16))</f>
        <v>1.53871073696303</v>
      </c>
      <c r="H1599" s="42">
        <f t="shared" ca="1" si="358"/>
        <v>1.5368179631425101</v>
      </c>
      <c r="I1599" s="42">
        <f t="shared" ca="1" si="359"/>
        <v>1.00123162</v>
      </c>
      <c r="J1599" s="40">
        <f t="shared" si="354"/>
        <v>3.5999999999999997E-2</v>
      </c>
      <c r="K1599" s="98">
        <f t="shared" si="360"/>
        <v>43605</v>
      </c>
      <c r="L1599" s="43">
        <f t="shared" si="355"/>
        <v>5</v>
      </c>
      <c r="M1599" s="44">
        <f t="shared" si="361"/>
        <v>5</v>
      </c>
      <c r="N1599" s="8">
        <f t="shared" si="362"/>
        <v>1.0007019749999999</v>
      </c>
      <c r="O1599" s="8">
        <f t="shared" ca="1" si="363"/>
        <v>1.00193446</v>
      </c>
      <c r="P1599" s="44">
        <v>0</v>
      </c>
      <c r="Q1599" s="42">
        <f t="shared" ca="1" si="364"/>
        <v>4094.1273985600001</v>
      </c>
      <c r="R1599" s="42"/>
      <c r="S1599" s="34">
        <f t="shared" si="365"/>
        <v>0</v>
      </c>
      <c r="T1599" s="34"/>
    </row>
    <row r="1600" spans="1:21" x14ac:dyDescent="0.2">
      <c r="A1600" s="38">
        <f t="shared" si="353"/>
        <v>43613</v>
      </c>
      <c r="B1600" s="39">
        <f t="shared" ca="1" si="356"/>
        <v>2121332.6297768191</v>
      </c>
      <c r="C1600" s="34">
        <f t="shared" ca="1" si="357"/>
        <v>2116418.7414414589</v>
      </c>
      <c r="D1600" s="34"/>
      <c r="E1600" s="40">
        <f ca="1">IF(A1600&lt;$B$1,VLOOKUP(A1600,[1]DI!$A$4:$B$15000,2,FALSE),0)</f>
        <v>6.4000000000000001E-2</v>
      </c>
      <c r="F1600" s="41">
        <f t="shared" ca="1" si="352"/>
        <v>1.0002462024890499</v>
      </c>
      <c r="G1600" s="41">
        <f ca="1">(TRUNC(PRODUCT($F$11:$F1599),16))</f>
        <v>1.5390895713763999</v>
      </c>
      <c r="H1600" s="42">
        <f t="shared" ca="1" si="358"/>
        <v>1.5368179631425101</v>
      </c>
      <c r="I1600" s="42">
        <f t="shared" ca="1" si="359"/>
        <v>1.00147812</v>
      </c>
      <c r="J1600" s="40">
        <f t="shared" si="354"/>
        <v>3.5999999999999997E-2</v>
      </c>
      <c r="K1600" s="98">
        <f t="shared" si="360"/>
        <v>43605</v>
      </c>
      <c r="L1600" s="43">
        <f t="shared" si="355"/>
        <v>6</v>
      </c>
      <c r="M1600" s="44">
        <f t="shared" si="361"/>
        <v>6</v>
      </c>
      <c r="N1600" s="8">
        <f t="shared" si="362"/>
        <v>1.000842429</v>
      </c>
      <c r="O1600" s="8">
        <f t="shared" ca="1" si="363"/>
        <v>1.002321794</v>
      </c>
      <c r="P1600" s="44">
        <v>0</v>
      </c>
      <c r="Q1600" s="42">
        <f t="shared" ca="1" si="364"/>
        <v>4913.8883353600004</v>
      </c>
      <c r="R1600" s="42"/>
      <c r="S1600" s="34">
        <f t="shared" si="365"/>
        <v>0</v>
      </c>
      <c r="T1600" s="34"/>
    </row>
    <row r="1601" spans="1:21" x14ac:dyDescent="0.2">
      <c r="A1601" s="38">
        <f t="shared" si="353"/>
        <v>43614</v>
      </c>
      <c r="B1601" s="39">
        <f t="shared" ca="1" si="356"/>
        <v>2122152.7293406189</v>
      </c>
      <c r="C1601" s="34">
        <f t="shared" ca="1" si="357"/>
        <v>2116418.7414414589</v>
      </c>
      <c r="D1601" s="34"/>
      <c r="E1601" s="40">
        <f ca="1">IF(A1601&lt;$B$1,VLOOKUP(A1601,[1]DI!$A$4:$B$15000,2,FALSE),0)</f>
        <v>6.4000000000000001E-2</v>
      </c>
      <c r="F1601" s="41">
        <f t="shared" ca="1" si="352"/>
        <v>1.0002462024890499</v>
      </c>
      <c r="G1601" s="41">
        <f ca="1">(TRUNC(PRODUCT($F$11:$F1600),16))</f>
        <v>1.53946849905975</v>
      </c>
      <c r="H1601" s="42">
        <f t="shared" ca="1" si="358"/>
        <v>1.5368179631425101</v>
      </c>
      <c r="I1601" s="42">
        <f t="shared" ca="1" si="359"/>
        <v>1.0017246900000001</v>
      </c>
      <c r="J1601" s="40">
        <f t="shared" si="354"/>
        <v>3.5999999999999997E-2</v>
      </c>
      <c r="K1601" s="98">
        <f t="shared" si="360"/>
        <v>43605</v>
      </c>
      <c r="L1601" s="43">
        <f t="shared" si="355"/>
        <v>7</v>
      </c>
      <c r="M1601" s="44">
        <f t="shared" si="361"/>
        <v>7</v>
      </c>
      <c r="N1601" s="8">
        <f t="shared" si="362"/>
        <v>1.0009829029999999</v>
      </c>
      <c r="O1601" s="8">
        <f t="shared" ca="1" si="363"/>
        <v>1.0027092879999999</v>
      </c>
      <c r="P1601" s="44">
        <v>0</v>
      </c>
      <c r="Q1601" s="42">
        <f t="shared" ca="1" si="364"/>
        <v>5733.9878991599999</v>
      </c>
      <c r="R1601" s="42"/>
      <c r="S1601" s="34">
        <f t="shared" si="365"/>
        <v>0</v>
      </c>
      <c r="T1601" s="34"/>
    </row>
    <row r="1602" spans="1:21" x14ac:dyDescent="0.2">
      <c r="A1602" s="38">
        <f t="shared" si="353"/>
        <v>43615</v>
      </c>
      <c r="B1602" s="39">
        <f t="shared" ca="1" si="356"/>
        <v>2122973.1463672188</v>
      </c>
      <c r="C1602" s="34">
        <f t="shared" ca="1" si="357"/>
        <v>2116418.7414414589</v>
      </c>
      <c r="D1602" s="34"/>
      <c r="E1602" s="40">
        <f ca="1">IF(A1602&lt;$B$1,VLOOKUP(A1602,[1]DI!$A$4:$B$15000,2,FALSE),0)</f>
        <v>6.4000000000000001E-2</v>
      </c>
      <c r="F1602" s="41">
        <f t="shared" ca="1" si="352"/>
        <v>1.0002462024890499</v>
      </c>
      <c r="G1602" s="41">
        <f ca="1">(TRUNC(PRODUCT($F$11:$F1601),16))</f>
        <v>1.53984752003603</v>
      </c>
      <c r="H1602" s="42">
        <f t="shared" ca="1" si="358"/>
        <v>1.5368179631425101</v>
      </c>
      <c r="I1602" s="42">
        <f t="shared" ca="1" si="359"/>
        <v>1.00197132</v>
      </c>
      <c r="J1602" s="40">
        <f t="shared" si="354"/>
        <v>3.5999999999999997E-2</v>
      </c>
      <c r="K1602" s="98">
        <f t="shared" si="360"/>
        <v>43605</v>
      </c>
      <c r="L1602" s="43">
        <f t="shared" si="355"/>
        <v>8</v>
      </c>
      <c r="M1602" s="44">
        <f t="shared" si="361"/>
        <v>8</v>
      </c>
      <c r="N1602" s="8">
        <f t="shared" si="362"/>
        <v>1.001123397</v>
      </c>
      <c r="O1602" s="8">
        <f t="shared" ca="1" si="363"/>
        <v>1.0030969320000001</v>
      </c>
      <c r="P1602" s="44">
        <v>0</v>
      </c>
      <c r="Q1602" s="42">
        <f t="shared" ca="1" si="364"/>
        <v>6554.40492576</v>
      </c>
      <c r="R1602" s="42"/>
      <c r="S1602" s="34">
        <f t="shared" si="365"/>
        <v>0</v>
      </c>
      <c r="T1602" s="34"/>
    </row>
    <row r="1603" spans="1:21" x14ac:dyDescent="0.2">
      <c r="A1603" s="38">
        <f t="shared" si="353"/>
        <v>43616</v>
      </c>
      <c r="B1603" s="39">
        <f t="shared" ca="1" si="356"/>
        <v>2123793.874507389</v>
      </c>
      <c r="C1603" s="34">
        <f t="shared" ca="1" si="357"/>
        <v>2116418.7414414589</v>
      </c>
      <c r="D1603" s="34"/>
      <c r="E1603" s="40">
        <f ca="1">IF(A1603&lt;$B$1,VLOOKUP(A1603,[1]DI!$A$4:$B$15000,2,FALSE),0)</f>
        <v>6.4000000000000001E-2</v>
      </c>
      <c r="F1603" s="41">
        <f t="shared" ca="1" si="352"/>
        <v>1.0002462024890499</v>
      </c>
      <c r="G1603" s="41">
        <f ca="1">(TRUNC(PRODUCT($F$11:$F1602),16))</f>
        <v>1.54022663432822</v>
      </c>
      <c r="H1603" s="42">
        <f t="shared" ca="1" si="358"/>
        <v>1.5368179631425101</v>
      </c>
      <c r="I1603" s="42">
        <f t="shared" ca="1" si="359"/>
        <v>1.00221801</v>
      </c>
      <c r="J1603" s="40">
        <f t="shared" si="354"/>
        <v>3.5999999999999997E-2</v>
      </c>
      <c r="K1603" s="98">
        <f t="shared" si="360"/>
        <v>43605</v>
      </c>
      <c r="L1603" s="43">
        <f t="shared" si="355"/>
        <v>9</v>
      </c>
      <c r="M1603" s="44">
        <f t="shared" si="361"/>
        <v>9</v>
      </c>
      <c r="N1603" s="8">
        <f t="shared" si="362"/>
        <v>1.00126391</v>
      </c>
      <c r="O1603" s="8">
        <f t="shared" ca="1" si="363"/>
        <v>1.0034847229999999</v>
      </c>
      <c r="P1603" s="44">
        <v>0</v>
      </c>
      <c r="Q1603" s="42">
        <f t="shared" ca="1" si="364"/>
        <v>7375.1330659300002</v>
      </c>
      <c r="R1603" s="42"/>
      <c r="S1603" s="34">
        <f t="shared" si="365"/>
        <v>0</v>
      </c>
      <c r="T1603" s="34"/>
    </row>
    <row r="1604" spans="1:21" x14ac:dyDescent="0.2">
      <c r="A1604" s="38">
        <f t="shared" si="353"/>
        <v>43617</v>
      </c>
      <c r="B1604" s="39">
        <f t="shared" ca="1" si="356"/>
        <v>2124614.9010625891</v>
      </c>
      <c r="C1604" s="34">
        <f t="shared" ca="1" si="357"/>
        <v>2116418.7414414589</v>
      </c>
      <c r="D1604" s="34"/>
      <c r="E1604" s="40">
        <f ca="1">IF(A1604&lt;$B$1,VLOOKUP(A1604,[1]DI!$A$4:$B$15000,2,FALSE),0)</f>
        <v>0</v>
      </c>
      <c r="F1604" s="41">
        <f t="shared" ca="1" si="352"/>
        <v>1</v>
      </c>
      <c r="G1604" s="41">
        <f ca="1">(TRUNC(PRODUCT($F$11:$F1603),16))</f>
        <v>1.5406058419592901</v>
      </c>
      <c r="H1604" s="42">
        <f t="shared" ca="1" si="358"/>
        <v>1.5368179631425101</v>
      </c>
      <c r="I1604" s="42">
        <f t="shared" ca="1" si="359"/>
        <v>1.0024647499999999</v>
      </c>
      <c r="J1604" s="40">
        <f t="shared" si="354"/>
        <v>3.5999999999999997E-2</v>
      </c>
      <c r="K1604" s="98">
        <f t="shared" si="360"/>
        <v>43605</v>
      </c>
      <c r="L1604" s="43">
        <f t="shared" si="355"/>
        <v>9</v>
      </c>
      <c r="M1604" s="44">
        <f t="shared" si="361"/>
        <v>10</v>
      </c>
      <c r="N1604" s="8">
        <f t="shared" si="362"/>
        <v>1.001404443</v>
      </c>
      <c r="O1604" s="8">
        <f t="shared" ca="1" si="363"/>
        <v>1.0038726549999999</v>
      </c>
      <c r="P1604" s="44">
        <v>0</v>
      </c>
      <c r="Q1604" s="42">
        <f t="shared" ca="1" si="364"/>
        <v>8196.1596211300002</v>
      </c>
      <c r="R1604" s="42"/>
      <c r="S1604" s="34">
        <f t="shared" si="365"/>
        <v>0</v>
      </c>
      <c r="T1604" s="34"/>
    </row>
    <row r="1605" spans="1:21" x14ac:dyDescent="0.2">
      <c r="A1605" s="38">
        <f t="shared" si="353"/>
        <v>43618</v>
      </c>
      <c r="B1605" s="39">
        <f t="shared" ca="1" si="356"/>
        <v>2124614.9010625891</v>
      </c>
      <c r="C1605" s="34">
        <f t="shared" ca="1" si="357"/>
        <v>2116418.7414414589</v>
      </c>
      <c r="D1605" s="34"/>
      <c r="E1605" s="40">
        <f ca="1">IF(A1605&lt;$B$1,VLOOKUP(A1605,[1]DI!$A$4:$B$15000,2,FALSE),0)</f>
        <v>0</v>
      </c>
      <c r="F1605" s="41">
        <f t="shared" ca="1" si="352"/>
        <v>1</v>
      </c>
      <c r="G1605" s="41">
        <f ca="1">(TRUNC(PRODUCT($F$11:$F1604),16))</f>
        <v>1.5406058419592901</v>
      </c>
      <c r="H1605" s="42">
        <f t="shared" ca="1" si="358"/>
        <v>1.5368179631425101</v>
      </c>
      <c r="I1605" s="42">
        <f t="shared" ca="1" si="359"/>
        <v>1.0024647499999999</v>
      </c>
      <c r="J1605" s="40">
        <f t="shared" si="354"/>
        <v>3.5999999999999997E-2</v>
      </c>
      <c r="K1605" s="98">
        <f t="shared" si="360"/>
        <v>43605</v>
      </c>
      <c r="L1605" s="43">
        <f t="shared" si="355"/>
        <v>9</v>
      </c>
      <c r="M1605" s="44">
        <f t="shared" si="361"/>
        <v>10</v>
      </c>
      <c r="N1605" s="8">
        <f t="shared" si="362"/>
        <v>1.001404443</v>
      </c>
      <c r="O1605" s="8">
        <f t="shared" ca="1" si="363"/>
        <v>1.0038726549999999</v>
      </c>
      <c r="P1605" s="44">
        <v>0</v>
      </c>
      <c r="Q1605" s="42">
        <f t="shared" ca="1" si="364"/>
        <v>8196.1596211300002</v>
      </c>
      <c r="R1605" s="42"/>
      <c r="S1605" s="34">
        <f t="shared" si="365"/>
        <v>0</v>
      </c>
      <c r="T1605" s="34"/>
    </row>
    <row r="1606" spans="1:21" s="37" customFormat="1" x14ac:dyDescent="0.2">
      <c r="A1606" s="38">
        <f t="shared" si="353"/>
        <v>43619</v>
      </c>
      <c r="B1606" s="39">
        <f t="shared" ca="1" si="356"/>
        <v>2124614.9010625891</v>
      </c>
      <c r="C1606" s="34">
        <f t="shared" ca="1" si="357"/>
        <v>2116418.7414414589</v>
      </c>
      <c r="D1606" s="34"/>
      <c r="E1606" s="40">
        <f ca="1">IF(A1606&lt;$B$1,VLOOKUP(A1606,[1]DI!$A$4:$B$15000,2,FALSE),0)</f>
        <v>6.4000000000000001E-2</v>
      </c>
      <c r="F1606" s="41">
        <f t="shared" ca="1" si="352"/>
        <v>1.0002462024890499</v>
      </c>
      <c r="G1606" s="41">
        <f ca="1">(TRUNC(PRODUCT($F$11:$F1605),16))</f>
        <v>1.5406058419592901</v>
      </c>
      <c r="H1606" s="42">
        <f t="shared" ca="1" si="358"/>
        <v>1.5368179631425101</v>
      </c>
      <c r="I1606" s="42">
        <f t="shared" ca="1" si="359"/>
        <v>1.0024647499999999</v>
      </c>
      <c r="J1606" s="40">
        <f t="shared" si="354"/>
        <v>3.5999999999999997E-2</v>
      </c>
      <c r="K1606" s="98">
        <f t="shared" si="360"/>
        <v>43605</v>
      </c>
      <c r="L1606" s="43">
        <f t="shared" si="355"/>
        <v>10</v>
      </c>
      <c r="M1606" s="44">
        <f t="shared" si="361"/>
        <v>10</v>
      </c>
      <c r="N1606" s="8">
        <f t="shared" si="362"/>
        <v>1.001404443</v>
      </c>
      <c r="O1606" s="8">
        <f t="shared" ca="1" si="363"/>
        <v>1.0038726549999999</v>
      </c>
      <c r="P1606" s="44">
        <v>44</v>
      </c>
      <c r="Q1606" s="42">
        <f t="shared" ca="1" si="364"/>
        <v>8196.1596211300002</v>
      </c>
      <c r="R1606" s="42"/>
      <c r="S1606" s="34">
        <f t="shared" ca="1" si="365"/>
        <v>-2196.1596211300002</v>
      </c>
      <c r="T1606" s="34">
        <v>6000</v>
      </c>
      <c r="U1606" s="36"/>
    </row>
    <row r="1607" spans="1:21" x14ac:dyDescent="0.2">
      <c r="A1607" s="38">
        <f t="shared" si="353"/>
        <v>43620</v>
      </c>
      <c r="B1607" s="39">
        <f t="shared" ca="1" si="356"/>
        <v>2119433.9385157991</v>
      </c>
      <c r="C1607" s="34">
        <f t="shared" ca="1" si="357"/>
        <v>2118614.9010625891</v>
      </c>
      <c r="D1607" s="34"/>
      <c r="E1607" s="40">
        <f ca="1">IF(A1607&lt;$B$1,VLOOKUP(A1607,[1]DI!$A$4:$B$15000,2,FALSE),0)</f>
        <v>6.4000000000000001E-2</v>
      </c>
      <c r="F1607" s="41">
        <f t="shared" ca="1" si="352"/>
        <v>1.0002462024890499</v>
      </c>
      <c r="G1607" s="41">
        <f ca="1">(TRUNC(PRODUCT($F$11:$F1606),16))</f>
        <v>1.5409851429522301</v>
      </c>
      <c r="H1607" s="42">
        <f t="shared" ca="1" si="358"/>
        <v>1.5406058419592901</v>
      </c>
      <c r="I1607" s="42">
        <f t="shared" ca="1" si="359"/>
        <v>1.0002462000000001</v>
      </c>
      <c r="J1607" s="40">
        <f t="shared" si="354"/>
        <v>3.5999999999999997E-2</v>
      </c>
      <c r="K1607" s="98">
        <f t="shared" si="360"/>
        <v>43619</v>
      </c>
      <c r="L1607" s="43">
        <f t="shared" si="355"/>
        <v>1</v>
      </c>
      <c r="M1607" s="44">
        <f t="shared" si="361"/>
        <v>1</v>
      </c>
      <c r="N1607" s="8">
        <f t="shared" si="362"/>
        <v>1.000140356</v>
      </c>
      <c r="O1607" s="8">
        <f t="shared" ca="1" si="363"/>
        <v>1.000386591</v>
      </c>
      <c r="P1607" s="44">
        <v>0</v>
      </c>
      <c r="Q1607" s="42">
        <f t="shared" ca="1" si="364"/>
        <v>819.03745320999997</v>
      </c>
      <c r="R1607" s="42"/>
      <c r="S1607" s="34">
        <f t="shared" si="365"/>
        <v>0</v>
      </c>
      <c r="T1607" s="34"/>
    </row>
    <row r="1608" spans="1:21" x14ac:dyDescent="0.2">
      <c r="A1608" s="38">
        <f t="shared" si="353"/>
        <v>43621</v>
      </c>
      <c r="B1608" s="39">
        <f t="shared" ca="1" si="356"/>
        <v>2120253.3085915591</v>
      </c>
      <c r="C1608" s="34">
        <f t="shared" ca="1" si="357"/>
        <v>2118614.9010625891</v>
      </c>
      <c r="D1608" s="34"/>
      <c r="E1608" s="40">
        <f ca="1">IF(A1608&lt;$B$1,VLOOKUP(A1608,[1]DI!$A$4:$B$15000,2,FALSE),0)</f>
        <v>6.4000000000000001E-2</v>
      </c>
      <c r="F1608" s="41">
        <f t="shared" ca="1" si="352"/>
        <v>1.0002462024890499</v>
      </c>
      <c r="G1608" s="41">
        <f ca="1">(TRUNC(PRODUCT($F$11:$F1607),16))</f>
        <v>1.54136453733001</v>
      </c>
      <c r="H1608" s="42">
        <f t="shared" ca="1" si="358"/>
        <v>1.5406058419592901</v>
      </c>
      <c r="I1608" s="42">
        <f t="shared" ca="1" si="359"/>
        <v>1.00049247</v>
      </c>
      <c r="J1608" s="40">
        <f t="shared" si="354"/>
        <v>3.5999999999999997E-2</v>
      </c>
      <c r="K1608" s="98">
        <f t="shared" si="360"/>
        <v>43619</v>
      </c>
      <c r="L1608" s="43">
        <f t="shared" si="355"/>
        <v>2</v>
      </c>
      <c r="M1608" s="44">
        <f t="shared" si="361"/>
        <v>2</v>
      </c>
      <c r="N1608" s="8">
        <f t="shared" si="362"/>
        <v>1.0002807309999999</v>
      </c>
      <c r="O1608" s="8">
        <f t="shared" ca="1" si="363"/>
        <v>1.000773339</v>
      </c>
      <c r="P1608" s="44">
        <v>0</v>
      </c>
      <c r="Q1608" s="42">
        <f t="shared" ca="1" si="364"/>
        <v>1638.4075289699999</v>
      </c>
      <c r="R1608" s="42"/>
      <c r="S1608" s="34">
        <f t="shared" si="365"/>
        <v>0</v>
      </c>
      <c r="T1608" s="34"/>
    </row>
    <row r="1609" spans="1:21" x14ac:dyDescent="0.2">
      <c r="A1609" s="38">
        <f t="shared" si="353"/>
        <v>43622</v>
      </c>
      <c r="B1609" s="39">
        <f t="shared" ca="1" si="356"/>
        <v>2121072.9752733991</v>
      </c>
      <c r="C1609" s="34">
        <f t="shared" ca="1" si="357"/>
        <v>2118614.9010625891</v>
      </c>
      <c r="D1609" s="34"/>
      <c r="E1609" s="40">
        <f ca="1">IF(A1609&lt;$B$1,VLOOKUP(A1609,[1]DI!$A$4:$B$15000,2,FALSE),0)</f>
        <v>6.4000000000000001E-2</v>
      </c>
      <c r="F1609" s="41">
        <f t="shared" ca="1" si="352"/>
        <v>1.0002462024890499</v>
      </c>
      <c r="G1609" s="41">
        <f ca="1">(TRUNC(PRODUCT($F$11:$F1608),16))</f>
        <v>1.54174402511563</v>
      </c>
      <c r="H1609" s="42">
        <f t="shared" ca="1" si="358"/>
        <v>1.5406058419592901</v>
      </c>
      <c r="I1609" s="42">
        <f t="shared" ca="1" si="359"/>
        <v>1.00073879</v>
      </c>
      <c r="J1609" s="40">
        <f t="shared" si="354"/>
        <v>3.5999999999999997E-2</v>
      </c>
      <c r="K1609" s="98">
        <f t="shared" si="360"/>
        <v>43619</v>
      </c>
      <c r="L1609" s="43">
        <f t="shared" si="355"/>
        <v>3</v>
      </c>
      <c r="M1609" s="44">
        <f t="shared" si="361"/>
        <v>3</v>
      </c>
      <c r="N1609" s="8">
        <f t="shared" si="362"/>
        <v>1.000421126</v>
      </c>
      <c r="O1609" s="8">
        <f t="shared" ca="1" si="363"/>
        <v>1.001160227</v>
      </c>
      <c r="P1609" s="44">
        <v>0</v>
      </c>
      <c r="Q1609" s="42">
        <f t="shared" ca="1" si="364"/>
        <v>2458.0742108099998</v>
      </c>
      <c r="R1609" s="42"/>
      <c r="S1609" s="34">
        <f t="shared" si="365"/>
        <v>0</v>
      </c>
      <c r="T1609" s="34"/>
    </row>
    <row r="1610" spans="1:21" x14ac:dyDescent="0.2">
      <c r="A1610" s="38">
        <f t="shared" si="353"/>
        <v>43623</v>
      </c>
      <c r="B1610" s="39">
        <f t="shared" ca="1" si="356"/>
        <v>2121892.9576288592</v>
      </c>
      <c r="C1610" s="34">
        <f t="shared" ca="1" si="357"/>
        <v>2118614.9010625891</v>
      </c>
      <c r="D1610" s="34"/>
      <c r="E1610" s="40">
        <f ca="1">IF(A1610&lt;$B$1,VLOOKUP(A1610,[1]DI!$A$4:$B$15000,2,FALSE),0)</f>
        <v>6.4000000000000001E-2</v>
      </c>
      <c r="F1610" s="41">
        <f t="shared" ca="1" si="352"/>
        <v>1.0002462024890499</v>
      </c>
      <c r="G1610" s="41">
        <f ca="1">(TRUNC(PRODUCT($F$11:$F1609),16))</f>
        <v>1.54212360633209</v>
      </c>
      <c r="H1610" s="42">
        <f t="shared" ca="1" si="358"/>
        <v>1.5406058419592901</v>
      </c>
      <c r="I1610" s="42">
        <f t="shared" ca="1" si="359"/>
        <v>1.0009851700000001</v>
      </c>
      <c r="J1610" s="40">
        <f t="shared" si="354"/>
        <v>3.5999999999999997E-2</v>
      </c>
      <c r="K1610" s="98">
        <f t="shared" si="360"/>
        <v>43619</v>
      </c>
      <c r="L1610" s="43">
        <f t="shared" si="355"/>
        <v>4</v>
      </c>
      <c r="M1610" s="44">
        <f t="shared" si="361"/>
        <v>4</v>
      </c>
      <c r="N1610" s="8">
        <f t="shared" si="362"/>
        <v>1.0005615409999999</v>
      </c>
      <c r="O1610" s="8">
        <f t="shared" ca="1" si="363"/>
        <v>1.001547264</v>
      </c>
      <c r="P1610" s="44">
        <v>0</v>
      </c>
      <c r="Q1610" s="42">
        <f t="shared" ca="1" si="364"/>
        <v>3278.0565662700001</v>
      </c>
      <c r="R1610" s="42"/>
      <c r="S1610" s="34">
        <f t="shared" si="365"/>
        <v>0</v>
      </c>
      <c r="T1610" s="34"/>
    </row>
    <row r="1611" spans="1:21" x14ac:dyDescent="0.2">
      <c r="A1611" s="38">
        <f t="shared" si="353"/>
        <v>43624</v>
      </c>
      <c r="B1611" s="39">
        <f t="shared" ca="1" si="356"/>
        <v>2122713.2768440889</v>
      </c>
      <c r="C1611" s="34">
        <f t="shared" ca="1" si="357"/>
        <v>2118614.9010625891</v>
      </c>
      <c r="D1611" s="34"/>
      <c r="E1611" s="40">
        <f ca="1">IF(A1611&lt;$B$1,VLOOKUP(A1611,[1]DI!$A$4:$B$15000,2,FALSE),0)</f>
        <v>0</v>
      </c>
      <c r="F1611" s="41">
        <f t="shared" ca="1" si="352"/>
        <v>1</v>
      </c>
      <c r="G1611" s="41">
        <f ca="1">(TRUNC(PRODUCT($F$11:$F1610),16))</f>
        <v>1.5425032810024</v>
      </c>
      <c r="H1611" s="42">
        <f t="shared" ca="1" si="358"/>
        <v>1.5406058419592901</v>
      </c>
      <c r="I1611" s="42">
        <f t="shared" ca="1" si="359"/>
        <v>1.00123162</v>
      </c>
      <c r="J1611" s="40">
        <f t="shared" si="354"/>
        <v>3.5999999999999997E-2</v>
      </c>
      <c r="K1611" s="98">
        <f t="shared" si="360"/>
        <v>43619</v>
      </c>
      <c r="L1611" s="43">
        <f t="shared" si="355"/>
        <v>4</v>
      </c>
      <c r="M1611" s="44">
        <f t="shared" si="361"/>
        <v>5</v>
      </c>
      <c r="N1611" s="8">
        <f t="shared" si="362"/>
        <v>1.0007019749999999</v>
      </c>
      <c r="O1611" s="8">
        <f t="shared" ca="1" si="363"/>
        <v>1.00193446</v>
      </c>
      <c r="P1611" s="44">
        <v>0</v>
      </c>
      <c r="Q1611" s="42">
        <f t="shared" ca="1" si="364"/>
        <v>4098.3757814999999</v>
      </c>
      <c r="R1611" s="42"/>
      <c r="S1611" s="34">
        <f t="shared" si="365"/>
        <v>0</v>
      </c>
      <c r="T1611" s="34"/>
    </row>
    <row r="1612" spans="1:21" x14ac:dyDescent="0.2">
      <c r="A1612" s="38">
        <f t="shared" si="353"/>
        <v>43625</v>
      </c>
      <c r="B1612" s="39">
        <f t="shared" ca="1" si="356"/>
        <v>2122713.2768440889</v>
      </c>
      <c r="C1612" s="34">
        <f t="shared" ca="1" si="357"/>
        <v>2118614.9010625891</v>
      </c>
      <c r="D1612" s="34"/>
      <c r="E1612" s="40">
        <f ca="1">IF(A1612&lt;$B$1,VLOOKUP(A1612,[1]DI!$A$4:$B$15000,2,FALSE),0)</f>
        <v>0</v>
      </c>
      <c r="F1612" s="41">
        <f t="shared" ref="F1612:F1675" ca="1" si="366">IF(A1612&lt;A$9,1,ROUND(((1+E1612)^(1/252)),16))</f>
        <v>1</v>
      </c>
      <c r="G1612" s="41">
        <f ca="1">(TRUNC(PRODUCT($F$11:$F1611),16))</f>
        <v>1.5425032810024</v>
      </c>
      <c r="H1612" s="42">
        <f t="shared" ca="1" si="358"/>
        <v>1.5406058419592901</v>
      </c>
      <c r="I1612" s="42">
        <f t="shared" ca="1" si="359"/>
        <v>1.00123162</v>
      </c>
      <c r="J1612" s="40">
        <f t="shared" si="354"/>
        <v>3.5999999999999997E-2</v>
      </c>
      <c r="K1612" s="98">
        <f t="shared" si="360"/>
        <v>43619</v>
      </c>
      <c r="L1612" s="43">
        <f t="shared" si="355"/>
        <v>4</v>
      </c>
      <c r="M1612" s="44">
        <f t="shared" si="361"/>
        <v>5</v>
      </c>
      <c r="N1612" s="8">
        <f t="shared" si="362"/>
        <v>1.0007019749999999</v>
      </c>
      <c r="O1612" s="8">
        <f t="shared" ca="1" si="363"/>
        <v>1.00193446</v>
      </c>
      <c r="P1612" s="44">
        <v>0</v>
      </c>
      <c r="Q1612" s="42">
        <f t="shared" ca="1" si="364"/>
        <v>4098.3757814999999</v>
      </c>
      <c r="R1612" s="42"/>
      <c r="S1612" s="34">
        <f t="shared" si="365"/>
        <v>0</v>
      </c>
      <c r="T1612" s="34"/>
    </row>
    <row r="1613" spans="1:21" x14ac:dyDescent="0.2">
      <c r="A1613" s="38">
        <f t="shared" ref="A1613:A1676" si="367">(A1612+1)</f>
        <v>43626</v>
      </c>
      <c r="B1613" s="39">
        <f t="shared" ca="1" si="356"/>
        <v>2122713.2768440889</v>
      </c>
      <c r="C1613" s="34">
        <f t="shared" ca="1" si="357"/>
        <v>2118614.9010625891</v>
      </c>
      <c r="D1613" s="34"/>
      <c r="E1613" s="40">
        <f ca="1">IF(A1613&lt;$B$1,VLOOKUP(A1613,[1]DI!$A$4:$B$15000,2,FALSE),0)</f>
        <v>6.4000000000000001E-2</v>
      </c>
      <c r="F1613" s="41">
        <f t="shared" ca="1" si="366"/>
        <v>1.0002462024890499</v>
      </c>
      <c r="G1613" s="41">
        <f ca="1">(TRUNC(PRODUCT($F$11:$F1612),16))</f>
        <v>1.5425032810024</v>
      </c>
      <c r="H1613" s="42">
        <f t="shared" ca="1" si="358"/>
        <v>1.5406058419592901</v>
      </c>
      <c r="I1613" s="42">
        <f t="shared" ca="1" si="359"/>
        <v>1.00123162</v>
      </c>
      <c r="J1613" s="40">
        <f t="shared" ref="J1613:J1676" si="368">J1612</f>
        <v>3.5999999999999997E-2</v>
      </c>
      <c r="K1613" s="98">
        <f t="shared" si="360"/>
        <v>43619</v>
      </c>
      <c r="L1613" s="43">
        <f t="shared" si="355"/>
        <v>5</v>
      </c>
      <c r="M1613" s="44">
        <f t="shared" si="361"/>
        <v>5</v>
      </c>
      <c r="N1613" s="8">
        <f t="shared" si="362"/>
        <v>1.0007019749999999</v>
      </c>
      <c r="O1613" s="8">
        <f t="shared" ca="1" si="363"/>
        <v>1.00193446</v>
      </c>
      <c r="P1613" s="44">
        <v>0</v>
      </c>
      <c r="Q1613" s="42">
        <f t="shared" ca="1" si="364"/>
        <v>4098.3757814999999</v>
      </c>
      <c r="R1613" s="42"/>
      <c r="S1613" s="34">
        <f t="shared" si="365"/>
        <v>0</v>
      </c>
      <c r="T1613" s="34"/>
    </row>
    <row r="1614" spans="1:21" x14ac:dyDescent="0.2">
      <c r="A1614" s="38">
        <f t="shared" si="367"/>
        <v>43627</v>
      </c>
      <c r="B1614" s="39">
        <f t="shared" ca="1" si="356"/>
        <v>2123533.8884281791</v>
      </c>
      <c r="C1614" s="34">
        <f t="shared" ca="1" si="357"/>
        <v>2118614.9010625891</v>
      </c>
      <c r="D1614" s="34"/>
      <c r="E1614" s="40">
        <f ca="1">IF(A1614&lt;$B$1,VLOOKUP(A1614,[1]DI!$A$4:$B$15000,2,FALSE),0)</f>
        <v>6.4000000000000001E-2</v>
      </c>
      <c r="F1614" s="41">
        <f t="shared" ca="1" si="366"/>
        <v>1.0002462024890499</v>
      </c>
      <c r="G1614" s="41">
        <f ca="1">(TRUNC(PRODUCT($F$11:$F1613),16))</f>
        <v>1.54288304914955</v>
      </c>
      <c r="H1614" s="42">
        <f t="shared" ca="1" si="358"/>
        <v>1.5406058419592901</v>
      </c>
      <c r="I1614" s="42">
        <f t="shared" ca="1" si="359"/>
        <v>1.00147812</v>
      </c>
      <c r="J1614" s="40">
        <f t="shared" si="368"/>
        <v>3.5999999999999997E-2</v>
      </c>
      <c r="K1614" s="98">
        <f t="shared" si="360"/>
        <v>43619</v>
      </c>
      <c r="L1614" s="43">
        <f t="shared" ref="L1614:L1677" si="369">IF(A1614&gt;K1614,IF(NETWORKDAYS(K1614,A1614,$W$12:$W$197)-1=0,1,NETWORKDAYS(K1614,A1614,$W$12:$W$197)-1),0)</f>
        <v>6</v>
      </c>
      <c r="M1614" s="44">
        <f t="shared" si="361"/>
        <v>6</v>
      </c>
      <c r="N1614" s="8">
        <f t="shared" si="362"/>
        <v>1.000842429</v>
      </c>
      <c r="O1614" s="8">
        <f t="shared" ca="1" si="363"/>
        <v>1.002321794</v>
      </c>
      <c r="P1614" s="44">
        <v>0</v>
      </c>
      <c r="Q1614" s="42">
        <f t="shared" ca="1" si="364"/>
        <v>4918.9873655900001</v>
      </c>
      <c r="R1614" s="42"/>
      <c r="S1614" s="34">
        <f t="shared" si="365"/>
        <v>0</v>
      </c>
      <c r="T1614" s="34"/>
    </row>
    <row r="1615" spans="1:21" x14ac:dyDescent="0.2">
      <c r="A1615" s="38">
        <f t="shared" si="367"/>
        <v>43628</v>
      </c>
      <c r="B1615" s="39">
        <f t="shared" ca="1" si="356"/>
        <v>2124354.8389906492</v>
      </c>
      <c r="C1615" s="34">
        <f t="shared" ca="1" si="357"/>
        <v>2118614.9010625891</v>
      </c>
      <c r="D1615" s="34"/>
      <c r="E1615" s="40">
        <f ca="1">IF(A1615&lt;$B$1,VLOOKUP(A1615,[1]DI!$A$4:$B$15000,2,FALSE),0)</f>
        <v>6.4000000000000001E-2</v>
      </c>
      <c r="F1615" s="41">
        <f t="shared" ca="1" si="366"/>
        <v>1.0002462024890499</v>
      </c>
      <c r="G1615" s="41">
        <f ca="1">(TRUNC(PRODUCT($F$11:$F1614),16))</f>
        <v>1.5432629107965601</v>
      </c>
      <c r="H1615" s="42">
        <f t="shared" ca="1" si="358"/>
        <v>1.5406058419592901</v>
      </c>
      <c r="I1615" s="42">
        <f t="shared" ca="1" si="359"/>
        <v>1.0017246900000001</v>
      </c>
      <c r="J1615" s="40">
        <f t="shared" si="368"/>
        <v>3.5999999999999997E-2</v>
      </c>
      <c r="K1615" s="98">
        <f t="shared" si="360"/>
        <v>43619</v>
      </c>
      <c r="L1615" s="43">
        <f t="shared" si="369"/>
        <v>7</v>
      </c>
      <c r="M1615" s="44">
        <f t="shared" si="361"/>
        <v>7</v>
      </c>
      <c r="N1615" s="8">
        <f t="shared" si="362"/>
        <v>1.0009829029999999</v>
      </c>
      <c r="O1615" s="8">
        <f t="shared" ca="1" si="363"/>
        <v>1.0027092879999999</v>
      </c>
      <c r="P1615" s="44">
        <v>0</v>
      </c>
      <c r="Q1615" s="42">
        <f t="shared" ca="1" si="364"/>
        <v>5739.9379280599996</v>
      </c>
      <c r="R1615" s="42"/>
      <c r="S1615" s="34">
        <f t="shared" si="365"/>
        <v>0</v>
      </c>
      <c r="T1615" s="34"/>
    </row>
    <row r="1616" spans="1:21" x14ac:dyDescent="0.2">
      <c r="A1616" s="38">
        <f t="shared" si="367"/>
        <v>43629</v>
      </c>
      <c r="B1616" s="39">
        <f t="shared" ca="1" si="356"/>
        <v>2125176.1073453589</v>
      </c>
      <c r="C1616" s="34">
        <f t="shared" ca="1" si="357"/>
        <v>2118614.9010625891</v>
      </c>
      <c r="D1616" s="34"/>
      <c r="E1616" s="40">
        <f ca="1">IF(A1616&lt;$B$1,VLOOKUP(A1616,[1]DI!$A$4:$B$15000,2,FALSE),0)</f>
        <v>6.4000000000000001E-2</v>
      </c>
      <c r="F1616" s="41">
        <f t="shared" ca="1" si="366"/>
        <v>1.0002462024890499</v>
      </c>
      <c r="G1616" s="41">
        <f ca="1">(TRUNC(PRODUCT($F$11:$F1615),16))</f>
        <v>1.5436428659664601</v>
      </c>
      <c r="H1616" s="42">
        <f t="shared" ca="1" si="358"/>
        <v>1.5406058419592901</v>
      </c>
      <c r="I1616" s="42">
        <f t="shared" ca="1" si="359"/>
        <v>1.00197132</v>
      </c>
      <c r="J1616" s="40">
        <f t="shared" si="368"/>
        <v>3.5999999999999997E-2</v>
      </c>
      <c r="K1616" s="98">
        <f t="shared" si="360"/>
        <v>43619</v>
      </c>
      <c r="L1616" s="43">
        <f t="shared" si="369"/>
        <v>8</v>
      </c>
      <c r="M1616" s="44">
        <f t="shared" si="361"/>
        <v>8</v>
      </c>
      <c r="N1616" s="8">
        <f t="shared" si="362"/>
        <v>1.001123397</v>
      </c>
      <c r="O1616" s="8">
        <f t="shared" ca="1" si="363"/>
        <v>1.0030969320000001</v>
      </c>
      <c r="P1616" s="44">
        <v>0</v>
      </c>
      <c r="Q1616" s="42">
        <f t="shared" ca="1" si="364"/>
        <v>6561.2062827700001</v>
      </c>
      <c r="R1616" s="42"/>
      <c r="S1616" s="34">
        <f t="shared" si="365"/>
        <v>0</v>
      </c>
      <c r="T1616" s="34"/>
    </row>
    <row r="1617" spans="1:21" x14ac:dyDescent="0.2">
      <c r="A1617" s="38">
        <f t="shared" si="367"/>
        <v>43630</v>
      </c>
      <c r="B1617" s="39">
        <f t="shared" ca="1" si="356"/>
        <v>2125997.6871364592</v>
      </c>
      <c r="C1617" s="34">
        <f t="shared" ca="1" si="357"/>
        <v>2118614.9010625891</v>
      </c>
      <c r="D1617" s="34"/>
      <c r="E1617" s="40">
        <f ca="1">IF(A1617&lt;$B$1,VLOOKUP(A1617,[1]DI!$A$4:$B$15000,2,FALSE),0)</f>
        <v>6.4000000000000001E-2</v>
      </c>
      <c r="F1617" s="41">
        <f t="shared" ca="1" si="366"/>
        <v>1.0002462024890499</v>
      </c>
      <c r="G1617" s="41">
        <f ca="1">(TRUNC(PRODUCT($F$11:$F1616),16))</f>
        <v>1.5440229146822599</v>
      </c>
      <c r="H1617" s="42">
        <f t="shared" ca="1" si="358"/>
        <v>1.5406058419592901</v>
      </c>
      <c r="I1617" s="42">
        <f t="shared" ca="1" si="359"/>
        <v>1.00221801</v>
      </c>
      <c r="J1617" s="40">
        <f t="shared" si="368"/>
        <v>3.5999999999999997E-2</v>
      </c>
      <c r="K1617" s="98">
        <f t="shared" si="360"/>
        <v>43619</v>
      </c>
      <c r="L1617" s="43">
        <f t="shared" si="369"/>
        <v>9</v>
      </c>
      <c r="M1617" s="44">
        <f t="shared" si="361"/>
        <v>9</v>
      </c>
      <c r="N1617" s="8">
        <f t="shared" si="362"/>
        <v>1.00126391</v>
      </c>
      <c r="O1617" s="8">
        <f t="shared" ca="1" si="363"/>
        <v>1.0034847229999999</v>
      </c>
      <c r="P1617" s="44">
        <v>0</v>
      </c>
      <c r="Q1617" s="42">
        <f t="shared" ca="1" si="364"/>
        <v>7382.7860738700001</v>
      </c>
      <c r="R1617" s="42"/>
      <c r="S1617" s="34">
        <f t="shared" si="365"/>
        <v>0</v>
      </c>
      <c r="T1617" s="34"/>
    </row>
    <row r="1618" spans="1:21" x14ac:dyDescent="0.2">
      <c r="A1618" s="38">
        <f t="shared" si="367"/>
        <v>43631</v>
      </c>
      <c r="B1618" s="39">
        <f t="shared" ca="1" si="356"/>
        <v>2126819.5656522592</v>
      </c>
      <c r="C1618" s="34">
        <f t="shared" ca="1" si="357"/>
        <v>2118614.9010625891</v>
      </c>
      <c r="D1618" s="34"/>
      <c r="E1618" s="40">
        <f ca="1">IF(A1618&lt;$B$1,VLOOKUP(A1618,[1]DI!$A$4:$B$15000,2,FALSE),0)</f>
        <v>0</v>
      </c>
      <c r="F1618" s="41">
        <f t="shared" ca="1" si="366"/>
        <v>1</v>
      </c>
      <c r="G1618" s="41">
        <f ca="1">(TRUNC(PRODUCT($F$11:$F1617),16))</f>
        <v>1.54440305696701</v>
      </c>
      <c r="H1618" s="42">
        <f t="shared" ca="1" si="358"/>
        <v>1.5406058419592901</v>
      </c>
      <c r="I1618" s="42">
        <f t="shared" ca="1" si="359"/>
        <v>1.0024647499999999</v>
      </c>
      <c r="J1618" s="40">
        <f t="shared" si="368"/>
        <v>3.5999999999999997E-2</v>
      </c>
      <c r="K1618" s="98">
        <f t="shared" si="360"/>
        <v>43619</v>
      </c>
      <c r="L1618" s="43">
        <f t="shared" si="369"/>
        <v>9</v>
      </c>
      <c r="M1618" s="44">
        <f t="shared" si="361"/>
        <v>10</v>
      </c>
      <c r="N1618" s="8">
        <f t="shared" si="362"/>
        <v>1.001404443</v>
      </c>
      <c r="O1618" s="8">
        <f t="shared" ca="1" si="363"/>
        <v>1.0038726549999999</v>
      </c>
      <c r="P1618" s="44">
        <v>0</v>
      </c>
      <c r="Q1618" s="42">
        <f t="shared" ca="1" si="364"/>
        <v>8204.6645896699993</v>
      </c>
      <c r="R1618" s="42"/>
      <c r="S1618" s="34">
        <f t="shared" si="365"/>
        <v>0</v>
      </c>
      <c r="T1618" s="34"/>
    </row>
    <row r="1619" spans="1:21" x14ac:dyDescent="0.2">
      <c r="A1619" s="38">
        <f t="shared" si="367"/>
        <v>43632</v>
      </c>
      <c r="B1619" s="39">
        <f t="shared" ca="1" si="356"/>
        <v>2126819.5656522592</v>
      </c>
      <c r="C1619" s="34">
        <f t="shared" ca="1" si="357"/>
        <v>2118614.9010625891</v>
      </c>
      <c r="D1619" s="34"/>
      <c r="E1619" s="40">
        <f ca="1">IF(A1619&lt;$B$1,VLOOKUP(A1619,[1]DI!$A$4:$B$15000,2,FALSE),0)</f>
        <v>0</v>
      </c>
      <c r="F1619" s="41">
        <f t="shared" ca="1" si="366"/>
        <v>1</v>
      </c>
      <c r="G1619" s="41">
        <f ca="1">(TRUNC(PRODUCT($F$11:$F1618),16))</f>
        <v>1.54440305696701</v>
      </c>
      <c r="H1619" s="42">
        <f t="shared" ca="1" si="358"/>
        <v>1.5406058419592901</v>
      </c>
      <c r="I1619" s="42">
        <f t="shared" ca="1" si="359"/>
        <v>1.0024647499999999</v>
      </c>
      <c r="J1619" s="40">
        <f t="shared" si="368"/>
        <v>3.5999999999999997E-2</v>
      </c>
      <c r="K1619" s="98">
        <f t="shared" si="360"/>
        <v>43619</v>
      </c>
      <c r="L1619" s="43">
        <f t="shared" si="369"/>
        <v>9</v>
      </c>
      <c r="M1619" s="44">
        <f t="shared" si="361"/>
        <v>10</v>
      </c>
      <c r="N1619" s="8">
        <f t="shared" si="362"/>
        <v>1.001404443</v>
      </c>
      <c r="O1619" s="8">
        <f t="shared" ca="1" si="363"/>
        <v>1.0038726549999999</v>
      </c>
      <c r="P1619" s="44">
        <v>0</v>
      </c>
      <c r="Q1619" s="42">
        <f t="shared" ca="1" si="364"/>
        <v>8204.6645896699993</v>
      </c>
      <c r="R1619" s="42"/>
      <c r="S1619" s="34">
        <f t="shared" si="365"/>
        <v>0</v>
      </c>
      <c r="T1619" s="34"/>
    </row>
    <row r="1620" spans="1:21" s="37" customFormat="1" x14ac:dyDescent="0.2">
      <c r="A1620" s="38">
        <f t="shared" si="367"/>
        <v>43633</v>
      </c>
      <c r="B1620" s="39">
        <f t="shared" ca="1" si="356"/>
        <v>2126819.5656522592</v>
      </c>
      <c r="C1620" s="34">
        <f t="shared" ca="1" si="357"/>
        <v>2118614.9010625891</v>
      </c>
      <c r="D1620" s="34"/>
      <c r="E1620" s="40">
        <f ca="1">IF(A1620&lt;$B$1,VLOOKUP(A1620,[1]DI!$A$4:$B$15000,2,FALSE),0)</f>
        <v>6.4000000000000001E-2</v>
      </c>
      <c r="F1620" s="41">
        <f t="shared" ca="1" si="366"/>
        <v>1.0002462024890499</v>
      </c>
      <c r="G1620" s="41">
        <f ca="1">(TRUNC(PRODUCT($F$11:$F1619),16))</f>
        <v>1.54440305696701</v>
      </c>
      <c r="H1620" s="42">
        <f t="shared" ca="1" si="358"/>
        <v>1.5406058419592901</v>
      </c>
      <c r="I1620" s="42">
        <f t="shared" ca="1" si="359"/>
        <v>1.0024647499999999</v>
      </c>
      <c r="J1620" s="40">
        <f t="shared" si="368"/>
        <v>3.5999999999999997E-2</v>
      </c>
      <c r="K1620" s="98">
        <f t="shared" si="360"/>
        <v>43619</v>
      </c>
      <c r="L1620" s="43">
        <f t="shared" si="369"/>
        <v>10</v>
      </c>
      <c r="M1620" s="44">
        <f t="shared" si="361"/>
        <v>10</v>
      </c>
      <c r="N1620" s="8">
        <f t="shared" si="362"/>
        <v>1.001404443</v>
      </c>
      <c r="O1620" s="8">
        <f t="shared" ca="1" si="363"/>
        <v>1.0038726549999999</v>
      </c>
      <c r="P1620" s="44">
        <v>45</v>
      </c>
      <c r="Q1620" s="42">
        <f t="shared" ca="1" si="364"/>
        <v>8204.6645896699993</v>
      </c>
      <c r="R1620" s="42"/>
      <c r="S1620" s="34">
        <f t="shared" ca="1" si="365"/>
        <v>10393.06541033</v>
      </c>
      <c r="T1620" s="34">
        <v>18597.73</v>
      </c>
      <c r="U1620" s="36"/>
    </row>
    <row r="1621" spans="1:21" x14ac:dyDescent="0.2">
      <c r="A1621" s="38">
        <f t="shared" si="367"/>
        <v>43634</v>
      </c>
      <c r="B1621" s="39">
        <f t="shared" ca="1" si="356"/>
        <v>2109036.8552399194</v>
      </c>
      <c r="C1621" s="34">
        <f t="shared" ca="1" si="357"/>
        <v>2108221.8356522592</v>
      </c>
      <c r="D1621" s="34"/>
      <c r="E1621" s="40">
        <f ca="1">IF(A1621&lt;$B$1,VLOOKUP(A1621,[1]DI!$A$4:$B$15000,2,FALSE),0)</f>
        <v>6.4000000000000001E-2</v>
      </c>
      <c r="F1621" s="41">
        <f t="shared" ca="1" si="366"/>
        <v>1.0002462024890499</v>
      </c>
      <c r="G1621" s="41">
        <f ca="1">(TRUNC(PRODUCT($F$11:$F1620),16))</f>
        <v>1.5447832928437299</v>
      </c>
      <c r="H1621" s="42">
        <f t="shared" ca="1" si="358"/>
        <v>1.54440305696701</v>
      </c>
      <c r="I1621" s="42">
        <f t="shared" ca="1" si="359"/>
        <v>1.0002462000000001</v>
      </c>
      <c r="J1621" s="40">
        <f t="shared" si="368"/>
        <v>3.5999999999999997E-2</v>
      </c>
      <c r="K1621" s="98">
        <f t="shared" si="360"/>
        <v>43633</v>
      </c>
      <c r="L1621" s="43">
        <f t="shared" si="369"/>
        <v>1</v>
      </c>
      <c r="M1621" s="44">
        <f t="shared" si="361"/>
        <v>1</v>
      </c>
      <c r="N1621" s="8">
        <f t="shared" si="362"/>
        <v>1.000140356</v>
      </c>
      <c r="O1621" s="8">
        <f t="shared" ca="1" si="363"/>
        <v>1.000386591</v>
      </c>
      <c r="P1621" s="44">
        <v>0</v>
      </c>
      <c r="Q1621" s="42">
        <f t="shared" ca="1" si="364"/>
        <v>815.01958765999996</v>
      </c>
      <c r="R1621" s="42"/>
      <c r="S1621" s="34">
        <f t="shared" si="365"/>
        <v>0</v>
      </c>
      <c r="T1621" s="34"/>
    </row>
    <row r="1622" spans="1:21" x14ac:dyDescent="0.2">
      <c r="A1622" s="38">
        <f t="shared" si="367"/>
        <v>43635</v>
      </c>
      <c r="B1622" s="39">
        <f t="shared" ca="1" si="356"/>
        <v>2109852.2058184193</v>
      </c>
      <c r="C1622" s="34">
        <f t="shared" ca="1" si="357"/>
        <v>2108221.8356522592</v>
      </c>
      <c r="D1622" s="34"/>
      <c r="E1622" s="40">
        <f ca="1">IF(A1622&lt;$B$1,VLOOKUP(A1622,[1]DI!$A$4:$B$15000,2,FALSE),0)</f>
        <v>6.4000000000000001E-2</v>
      </c>
      <c r="F1622" s="41">
        <f t="shared" ca="1" si="366"/>
        <v>1.0002462024890499</v>
      </c>
      <c r="G1622" s="41">
        <f ca="1">(TRUNC(PRODUCT($F$11:$F1621),16))</f>
        <v>1.5451636223354701</v>
      </c>
      <c r="H1622" s="42">
        <f t="shared" ca="1" si="358"/>
        <v>1.54440305696701</v>
      </c>
      <c r="I1622" s="42">
        <f t="shared" ca="1" si="359"/>
        <v>1.00049247</v>
      </c>
      <c r="J1622" s="40">
        <f t="shared" si="368"/>
        <v>3.5999999999999997E-2</v>
      </c>
      <c r="K1622" s="98">
        <f t="shared" si="360"/>
        <v>43633</v>
      </c>
      <c r="L1622" s="43">
        <f t="shared" si="369"/>
        <v>2</v>
      </c>
      <c r="M1622" s="44">
        <f t="shared" si="361"/>
        <v>2</v>
      </c>
      <c r="N1622" s="8">
        <f t="shared" si="362"/>
        <v>1.0002807309999999</v>
      </c>
      <c r="O1622" s="8">
        <f t="shared" ca="1" si="363"/>
        <v>1.000773339</v>
      </c>
      <c r="P1622" s="44">
        <v>0</v>
      </c>
      <c r="Q1622" s="42">
        <f t="shared" ca="1" si="364"/>
        <v>1630.3701661600001</v>
      </c>
      <c r="R1622" s="42"/>
      <c r="S1622" s="34">
        <f t="shared" si="365"/>
        <v>0</v>
      </c>
      <c r="T1622" s="34"/>
    </row>
    <row r="1623" spans="1:21" x14ac:dyDescent="0.2">
      <c r="A1623" s="38">
        <f t="shared" si="367"/>
        <v>43636</v>
      </c>
      <c r="B1623" s="39">
        <f t="shared" ca="1" si="356"/>
        <v>2110667.851547969</v>
      </c>
      <c r="C1623" s="34">
        <f t="shared" ca="1" si="357"/>
        <v>2108221.8356522592</v>
      </c>
      <c r="D1623" s="34"/>
      <c r="E1623" s="40">
        <f ca="1">IF(A1623&lt;$B$1,VLOOKUP(A1623,[1]DI!$A$4:$B$15000,2,FALSE),0)</f>
        <v>0</v>
      </c>
      <c r="F1623" s="41">
        <f t="shared" ca="1" si="366"/>
        <v>1</v>
      </c>
      <c r="G1623" s="41">
        <f ca="1">(TRUNC(PRODUCT($F$11:$F1622),16))</f>
        <v>1.54554404546528</v>
      </c>
      <c r="H1623" s="42">
        <f t="shared" ca="1" si="358"/>
        <v>1.54440305696701</v>
      </c>
      <c r="I1623" s="42">
        <f t="shared" ca="1" si="359"/>
        <v>1.00073879</v>
      </c>
      <c r="J1623" s="40">
        <f t="shared" si="368"/>
        <v>3.5999999999999997E-2</v>
      </c>
      <c r="K1623" s="98">
        <f t="shared" si="360"/>
        <v>43633</v>
      </c>
      <c r="L1623" s="43">
        <f t="shared" si="369"/>
        <v>2</v>
      </c>
      <c r="M1623" s="44">
        <f t="shared" si="361"/>
        <v>3</v>
      </c>
      <c r="N1623" s="8">
        <f t="shared" si="362"/>
        <v>1.000421126</v>
      </c>
      <c r="O1623" s="8">
        <f t="shared" ca="1" si="363"/>
        <v>1.001160227</v>
      </c>
      <c r="P1623" s="44">
        <v>0</v>
      </c>
      <c r="Q1623" s="42">
        <f t="shared" ca="1" si="364"/>
        <v>2446.0158957100002</v>
      </c>
      <c r="R1623" s="42"/>
      <c r="S1623" s="34">
        <f t="shared" si="365"/>
        <v>0</v>
      </c>
      <c r="T1623" s="34"/>
    </row>
    <row r="1624" spans="1:21" x14ac:dyDescent="0.2">
      <c r="A1624" s="38">
        <f t="shared" si="367"/>
        <v>43637</v>
      </c>
      <c r="B1624" s="39">
        <f t="shared" ca="1" si="356"/>
        <v>2110667.851547969</v>
      </c>
      <c r="C1624" s="34">
        <f t="shared" ca="1" si="357"/>
        <v>2108221.8356522592</v>
      </c>
      <c r="D1624" s="34"/>
      <c r="E1624" s="40">
        <f ca="1">IF(A1624&lt;$B$1,VLOOKUP(A1624,[1]DI!$A$4:$B$15000,2,FALSE),0)</f>
        <v>6.4000000000000001E-2</v>
      </c>
      <c r="F1624" s="41">
        <f t="shared" ca="1" si="366"/>
        <v>1.0002462024890499</v>
      </c>
      <c r="G1624" s="41">
        <f ca="1">(TRUNC(PRODUCT($F$11:$F1623),16))</f>
        <v>1.54554404546528</v>
      </c>
      <c r="H1624" s="42">
        <f t="shared" ca="1" si="358"/>
        <v>1.54440305696701</v>
      </c>
      <c r="I1624" s="42">
        <f t="shared" ca="1" si="359"/>
        <v>1.00073879</v>
      </c>
      <c r="J1624" s="40">
        <f t="shared" si="368"/>
        <v>3.5999999999999997E-2</v>
      </c>
      <c r="K1624" s="98">
        <f t="shared" si="360"/>
        <v>43633</v>
      </c>
      <c r="L1624" s="43">
        <f t="shared" si="369"/>
        <v>3</v>
      </c>
      <c r="M1624" s="44">
        <f t="shared" si="361"/>
        <v>3</v>
      </c>
      <c r="N1624" s="8">
        <f t="shared" si="362"/>
        <v>1.000421126</v>
      </c>
      <c r="O1624" s="8">
        <f t="shared" ca="1" si="363"/>
        <v>1.001160227</v>
      </c>
      <c r="P1624" s="44">
        <v>0</v>
      </c>
      <c r="Q1624" s="42">
        <f t="shared" ca="1" si="364"/>
        <v>2446.0158957100002</v>
      </c>
      <c r="R1624" s="42"/>
      <c r="S1624" s="34">
        <f t="shared" si="365"/>
        <v>0</v>
      </c>
      <c r="T1624" s="34"/>
    </row>
    <row r="1625" spans="1:21" x14ac:dyDescent="0.2">
      <c r="A1625" s="38">
        <f t="shared" si="367"/>
        <v>43638</v>
      </c>
      <c r="B1625" s="39">
        <f t="shared" ca="1" si="356"/>
        <v>2111483.8114025691</v>
      </c>
      <c r="C1625" s="34">
        <f t="shared" ca="1" si="357"/>
        <v>2108221.8356522592</v>
      </c>
      <c r="D1625" s="34"/>
      <c r="E1625" s="40">
        <f ca="1">IF(A1625&lt;$B$1,VLOOKUP(A1625,[1]DI!$A$4:$B$15000,2,FALSE),0)</f>
        <v>0</v>
      </c>
      <c r="F1625" s="41">
        <f t="shared" ca="1" si="366"/>
        <v>1</v>
      </c>
      <c r="G1625" s="41">
        <f ca="1">(TRUNC(PRODUCT($F$11:$F1624),16))</f>
        <v>1.5459245622562101</v>
      </c>
      <c r="H1625" s="42">
        <f t="shared" ca="1" si="358"/>
        <v>1.54440305696701</v>
      </c>
      <c r="I1625" s="42">
        <f t="shared" ca="1" si="359"/>
        <v>1.0009851700000001</v>
      </c>
      <c r="J1625" s="40">
        <f t="shared" si="368"/>
        <v>3.5999999999999997E-2</v>
      </c>
      <c r="K1625" s="98">
        <f t="shared" si="360"/>
        <v>43633</v>
      </c>
      <c r="L1625" s="43">
        <f t="shared" si="369"/>
        <v>3</v>
      </c>
      <c r="M1625" s="44">
        <f t="shared" si="361"/>
        <v>4</v>
      </c>
      <c r="N1625" s="8">
        <f t="shared" si="362"/>
        <v>1.0005615409999999</v>
      </c>
      <c r="O1625" s="8">
        <f t="shared" ca="1" si="363"/>
        <v>1.001547264</v>
      </c>
      <c r="P1625" s="44">
        <v>0</v>
      </c>
      <c r="Q1625" s="42">
        <f t="shared" ca="1" si="364"/>
        <v>3261.97575031</v>
      </c>
      <c r="R1625" s="42"/>
      <c r="S1625" s="34">
        <f t="shared" si="365"/>
        <v>0</v>
      </c>
      <c r="T1625" s="34"/>
    </row>
    <row r="1626" spans="1:21" x14ac:dyDescent="0.2">
      <c r="A1626" s="38">
        <f t="shared" si="367"/>
        <v>43639</v>
      </c>
      <c r="B1626" s="39">
        <f t="shared" ca="1" si="356"/>
        <v>2111483.8114025691</v>
      </c>
      <c r="C1626" s="34">
        <f t="shared" ca="1" si="357"/>
        <v>2108221.8356522592</v>
      </c>
      <c r="D1626" s="34"/>
      <c r="E1626" s="40">
        <f ca="1">IF(A1626&lt;$B$1,VLOOKUP(A1626,[1]DI!$A$4:$B$15000,2,FALSE),0)</f>
        <v>0</v>
      </c>
      <c r="F1626" s="41">
        <f t="shared" ca="1" si="366"/>
        <v>1</v>
      </c>
      <c r="G1626" s="41">
        <f ca="1">(TRUNC(PRODUCT($F$11:$F1625),16))</f>
        <v>1.5459245622562101</v>
      </c>
      <c r="H1626" s="42">
        <f t="shared" ca="1" si="358"/>
        <v>1.54440305696701</v>
      </c>
      <c r="I1626" s="42">
        <f t="shared" ca="1" si="359"/>
        <v>1.0009851700000001</v>
      </c>
      <c r="J1626" s="40">
        <f t="shared" si="368"/>
        <v>3.5999999999999997E-2</v>
      </c>
      <c r="K1626" s="98">
        <f t="shared" si="360"/>
        <v>43633</v>
      </c>
      <c r="L1626" s="43">
        <f t="shared" si="369"/>
        <v>3</v>
      </c>
      <c r="M1626" s="44">
        <f t="shared" si="361"/>
        <v>4</v>
      </c>
      <c r="N1626" s="8">
        <f t="shared" si="362"/>
        <v>1.0005615409999999</v>
      </c>
      <c r="O1626" s="8">
        <f t="shared" ca="1" si="363"/>
        <v>1.001547264</v>
      </c>
      <c r="P1626" s="44">
        <v>0</v>
      </c>
      <c r="Q1626" s="42">
        <f t="shared" ca="1" si="364"/>
        <v>3261.97575031</v>
      </c>
      <c r="R1626" s="42"/>
      <c r="S1626" s="34">
        <f t="shared" si="365"/>
        <v>0</v>
      </c>
      <c r="T1626" s="34"/>
    </row>
    <row r="1627" spans="1:21" x14ac:dyDescent="0.2">
      <c r="A1627" s="38">
        <f t="shared" si="367"/>
        <v>43640</v>
      </c>
      <c r="B1627" s="39">
        <f t="shared" ca="1" si="356"/>
        <v>2111483.8114025691</v>
      </c>
      <c r="C1627" s="34">
        <f t="shared" ca="1" si="357"/>
        <v>2108221.8356522592</v>
      </c>
      <c r="D1627" s="34"/>
      <c r="E1627" s="40">
        <f ca="1">IF(A1627&lt;$B$1,VLOOKUP(A1627,[1]DI!$A$4:$B$15000,2,FALSE),0)</f>
        <v>6.4000000000000001E-2</v>
      </c>
      <c r="F1627" s="41">
        <f t="shared" ca="1" si="366"/>
        <v>1.0002462024890499</v>
      </c>
      <c r="G1627" s="41">
        <f ca="1">(TRUNC(PRODUCT($F$11:$F1626),16))</f>
        <v>1.5459245622562101</v>
      </c>
      <c r="H1627" s="42">
        <f t="shared" ca="1" si="358"/>
        <v>1.54440305696701</v>
      </c>
      <c r="I1627" s="42">
        <f t="shared" ca="1" si="359"/>
        <v>1.0009851700000001</v>
      </c>
      <c r="J1627" s="40">
        <f t="shared" si="368"/>
        <v>3.5999999999999997E-2</v>
      </c>
      <c r="K1627" s="98">
        <f t="shared" si="360"/>
        <v>43633</v>
      </c>
      <c r="L1627" s="43">
        <f t="shared" si="369"/>
        <v>4</v>
      </c>
      <c r="M1627" s="44">
        <f t="shared" si="361"/>
        <v>4</v>
      </c>
      <c r="N1627" s="8">
        <f t="shared" si="362"/>
        <v>1.0005615409999999</v>
      </c>
      <c r="O1627" s="8">
        <f t="shared" ca="1" si="363"/>
        <v>1.001547264</v>
      </c>
      <c r="P1627" s="44">
        <v>0</v>
      </c>
      <c r="Q1627" s="42">
        <f t="shared" ca="1" si="364"/>
        <v>3261.97575031</v>
      </c>
      <c r="R1627" s="42"/>
      <c r="S1627" s="34">
        <f t="shared" si="365"/>
        <v>0</v>
      </c>
      <c r="T1627" s="34"/>
    </row>
    <row r="1628" spans="1:21" x14ac:dyDescent="0.2">
      <c r="A1628" s="38">
        <f t="shared" si="367"/>
        <v>43641</v>
      </c>
      <c r="B1628" s="39">
        <f t="shared" ca="1" si="356"/>
        <v>2112300.1064644493</v>
      </c>
      <c r="C1628" s="34">
        <f t="shared" ca="1" si="357"/>
        <v>2108221.8356522592</v>
      </c>
      <c r="D1628" s="34"/>
      <c r="E1628" s="40">
        <f ca="1">IF(A1628&lt;$B$1,VLOOKUP(A1628,[1]DI!$A$4:$B$15000,2,FALSE),0)</f>
        <v>6.4000000000000001E-2</v>
      </c>
      <c r="F1628" s="41">
        <f t="shared" ca="1" si="366"/>
        <v>1.0002462024890499</v>
      </c>
      <c r="G1628" s="41">
        <f ca="1">(TRUNC(PRODUCT($F$11:$F1627),16))</f>
        <v>1.54630517273132</v>
      </c>
      <c r="H1628" s="42">
        <f t="shared" ca="1" si="358"/>
        <v>1.54440305696701</v>
      </c>
      <c r="I1628" s="42">
        <f t="shared" ca="1" si="359"/>
        <v>1.00123162</v>
      </c>
      <c r="J1628" s="40">
        <f t="shared" si="368"/>
        <v>3.5999999999999997E-2</v>
      </c>
      <c r="K1628" s="98">
        <f t="shared" si="360"/>
        <v>43633</v>
      </c>
      <c r="L1628" s="43">
        <f t="shared" si="369"/>
        <v>5</v>
      </c>
      <c r="M1628" s="44">
        <f t="shared" si="361"/>
        <v>5</v>
      </c>
      <c r="N1628" s="8">
        <f t="shared" si="362"/>
        <v>1.0007019749999999</v>
      </c>
      <c r="O1628" s="8">
        <f t="shared" ca="1" si="363"/>
        <v>1.00193446</v>
      </c>
      <c r="P1628" s="44">
        <v>0</v>
      </c>
      <c r="Q1628" s="42">
        <f t="shared" ca="1" si="364"/>
        <v>4078.27081219</v>
      </c>
      <c r="R1628" s="42"/>
      <c r="S1628" s="34">
        <f t="shared" si="365"/>
        <v>0</v>
      </c>
      <c r="T1628" s="34"/>
    </row>
    <row r="1629" spans="1:21" x14ac:dyDescent="0.2">
      <c r="A1629" s="38">
        <f t="shared" si="367"/>
        <v>43642</v>
      </c>
      <c r="B1629" s="39">
        <f t="shared" ca="1" si="356"/>
        <v>2113116.6924609393</v>
      </c>
      <c r="C1629" s="34">
        <f t="shared" ca="1" si="357"/>
        <v>2108221.8356522592</v>
      </c>
      <c r="D1629" s="34"/>
      <c r="E1629" s="40">
        <f ca="1">IF(A1629&lt;$B$1,VLOOKUP(A1629,[1]DI!$A$4:$B$15000,2,FALSE),0)</f>
        <v>6.4000000000000001E-2</v>
      </c>
      <c r="F1629" s="41">
        <f t="shared" ca="1" si="366"/>
        <v>1.0002462024890499</v>
      </c>
      <c r="G1629" s="41">
        <f ca="1">(TRUNC(PRODUCT($F$11:$F1628),16))</f>
        <v>1.54668587691368</v>
      </c>
      <c r="H1629" s="42">
        <f t="shared" ca="1" si="358"/>
        <v>1.54440305696701</v>
      </c>
      <c r="I1629" s="42">
        <f t="shared" ca="1" si="359"/>
        <v>1.00147812</v>
      </c>
      <c r="J1629" s="40">
        <f t="shared" si="368"/>
        <v>3.5999999999999997E-2</v>
      </c>
      <c r="K1629" s="98">
        <f t="shared" si="360"/>
        <v>43633</v>
      </c>
      <c r="L1629" s="43">
        <f t="shared" si="369"/>
        <v>6</v>
      </c>
      <c r="M1629" s="44">
        <f t="shared" si="361"/>
        <v>6</v>
      </c>
      <c r="N1629" s="8">
        <f t="shared" si="362"/>
        <v>1.000842429</v>
      </c>
      <c r="O1629" s="8">
        <f t="shared" ca="1" si="363"/>
        <v>1.002321794</v>
      </c>
      <c r="P1629" s="44">
        <v>0</v>
      </c>
      <c r="Q1629" s="42">
        <f t="shared" ca="1" si="364"/>
        <v>4894.8568086799996</v>
      </c>
      <c r="R1629" s="42"/>
      <c r="S1629" s="34">
        <f t="shared" si="365"/>
        <v>0</v>
      </c>
      <c r="T1629" s="34"/>
    </row>
    <row r="1630" spans="1:21" x14ac:dyDescent="0.2">
      <c r="A1630" s="38">
        <f t="shared" si="367"/>
        <v>43643</v>
      </c>
      <c r="B1630" s="39">
        <f t="shared" ca="1" si="356"/>
        <v>2113933.615772929</v>
      </c>
      <c r="C1630" s="34">
        <f t="shared" ca="1" si="357"/>
        <v>2108221.8356522592</v>
      </c>
      <c r="D1630" s="34"/>
      <c r="E1630" s="40">
        <f ca="1">IF(A1630&lt;$B$1,VLOOKUP(A1630,[1]DI!$A$4:$B$15000,2,FALSE),0)</f>
        <v>6.4000000000000001E-2</v>
      </c>
      <c r="F1630" s="41">
        <f t="shared" ca="1" si="366"/>
        <v>1.0002462024890499</v>
      </c>
      <c r="G1630" s="41">
        <f ca="1">(TRUNC(PRODUCT($F$11:$F1629),16))</f>
        <v>1.54706667482635</v>
      </c>
      <c r="H1630" s="42">
        <f t="shared" ca="1" si="358"/>
        <v>1.54440305696701</v>
      </c>
      <c r="I1630" s="42">
        <f t="shared" ca="1" si="359"/>
        <v>1.0017246900000001</v>
      </c>
      <c r="J1630" s="40">
        <f t="shared" si="368"/>
        <v>3.5999999999999997E-2</v>
      </c>
      <c r="K1630" s="98">
        <f t="shared" si="360"/>
        <v>43633</v>
      </c>
      <c r="L1630" s="43">
        <f t="shared" si="369"/>
        <v>7</v>
      </c>
      <c r="M1630" s="44">
        <f t="shared" si="361"/>
        <v>7</v>
      </c>
      <c r="N1630" s="8">
        <f t="shared" si="362"/>
        <v>1.0009829029999999</v>
      </c>
      <c r="O1630" s="8">
        <f t="shared" ca="1" si="363"/>
        <v>1.0027092879999999</v>
      </c>
      <c r="P1630" s="44">
        <v>0</v>
      </c>
      <c r="Q1630" s="42">
        <f t="shared" ca="1" si="364"/>
        <v>5711.7801206699996</v>
      </c>
      <c r="R1630" s="42"/>
      <c r="S1630" s="34">
        <f t="shared" si="365"/>
        <v>0</v>
      </c>
      <c r="T1630" s="34"/>
    </row>
    <row r="1631" spans="1:21" x14ac:dyDescent="0.2">
      <c r="A1631" s="38">
        <f t="shared" si="367"/>
        <v>43644</v>
      </c>
      <c r="B1631" s="39">
        <f t="shared" ca="1" si="356"/>
        <v>2114750.8553181891</v>
      </c>
      <c r="C1631" s="34">
        <f t="shared" ca="1" si="357"/>
        <v>2108221.8356522592</v>
      </c>
      <c r="D1631" s="34"/>
      <c r="E1631" s="40">
        <f ca="1">IF(A1631&lt;$B$1,VLOOKUP(A1631,[1]DI!$A$4:$B$15000,2,FALSE),0)</f>
        <v>6.4000000000000001E-2</v>
      </c>
      <c r="F1631" s="41">
        <f t="shared" ca="1" si="366"/>
        <v>1.0002462024890499</v>
      </c>
      <c r="G1631" s="41">
        <f ca="1">(TRUNC(PRODUCT($F$11:$F1630),16))</f>
        <v>1.5474475664924201</v>
      </c>
      <c r="H1631" s="42">
        <f t="shared" ca="1" si="358"/>
        <v>1.54440305696701</v>
      </c>
      <c r="I1631" s="42">
        <f t="shared" ca="1" si="359"/>
        <v>1.00197132</v>
      </c>
      <c r="J1631" s="40">
        <f t="shared" si="368"/>
        <v>3.5999999999999997E-2</v>
      </c>
      <c r="K1631" s="98">
        <f t="shared" si="360"/>
        <v>43633</v>
      </c>
      <c r="L1631" s="43">
        <f t="shared" si="369"/>
        <v>8</v>
      </c>
      <c r="M1631" s="44">
        <f t="shared" si="361"/>
        <v>8</v>
      </c>
      <c r="N1631" s="8">
        <f t="shared" si="362"/>
        <v>1.001123397</v>
      </c>
      <c r="O1631" s="8">
        <f t="shared" ca="1" si="363"/>
        <v>1.0030969320000001</v>
      </c>
      <c r="P1631" s="44">
        <v>0</v>
      </c>
      <c r="Q1631" s="42">
        <f t="shared" ca="1" si="364"/>
        <v>6529.01966593</v>
      </c>
      <c r="R1631" s="42"/>
      <c r="S1631" s="34">
        <f t="shared" si="365"/>
        <v>0</v>
      </c>
      <c r="T1631" s="34"/>
    </row>
    <row r="1632" spans="1:21" x14ac:dyDescent="0.2">
      <c r="A1632" s="38">
        <f t="shared" si="367"/>
        <v>43645</v>
      </c>
      <c r="B1632" s="39">
        <f t="shared" ca="1" si="356"/>
        <v>2115568.4047720493</v>
      </c>
      <c r="C1632" s="34">
        <f t="shared" ca="1" si="357"/>
        <v>2108221.8356522592</v>
      </c>
      <c r="D1632" s="34"/>
      <c r="E1632" s="40">
        <f ca="1">IF(A1632&lt;$B$1,VLOOKUP(A1632,[1]DI!$A$4:$B$15000,2,FALSE),0)</f>
        <v>0</v>
      </c>
      <c r="F1632" s="41">
        <f t="shared" ca="1" si="366"/>
        <v>1</v>
      </c>
      <c r="G1632" s="41">
        <f ca="1">(TRUNC(PRODUCT($F$11:$F1631),16))</f>
        <v>1.5478285519349599</v>
      </c>
      <c r="H1632" s="42">
        <f t="shared" ca="1" si="358"/>
        <v>1.54440305696701</v>
      </c>
      <c r="I1632" s="42">
        <f t="shared" ca="1" si="359"/>
        <v>1.00221801</v>
      </c>
      <c r="J1632" s="40">
        <f t="shared" si="368"/>
        <v>3.5999999999999997E-2</v>
      </c>
      <c r="K1632" s="98">
        <f t="shared" si="360"/>
        <v>43633</v>
      </c>
      <c r="L1632" s="43">
        <f t="shared" si="369"/>
        <v>8</v>
      </c>
      <c r="M1632" s="44">
        <f t="shared" si="361"/>
        <v>9</v>
      </c>
      <c r="N1632" s="8">
        <f t="shared" si="362"/>
        <v>1.00126391</v>
      </c>
      <c r="O1632" s="8">
        <f t="shared" ca="1" si="363"/>
        <v>1.0034847229999999</v>
      </c>
      <c r="P1632" s="44">
        <v>0</v>
      </c>
      <c r="Q1632" s="42">
        <f t="shared" ca="1" si="364"/>
        <v>7346.5691197899996</v>
      </c>
      <c r="R1632" s="42"/>
      <c r="S1632" s="34">
        <f t="shared" si="365"/>
        <v>0</v>
      </c>
      <c r="T1632" s="34"/>
    </row>
    <row r="1633" spans="1:20" x14ac:dyDescent="0.2">
      <c r="A1633" s="38">
        <f t="shared" si="367"/>
        <v>43646</v>
      </c>
      <c r="B1633" s="39">
        <f t="shared" ca="1" si="356"/>
        <v>2115568.4047720493</v>
      </c>
      <c r="C1633" s="34">
        <f t="shared" ca="1" si="357"/>
        <v>2108221.8356522592</v>
      </c>
      <c r="D1633" s="34"/>
      <c r="E1633" s="40">
        <f ca="1">IF(A1633&lt;$B$1,VLOOKUP(A1633,[1]DI!$A$4:$B$15000,2,FALSE),0)</f>
        <v>0</v>
      </c>
      <c r="F1633" s="41">
        <f t="shared" ca="1" si="366"/>
        <v>1</v>
      </c>
      <c r="G1633" s="41">
        <f ca="1">(TRUNC(PRODUCT($F$11:$F1632),16))</f>
        <v>1.5478285519349599</v>
      </c>
      <c r="H1633" s="42">
        <f t="shared" ca="1" si="358"/>
        <v>1.54440305696701</v>
      </c>
      <c r="I1633" s="42">
        <f t="shared" ca="1" si="359"/>
        <v>1.00221801</v>
      </c>
      <c r="J1633" s="40">
        <f t="shared" si="368"/>
        <v>3.5999999999999997E-2</v>
      </c>
      <c r="K1633" s="98">
        <f t="shared" si="360"/>
        <v>43633</v>
      </c>
      <c r="L1633" s="43">
        <f t="shared" si="369"/>
        <v>8</v>
      </c>
      <c r="M1633" s="44">
        <f t="shared" si="361"/>
        <v>9</v>
      </c>
      <c r="N1633" s="8">
        <f t="shared" si="362"/>
        <v>1.00126391</v>
      </c>
      <c r="O1633" s="8">
        <f t="shared" ca="1" si="363"/>
        <v>1.0034847229999999</v>
      </c>
      <c r="P1633" s="44">
        <v>0</v>
      </c>
      <c r="Q1633" s="42">
        <f t="shared" ca="1" si="364"/>
        <v>7346.5691197899996</v>
      </c>
      <c r="R1633" s="42"/>
      <c r="S1633" s="34">
        <f t="shared" si="365"/>
        <v>0</v>
      </c>
      <c r="T1633" s="34"/>
    </row>
    <row r="1634" spans="1:20" x14ac:dyDescent="0.2">
      <c r="A1634" s="38">
        <f t="shared" si="367"/>
        <v>43647</v>
      </c>
      <c r="B1634" s="39">
        <f t="shared" ca="1" si="356"/>
        <v>2115568.4047720493</v>
      </c>
      <c r="C1634" s="34">
        <f t="shared" ca="1" si="357"/>
        <v>2108221.8356522592</v>
      </c>
      <c r="D1634" s="34"/>
      <c r="E1634" s="40">
        <f ca="1">IF(A1634&lt;$B$1,VLOOKUP(A1634,[1]DI!$A$4:$B$15000,2,FALSE),0)</f>
        <v>6.4000000000000001E-2</v>
      </c>
      <c r="F1634" s="41">
        <f t="shared" ca="1" si="366"/>
        <v>1.0002462024890499</v>
      </c>
      <c r="G1634" s="41">
        <f ca="1">(TRUNC(PRODUCT($F$11:$F1633),16))</f>
        <v>1.5478285519349599</v>
      </c>
      <c r="H1634" s="42">
        <f t="shared" ca="1" si="358"/>
        <v>1.54440305696701</v>
      </c>
      <c r="I1634" s="42">
        <f t="shared" ca="1" si="359"/>
        <v>1.00221801</v>
      </c>
      <c r="J1634" s="40">
        <f t="shared" si="368"/>
        <v>3.5999999999999997E-2</v>
      </c>
      <c r="K1634" s="98">
        <f t="shared" si="360"/>
        <v>43633</v>
      </c>
      <c r="L1634" s="43">
        <f t="shared" si="369"/>
        <v>9</v>
      </c>
      <c r="M1634" s="44">
        <f t="shared" si="361"/>
        <v>9</v>
      </c>
      <c r="N1634" s="8">
        <f t="shared" si="362"/>
        <v>1.00126391</v>
      </c>
      <c r="O1634" s="8">
        <f t="shared" ca="1" si="363"/>
        <v>1.0034847229999999</v>
      </c>
      <c r="P1634" s="44">
        <v>0</v>
      </c>
      <c r="Q1634" s="42">
        <f t="shared" ca="1" si="364"/>
        <v>7346.5691197899996</v>
      </c>
      <c r="R1634" s="42"/>
      <c r="S1634" s="34">
        <f t="shared" si="365"/>
        <v>0</v>
      </c>
      <c r="T1634" s="34"/>
    </row>
    <row r="1635" spans="1:20" x14ac:dyDescent="0.2">
      <c r="A1635" s="38">
        <f t="shared" si="367"/>
        <v>43648</v>
      </c>
      <c r="B1635" s="39">
        <f t="shared" ca="1" si="356"/>
        <v>2116386.2514851992</v>
      </c>
      <c r="C1635" s="34">
        <f t="shared" ca="1" si="357"/>
        <v>2108221.8356522592</v>
      </c>
      <c r="D1635" s="34"/>
      <c r="E1635" s="40">
        <f ca="1">IF(A1635&lt;$B$1,VLOOKUP(A1635,[1]DI!$A$4:$B$15000,2,FALSE),0)</f>
        <v>6.4000000000000001E-2</v>
      </c>
      <c r="F1635" s="41">
        <f t="shared" ca="1" si="366"/>
        <v>1.0002462024890499</v>
      </c>
      <c r="G1635" s="41">
        <f ca="1">(TRUNC(PRODUCT($F$11:$F1634),16))</f>
        <v>1.5482096311770699</v>
      </c>
      <c r="H1635" s="42">
        <f t="shared" ca="1" si="358"/>
        <v>1.54440305696701</v>
      </c>
      <c r="I1635" s="42">
        <f t="shared" ca="1" si="359"/>
        <v>1.0024647499999999</v>
      </c>
      <c r="J1635" s="40">
        <f t="shared" si="368"/>
        <v>3.5999999999999997E-2</v>
      </c>
      <c r="K1635" s="98">
        <f t="shared" si="360"/>
        <v>43633</v>
      </c>
      <c r="L1635" s="43">
        <f t="shared" si="369"/>
        <v>10</v>
      </c>
      <c r="M1635" s="44">
        <f t="shared" si="361"/>
        <v>10</v>
      </c>
      <c r="N1635" s="8">
        <f t="shared" si="362"/>
        <v>1.001404443</v>
      </c>
      <c r="O1635" s="8">
        <f t="shared" ca="1" si="363"/>
        <v>1.0038726549999999</v>
      </c>
      <c r="P1635" s="44">
        <v>0</v>
      </c>
      <c r="Q1635" s="42">
        <f t="shared" ca="1" si="364"/>
        <v>8164.4158329399997</v>
      </c>
      <c r="R1635" s="42"/>
      <c r="S1635" s="34">
        <f t="shared" si="365"/>
        <v>0</v>
      </c>
      <c r="T1635" s="34"/>
    </row>
    <row r="1636" spans="1:20" x14ac:dyDescent="0.2">
      <c r="A1636" s="38">
        <f t="shared" si="367"/>
        <v>43649</v>
      </c>
      <c r="B1636" s="39">
        <f t="shared" ca="1" si="356"/>
        <v>2117204.4312973991</v>
      </c>
      <c r="C1636" s="34">
        <f t="shared" ca="1" si="357"/>
        <v>2108221.8356522592</v>
      </c>
      <c r="D1636" s="34"/>
      <c r="E1636" s="40">
        <f ca="1">IF(A1636&lt;$B$1,VLOOKUP(A1636,[1]DI!$A$4:$B$15000,2,FALSE),0)</f>
        <v>6.4000000000000001E-2</v>
      </c>
      <c r="F1636" s="41">
        <f t="shared" ca="1" si="366"/>
        <v>1.0002462024890499</v>
      </c>
      <c r="G1636" s="41">
        <f ca="1">(TRUNC(PRODUCT($F$11:$F1635),16))</f>
        <v>1.5485908042418399</v>
      </c>
      <c r="H1636" s="42">
        <f t="shared" ca="1" si="358"/>
        <v>1.54440305696701</v>
      </c>
      <c r="I1636" s="42">
        <f t="shared" ca="1" si="359"/>
        <v>1.0027115600000001</v>
      </c>
      <c r="J1636" s="40">
        <f t="shared" si="368"/>
        <v>3.5999999999999997E-2</v>
      </c>
      <c r="K1636" s="98">
        <f t="shared" si="360"/>
        <v>43633</v>
      </c>
      <c r="L1636" s="43">
        <f t="shared" si="369"/>
        <v>11</v>
      </c>
      <c r="M1636" s="44">
        <f t="shared" si="361"/>
        <v>11</v>
      </c>
      <c r="N1636" s="8">
        <f t="shared" si="362"/>
        <v>1.001544996</v>
      </c>
      <c r="O1636" s="8">
        <f t="shared" ca="1" si="363"/>
        <v>1.0042607450000001</v>
      </c>
      <c r="P1636" s="44">
        <v>0</v>
      </c>
      <c r="Q1636" s="42">
        <f t="shared" ca="1" si="364"/>
        <v>8982.5956451399998</v>
      </c>
      <c r="R1636" s="42"/>
      <c r="S1636" s="34">
        <f t="shared" si="365"/>
        <v>0</v>
      </c>
      <c r="T1636" s="34"/>
    </row>
    <row r="1637" spans="1:20" x14ac:dyDescent="0.2">
      <c r="A1637" s="38">
        <f t="shared" si="367"/>
        <v>43650</v>
      </c>
      <c r="B1637" s="39">
        <f t="shared" ca="1" si="356"/>
        <v>2118022.9294510991</v>
      </c>
      <c r="C1637" s="34">
        <f t="shared" ca="1" si="357"/>
        <v>2108221.8356522592</v>
      </c>
      <c r="D1637" s="34"/>
      <c r="E1637" s="40">
        <f ca="1">IF(A1637&lt;$B$1,VLOOKUP(A1637,[1]DI!$A$4:$B$15000,2,FALSE),0)</f>
        <v>6.4000000000000001E-2</v>
      </c>
      <c r="F1637" s="41">
        <f t="shared" ca="1" si="366"/>
        <v>1.0002462024890499</v>
      </c>
      <c r="G1637" s="41">
        <f ca="1">(TRUNC(PRODUCT($F$11:$F1636),16))</f>
        <v>1.54897207115236</v>
      </c>
      <c r="H1637" s="42">
        <f t="shared" ca="1" si="358"/>
        <v>1.54440305696701</v>
      </c>
      <c r="I1637" s="42">
        <f t="shared" ca="1" si="359"/>
        <v>1.0029584300000001</v>
      </c>
      <c r="J1637" s="40">
        <f t="shared" si="368"/>
        <v>3.5999999999999997E-2</v>
      </c>
      <c r="K1637" s="98">
        <f t="shared" si="360"/>
        <v>43633</v>
      </c>
      <c r="L1637" s="43">
        <f t="shared" si="369"/>
        <v>12</v>
      </c>
      <c r="M1637" s="44">
        <f t="shared" si="361"/>
        <v>12</v>
      </c>
      <c r="N1637" s="8">
        <f t="shared" si="362"/>
        <v>1.0016855689999999</v>
      </c>
      <c r="O1637" s="8">
        <f t="shared" ca="1" si="363"/>
        <v>1.0046489860000001</v>
      </c>
      <c r="P1637" s="44">
        <v>0</v>
      </c>
      <c r="Q1637" s="42">
        <f t="shared" ca="1" si="364"/>
        <v>9801.0937988400001</v>
      </c>
      <c r="R1637" s="42"/>
      <c r="S1637" s="34">
        <f t="shared" si="365"/>
        <v>0</v>
      </c>
      <c r="T1637" s="34"/>
    </row>
    <row r="1638" spans="1:20" x14ac:dyDescent="0.2">
      <c r="A1638" s="38">
        <f t="shared" si="367"/>
        <v>43651</v>
      </c>
      <c r="B1638" s="39">
        <f t="shared" ca="1" si="356"/>
        <v>2118841.7396216192</v>
      </c>
      <c r="C1638" s="34">
        <f t="shared" ca="1" si="357"/>
        <v>2108221.8356522592</v>
      </c>
      <c r="D1638" s="34"/>
      <c r="E1638" s="40">
        <f ca="1">IF(A1638&lt;$B$1,VLOOKUP(A1638,[1]DI!$A$4:$B$15000,2,FALSE),0)</f>
        <v>6.4000000000000001E-2</v>
      </c>
      <c r="F1638" s="41">
        <f t="shared" ca="1" si="366"/>
        <v>1.0002462024890499</v>
      </c>
      <c r="G1638" s="41">
        <f ca="1">(TRUNC(PRODUCT($F$11:$F1637),16))</f>
        <v>1.5493534319317499</v>
      </c>
      <c r="H1638" s="42">
        <f t="shared" ca="1" si="358"/>
        <v>1.54440305696701</v>
      </c>
      <c r="I1638" s="42">
        <f t="shared" ca="1" si="359"/>
        <v>1.0032053599999999</v>
      </c>
      <c r="J1638" s="40">
        <f t="shared" si="368"/>
        <v>3.5999999999999997E-2</v>
      </c>
      <c r="K1638" s="98">
        <f t="shared" si="360"/>
        <v>43633</v>
      </c>
      <c r="L1638" s="43">
        <f t="shared" si="369"/>
        <v>13</v>
      </c>
      <c r="M1638" s="44">
        <f t="shared" si="361"/>
        <v>13</v>
      </c>
      <c r="N1638" s="8">
        <f t="shared" si="362"/>
        <v>1.0018261610000001</v>
      </c>
      <c r="O1638" s="8">
        <f t="shared" ca="1" si="363"/>
        <v>1.0050373749999999</v>
      </c>
      <c r="P1638" s="44">
        <v>0</v>
      </c>
      <c r="Q1638" s="42">
        <f t="shared" ca="1" si="364"/>
        <v>10619.903969360001</v>
      </c>
      <c r="R1638" s="42"/>
      <c r="S1638" s="34">
        <f t="shared" si="365"/>
        <v>0</v>
      </c>
      <c r="T1638" s="34"/>
    </row>
    <row r="1639" spans="1:20" x14ac:dyDescent="0.2">
      <c r="A1639" s="38">
        <f t="shared" si="367"/>
        <v>43652</v>
      </c>
      <c r="B1639" s="39">
        <f t="shared" ca="1" si="356"/>
        <v>2119660.8849994191</v>
      </c>
      <c r="C1639" s="34">
        <f t="shared" ca="1" si="357"/>
        <v>2108221.8356522592</v>
      </c>
      <c r="D1639" s="34"/>
      <c r="E1639" s="40">
        <f ca="1">IF(A1639&lt;$B$1,VLOOKUP(A1639,[1]DI!$A$4:$B$15000,2,FALSE),0)</f>
        <v>0</v>
      </c>
      <c r="F1639" s="41">
        <f t="shared" ca="1" si="366"/>
        <v>1</v>
      </c>
      <c r="G1639" s="41">
        <f ca="1">(TRUNC(PRODUCT($F$11:$F1638),16))</f>
        <v>1.54973488660311</v>
      </c>
      <c r="H1639" s="42">
        <f t="shared" ca="1" si="358"/>
        <v>1.54440305696701</v>
      </c>
      <c r="I1639" s="42">
        <f t="shared" ca="1" si="359"/>
        <v>1.00345236</v>
      </c>
      <c r="J1639" s="40">
        <f t="shared" si="368"/>
        <v>3.5999999999999997E-2</v>
      </c>
      <c r="K1639" s="98">
        <f t="shared" si="360"/>
        <v>43633</v>
      </c>
      <c r="L1639" s="43">
        <f t="shared" si="369"/>
        <v>13</v>
      </c>
      <c r="M1639" s="44">
        <f t="shared" si="361"/>
        <v>14</v>
      </c>
      <c r="N1639" s="8">
        <f t="shared" si="362"/>
        <v>1.0019667729999999</v>
      </c>
      <c r="O1639" s="8">
        <f t="shared" ca="1" si="363"/>
        <v>1.005425923</v>
      </c>
      <c r="P1639" s="44">
        <v>0</v>
      </c>
      <c r="Q1639" s="42">
        <f t="shared" ca="1" si="364"/>
        <v>11439.04934716</v>
      </c>
      <c r="R1639" s="42"/>
      <c r="S1639" s="34">
        <f t="shared" si="365"/>
        <v>0</v>
      </c>
      <c r="T1639" s="34"/>
    </row>
    <row r="1640" spans="1:20" x14ac:dyDescent="0.2">
      <c r="A1640" s="38">
        <f t="shared" si="367"/>
        <v>43653</v>
      </c>
      <c r="B1640" s="39">
        <f t="shared" ca="1" si="356"/>
        <v>2119660.8849994191</v>
      </c>
      <c r="C1640" s="34">
        <f t="shared" ca="1" si="357"/>
        <v>2108221.8356522592</v>
      </c>
      <c r="D1640" s="34"/>
      <c r="E1640" s="40">
        <f ca="1">IF(A1640&lt;$B$1,VLOOKUP(A1640,[1]DI!$A$4:$B$15000,2,FALSE),0)</f>
        <v>0</v>
      </c>
      <c r="F1640" s="41">
        <f t="shared" ca="1" si="366"/>
        <v>1</v>
      </c>
      <c r="G1640" s="41">
        <f ca="1">(TRUNC(PRODUCT($F$11:$F1639),16))</f>
        <v>1.54973488660311</v>
      </c>
      <c r="H1640" s="42">
        <f t="shared" ca="1" si="358"/>
        <v>1.54440305696701</v>
      </c>
      <c r="I1640" s="42">
        <f t="shared" ca="1" si="359"/>
        <v>1.00345236</v>
      </c>
      <c r="J1640" s="40">
        <f t="shared" si="368"/>
        <v>3.5999999999999997E-2</v>
      </c>
      <c r="K1640" s="98">
        <f t="shared" si="360"/>
        <v>43633</v>
      </c>
      <c r="L1640" s="43">
        <f t="shared" si="369"/>
        <v>13</v>
      </c>
      <c r="M1640" s="44">
        <f t="shared" si="361"/>
        <v>14</v>
      </c>
      <c r="N1640" s="8">
        <f t="shared" si="362"/>
        <v>1.0019667729999999</v>
      </c>
      <c r="O1640" s="8">
        <f t="shared" ca="1" si="363"/>
        <v>1.005425923</v>
      </c>
      <c r="P1640" s="44">
        <v>0</v>
      </c>
      <c r="Q1640" s="42">
        <f t="shared" ca="1" si="364"/>
        <v>11439.04934716</v>
      </c>
      <c r="R1640" s="42"/>
      <c r="S1640" s="34">
        <f t="shared" si="365"/>
        <v>0</v>
      </c>
      <c r="T1640" s="34"/>
    </row>
    <row r="1641" spans="1:20" x14ac:dyDescent="0.2">
      <c r="A1641" s="38">
        <f t="shared" si="367"/>
        <v>43654</v>
      </c>
      <c r="B1641" s="39">
        <f t="shared" ca="1" si="356"/>
        <v>2119660.8849994191</v>
      </c>
      <c r="C1641" s="34">
        <f t="shared" ca="1" si="357"/>
        <v>2108221.8356522592</v>
      </c>
      <c r="D1641" s="34"/>
      <c r="E1641" s="40">
        <f ca="1">IF(A1641&lt;$B$1,VLOOKUP(A1641,[1]DI!$A$4:$B$15000,2,FALSE),0)</f>
        <v>6.4000000000000001E-2</v>
      </c>
      <c r="F1641" s="41">
        <f t="shared" ca="1" si="366"/>
        <v>1.0002462024890499</v>
      </c>
      <c r="G1641" s="41">
        <f ca="1">(TRUNC(PRODUCT($F$11:$F1640),16))</f>
        <v>1.54973488660311</v>
      </c>
      <c r="H1641" s="42">
        <f t="shared" ca="1" si="358"/>
        <v>1.54440305696701</v>
      </c>
      <c r="I1641" s="42">
        <f t="shared" ca="1" si="359"/>
        <v>1.00345236</v>
      </c>
      <c r="J1641" s="40">
        <f t="shared" si="368"/>
        <v>3.5999999999999997E-2</v>
      </c>
      <c r="K1641" s="98">
        <f t="shared" si="360"/>
        <v>43633</v>
      </c>
      <c r="L1641" s="43">
        <f t="shared" si="369"/>
        <v>14</v>
      </c>
      <c r="M1641" s="44">
        <f t="shared" si="361"/>
        <v>14</v>
      </c>
      <c r="N1641" s="8">
        <f t="shared" si="362"/>
        <v>1.0019667729999999</v>
      </c>
      <c r="O1641" s="8">
        <f t="shared" ca="1" si="363"/>
        <v>1.005425923</v>
      </c>
      <c r="P1641" s="44">
        <v>0</v>
      </c>
      <c r="Q1641" s="42">
        <f t="shared" ca="1" si="364"/>
        <v>11439.04934716</v>
      </c>
      <c r="R1641" s="42"/>
      <c r="S1641" s="34">
        <f t="shared" si="365"/>
        <v>0</v>
      </c>
      <c r="T1641" s="34"/>
    </row>
    <row r="1642" spans="1:20" x14ac:dyDescent="0.2">
      <c r="A1642" s="38">
        <f t="shared" si="367"/>
        <v>43655</v>
      </c>
      <c r="B1642" s="39">
        <f t="shared" ca="1" si="356"/>
        <v>2120480.3255282789</v>
      </c>
      <c r="C1642" s="34">
        <f t="shared" ca="1" si="357"/>
        <v>2108221.8356522592</v>
      </c>
      <c r="D1642" s="34"/>
      <c r="E1642" s="40">
        <f ca="1">IF(A1642&lt;$B$1,VLOOKUP(A1642,[1]DI!$A$4:$B$15000,2,FALSE),0)</f>
        <v>6.4000000000000001E-2</v>
      </c>
      <c r="F1642" s="41">
        <f t="shared" ca="1" si="366"/>
        <v>1.0002462024890499</v>
      </c>
      <c r="G1642" s="41">
        <f ca="1">(TRUNC(PRODUCT($F$11:$F1641),16))</f>
        <v>1.55011643518956</v>
      </c>
      <c r="H1642" s="42">
        <f t="shared" ca="1" si="358"/>
        <v>1.54440305696701</v>
      </c>
      <c r="I1642" s="42">
        <f t="shared" ca="1" si="359"/>
        <v>1.0036994100000001</v>
      </c>
      <c r="J1642" s="40">
        <f t="shared" si="368"/>
        <v>3.5999999999999997E-2</v>
      </c>
      <c r="K1642" s="98">
        <f t="shared" si="360"/>
        <v>43633</v>
      </c>
      <c r="L1642" s="43">
        <f t="shared" si="369"/>
        <v>15</v>
      </c>
      <c r="M1642" s="44">
        <f t="shared" si="361"/>
        <v>15</v>
      </c>
      <c r="N1642" s="8">
        <f t="shared" si="362"/>
        <v>1.0021074050000001</v>
      </c>
      <c r="O1642" s="8">
        <f t="shared" ca="1" si="363"/>
        <v>1.0058146109999999</v>
      </c>
      <c r="P1642" s="44">
        <v>0</v>
      </c>
      <c r="Q1642" s="42">
        <f t="shared" ca="1" si="364"/>
        <v>12258.489876019999</v>
      </c>
      <c r="R1642" s="42"/>
      <c r="S1642" s="34">
        <f t="shared" si="365"/>
        <v>0</v>
      </c>
      <c r="T1642" s="34"/>
    </row>
    <row r="1643" spans="1:20" x14ac:dyDescent="0.2">
      <c r="A1643" s="38">
        <f t="shared" si="367"/>
        <v>43656</v>
      </c>
      <c r="B1643" s="39">
        <f t="shared" ca="1" si="356"/>
        <v>2121300.0801821891</v>
      </c>
      <c r="C1643" s="34">
        <f t="shared" ca="1" si="357"/>
        <v>2108221.8356522592</v>
      </c>
      <c r="D1643" s="34"/>
      <c r="E1643" s="40">
        <f ca="1">IF(A1643&lt;$B$1,VLOOKUP(A1643,[1]DI!$A$4:$B$15000,2,FALSE),0)</f>
        <v>6.4000000000000001E-2</v>
      </c>
      <c r="F1643" s="41">
        <f t="shared" ca="1" si="366"/>
        <v>1.0002462024890499</v>
      </c>
      <c r="G1643" s="41">
        <f ca="1">(TRUNC(PRODUCT($F$11:$F1642),16))</f>
        <v>1.5504980777142201</v>
      </c>
      <c r="H1643" s="42">
        <f t="shared" ca="1" si="358"/>
        <v>1.54440305696701</v>
      </c>
      <c r="I1643" s="42">
        <f t="shared" ca="1" si="359"/>
        <v>1.00394652</v>
      </c>
      <c r="J1643" s="40">
        <f t="shared" si="368"/>
        <v>3.5999999999999997E-2</v>
      </c>
      <c r="K1643" s="98">
        <f t="shared" si="360"/>
        <v>43633</v>
      </c>
      <c r="L1643" s="43">
        <f t="shared" si="369"/>
        <v>16</v>
      </c>
      <c r="M1643" s="44">
        <f t="shared" si="361"/>
        <v>16</v>
      </c>
      <c r="N1643" s="8">
        <f t="shared" si="362"/>
        <v>1.002248056</v>
      </c>
      <c r="O1643" s="8">
        <f t="shared" ca="1" si="363"/>
        <v>1.0062034479999999</v>
      </c>
      <c r="P1643" s="44">
        <v>0</v>
      </c>
      <c r="Q1643" s="42">
        <f t="shared" ca="1" si="364"/>
        <v>13078.24452993</v>
      </c>
      <c r="R1643" s="42"/>
      <c r="S1643" s="34">
        <f t="shared" si="365"/>
        <v>0</v>
      </c>
      <c r="T1643" s="34"/>
    </row>
    <row r="1644" spans="1:20" x14ac:dyDescent="0.2">
      <c r="A1644" s="38">
        <f t="shared" si="367"/>
        <v>43657</v>
      </c>
      <c r="B1644" s="39">
        <f t="shared" ca="1" si="356"/>
        <v>2122120.1721515893</v>
      </c>
      <c r="C1644" s="34">
        <f t="shared" ca="1" si="357"/>
        <v>2108221.8356522592</v>
      </c>
      <c r="D1644" s="34"/>
      <c r="E1644" s="40">
        <f ca="1">IF(A1644&lt;$B$1,VLOOKUP(A1644,[1]DI!$A$4:$B$15000,2,FALSE),0)</f>
        <v>6.4000000000000001E-2</v>
      </c>
      <c r="F1644" s="41">
        <f t="shared" ca="1" si="366"/>
        <v>1.0002462024890499</v>
      </c>
      <c r="G1644" s="41">
        <f ca="1">(TRUNC(PRODUCT($F$11:$F1643),16))</f>
        <v>1.55087981420022</v>
      </c>
      <c r="H1644" s="42">
        <f t="shared" ca="1" si="358"/>
        <v>1.54440305696701</v>
      </c>
      <c r="I1644" s="42">
        <f t="shared" ca="1" si="359"/>
        <v>1.0041937000000001</v>
      </c>
      <c r="J1644" s="40">
        <f t="shared" si="368"/>
        <v>3.5999999999999997E-2</v>
      </c>
      <c r="K1644" s="98">
        <f t="shared" si="360"/>
        <v>43633</v>
      </c>
      <c r="L1644" s="43">
        <f t="shared" si="369"/>
        <v>17</v>
      </c>
      <c r="M1644" s="44">
        <f t="shared" si="361"/>
        <v>17</v>
      </c>
      <c r="N1644" s="8">
        <f t="shared" si="362"/>
        <v>1.002388727</v>
      </c>
      <c r="O1644" s="8">
        <f t="shared" ca="1" si="363"/>
        <v>1.0065924449999999</v>
      </c>
      <c r="P1644" s="44">
        <v>0</v>
      </c>
      <c r="Q1644" s="42">
        <f t="shared" ca="1" si="364"/>
        <v>13898.33649933</v>
      </c>
      <c r="R1644" s="42"/>
      <c r="S1644" s="34">
        <f t="shared" si="365"/>
        <v>0</v>
      </c>
      <c r="T1644" s="34"/>
    </row>
    <row r="1645" spans="1:20" x14ac:dyDescent="0.2">
      <c r="A1645" s="38">
        <f t="shared" si="367"/>
        <v>43658</v>
      </c>
      <c r="B1645" s="39">
        <f t="shared" ca="1" si="356"/>
        <v>2122940.557163829</v>
      </c>
      <c r="C1645" s="34">
        <f t="shared" ca="1" si="357"/>
        <v>2108221.8356522592</v>
      </c>
      <c r="D1645" s="34"/>
      <c r="E1645" s="40">
        <f ca="1">IF(A1645&lt;$B$1,VLOOKUP(A1645,[1]DI!$A$4:$B$15000,2,FALSE),0)</f>
        <v>6.4000000000000001E-2</v>
      </c>
      <c r="F1645" s="41">
        <f t="shared" ca="1" si="366"/>
        <v>1.0002462024890499</v>
      </c>
      <c r="G1645" s="41">
        <f ca="1">(TRUNC(PRODUCT($F$11:$F1644),16))</f>
        <v>1.5512616446706899</v>
      </c>
      <c r="H1645" s="42">
        <f t="shared" ca="1" si="358"/>
        <v>1.54440305696701</v>
      </c>
      <c r="I1645" s="42">
        <f t="shared" ca="1" si="359"/>
        <v>1.0044409299999999</v>
      </c>
      <c r="J1645" s="40">
        <f t="shared" si="368"/>
        <v>3.5999999999999997E-2</v>
      </c>
      <c r="K1645" s="98">
        <f t="shared" si="360"/>
        <v>43633</v>
      </c>
      <c r="L1645" s="43">
        <f t="shared" si="369"/>
        <v>18</v>
      </c>
      <c r="M1645" s="44">
        <f t="shared" si="361"/>
        <v>18</v>
      </c>
      <c r="N1645" s="8">
        <f t="shared" si="362"/>
        <v>1.0025294179999999</v>
      </c>
      <c r="O1645" s="8">
        <f t="shared" ca="1" si="363"/>
        <v>1.006981581</v>
      </c>
      <c r="P1645" s="44">
        <v>0</v>
      </c>
      <c r="Q1645" s="42">
        <f t="shared" ca="1" si="364"/>
        <v>14718.72151157</v>
      </c>
      <c r="R1645" s="42"/>
      <c r="S1645" s="34">
        <f t="shared" si="365"/>
        <v>0</v>
      </c>
      <c r="T1645" s="34"/>
    </row>
    <row r="1646" spans="1:20" x14ac:dyDescent="0.2">
      <c r="A1646" s="38">
        <f t="shared" si="367"/>
        <v>43659</v>
      </c>
      <c r="B1646" s="39">
        <f t="shared" ca="1" si="356"/>
        <v>2123761.2794915591</v>
      </c>
      <c r="C1646" s="34">
        <f t="shared" ca="1" si="357"/>
        <v>2108221.8356522592</v>
      </c>
      <c r="D1646" s="34"/>
      <c r="E1646" s="40">
        <f ca="1">IF(A1646&lt;$B$1,VLOOKUP(A1646,[1]DI!$A$4:$B$15000,2,FALSE),0)</f>
        <v>0</v>
      </c>
      <c r="F1646" s="41">
        <f t="shared" ca="1" si="366"/>
        <v>1</v>
      </c>
      <c r="G1646" s="41">
        <f ca="1">(TRUNC(PRODUCT($F$11:$F1645),16))</f>
        <v>1.55164356914878</v>
      </c>
      <c r="H1646" s="42">
        <f t="shared" ca="1" si="358"/>
        <v>1.54440305696701</v>
      </c>
      <c r="I1646" s="42">
        <f t="shared" ca="1" si="359"/>
        <v>1.00468823</v>
      </c>
      <c r="J1646" s="40">
        <f t="shared" si="368"/>
        <v>3.5999999999999997E-2</v>
      </c>
      <c r="K1646" s="98">
        <f t="shared" si="360"/>
        <v>43633</v>
      </c>
      <c r="L1646" s="43">
        <f t="shared" si="369"/>
        <v>18</v>
      </c>
      <c r="M1646" s="44">
        <f t="shared" si="361"/>
        <v>19</v>
      </c>
      <c r="N1646" s="8">
        <f t="shared" si="362"/>
        <v>1.002670129</v>
      </c>
      <c r="O1646" s="8">
        <f t="shared" ca="1" si="363"/>
        <v>1.0073708770000001</v>
      </c>
      <c r="P1646" s="44">
        <v>0</v>
      </c>
      <c r="Q1646" s="42">
        <f t="shared" ca="1" si="364"/>
        <v>15539.4438393</v>
      </c>
      <c r="R1646" s="42"/>
      <c r="S1646" s="34">
        <f t="shared" si="365"/>
        <v>0</v>
      </c>
      <c r="T1646" s="34"/>
    </row>
    <row r="1647" spans="1:20" x14ac:dyDescent="0.2">
      <c r="A1647" s="38">
        <f t="shared" si="367"/>
        <v>43660</v>
      </c>
      <c r="B1647" s="39">
        <f t="shared" ref="B1647:B1710" ca="1" si="370">IF(A1647&lt;=TODAY(),C1647+Q1647,IF(AND(A1647&gt;TODAY(),A1647&lt;=$B$1),IF(VLOOKUP(TODAY(),$A$10:$E$2000,5,FALSE)=0,"n.d",C1647+Q1647),"n.d"))</f>
        <v>2123761.2794915591</v>
      </c>
      <c r="C1647" s="34">
        <f t="shared" ref="C1647:C1710" ca="1" si="371">(C1646-S1646)</f>
        <v>2108221.8356522592</v>
      </c>
      <c r="D1647" s="34"/>
      <c r="E1647" s="40">
        <f ca="1">IF(A1647&lt;$B$1,VLOOKUP(A1647,[1]DI!$A$4:$B$15000,2,FALSE),0)</f>
        <v>0</v>
      </c>
      <c r="F1647" s="41">
        <f t="shared" ca="1" si="366"/>
        <v>1</v>
      </c>
      <c r="G1647" s="41">
        <f ca="1">(TRUNC(PRODUCT($F$11:$F1646),16))</f>
        <v>1.55164356914878</v>
      </c>
      <c r="H1647" s="42">
        <f t="shared" ref="H1647:H1710" ca="1" si="372">IF(P1646&gt;0,G1646,H1646)</f>
        <v>1.54440305696701</v>
      </c>
      <c r="I1647" s="42">
        <f t="shared" ref="I1647:I1710" ca="1" si="373">ROUND(G1647/H1647,8)</f>
        <v>1.00468823</v>
      </c>
      <c r="J1647" s="40">
        <f t="shared" si="368"/>
        <v>3.5999999999999997E-2</v>
      </c>
      <c r="K1647" s="98">
        <f t="shared" ref="K1647:K1710" si="374">IF(P1646&gt;0,A1646,K1646)</f>
        <v>43633</v>
      </c>
      <c r="L1647" s="43">
        <f t="shared" si="369"/>
        <v>18</v>
      </c>
      <c r="M1647" s="44">
        <f t="shared" ref="M1647:M1710" si="375">IF(AND(L1647=1,L1646=1),1,IF(L1647&gt;0,IF(L1647=L1646,L1647+1,L1647),0))</f>
        <v>19</v>
      </c>
      <c r="N1647" s="8">
        <f t="shared" ref="N1647:N1710" si="376">ROUND((J1647+1)^(M1647/252),9)</f>
        <v>1.002670129</v>
      </c>
      <c r="O1647" s="8">
        <f t="shared" ref="O1647:O1710" ca="1" si="377">ROUND(I1647*N1647,9)</f>
        <v>1.0073708770000001</v>
      </c>
      <c r="P1647" s="44">
        <v>0</v>
      </c>
      <c r="Q1647" s="42">
        <f t="shared" ref="Q1647:Q1710" ca="1" si="378">TRUNC(((O1647-1)*C1647),8)</f>
        <v>15539.4438393</v>
      </c>
      <c r="R1647" s="42"/>
      <c r="S1647" s="34">
        <f t="shared" si="365"/>
        <v>0</v>
      </c>
      <c r="T1647" s="34"/>
    </row>
    <row r="1648" spans="1:20" x14ac:dyDescent="0.2">
      <c r="A1648" s="38">
        <f t="shared" si="367"/>
        <v>43661</v>
      </c>
      <c r="B1648" s="39">
        <f t="shared" ca="1" si="370"/>
        <v>2123761.2794915591</v>
      </c>
      <c r="C1648" s="34">
        <f t="shared" ca="1" si="371"/>
        <v>2108221.8356522592</v>
      </c>
      <c r="D1648" s="34"/>
      <c r="E1648" s="40">
        <f ca="1">IF(A1648&lt;$B$1,VLOOKUP(A1648,[1]DI!$A$4:$B$15000,2,FALSE),0)</f>
        <v>6.4000000000000001E-2</v>
      </c>
      <c r="F1648" s="41">
        <f t="shared" ca="1" si="366"/>
        <v>1.0002462024890499</v>
      </c>
      <c r="G1648" s="41">
        <f ca="1">(TRUNC(PRODUCT($F$11:$F1647),16))</f>
        <v>1.55164356914878</v>
      </c>
      <c r="H1648" s="42">
        <f t="shared" ca="1" si="372"/>
        <v>1.54440305696701</v>
      </c>
      <c r="I1648" s="42">
        <f t="shared" ca="1" si="373"/>
        <v>1.00468823</v>
      </c>
      <c r="J1648" s="40">
        <f t="shared" si="368"/>
        <v>3.5999999999999997E-2</v>
      </c>
      <c r="K1648" s="98">
        <f t="shared" si="374"/>
        <v>43633</v>
      </c>
      <c r="L1648" s="43">
        <f t="shared" si="369"/>
        <v>19</v>
      </c>
      <c r="M1648" s="44">
        <f t="shared" si="375"/>
        <v>19</v>
      </c>
      <c r="N1648" s="8">
        <f t="shared" si="376"/>
        <v>1.002670129</v>
      </c>
      <c r="O1648" s="8">
        <f t="shared" ca="1" si="377"/>
        <v>1.0073708770000001</v>
      </c>
      <c r="P1648" s="44">
        <v>0</v>
      </c>
      <c r="Q1648" s="42">
        <f t="shared" ca="1" si="378"/>
        <v>15539.4438393</v>
      </c>
      <c r="R1648" s="42"/>
      <c r="S1648" s="34">
        <f t="shared" si="365"/>
        <v>0</v>
      </c>
      <c r="T1648" s="34"/>
    </row>
    <row r="1649" spans="1:21" x14ac:dyDescent="0.2">
      <c r="A1649" s="38">
        <f t="shared" si="367"/>
        <v>43662</v>
      </c>
      <c r="B1649" s="39">
        <f t="shared" ca="1" si="370"/>
        <v>2124582.2948621293</v>
      </c>
      <c r="C1649" s="34">
        <f t="shared" ca="1" si="371"/>
        <v>2108221.8356522592</v>
      </c>
      <c r="D1649" s="34"/>
      <c r="E1649" s="40">
        <f ca="1">IF(A1649&lt;$B$1,VLOOKUP(A1649,[1]DI!$A$4:$B$15000,2,FALSE),0)</f>
        <v>6.4000000000000001E-2</v>
      </c>
      <c r="F1649" s="41">
        <f t="shared" ca="1" si="366"/>
        <v>1.0002462024890499</v>
      </c>
      <c r="G1649" s="41">
        <f ca="1">(TRUNC(PRODUCT($F$11:$F1648),16))</f>
        <v>1.5520255876576201</v>
      </c>
      <c r="H1649" s="42">
        <f t="shared" ca="1" si="372"/>
        <v>1.54440305696701</v>
      </c>
      <c r="I1649" s="42">
        <f t="shared" ca="1" si="373"/>
        <v>1.0049355799999999</v>
      </c>
      <c r="J1649" s="40">
        <f t="shared" si="368"/>
        <v>3.5999999999999997E-2</v>
      </c>
      <c r="K1649" s="98">
        <f t="shared" si="374"/>
        <v>43633</v>
      </c>
      <c r="L1649" s="43">
        <f t="shared" si="369"/>
        <v>20</v>
      </c>
      <c r="M1649" s="44">
        <f t="shared" si="375"/>
        <v>20</v>
      </c>
      <c r="N1649" s="8">
        <f t="shared" si="376"/>
        <v>1.002810859</v>
      </c>
      <c r="O1649" s="8">
        <f t="shared" ca="1" si="377"/>
        <v>1.007760312</v>
      </c>
      <c r="P1649" s="44">
        <v>0</v>
      </c>
      <c r="Q1649" s="42">
        <f t="shared" ca="1" si="378"/>
        <v>16360.45920987</v>
      </c>
      <c r="R1649" s="42"/>
      <c r="S1649" s="34">
        <f t="shared" si="365"/>
        <v>0</v>
      </c>
      <c r="T1649" s="34"/>
    </row>
    <row r="1650" spans="1:21" x14ac:dyDescent="0.2">
      <c r="A1650" s="38">
        <f t="shared" si="367"/>
        <v>43663</v>
      </c>
      <c r="B1650" s="39">
        <f t="shared" ca="1" si="370"/>
        <v>2125403.6475481894</v>
      </c>
      <c r="C1650" s="34">
        <f t="shared" ca="1" si="371"/>
        <v>2108221.8356522592</v>
      </c>
      <c r="D1650" s="34"/>
      <c r="E1650" s="40">
        <f ca="1">IF(A1650&lt;$B$1,VLOOKUP(A1650,[1]DI!$A$4:$B$15000,2,FALSE),0)</f>
        <v>6.4000000000000001E-2</v>
      </c>
      <c r="F1650" s="41">
        <f t="shared" ca="1" si="366"/>
        <v>1.0002462024890499</v>
      </c>
      <c r="G1650" s="41">
        <f ca="1">(TRUNC(PRODUCT($F$11:$F1649),16))</f>
        <v>1.55240770022037</v>
      </c>
      <c r="H1650" s="42">
        <f t="shared" ca="1" si="372"/>
        <v>1.54440305696701</v>
      </c>
      <c r="I1650" s="42">
        <f t="shared" ca="1" si="373"/>
        <v>1.0051829999999999</v>
      </c>
      <c r="J1650" s="40">
        <f t="shared" si="368"/>
        <v>3.5999999999999997E-2</v>
      </c>
      <c r="K1650" s="98">
        <f t="shared" si="374"/>
        <v>43633</v>
      </c>
      <c r="L1650" s="43">
        <f t="shared" si="369"/>
        <v>21</v>
      </c>
      <c r="M1650" s="44">
        <f t="shared" si="375"/>
        <v>21</v>
      </c>
      <c r="N1650" s="8">
        <f t="shared" si="376"/>
        <v>1.0029516089999999</v>
      </c>
      <c r="O1650" s="8">
        <f t="shared" ca="1" si="377"/>
        <v>1.008149907</v>
      </c>
      <c r="P1650" s="44">
        <v>0</v>
      </c>
      <c r="Q1650" s="42">
        <f t="shared" ca="1" si="378"/>
        <v>17181.811895930001</v>
      </c>
      <c r="R1650" s="42"/>
      <c r="S1650" s="34">
        <f t="shared" si="365"/>
        <v>0</v>
      </c>
      <c r="T1650" s="34"/>
    </row>
    <row r="1651" spans="1:21" s="37" customFormat="1" x14ac:dyDescent="0.2">
      <c r="A1651" s="38">
        <f t="shared" si="367"/>
        <v>43664</v>
      </c>
      <c r="B1651" s="39">
        <f t="shared" ca="1" si="370"/>
        <v>2126225.3164675292</v>
      </c>
      <c r="C1651" s="34">
        <f t="shared" ca="1" si="371"/>
        <v>2108221.8356522592</v>
      </c>
      <c r="D1651" s="34"/>
      <c r="E1651" s="40">
        <f ca="1">IF(A1651&lt;$B$1,VLOOKUP(A1651,[1]DI!$A$4:$B$15000,2,FALSE),0)</f>
        <v>6.4000000000000001E-2</v>
      </c>
      <c r="F1651" s="41">
        <f t="shared" ca="1" si="366"/>
        <v>1.0002462024890499</v>
      </c>
      <c r="G1651" s="41">
        <f ca="1">(TRUNC(PRODUCT($F$11:$F1650),16))</f>
        <v>1.55278990686019</v>
      </c>
      <c r="H1651" s="42">
        <f t="shared" ca="1" si="372"/>
        <v>1.54440305696701</v>
      </c>
      <c r="I1651" s="42">
        <f t="shared" ca="1" si="373"/>
        <v>1.00543048</v>
      </c>
      <c r="J1651" s="40">
        <f t="shared" si="368"/>
        <v>3.5999999999999997E-2</v>
      </c>
      <c r="K1651" s="98">
        <f t="shared" si="374"/>
        <v>43633</v>
      </c>
      <c r="L1651" s="43">
        <f t="shared" si="369"/>
        <v>22</v>
      </c>
      <c r="M1651" s="44">
        <f t="shared" si="375"/>
        <v>22</v>
      </c>
      <c r="N1651" s="8">
        <f t="shared" si="376"/>
        <v>1.0030923789999999</v>
      </c>
      <c r="O1651" s="8">
        <f t="shared" ca="1" si="377"/>
        <v>1.0085396520000001</v>
      </c>
      <c r="P1651" s="44">
        <v>46</v>
      </c>
      <c r="Q1651" s="42">
        <f t="shared" ca="1" si="378"/>
        <v>18003.480815269999</v>
      </c>
      <c r="R1651" s="42"/>
      <c r="S1651" s="34">
        <f t="shared" ref="S1651:S1714" ca="1" si="379">IF(T1651&gt;0,T1651-Q1651,0)</f>
        <v>-1845.7708152699997</v>
      </c>
      <c r="T1651" s="34">
        <v>16157.71</v>
      </c>
      <c r="U1651" s="36"/>
    </row>
    <row r="1652" spans="1:21" x14ac:dyDescent="0.2">
      <c r="A1652" s="38">
        <f t="shared" si="367"/>
        <v>43665</v>
      </c>
      <c r="B1652" s="39">
        <f t="shared" ca="1" si="370"/>
        <v>2110883.3396135792</v>
      </c>
      <c r="C1652" s="34">
        <f t="shared" ca="1" si="371"/>
        <v>2110067.6064675292</v>
      </c>
      <c r="D1652" s="34"/>
      <c r="E1652" s="40">
        <f ca="1">IF(A1652&lt;$B$1,VLOOKUP(A1652,[1]DI!$A$4:$B$15000,2,FALSE),0)</f>
        <v>6.4000000000000001E-2</v>
      </c>
      <c r="F1652" s="41">
        <f t="shared" ca="1" si="366"/>
        <v>1.0002462024890499</v>
      </c>
      <c r="G1652" s="41">
        <f ca="1">(TRUNC(PRODUCT($F$11:$F1651),16))</f>
        <v>1.5531722076002299</v>
      </c>
      <c r="H1652" s="42">
        <f t="shared" ca="1" si="372"/>
        <v>1.55278990686019</v>
      </c>
      <c r="I1652" s="42">
        <f t="shared" ca="1" si="373"/>
        <v>1.0002462000000001</v>
      </c>
      <c r="J1652" s="40">
        <f t="shared" si="368"/>
        <v>3.5999999999999997E-2</v>
      </c>
      <c r="K1652" s="98">
        <f t="shared" si="374"/>
        <v>43664</v>
      </c>
      <c r="L1652" s="43">
        <f t="shared" si="369"/>
        <v>1</v>
      </c>
      <c r="M1652" s="44">
        <f t="shared" si="375"/>
        <v>1</v>
      </c>
      <c r="N1652" s="8">
        <f t="shared" si="376"/>
        <v>1.000140356</v>
      </c>
      <c r="O1652" s="8">
        <f t="shared" ca="1" si="377"/>
        <v>1.000386591</v>
      </c>
      <c r="P1652" s="44">
        <v>0</v>
      </c>
      <c r="Q1652" s="42">
        <f t="shared" ca="1" si="378"/>
        <v>815.73314604999996</v>
      </c>
      <c r="R1652" s="42"/>
      <c r="S1652" s="34">
        <f t="shared" si="379"/>
        <v>0</v>
      </c>
      <c r="T1652" s="34"/>
    </row>
    <row r="1653" spans="1:21" x14ac:dyDescent="0.2">
      <c r="A1653" s="38">
        <f t="shared" si="367"/>
        <v>43666</v>
      </c>
      <c r="B1653" s="39">
        <f t="shared" ca="1" si="370"/>
        <v>2111403.057705319</v>
      </c>
      <c r="C1653" s="34">
        <f t="shared" ca="1" si="371"/>
        <v>2110067.6064675292</v>
      </c>
      <c r="D1653" s="34"/>
      <c r="E1653" s="40">
        <f ca="1">IF(A1653&lt;$B$1,VLOOKUP(A1653,[1]DI!$A$4:$B$15000,2,FALSE),0)</f>
        <v>0</v>
      </c>
      <c r="F1653" s="41">
        <f t="shared" ca="1" si="366"/>
        <v>1</v>
      </c>
      <c r="G1653" s="41">
        <f ca="1">(TRUNC(PRODUCT($F$11:$F1652),16))</f>
        <v>1.55355460246366</v>
      </c>
      <c r="H1653" s="42">
        <f t="shared" ca="1" si="372"/>
        <v>1.55278990686019</v>
      </c>
      <c r="I1653" s="42">
        <f t="shared" ca="1" si="373"/>
        <v>1.00049247</v>
      </c>
      <c r="J1653" s="40">
        <f t="shared" si="368"/>
        <v>3.5999999999999997E-2</v>
      </c>
      <c r="K1653" s="98">
        <f t="shared" si="374"/>
        <v>43664</v>
      </c>
      <c r="L1653" s="43">
        <f t="shared" si="369"/>
        <v>1</v>
      </c>
      <c r="M1653" s="44">
        <f t="shared" si="375"/>
        <v>1</v>
      </c>
      <c r="N1653" s="8">
        <f t="shared" si="376"/>
        <v>1.000140356</v>
      </c>
      <c r="O1653" s="8">
        <f t="shared" ca="1" si="377"/>
        <v>1.0006328950000001</v>
      </c>
      <c r="P1653" s="44">
        <v>0</v>
      </c>
      <c r="Q1653" s="42">
        <f t="shared" ca="1" si="378"/>
        <v>1335.4512377900001</v>
      </c>
      <c r="R1653" s="42"/>
      <c r="S1653" s="34">
        <f t="shared" si="379"/>
        <v>0</v>
      </c>
      <c r="T1653" s="34"/>
    </row>
    <row r="1654" spans="1:21" x14ac:dyDescent="0.2">
      <c r="A1654" s="38">
        <f t="shared" si="367"/>
        <v>43667</v>
      </c>
      <c r="B1654" s="39">
        <f t="shared" ca="1" si="370"/>
        <v>2111403.057705319</v>
      </c>
      <c r="C1654" s="34">
        <f t="shared" ca="1" si="371"/>
        <v>2110067.6064675292</v>
      </c>
      <c r="D1654" s="34"/>
      <c r="E1654" s="40">
        <f ca="1">IF(A1654&lt;$B$1,VLOOKUP(A1654,[1]DI!$A$4:$B$15000,2,FALSE),0)</f>
        <v>0</v>
      </c>
      <c r="F1654" s="41">
        <f t="shared" ca="1" si="366"/>
        <v>1</v>
      </c>
      <c r="G1654" s="41">
        <f ca="1">(TRUNC(PRODUCT($F$11:$F1653),16))</f>
        <v>1.55355460246366</v>
      </c>
      <c r="H1654" s="42">
        <f t="shared" ca="1" si="372"/>
        <v>1.55278990686019</v>
      </c>
      <c r="I1654" s="42">
        <f t="shared" ca="1" si="373"/>
        <v>1.00049247</v>
      </c>
      <c r="J1654" s="40">
        <f t="shared" si="368"/>
        <v>3.5999999999999997E-2</v>
      </c>
      <c r="K1654" s="98">
        <f t="shared" si="374"/>
        <v>43664</v>
      </c>
      <c r="L1654" s="43">
        <f t="shared" si="369"/>
        <v>1</v>
      </c>
      <c r="M1654" s="44">
        <f t="shared" si="375"/>
        <v>1</v>
      </c>
      <c r="N1654" s="8">
        <f t="shared" si="376"/>
        <v>1.000140356</v>
      </c>
      <c r="O1654" s="8">
        <f t="shared" ca="1" si="377"/>
        <v>1.0006328950000001</v>
      </c>
      <c r="P1654" s="44">
        <v>0</v>
      </c>
      <c r="Q1654" s="42">
        <f t="shared" ca="1" si="378"/>
        <v>1335.4512377900001</v>
      </c>
      <c r="R1654" s="42"/>
      <c r="S1654" s="34">
        <f t="shared" si="379"/>
        <v>0</v>
      </c>
      <c r="T1654" s="34"/>
    </row>
    <row r="1655" spans="1:21" x14ac:dyDescent="0.2">
      <c r="A1655" s="38">
        <f t="shared" si="367"/>
        <v>43668</v>
      </c>
      <c r="B1655" s="39">
        <f t="shared" ca="1" si="370"/>
        <v>2111699.4040402393</v>
      </c>
      <c r="C1655" s="34">
        <f t="shared" ca="1" si="371"/>
        <v>2110067.6064675292</v>
      </c>
      <c r="D1655" s="34"/>
      <c r="E1655" s="40">
        <f ca="1">IF(A1655&lt;$B$1,VLOOKUP(A1655,[1]DI!$A$4:$B$15000,2,FALSE),0)</f>
        <v>6.4000000000000001E-2</v>
      </c>
      <c r="F1655" s="41">
        <f t="shared" ca="1" si="366"/>
        <v>1.0002462024890499</v>
      </c>
      <c r="G1655" s="41">
        <f ca="1">(TRUNC(PRODUCT($F$11:$F1654),16))</f>
        <v>1.55355460246366</v>
      </c>
      <c r="H1655" s="42">
        <f t="shared" ca="1" si="372"/>
        <v>1.55278990686019</v>
      </c>
      <c r="I1655" s="42">
        <f t="shared" ca="1" si="373"/>
        <v>1.00049247</v>
      </c>
      <c r="J1655" s="40">
        <f t="shared" si="368"/>
        <v>3.5999999999999997E-2</v>
      </c>
      <c r="K1655" s="98">
        <f t="shared" si="374"/>
        <v>43664</v>
      </c>
      <c r="L1655" s="43">
        <f t="shared" si="369"/>
        <v>2</v>
      </c>
      <c r="M1655" s="44">
        <f t="shared" si="375"/>
        <v>2</v>
      </c>
      <c r="N1655" s="8">
        <f t="shared" si="376"/>
        <v>1.0002807309999999</v>
      </c>
      <c r="O1655" s="8">
        <f t="shared" ca="1" si="377"/>
        <v>1.000773339</v>
      </c>
      <c r="P1655" s="44">
        <v>0</v>
      </c>
      <c r="Q1655" s="42">
        <f t="shared" ca="1" si="378"/>
        <v>1631.7975727099999</v>
      </c>
      <c r="R1655" s="42"/>
      <c r="S1655" s="34">
        <f t="shared" si="379"/>
        <v>0</v>
      </c>
      <c r="T1655" s="34"/>
    </row>
    <row r="1656" spans="1:21" x14ac:dyDescent="0.2">
      <c r="A1656" s="38">
        <f t="shared" si="367"/>
        <v>43669</v>
      </c>
      <c r="B1656" s="39">
        <f t="shared" ca="1" si="370"/>
        <v>2112515.7638763692</v>
      </c>
      <c r="C1656" s="34">
        <f t="shared" ca="1" si="371"/>
        <v>2110067.6064675292</v>
      </c>
      <c r="D1656" s="34"/>
      <c r="E1656" s="40">
        <f ca="1">IF(A1656&lt;$B$1,VLOOKUP(A1656,[1]DI!$A$4:$B$15000,2,FALSE),0)</f>
        <v>6.4000000000000001E-2</v>
      </c>
      <c r="F1656" s="41">
        <f t="shared" ca="1" si="366"/>
        <v>1.0002462024890499</v>
      </c>
      <c r="G1656" s="41">
        <f ca="1">(TRUNC(PRODUCT($F$11:$F1655),16))</f>
        <v>1.5539370914736601</v>
      </c>
      <c r="H1656" s="42">
        <f t="shared" ca="1" si="372"/>
        <v>1.55278990686019</v>
      </c>
      <c r="I1656" s="42">
        <f t="shared" ca="1" si="373"/>
        <v>1.00073879</v>
      </c>
      <c r="J1656" s="40">
        <f t="shared" si="368"/>
        <v>3.5999999999999997E-2</v>
      </c>
      <c r="K1656" s="98">
        <f t="shared" si="374"/>
        <v>43664</v>
      </c>
      <c r="L1656" s="43">
        <f t="shared" si="369"/>
        <v>3</v>
      </c>
      <c r="M1656" s="44">
        <f t="shared" si="375"/>
        <v>3</v>
      </c>
      <c r="N1656" s="8">
        <f t="shared" si="376"/>
        <v>1.000421126</v>
      </c>
      <c r="O1656" s="8">
        <f t="shared" ca="1" si="377"/>
        <v>1.001160227</v>
      </c>
      <c r="P1656" s="44">
        <v>0</v>
      </c>
      <c r="Q1656" s="42">
        <f t="shared" ca="1" si="378"/>
        <v>2448.1574088399998</v>
      </c>
      <c r="R1656" s="42"/>
      <c r="S1656" s="34">
        <f t="shared" si="379"/>
        <v>0</v>
      </c>
      <c r="T1656" s="34"/>
    </row>
    <row r="1657" spans="1:21" x14ac:dyDescent="0.2">
      <c r="A1657" s="38">
        <f t="shared" si="367"/>
        <v>43670</v>
      </c>
      <c r="B1657" s="39">
        <f t="shared" ca="1" si="370"/>
        <v>2113332.4381125793</v>
      </c>
      <c r="C1657" s="34">
        <f t="shared" ca="1" si="371"/>
        <v>2110067.6064675292</v>
      </c>
      <c r="D1657" s="34"/>
      <c r="E1657" s="40">
        <f ca="1">IF(A1657&lt;$B$1,VLOOKUP(A1657,[1]DI!$A$4:$B$15000,2,FALSE),0)</f>
        <v>6.4000000000000001E-2</v>
      </c>
      <c r="F1657" s="41">
        <f t="shared" ca="1" si="366"/>
        <v>1.0002462024890499</v>
      </c>
      <c r="G1657" s="41">
        <f ca="1">(TRUNC(PRODUCT($F$11:$F1656),16))</f>
        <v>1.55431967465341</v>
      </c>
      <c r="H1657" s="42">
        <f t="shared" ca="1" si="372"/>
        <v>1.55278990686019</v>
      </c>
      <c r="I1657" s="42">
        <f t="shared" ca="1" si="373"/>
        <v>1.0009851700000001</v>
      </c>
      <c r="J1657" s="40">
        <f t="shared" si="368"/>
        <v>3.5999999999999997E-2</v>
      </c>
      <c r="K1657" s="98">
        <f t="shared" si="374"/>
        <v>43664</v>
      </c>
      <c r="L1657" s="43">
        <f t="shared" si="369"/>
        <v>4</v>
      </c>
      <c r="M1657" s="44">
        <f t="shared" si="375"/>
        <v>4</v>
      </c>
      <c r="N1657" s="8">
        <f t="shared" si="376"/>
        <v>1.0005615409999999</v>
      </c>
      <c r="O1657" s="8">
        <f t="shared" ca="1" si="377"/>
        <v>1.001547264</v>
      </c>
      <c r="P1657" s="44">
        <v>0</v>
      </c>
      <c r="Q1657" s="42">
        <f t="shared" ca="1" si="378"/>
        <v>3264.8316450500001</v>
      </c>
      <c r="R1657" s="42"/>
      <c r="S1657" s="34">
        <f t="shared" si="379"/>
        <v>0</v>
      </c>
      <c r="T1657" s="34"/>
    </row>
    <row r="1658" spans="1:21" x14ac:dyDescent="0.2">
      <c r="A1658" s="38">
        <f t="shared" si="367"/>
        <v>43671</v>
      </c>
      <c r="B1658" s="39">
        <f t="shared" ca="1" si="370"/>
        <v>2114149.4478495293</v>
      </c>
      <c r="C1658" s="34">
        <f t="shared" ca="1" si="371"/>
        <v>2110067.6064675292</v>
      </c>
      <c r="D1658" s="34"/>
      <c r="E1658" s="40">
        <f ca="1">IF(A1658&lt;$B$1,VLOOKUP(A1658,[1]DI!$A$4:$B$15000,2,FALSE),0)</f>
        <v>6.4000000000000001E-2</v>
      </c>
      <c r="F1658" s="41">
        <f t="shared" ca="1" si="366"/>
        <v>1.0002462024890499</v>
      </c>
      <c r="G1658" s="41">
        <f ca="1">(TRUNC(PRODUCT($F$11:$F1657),16))</f>
        <v>1.5547023520260901</v>
      </c>
      <c r="H1658" s="42">
        <f t="shared" ca="1" si="372"/>
        <v>1.55278990686019</v>
      </c>
      <c r="I1658" s="42">
        <f t="shared" ca="1" si="373"/>
        <v>1.00123162</v>
      </c>
      <c r="J1658" s="40">
        <f t="shared" si="368"/>
        <v>3.5999999999999997E-2</v>
      </c>
      <c r="K1658" s="98">
        <f t="shared" si="374"/>
        <v>43664</v>
      </c>
      <c r="L1658" s="43">
        <f t="shared" si="369"/>
        <v>5</v>
      </c>
      <c r="M1658" s="44">
        <f t="shared" si="375"/>
        <v>5</v>
      </c>
      <c r="N1658" s="8">
        <f t="shared" si="376"/>
        <v>1.0007019749999999</v>
      </c>
      <c r="O1658" s="8">
        <f t="shared" ca="1" si="377"/>
        <v>1.00193446</v>
      </c>
      <c r="P1658" s="44">
        <v>0</v>
      </c>
      <c r="Q1658" s="42">
        <f t="shared" ca="1" si="378"/>
        <v>4081.8413820000001</v>
      </c>
      <c r="R1658" s="42"/>
      <c r="S1658" s="34">
        <f t="shared" si="379"/>
        <v>0</v>
      </c>
      <c r="T1658" s="34"/>
    </row>
    <row r="1659" spans="1:21" x14ac:dyDescent="0.2">
      <c r="A1659" s="38">
        <f t="shared" si="367"/>
        <v>43672</v>
      </c>
      <c r="B1659" s="39">
        <f t="shared" ca="1" si="370"/>
        <v>2114966.7487758193</v>
      </c>
      <c r="C1659" s="34">
        <f t="shared" ca="1" si="371"/>
        <v>2110067.6064675292</v>
      </c>
      <c r="D1659" s="34"/>
      <c r="E1659" s="40">
        <f ca="1">IF(A1659&lt;$B$1,VLOOKUP(A1659,[1]DI!$A$4:$B$15000,2,FALSE),0)</f>
        <v>6.4000000000000001E-2</v>
      </c>
      <c r="F1659" s="41">
        <f t="shared" ca="1" si="366"/>
        <v>1.0002462024890499</v>
      </c>
      <c r="G1659" s="41">
        <f ca="1">(TRUNC(PRODUCT($F$11:$F1658),16))</f>
        <v>1.5550851236148899</v>
      </c>
      <c r="H1659" s="42">
        <f t="shared" ca="1" si="372"/>
        <v>1.55278990686019</v>
      </c>
      <c r="I1659" s="42">
        <f t="shared" ca="1" si="373"/>
        <v>1.00147812</v>
      </c>
      <c r="J1659" s="40">
        <f t="shared" si="368"/>
        <v>3.5999999999999997E-2</v>
      </c>
      <c r="K1659" s="98">
        <f t="shared" si="374"/>
        <v>43664</v>
      </c>
      <c r="L1659" s="43">
        <f t="shared" si="369"/>
        <v>6</v>
      </c>
      <c r="M1659" s="44">
        <f t="shared" si="375"/>
        <v>6</v>
      </c>
      <c r="N1659" s="8">
        <f t="shared" si="376"/>
        <v>1.000842429</v>
      </c>
      <c r="O1659" s="8">
        <f t="shared" ca="1" si="377"/>
        <v>1.002321794</v>
      </c>
      <c r="P1659" s="44">
        <v>0</v>
      </c>
      <c r="Q1659" s="42">
        <f t="shared" ca="1" si="378"/>
        <v>4899.1423082900001</v>
      </c>
      <c r="R1659" s="42"/>
      <c r="S1659" s="34">
        <f t="shared" si="379"/>
        <v>0</v>
      </c>
      <c r="T1659" s="34"/>
    </row>
    <row r="1660" spans="1:21" x14ac:dyDescent="0.2">
      <c r="A1660" s="38">
        <f t="shared" si="367"/>
        <v>43673</v>
      </c>
      <c r="B1660" s="39">
        <f t="shared" ca="1" si="370"/>
        <v>2115784.3873129194</v>
      </c>
      <c r="C1660" s="34">
        <f t="shared" ca="1" si="371"/>
        <v>2110067.6064675292</v>
      </c>
      <c r="D1660" s="34"/>
      <c r="E1660" s="40">
        <f ca="1">IF(A1660&lt;$B$1,VLOOKUP(A1660,[1]DI!$A$4:$B$15000,2,FALSE),0)</f>
        <v>0</v>
      </c>
      <c r="F1660" s="41">
        <f t="shared" ca="1" si="366"/>
        <v>1</v>
      </c>
      <c r="G1660" s="41">
        <f ca="1">(TRUNC(PRODUCT($F$11:$F1659),16))</f>
        <v>1.5554679894430099</v>
      </c>
      <c r="H1660" s="42">
        <f t="shared" ca="1" si="372"/>
        <v>1.55278990686019</v>
      </c>
      <c r="I1660" s="42">
        <f t="shared" ca="1" si="373"/>
        <v>1.0017246900000001</v>
      </c>
      <c r="J1660" s="40">
        <f t="shared" si="368"/>
        <v>3.5999999999999997E-2</v>
      </c>
      <c r="K1660" s="98">
        <f t="shared" si="374"/>
        <v>43664</v>
      </c>
      <c r="L1660" s="43">
        <f t="shared" si="369"/>
        <v>6</v>
      </c>
      <c r="M1660" s="44">
        <f t="shared" si="375"/>
        <v>7</v>
      </c>
      <c r="N1660" s="8">
        <f t="shared" si="376"/>
        <v>1.0009829029999999</v>
      </c>
      <c r="O1660" s="8">
        <f t="shared" ca="1" si="377"/>
        <v>1.0027092879999999</v>
      </c>
      <c r="P1660" s="44">
        <v>0</v>
      </c>
      <c r="Q1660" s="42">
        <f t="shared" ca="1" si="378"/>
        <v>5716.7808453899997</v>
      </c>
      <c r="R1660" s="42"/>
      <c r="S1660" s="34">
        <f t="shared" si="379"/>
        <v>0</v>
      </c>
      <c r="T1660" s="34"/>
    </row>
    <row r="1661" spans="1:21" x14ac:dyDescent="0.2">
      <c r="A1661" s="38">
        <f t="shared" si="367"/>
        <v>43674</v>
      </c>
      <c r="B1661" s="39">
        <f t="shared" ca="1" si="370"/>
        <v>2115784.3873129194</v>
      </c>
      <c r="C1661" s="34">
        <f t="shared" ca="1" si="371"/>
        <v>2110067.6064675292</v>
      </c>
      <c r="D1661" s="34"/>
      <c r="E1661" s="40">
        <f ca="1">IF(A1661&lt;$B$1,VLOOKUP(A1661,[1]DI!$A$4:$B$15000,2,FALSE),0)</f>
        <v>0</v>
      </c>
      <c r="F1661" s="41">
        <f t="shared" ca="1" si="366"/>
        <v>1</v>
      </c>
      <c r="G1661" s="41">
        <f ca="1">(TRUNC(PRODUCT($F$11:$F1660),16))</f>
        <v>1.5554679894430099</v>
      </c>
      <c r="H1661" s="42">
        <f t="shared" ca="1" si="372"/>
        <v>1.55278990686019</v>
      </c>
      <c r="I1661" s="42">
        <f t="shared" ca="1" si="373"/>
        <v>1.0017246900000001</v>
      </c>
      <c r="J1661" s="40">
        <f t="shared" si="368"/>
        <v>3.5999999999999997E-2</v>
      </c>
      <c r="K1661" s="98">
        <f t="shared" si="374"/>
        <v>43664</v>
      </c>
      <c r="L1661" s="43">
        <f t="shared" si="369"/>
        <v>6</v>
      </c>
      <c r="M1661" s="44">
        <f t="shared" si="375"/>
        <v>7</v>
      </c>
      <c r="N1661" s="8">
        <f t="shared" si="376"/>
        <v>1.0009829029999999</v>
      </c>
      <c r="O1661" s="8">
        <f t="shared" ca="1" si="377"/>
        <v>1.0027092879999999</v>
      </c>
      <c r="P1661" s="44">
        <v>0</v>
      </c>
      <c r="Q1661" s="42">
        <f t="shared" ca="1" si="378"/>
        <v>5716.7808453899997</v>
      </c>
      <c r="R1661" s="42"/>
      <c r="S1661" s="34">
        <f t="shared" si="379"/>
        <v>0</v>
      </c>
      <c r="T1661" s="34"/>
    </row>
    <row r="1662" spans="1:21" x14ac:dyDescent="0.2">
      <c r="A1662" s="38">
        <f t="shared" si="367"/>
        <v>43675</v>
      </c>
      <c r="B1662" s="39">
        <f t="shared" ca="1" si="370"/>
        <v>2115784.3873129194</v>
      </c>
      <c r="C1662" s="34">
        <f t="shared" ca="1" si="371"/>
        <v>2110067.6064675292</v>
      </c>
      <c r="D1662" s="34"/>
      <c r="E1662" s="40">
        <f ca="1">IF(A1662&lt;$B$1,VLOOKUP(A1662,[1]DI!$A$4:$B$15000,2,FALSE),0)</f>
        <v>6.4000000000000001E-2</v>
      </c>
      <c r="F1662" s="41">
        <f t="shared" ca="1" si="366"/>
        <v>1.0002462024890499</v>
      </c>
      <c r="G1662" s="41">
        <f ca="1">(TRUNC(PRODUCT($F$11:$F1661),16))</f>
        <v>1.5554679894430099</v>
      </c>
      <c r="H1662" s="42">
        <f t="shared" ca="1" si="372"/>
        <v>1.55278990686019</v>
      </c>
      <c r="I1662" s="42">
        <f t="shared" ca="1" si="373"/>
        <v>1.0017246900000001</v>
      </c>
      <c r="J1662" s="40">
        <f t="shared" si="368"/>
        <v>3.5999999999999997E-2</v>
      </c>
      <c r="K1662" s="98">
        <f t="shared" si="374"/>
        <v>43664</v>
      </c>
      <c r="L1662" s="43">
        <f t="shared" si="369"/>
        <v>7</v>
      </c>
      <c r="M1662" s="44">
        <f t="shared" si="375"/>
        <v>7</v>
      </c>
      <c r="N1662" s="8">
        <f t="shared" si="376"/>
        <v>1.0009829029999999</v>
      </c>
      <c r="O1662" s="8">
        <f t="shared" ca="1" si="377"/>
        <v>1.0027092879999999</v>
      </c>
      <c r="P1662" s="44">
        <v>0</v>
      </c>
      <c r="Q1662" s="42">
        <f t="shared" ca="1" si="378"/>
        <v>5716.7808453899997</v>
      </c>
      <c r="R1662" s="42"/>
      <c r="S1662" s="34">
        <f t="shared" si="379"/>
        <v>0</v>
      </c>
      <c r="T1662" s="34"/>
    </row>
    <row r="1663" spans="1:21" x14ac:dyDescent="0.2">
      <c r="A1663" s="38">
        <f t="shared" si="367"/>
        <v>43676</v>
      </c>
      <c r="B1663" s="39">
        <f t="shared" ca="1" si="370"/>
        <v>2116602.3423601594</v>
      </c>
      <c r="C1663" s="34">
        <f t="shared" ca="1" si="371"/>
        <v>2110067.6064675292</v>
      </c>
      <c r="D1663" s="34"/>
      <c r="E1663" s="40">
        <f ca="1">IF(A1663&lt;$B$1,VLOOKUP(A1663,[1]DI!$A$4:$B$15000,2,FALSE),0)</f>
        <v>6.4000000000000001E-2</v>
      </c>
      <c r="F1663" s="41">
        <f t="shared" ca="1" si="366"/>
        <v>1.0002462024890499</v>
      </c>
      <c r="G1663" s="41">
        <f ca="1">(TRUNC(PRODUCT($F$11:$F1662),16))</f>
        <v>1.5558509495336501</v>
      </c>
      <c r="H1663" s="42">
        <f t="shared" ca="1" si="372"/>
        <v>1.55278990686019</v>
      </c>
      <c r="I1663" s="42">
        <f t="shared" ca="1" si="373"/>
        <v>1.00197132</v>
      </c>
      <c r="J1663" s="40">
        <f t="shared" si="368"/>
        <v>3.5999999999999997E-2</v>
      </c>
      <c r="K1663" s="98">
        <f t="shared" si="374"/>
        <v>43664</v>
      </c>
      <c r="L1663" s="43">
        <f t="shared" si="369"/>
        <v>8</v>
      </c>
      <c r="M1663" s="44">
        <f t="shared" si="375"/>
        <v>8</v>
      </c>
      <c r="N1663" s="8">
        <f t="shared" si="376"/>
        <v>1.001123397</v>
      </c>
      <c r="O1663" s="8">
        <f t="shared" ca="1" si="377"/>
        <v>1.0030969320000001</v>
      </c>
      <c r="P1663" s="44">
        <v>0</v>
      </c>
      <c r="Q1663" s="42">
        <f t="shared" ca="1" si="378"/>
        <v>6534.7358926300003</v>
      </c>
      <c r="R1663" s="42"/>
      <c r="S1663" s="34">
        <f t="shared" si="379"/>
        <v>0</v>
      </c>
      <c r="T1663" s="34"/>
    </row>
    <row r="1664" spans="1:21" x14ac:dyDescent="0.2">
      <c r="A1664" s="38">
        <f t="shared" si="367"/>
        <v>43677</v>
      </c>
      <c r="B1664" s="39">
        <f t="shared" ca="1" si="370"/>
        <v>2117420.6075873394</v>
      </c>
      <c r="C1664" s="34">
        <f t="shared" ca="1" si="371"/>
        <v>2110067.6064675292</v>
      </c>
      <c r="D1664" s="34"/>
      <c r="E1664" s="40">
        <f ca="1">IF(A1664&lt;$B$1,VLOOKUP(A1664,[1]DI!$A$4:$B$15000,2,FALSE),0)</f>
        <v>6.4000000000000001E-2</v>
      </c>
      <c r="F1664" s="41">
        <f t="shared" ca="1" si="366"/>
        <v>1.0002462024890499</v>
      </c>
      <c r="G1664" s="41">
        <f ca="1">(TRUNC(PRODUCT($F$11:$F1663),16))</f>
        <v>1.55623400391001</v>
      </c>
      <c r="H1664" s="42">
        <f t="shared" ca="1" si="372"/>
        <v>1.55278990686019</v>
      </c>
      <c r="I1664" s="42">
        <f t="shared" ca="1" si="373"/>
        <v>1.00221801</v>
      </c>
      <c r="J1664" s="40">
        <f t="shared" si="368"/>
        <v>3.5999999999999997E-2</v>
      </c>
      <c r="K1664" s="98">
        <f t="shared" si="374"/>
        <v>43664</v>
      </c>
      <c r="L1664" s="43">
        <f t="shared" si="369"/>
        <v>9</v>
      </c>
      <c r="M1664" s="44">
        <f t="shared" si="375"/>
        <v>9</v>
      </c>
      <c r="N1664" s="8">
        <f t="shared" si="376"/>
        <v>1.00126391</v>
      </c>
      <c r="O1664" s="8">
        <f t="shared" ca="1" si="377"/>
        <v>1.0034847229999999</v>
      </c>
      <c r="P1664" s="44">
        <v>0</v>
      </c>
      <c r="Q1664" s="42">
        <f t="shared" ca="1" si="378"/>
        <v>7353.0011198100001</v>
      </c>
      <c r="R1664" s="42"/>
      <c r="S1664" s="34">
        <f t="shared" si="379"/>
        <v>0</v>
      </c>
      <c r="T1664" s="34"/>
    </row>
    <row r="1665" spans="1:20" x14ac:dyDescent="0.2">
      <c r="A1665" s="38">
        <f t="shared" si="367"/>
        <v>43678</v>
      </c>
      <c r="B1665" s="39">
        <f t="shared" ca="1" si="370"/>
        <v>2118239.170334049</v>
      </c>
      <c r="C1665" s="34">
        <f t="shared" ca="1" si="371"/>
        <v>2110067.6064675292</v>
      </c>
      <c r="D1665" s="34"/>
      <c r="E1665" s="40">
        <f ca="1">IF(A1665&lt;$B$1,VLOOKUP(A1665,[1]DI!$A$4:$B$15000,2,FALSE),0)</f>
        <v>5.8999999999999997E-2</v>
      </c>
      <c r="F1665" s="41">
        <f t="shared" ca="1" si="366"/>
        <v>1.00022750629873</v>
      </c>
      <c r="G1665" s="41">
        <f ca="1">(TRUNC(PRODUCT($F$11:$F1664),16))</f>
        <v>1.5566171525953201</v>
      </c>
      <c r="H1665" s="42">
        <f t="shared" ca="1" si="372"/>
        <v>1.55278990686019</v>
      </c>
      <c r="I1665" s="42">
        <f t="shared" ca="1" si="373"/>
        <v>1.0024647499999999</v>
      </c>
      <c r="J1665" s="40">
        <f t="shared" si="368"/>
        <v>3.5999999999999997E-2</v>
      </c>
      <c r="K1665" s="98">
        <f t="shared" si="374"/>
        <v>43664</v>
      </c>
      <c r="L1665" s="43">
        <f t="shared" si="369"/>
        <v>10</v>
      </c>
      <c r="M1665" s="44">
        <f t="shared" si="375"/>
        <v>10</v>
      </c>
      <c r="N1665" s="8">
        <f t="shared" si="376"/>
        <v>1.001404443</v>
      </c>
      <c r="O1665" s="8">
        <f t="shared" ca="1" si="377"/>
        <v>1.0038726549999999</v>
      </c>
      <c r="P1665" s="44">
        <v>0</v>
      </c>
      <c r="Q1665" s="42">
        <f t="shared" ca="1" si="378"/>
        <v>8171.5638665200004</v>
      </c>
      <c r="R1665" s="42"/>
      <c r="S1665" s="34">
        <f t="shared" si="379"/>
        <v>0</v>
      </c>
      <c r="T1665" s="34"/>
    </row>
    <row r="1666" spans="1:20" x14ac:dyDescent="0.2">
      <c r="A1666" s="38">
        <f t="shared" si="367"/>
        <v>43679</v>
      </c>
      <c r="B1666" s="39">
        <f t="shared" ca="1" si="370"/>
        <v>2119018.4626125391</v>
      </c>
      <c r="C1666" s="34">
        <f t="shared" ca="1" si="371"/>
        <v>2110067.6064675292</v>
      </c>
      <c r="D1666" s="34"/>
      <c r="E1666" s="40">
        <f ca="1">IF(A1666&lt;$B$1,VLOOKUP(A1666,[1]DI!$A$4:$B$15000,2,FALSE),0)</f>
        <v>5.8999999999999997E-2</v>
      </c>
      <c r="F1666" s="41">
        <f t="shared" ca="1" si="366"/>
        <v>1.00022750629873</v>
      </c>
      <c r="G1666" s="41">
        <f ca="1">(TRUNC(PRODUCT($F$11:$F1665),16))</f>
        <v>1.5569712928022501</v>
      </c>
      <c r="H1666" s="42">
        <f t="shared" ca="1" si="372"/>
        <v>1.55278990686019</v>
      </c>
      <c r="I1666" s="42">
        <f t="shared" ca="1" si="373"/>
        <v>1.00269282</v>
      </c>
      <c r="J1666" s="40">
        <f t="shared" si="368"/>
        <v>3.5999999999999997E-2</v>
      </c>
      <c r="K1666" s="98">
        <f t="shared" si="374"/>
        <v>43664</v>
      </c>
      <c r="L1666" s="43">
        <f t="shared" si="369"/>
        <v>11</v>
      </c>
      <c r="M1666" s="44">
        <f t="shared" si="375"/>
        <v>11</v>
      </c>
      <c r="N1666" s="8">
        <f t="shared" si="376"/>
        <v>1.001544996</v>
      </c>
      <c r="O1666" s="8">
        <f t="shared" ca="1" si="377"/>
        <v>1.0042419760000001</v>
      </c>
      <c r="P1666" s="44">
        <v>0</v>
      </c>
      <c r="Q1666" s="42">
        <f t="shared" ca="1" si="378"/>
        <v>8950.8561450100005</v>
      </c>
      <c r="R1666" s="42"/>
      <c r="S1666" s="34">
        <f t="shared" si="379"/>
        <v>0</v>
      </c>
      <c r="T1666" s="34"/>
    </row>
    <row r="1667" spans="1:20" x14ac:dyDescent="0.2">
      <c r="A1667" s="38">
        <f t="shared" si="367"/>
        <v>43680</v>
      </c>
      <c r="B1667" s="39">
        <f t="shared" ca="1" si="370"/>
        <v>2119798.039750149</v>
      </c>
      <c r="C1667" s="34">
        <f t="shared" ca="1" si="371"/>
        <v>2110067.6064675292</v>
      </c>
      <c r="D1667" s="34"/>
      <c r="E1667" s="40">
        <f ca="1">IF(A1667&lt;$B$1,VLOOKUP(A1667,[1]DI!$A$4:$B$15000,2,FALSE),0)</f>
        <v>0</v>
      </c>
      <c r="F1667" s="41">
        <f t="shared" ca="1" si="366"/>
        <v>1</v>
      </c>
      <c r="G1667" s="41">
        <f ca="1">(TRUNC(PRODUCT($F$11:$F1666),16))</f>
        <v>1.5573255135783</v>
      </c>
      <c r="H1667" s="42">
        <f t="shared" ca="1" si="372"/>
        <v>1.55278990686019</v>
      </c>
      <c r="I1667" s="42">
        <f t="shared" ca="1" si="373"/>
        <v>1.0029209400000001</v>
      </c>
      <c r="J1667" s="40">
        <f t="shared" si="368"/>
        <v>3.5999999999999997E-2</v>
      </c>
      <c r="K1667" s="98">
        <f t="shared" si="374"/>
        <v>43664</v>
      </c>
      <c r="L1667" s="43">
        <f t="shared" si="369"/>
        <v>11</v>
      </c>
      <c r="M1667" s="44">
        <f t="shared" si="375"/>
        <v>12</v>
      </c>
      <c r="N1667" s="8">
        <f t="shared" si="376"/>
        <v>1.0016855689999999</v>
      </c>
      <c r="O1667" s="8">
        <f t="shared" ca="1" si="377"/>
        <v>1.0046114319999999</v>
      </c>
      <c r="P1667" s="44">
        <v>0</v>
      </c>
      <c r="Q1667" s="42">
        <f t="shared" ca="1" si="378"/>
        <v>9730.4332826200007</v>
      </c>
      <c r="R1667" s="42"/>
      <c r="S1667" s="34">
        <f t="shared" si="379"/>
        <v>0</v>
      </c>
      <c r="T1667" s="34"/>
    </row>
    <row r="1668" spans="1:20" x14ac:dyDescent="0.2">
      <c r="A1668" s="38">
        <f t="shared" si="367"/>
        <v>43681</v>
      </c>
      <c r="B1668" s="39">
        <f t="shared" ca="1" si="370"/>
        <v>2119798.039750149</v>
      </c>
      <c r="C1668" s="34">
        <f t="shared" ca="1" si="371"/>
        <v>2110067.6064675292</v>
      </c>
      <c r="D1668" s="34"/>
      <c r="E1668" s="40">
        <f ca="1">IF(A1668&lt;$B$1,VLOOKUP(A1668,[1]DI!$A$4:$B$15000,2,FALSE),0)</f>
        <v>0</v>
      </c>
      <c r="F1668" s="41">
        <f t="shared" ca="1" si="366"/>
        <v>1</v>
      </c>
      <c r="G1668" s="41">
        <f ca="1">(TRUNC(PRODUCT($F$11:$F1667),16))</f>
        <v>1.5573255135783</v>
      </c>
      <c r="H1668" s="42">
        <f t="shared" ca="1" si="372"/>
        <v>1.55278990686019</v>
      </c>
      <c r="I1668" s="42">
        <f t="shared" ca="1" si="373"/>
        <v>1.0029209400000001</v>
      </c>
      <c r="J1668" s="40">
        <f t="shared" si="368"/>
        <v>3.5999999999999997E-2</v>
      </c>
      <c r="K1668" s="98">
        <f t="shared" si="374"/>
        <v>43664</v>
      </c>
      <c r="L1668" s="43">
        <f t="shared" si="369"/>
        <v>11</v>
      </c>
      <c r="M1668" s="44">
        <f t="shared" si="375"/>
        <v>12</v>
      </c>
      <c r="N1668" s="8">
        <f t="shared" si="376"/>
        <v>1.0016855689999999</v>
      </c>
      <c r="O1668" s="8">
        <f t="shared" ca="1" si="377"/>
        <v>1.0046114319999999</v>
      </c>
      <c r="P1668" s="44">
        <v>0</v>
      </c>
      <c r="Q1668" s="42">
        <f t="shared" ca="1" si="378"/>
        <v>9730.4332826200007</v>
      </c>
      <c r="R1668" s="42"/>
      <c r="S1668" s="34">
        <f t="shared" si="379"/>
        <v>0</v>
      </c>
      <c r="T1668" s="34"/>
    </row>
    <row r="1669" spans="1:20" x14ac:dyDescent="0.2">
      <c r="A1669" s="38">
        <f t="shared" si="367"/>
        <v>43682</v>
      </c>
      <c r="B1669" s="39">
        <f t="shared" ca="1" si="370"/>
        <v>2119798.039750149</v>
      </c>
      <c r="C1669" s="34">
        <f t="shared" ca="1" si="371"/>
        <v>2110067.6064675292</v>
      </c>
      <c r="D1669" s="34"/>
      <c r="E1669" s="40">
        <f ca="1">IF(A1669&lt;$B$1,VLOOKUP(A1669,[1]DI!$A$4:$B$15000,2,FALSE),0)</f>
        <v>5.8999999999999997E-2</v>
      </c>
      <c r="F1669" s="41">
        <f t="shared" ca="1" si="366"/>
        <v>1.00022750629873</v>
      </c>
      <c r="G1669" s="41">
        <f ca="1">(TRUNC(PRODUCT($F$11:$F1668),16))</f>
        <v>1.5573255135783</v>
      </c>
      <c r="H1669" s="42">
        <f t="shared" ca="1" si="372"/>
        <v>1.55278990686019</v>
      </c>
      <c r="I1669" s="42">
        <f t="shared" ca="1" si="373"/>
        <v>1.0029209400000001</v>
      </c>
      <c r="J1669" s="40">
        <f t="shared" si="368"/>
        <v>3.5999999999999997E-2</v>
      </c>
      <c r="K1669" s="98">
        <f t="shared" si="374"/>
        <v>43664</v>
      </c>
      <c r="L1669" s="43">
        <f t="shared" si="369"/>
        <v>12</v>
      </c>
      <c r="M1669" s="44">
        <f t="shared" si="375"/>
        <v>12</v>
      </c>
      <c r="N1669" s="8">
        <f t="shared" si="376"/>
        <v>1.0016855689999999</v>
      </c>
      <c r="O1669" s="8">
        <f t="shared" ca="1" si="377"/>
        <v>1.0046114319999999</v>
      </c>
      <c r="P1669" s="44">
        <v>0</v>
      </c>
      <c r="Q1669" s="42">
        <f t="shared" ca="1" si="378"/>
        <v>9730.4332826200007</v>
      </c>
      <c r="R1669" s="42"/>
      <c r="S1669" s="34">
        <f t="shared" si="379"/>
        <v>0</v>
      </c>
      <c r="T1669" s="34"/>
    </row>
    <row r="1670" spans="1:20" x14ac:dyDescent="0.2">
      <c r="A1670" s="38">
        <f t="shared" si="367"/>
        <v>43683</v>
      </c>
      <c r="B1670" s="39">
        <f t="shared" ca="1" si="370"/>
        <v>2120577.8996368293</v>
      </c>
      <c r="C1670" s="34">
        <f t="shared" ca="1" si="371"/>
        <v>2110067.6064675292</v>
      </c>
      <c r="D1670" s="34"/>
      <c r="E1670" s="40">
        <f ca="1">IF(A1670&lt;$B$1,VLOOKUP(A1670,[1]DI!$A$4:$B$15000,2,FALSE),0)</f>
        <v>5.8999999999999997E-2</v>
      </c>
      <c r="F1670" s="41">
        <f t="shared" ca="1" si="366"/>
        <v>1.00022750629873</v>
      </c>
      <c r="G1670" s="41">
        <f ca="1">(TRUNC(PRODUCT($F$11:$F1669),16))</f>
        <v>1.5576798149418101</v>
      </c>
      <c r="H1670" s="42">
        <f t="shared" ca="1" si="372"/>
        <v>1.55278990686019</v>
      </c>
      <c r="I1670" s="42">
        <f t="shared" ca="1" si="373"/>
        <v>1.0031491100000001</v>
      </c>
      <c r="J1670" s="40">
        <f t="shared" si="368"/>
        <v>3.5999999999999997E-2</v>
      </c>
      <c r="K1670" s="98">
        <f t="shared" si="374"/>
        <v>43664</v>
      </c>
      <c r="L1670" s="43">
        <f t="shared" si="369"/>
        <v>13</v>
      </c>
      <c r="M1670" s="44">
        <f t="shared" si="375"/>
        <v>13</v>
      </c>
      <c r="N1670" s="8">
        <f t="shared" si="376"/>
        <v>1.0018261610000001</v>
      </c>
      <c r="O1670" s="8">
        <f t="shared" ca="1" si="377"/>
        <v>1.0049810219999999</v>
      </c>
      <c r="P1670" s="44">
        <v>0</v>
      </c>
      <c r="Q1670" s="42">
        <f t="shared" ca="1" si="378"/>
        <v>10510.293169299999</v>
      </c>
      <c r="R1670" s="42"/>
      <c r="S1670" s="34">
        <f t="shared" si="379"/>
        <v>0</v>
      </c>
      <c r="T1670" s="34"/>
    </row>
    <row r="1671" spans="1:20" x14ac:dyDescent="0.2">
      <c r="A1671" s="38">
        <f t="shared" si="367"/>
        <v>43684</v>
      </c>
      <c r="B1671" s="39">
        <f t="shared" ca="1" si="370"/>
        <v>2121358.0401624893</v>
      </c>
      <c r="C1671" s="34">
        <f t="shared" ca="1" si="371"/>
        <v>2110067.6064675292</v>
      </c>
      <c r="D1671" s="34"/>
      <c r="E1671" s="40">
        <f ca="1">IF(A1671&lt;$B$1,VLOOKUP(A1671,[1]DI!$A$4:$B$15000,2,FALSE),0)</f>
        <v>5.8999999999999997E-2</v>
      </c>
      <c r="F1671" s="41">
        <f t="shared" ca="1" si="366"/>
        <v>1.00022750629873</v>
      </c>
      <c r="G1671" s="41">
        <f ca="1">(TRUNC(PRODUCT($F$11:$F1670),16))</f>
        <v>1.55803419691112</v>
      </c>
      <c r="H1671" s="42">
        <f t="shared" ca="1" si="372"/>
        <v>1.55278990686019</v>
      </c>
      <c r="I1671" s="42">
        <f t="shared" ca="1" si="373"/>
        <v>1.00337733</v>
      </c>
      <c r="J1671" s="40">
        <f t="shared" si="368"/>
        <v>3.5999999999999997E-2</v>
      </c>
      <c r="K1671" s="98">
        <f t="shared" si="374"/>
        <v>43664</v>
      </c>
      <c r="L1671" s="43">
        <f t="shared" si="369"/>
        <v>14</v>
      </c>
      <c r="M1671" s="44">
        <f t="shared" si="375"/>
        <v>14</v>
      </c>
      <c r="N1671" s="8">
        <f t="shared" si="376"/>
        <v>1.0019667729999999</v>
      </c>
      <c r="O1671" s="8">
        <f t="shared" ca="1" si="377"/>
        <v>1.0053507450000001</v>
      </c>
      <c r="P1671" s="44">
        <v>0</v>
      </c>
      <c r="Q1671" s="42">
        <f t="shared" ca="1" si="378"/>
        <v>11290.43369496</v>
      </c>
      <c r="R1671" s="42"/>
      <c r="S1671" s="34">
        <f t="shared" si="379"/>
        <v>0</v>
      </c>
      <c r="T1671" s="34"/>
    </row>
    <row r="1672" spans="1:20" x14ac:dyDescent="0.2">
      <c r="A1672" s="38">
        <f t="shared" si="367"/>
        <v>43685</v>
      </c>
      <c r="B1672" s="39">
        <f t="shared" ca="1" si="370"/>
        <v>2122138.4866479593</v>
      </c>
      <c r="C1672" s="34">
        <f t="shared" ca="1" si="371"/>
        <v>2110067.6064675292</v>
      </c>
      <c r="D1672" s="34"/>
      <c r="E1672" s="40">
        <f ca="1">IF(A1672&lt;$B$1,VLOOKUP(A1672,[1]DI!$A$4:$B$15000,2,FALSE),0)</f>
        <v>5.8999999999999997E-2</v>
      </c>
      <c r="F1672" s="41">
        <f t="shared" ca="1" si="366"/>
        <v>1.00022750629873</v>
      </c>
      <c r="G1672" s="41">
        <f ca="1">(TRUNC(PRODUCT($F$11:$F1671),16))</f>
        <v>1.55838865950455</v>
      </c>
      <c r="H1672" s="42">
        <f t="shared" ca="1" si="372"/>
        <v>1.55278990686019</v>
      </c>
      <c r="I1672" s="42">
        <f t="shared" ca="1" si="373"/>
        <v>1.0036056099999999</v>
      </c>
      <c r="J1672" s="40">
        <f t="shared" si="368"/>
        <v>3.5999999999999997E-2</v>
      </c>
      <c r="K1672" s="98">
        <f t="shared" si="374"/>
        <v>43664</v>
      </c>
      <c r="L1672" s="43">
        <f t="shared" si="369"/>
        <v>15</v>
      </c>
      <c r="M1672" s="44">
        <f t="shared" si="375"/>
        <v>15</v>
      </c>
      <c r="N1672" s="8">
        <f t="shared" si="376"/>
        <v>1.0021074050000001</v>
      </c>
      <c r="O1672" s="8">
        <f t="shared" ca="1" si="377"/>
        <v>1.005720613</v>
      </c>
      <c r="P1672" s="44">
        <v>0</v>
      </c>
      <c r="Q1672" s="42">
        <f t="shared" ca="1" si="378"/>
        <v>12070.88018043</v>
      </c>
      <c r="R1672" s="42"/>
      <c r="S1672" s="34">
        <f t="shared" si="379"/>
        <v>0</v>
      </c>
      <c r="T1672" s="34"/>
    </row>
    <row r="1673" spans="1:20" x14ac:dyDescent="0.2">
      <c r="A1673" s="38">
        <f t="shared" si="367"/>
        <v>43686</v>
      </c>
      <c r="B1673" s="39">
        <f t="shared" ca="1" si="370"/>
        <v>2122919.215882489</v>
      </c>
      <c r="C1673" s="34">
        <f t="shared" ca="1" si="371"/>
        <v>2110067.6064675292</v>
      </c>
      <c r="D1673" s="34"/>
      <c r="E1673" s="40">
        <f ca="1">IF(A1673&lt;$B$1,VLOOKUP(A1673,[1]DI!$A$4:$B$15000,2,FALSE),0)</f>
        <v>5.8999999999999997E-2</v>
      </c>
      <c r="F1673" s="41">
        <f t="shared" ca="1" si="366"/>
        <v>1.00022750629873</v>
      </c>
      <c r="G1673" s="41">
        <f ca="1">(TRUNC(PRODUCT($F$11:$F1672),16))</f>
        <v>1.55874320274046</v>
      </c>
      <c r="H1673" s="42">
        <f t="shared" ca="1" si="372"/>
        <v>1.55278990686019</v>
      </c>
      <c r="I1673" s="42">
        <f t="shared" ca="1" si="373"/>
        <v>1.00383394</v>
      </c>
      <c r="J1673" s="40">
        <f t="shared" si="368"/>
        <v>3.5999999999999997E-2</v>
      </c>
      <c r="K1673" s="98">
        <f t="shared" si="374"/>
        <v>43664</v>
      </c>
      <c r="L1673" s="43">
        <f t="shared" si="369"/>
        <v>16</v>
      </c>
      <c r="M1673" s="44">
        <f t="shared" si="375"/>
        <v>16</v>
      </c>
      <c r="N1673" s="8">
        <f t="shared" si="376"/>
        <v>1.002248056</v>
      </c>
      <c r="O1673" s="8">
        <f t="shared" ca="1" si="377"/>
        <v>1.006090615</v>
      </c>
      <c r="P1673" s="44">
        <v>0</v>
      </c>
      <c r="Q1673" s="42">
        <f t="shared" ca="1" si="378"/>
        <v>12851.609414959999</v>
      </c>
      <c r="R1673" s="42"/>
      <c r="S1673" s="34">
        <f t="shared" si="379"/>
        <v>0</v>
      </c>
      <c r="T1673" s="34"/>
    </row>
    <row r="1674" spans="1:20" x14ac:dyDescent="0.2">
      <c r="A1674" s="38">
        <f t="shared" si="367"/>
        <v>43687</v>
      </c>
      <c r="B1674" s="39">
        <f t="shared" ca="1" si="370"/>
        <v>2123700.2067653993</v>
      </c>
      <c r="C1674" s="34">
        <f t="shared" ca="1" si="371"/>
        <v>2110067.6064675292</v>
      </c>
      <c r="D1674" s="34"/>
      <c r="E1674" s="40">
        <f ca="1">IF(A1674&lt;$B$1,VLOOKUP(A1674,[1]DI!$A$4:$B$15000,2,FALSE),0)</f>
        <v>0</v>
      </c>
      <c r="F1674" s="41">
        <f t="shared" ca="1" si="366"/>
        <v>1</v>
      </c>
      <c r="G1674" s="41">
        <f ca="1">(TRUNC(PRODUCT($F$11:$F1673),16))</f>
        <v>1.55909782663718</v>
      </c>
      <c r="H1674" s="42">
        <f t="shared" ca="1" si="372"/>
        <v>1.55278990686019</v>
      </c>
      <c r="I1674" s="42">
        <f t="shared" ca="1" si="373"/>
        <v>1.0040623099999999</v>
      </c>
      <c r="J1674" s="40">
        <f t="shared" si="368"/>
        <v>3.5999999999999997E-2</v>
      </c>
      <c r="K1674" s="98">
        <f t="shared" si="374"/>
        <v>43664</v>
      </c>
      <c r="L1674" s="43">
        <f t="shared" si="369"/>
        <v>16</v>
      </c>
      <c r="M1674" s="44">
        <f t="shared" si="375"/>
        <v>17</v>
      </c>
      <c r="N1674" s="8">
        <f t="shared" si="376"/>
        <v>1.002388727</v>
      </c>
      <c r="O1674" s="8">
        <f t="shared" ca="1" si="377"/>
        <v>1.0064607409999999</v>
      </c>
      <c r="P1674" s="44">
        <v>0</v>
      </c>
      <c r="Q1674" s="42">
        <f t="shared" ca="1" si="378"/>
        <v>13632.60029787</v>
      </c>
      <c r="R1674" s="42"/>
      <c r="S1674" s="34">
        <f t="shared" si="379"/>
        <v>0</v>
      </c>
      <c r="T1674" s="34"/>
    </row>
    <row r="1675" spans="1:20" x14ac:dyDescent="0.2">
      <c r="A1675" s="38">
        <f t="shared" si="367"/>
        <v>43688</v>
      </c>
      <c r="B1675" s="39">
        <f t="shared" ca="1" si="370"/>
        <v>2123700.2067653993</v>
      </c>
      <c r="C1675" s="34">
        <f t="shared" ca="1" si="371"/>
        <v>2110067.6064675292</v>
      </c>
      <c r="D1675" s="34"/>
      <c r="E1675" s="40">
        <f ca="1">IF(A1675&lt;$B$1,VLOOKUP(A1675,[1]DI!$A$4:$B$15000,2,FALSE),0)</f>
        <v>0</v>
      </c>
      <c r="F1675" s="41">
        <f t="shared" ca="1" si="366"/>
        <v>1</v>
      </c>
      <c r="G1675" s="41">
        <f ca="1">(TRUNC(PRODUCT($F$11:$F1674),16))</f>
        <v>1.55909782663718</v>
      </c>
      <c r="H1675" s="42">
        <f t="shared" ca="1" si="372"/>
        <v>1.55278990686019</v>
      </c>
      <c r="I1675" s="42">
        <f t="shared" ca="1" si="373"/>
        <v>1.0040623099999999</v>
      </c>
      <c r="J1675" s="40">
        <f t="shared" si="368"/>
        <v>3.5999999999999997E-2</v>
      </c>
      <c r="K1675" s="98">
        <f t="shared" si="374"/>
        <v>43664</v>
      </c>
      <c r="L1675" s="43">
        <f t="shared" si="369"/>
        <v>16</v>
      </c>
      <c r="M1675" s="44">
        <f t="shared" si="375"/>
        <v>17</v>
      </c>
      <c r="N1675" s="8">
        <f t="shared" si="376"/>
        <v>1.002388727</v>
      </c>
      <c r="O1675" s="8">
        <f t="shared" ca="1" si="377"/>
        <v>1.0064607409999999</v>
      </c>
      <c r="P1675" s="44">
        <v>0</v>
      </c>
      <c r="Q1675" s="42">
        <f t="shared" ca="1" si="378"/>
        <v>13632.60029787</v>
      </c>
      <c r="R1675" s="42"/>
      <c r="S1675" s="34">
        <f t="shared" si="379"/>
        <v>0</v>
      </c>
      <c r="T1675" s="34"/>
    </row>
    <row r="1676" spans="1:20" x14ac:dyDescent="0.2">
      <c r="A1676" s="38">
        <f t="shared" si="367"/>
        <v>43689</v>
      </c>
      <c r="B1676" s="39">
        <f t="shared" ca="1" si="370"/>
        <v>2123700.2067653993</v>
      </c>
      <c r="C1676" s="34">
        <f t="shared" ca="1" si="371"/>
        <v>2110067.6064675292</v>
      </c>
      <c r="D1676" s="34"/>
      <c r="E1676" s="40">
        <f ca="1">IF(A1676&lt;$B$1,VLOOKUP(A1676,[1]DI!$A$4:$B$15000,2,FALSE),0)</f>
        <v>5.8999999999999997E-2</v>
      </c>
      <c r="F1676" s="41">
        <f t="shared" ref="F1676:F1739" ca="1" si="380">IF(A1676&lt;A$9,1,ROUND(((1+E1676)^(1/252)),16))</f>
        <v>1.00022750629873</v>
      </c>
      <c r="G1676" s="41">
        <f ca="1">(TRUNC(PRODUCT($F$11:$F1675),16))</f>
        <v>1.55909782663718</v>
      </c>
      <c r="H1676" s="42">
        <f t="shared" ca="1" si="372"/>
        <v>1.55278990686019</v>
      </c>
      <c r="I1676" s="42">
        <f t="shared" ca="1" si="373"/>
        <v>1.0040623099999999</v>
      </c>
      <c r="J1676" s="40">
        <f t="shared" si="368"/>
        <v>3.5999999999999997E-2</v>
      </c>
      <c r="K1676" s="98">
        <f t="shared" si="374"/>
        <v>43664</v>
      </c>
      <c r="L1676" s="43">
        <f t="shared" si="369"/>
        <v>17</v>
      </c>
      <c r="M1676" s="44">
        <f t="shared" si="375"/>
        <v>17</v>
      </c>
      <c r="N1676" s="8">
        <f t="shared" si="376"/>
        <v>1.002388727</v>
      </c>
      <c r="O1676" s="8">
        <f t="shared" ca="1" si="377"/>
        <v>1.0064607409999999</v>
      </c>
      <c r="P1676" s="44">
        <v>0</v>
      </c>
      <c r="Q1676" s="42">
        <f t="shared" ca="1" si="378"/>
        <v>13632.60029787</v>
      </c>
      <c r="R1676" s="42"/>
      <c r="S1676" s="34">
        <f t="shared" si="379"/>
        <v>0</v>
      </c>
      <c r="T1676" s="34"/>
    </row>
    <row r="1677" spans="1:20" x14ac:dyDescent="0.2">
      <c r="A1677" s="38">
        <f t="shared" ref="A1677:A1740" si="381">(A1676+1)</f>
        <v>43690</v>
      </c>
      <c r="B1677" s="39">
        <f t="shared" ca="1" si="370"/>
        <v>2124481.5014980491</v>
      </c>
      <c r="C1677" s="34">
        <f t="shared" ca="1" si="371"/>
        <v>2110067.6064675292</v>
      </c>
      <c r="D1677" s="34"/>
      <c r="E1677" s="40">
        <f ca="1">IF(A1677&lt;$B$1,VLOOKUP(A1677,[1]DI!$A$4:$B$15000,2,FALSE),0)</f>
        <v>5.8999999999999997E-2</v>
      </c>
      <c r="F1677" s="41">
        <f t="shared" ca="1" si="380"/>
        <v>1.00022750629873</v>
      </c>
      <c r="G1677" s="41">
        <f ca="1">(TRUNC(PRODUCT($F$11:$F1676),16))</f>
        <v>1.55945253121308</v>
      </c>
      <c r="H1677" s="42">
        <f t="shared" ca="1" si="372"/>
        <v>1.55278990686019</v>
      </c>
      <c r="I1677" s="42">
        <f t="shared" ca="1" si="373"/>
        <v>1.0042907400000001</v>
      </c>
      <c r="J1677" s="40">
        <f t="shared" ref="J1677:J1740" si="382">J1676</f>
        <v>3.5999999999999997E-2</v>
      </c>
      <c r="K1677" s="98">
        <f t="shared" si="374"/>
        <v>43664</v>
      </c>
      <c r="L1677" s="43">
        <f t="shared" si="369"/>
        <v>18</v>
      </c>
      <c r="M1677" s="44">
        <f t="shared" si="375"/>
        <v>18</v>
      </c>
      <c r="N1677" s="8">
        <f t="shared" si="376"/>
        <v>1.0025294179999999</v>
      </c>
      <c r="O1677" s="8">
        <f t="shared" ca="1" si="377"/>
        <v>1.0068310110000001</v>
      </c>
      <c r="P1677" s="44">
        <v>0</v>
      </c>
      <c r="Q1677" s="42">
        <f t="shared" ca="1" si="378"/>
        <v>14413.89503052</v>
      </c>
      <c r="R1677" s="42"/>
      <c r="S1677" s="34">
        <f t="shared" si="379"/>
        <v>0</v>
      </c>
      <c r="T1677" s="34"/>
    </row>
    <row r="1678" spans="1:20" x14ac:dyDescent="0.2">
      <c r="A1678" s="38">
        <f t="shared" si="381"/>
        <v>43691</v>
      </c>
      <c r="B1678" s="39">
        <f t="shared" ca="1" si="370"/>
        <v>2125263.1021904992</v>
      </c>
      <c r="C1678" s="34">
        <f t="shared" ca="1" si="371"/>
        <v>2110067.6064675292</v>
      </c>
      <c r="D1678" s="34"/>
      <c r="E1678" s="40">
        <f ca="1">IF(A1678&lt;$B$1,VLOOKUP(A1678,[1]DI!$A$4:$B$15000,2,FALSE),0)</f>
        <v>5.8999999999999997E-2</v>
      </c>
      <c r="F1678" s="41">
        <f t="shared" ca="1" si="380"/>
        <v>1.00022750629873</v>
      </c>
      <c r="G1678" s="41">
        <f ca="1">(TRUNC(PRODUCT($F$11:$F1677),16))</f>
        <v>1.5598073164865001</v>
      </c>
      <c r="H1678" s="42">
        <f t="shared" ca="1" si="372"/>
        <v>1.55278990686019</v>
      </c>
      <c r="I1678" s="42">
        <f t="shared" ca="1" si="373"/>
        <v>1.0045192300000001</v>
      </c>
      <c r="J1678" s="40">
        <f t="shared" si="382"/>
        <v>3.5999999999999997E-2</v>
      </c>
      <c r="K1678" s="98">
        <f t="shared" si="374"/>
        <v>43664</v>
      </c>
      <c r="L1678" s="43">
        <f t="shared" ref="L1678:L1741" si="383">IF(A1678&gt;K1678,IF(NETWORKDAYS(K1678,A1678,$W$12:$W$197)-1=0,1,NETWORKDAYS(K1678,A1678,$W$12:$W$197)-1),0)</f>
        <v>19</v>
      </c>
      <c r="M1678" s="44">
        <f t="shared" si="375"/>
        <v>19</v>
      </c>
      <c r="N1678" s="8">
        <f t="shared" si="376"/>
        <v>1.002670129</v>
      </c>
      <c r="O1678" s="8">
        <f t="shared" ca="1" si="377"/>
        <v>1.007201426</v>
      </c>
      <c r="P1678" s="44">
        <v>0</v>
      </c>
      <c r="Q1678" s="42">
        <f t="shared" ca="1" si="378"/>
        <v>15195.495722969999</v>
      </c>
      <c r="R1678" s="42"/>
      <c r="S1678" s="34">
        <f t="shared" si="379"/>
        <v>0</v>
      </c>
      <c r="T1678" s="34"/>
    </row>
    <row r="1679" spans="1:20" x14ac:dyDescent="0.2">
      <c r="A1679" s="38">
        <f t="shared" si="381"/>
        <v>43692</v>
      </c>
      <c r="B1679" s="39">
        <f t="shared" ca="1" si="370"/>
        <v>2126044.9624212594</v>
      </c>
      <c r="C1679" s="34">
        <f t="shared" ca="1" si="371"/>
        <v>2110067.6064675292</v>
      </c>
      <c r="D1679" s="34"/>
      <c r="E1679" s="40">
        <f ca="1">IF(A1679&lt;$B$1,VLOOKUP(A1679,[1]DI!$A$4:$B$15000,2,FALSE),0)</f>
        <v>5.8999999999999997E-2</v>
      </c>
      <c r="F1679" s="41">
        <f t="shared" ca="1" si="380"/>
        <v>1.00022750629873</v>
      </c>
      <c r="G1679" s="41">
        <f ca="1">(TRUNC(PRODUCT($F$11:$F1678),16))</f>
        <v>1.5601621824758101</v>
      </c>
      <c r="H1679" s="42">
        <f t="shared" ca="1" si="372"/>
        <v>1.55278990686019</v>
      </c>
      <c r="I1679" s="42">
        <f t="shared" ca="1" si="373"/>
        <v>1.0047477600000001</v>
      </c>
      <c r="J1679" s="40">
        <f t="shared" si="382"/>
        <v>3.5999999999999997E-2</v>
      </c>
      <c r="K1679" s="98">
        <f t="shared" si="374"/>
        <v>43664</v>
      </c>
      <c r="L1679" s="43">
        <f t="shared" si="383"/>
        <v>20</v>
      </c>
      <c r="M1679" s="44">
        <f t="shared" si="375"/>
        <v>20</v>
      </c>
      <c r="N1679" s="8">
        <f t="shared" si="376"/>
        <v>1.002810859</v>
      </c>
      <c r="O1679" s="8">
        <f t="shared" ca="1" si="377"/>
        <v>1.007571964</v>
      </c>
      <c r="P1679" s="44">
        <v>0</v>
      </c>
      <c r="Q1679" s="42">
        <f t="shared" ca="1" si="378"/>
        <v>15977.355953730001</v>
      </c>
      <c r="R1679" s="42"/>
      <c r="S1679" s="34">
        <f t="shared" si="379"/>
        <v>0</v>
      </c>
      <c r="T1679" s="34"/>
    </row>
    <row r="1680" spans="1:20" x14ac:dyDescent="0.2">
      <c r="A1680" s="38">
        <f t="shared" si="381"/>
        <v>43693</v>
      </c>
      <c r="B1680" s="39">
        <f t="shared" ca="1" si="370"/>
        <v>2126827.1286118291</v>
      </c>
      <c r="C1680" s="34">
        <f t="shared" ca="1" si="371"/>
        <v>2110067.6064675292</v>
      </c>
      <c r="D1680" s="34"/>
      <c r="E1680" s="40">
        <f ca="1">IF(A1680&lt;$B$1,VLOOKUP(A1680,[1]DI!$A$4:$B$15000,2,FALSE),0)</f>
        <v>5.8999999999999997E-2</v>
      </c>
      <c r="F1680" s="41">
        <f t="shared" ca="1" si="380"/>
        <v>1.00022750629873</v>
      </c>
      <c r="G1680" s="41">
        <f ca="1">(TRUNC(PRODUCT($F$11:$F1679),16))</f>
        <v>1.56051712919936</v>
      </c>
      <c r="H1680" s="42">
        <f t="shared" ca="1" si="372"/>
        <v>1.55278990686019</v>
      </c>
      <c r="I1680" s="42">
        <f t="shared" ca="1" si="373"/>
        <v>1.00497635</v>
      </c>
      <c r="J1680" s="40">
        <f t="shared" si="382"/>
        <v>3.5999999999999997E-2</v>
      </c>
      <c r="K1680" s="98">
        <f t="shared" si="374"/>
        <v>43664</v>
      </c>
      <c r="L1680" s="43">
        <f t="shared" si="383"/>
        <v>21</v>
      </c>
      <c r="M1680" s="44">
        <f t="shared" si="375"/>
        <v>21</v>
      </c>
      <c r="N1680" s="8">
        <f t="shared" si="376"/>
        <v>1.0029516089999999</v>
      </c>
      <c r="O1680" s="8">
        <f t="shared" ca="1" si="377"/>
        <v>1.0079426469999999</v>
      </c>
      <c r="P1680" s="44">
        <v>0</v>
      </c>
      <c r="Q1680" s="42">
        <f t="shared" ca="1" si="378"/>
        <v>16759.522144300001</v>
      </c>
      <c r="R1680" s="42"/>
      <c r="S1680" s="34">
        <f t="shared" si="379"/>
        <v>0</v>
      </c>
      <c r="T1680" s="34"/>
    </row>
    <row r="1681" spans="1:20" x14ac:dyDescent="0.2">
      <c r="A1681" s="38">
        <f t="shared" si="381"/>
        <v>43694</v>
      </c>
      <c r="B1681" s="39">
        <f t="shared" ca="1" si="370"/>
        <v>2127609.579661529</v>
      </c>
      <c r="C1681" s="34">
        <f t="shared" ca="1" si="371"/>
        <v>2110067.6064675292</v>
      </c>
      <c r="D1681" s="34"/>
      <c r="E1681" s="40">
        <f ca="1">IF(A1681&lt;$B$1,VLOOKUP(A1681,[1]DI!$A$4:$B$15000,2,FALSE),0)</f>
        <v>0</v>
      </c>
      <c r="F1681" s="41">
        <f t="shared" ca="1" si="380"/>
        <v>1</v>
      </c>
      <c r="G1681" s="41">
        <f ca="1">(TRUNC(PRODUCT($F$11:$F1680),16))</f>
        <v>1.5608721566755299</v>
      </c>
      <c r="H1681" s="42">
        <f t="shared" ca="1" si="372"/>
        <v>1.55278990686019</v>
      </c>
      <c r="I1681" s="42">
        <f t="shared" ca="1" si="373"/>
        <v>1.00520499</v>
      </c>
      <c r="J1681" s="40">
        <f t="shared" si="382"/>
        <v>3.5999999999999997E-2</v>
      </c>
      <c r="K1681" s="98">
        <f t="shared" si="374"/>
        <v>43664</v>
      </c>
      <c r="L1681" s="43">
        <f t="shared" si="383"/>
        <v>21</v>
      </c>
      <c r="M1681" s="44">
        <f t="shared" si="375"/>
        <v>22</v>
      </c>
      <c r="N1681" s="8">
        <f t="shared" si="376"/>
        <v>1.0030923789999999</v>
      </c>
      <c r="O1681" s="8">
        <f t="shared" ca="1" si="377"/>
        <v>1.0083134650000001</v>
      </c>
      <c r="P1681" s="44">
        <v>0</v>
      </c>
      <c r="Q1681" s="42">
        <f t="shared" ca="1" si="378"/>
        <v>17541.973193999998</v>
      </c>
      <c r="R1681" s="42"/>
      <c r="S1681" s="34">
        <f t="shared" si="379"/>
        <v>0</v>
      </c>
      <c r="T1681" s="34"/>
    </row>
    <row r="1682" spans="1:20" x14ac:dyDescent="0.2">
      <c r="A1682" s="38">
        <f t="shared" si="381"/>
        <v>43695</v>
      </c>
      <c r="B1682" s="39">
        <f t="shared" ca="1" si="370"/>
        <v>2127609.579661529</v>
      </c>
      <c r="C1682" s="34">
        <f t="shared" ca="1" si="371"/>
        <v>2110067.6064675292</v>
      </c>
      <c r="D1682" s="34"/>
      <c r="E1682" s="40">
        <f ca="1">IF(A1682&lt;$B$1,VLOOKUP(A1682,[1]DI!$A$4:$B$15000,2,FALSE),0)</f>
        <v>0</v>
      </c>
      <c r="F1682" s="41">
        <f t="shared" ca="1" si="380"/>
        <v>1</v>
      </c>
      <c r="G1682" s="41">
        <f ca="1">(TRUNC(PRODUCT($F$11:$F1681),16))</f>
        <v>1.5608721566755299</v>
      </c>
      <c r="H1682" s="42">
        <f t="shared" ca="1" si="372"/>
        <v>1.55278990686019</v>
      </c>
      <c r="I1682" s="42">
        <f t="shared" ca="1" si="373"/>
        <v>1.00520499</v>
      </c>
      <c r="J1682" s="40">
        <f t="shared" si="382"/>
        <v>3.5999999999999997E-2</v>
      </c>
      <c r="K1682" s="98">
        <f t="shared" si="374"/>
        <v>43664</v>
      </c>
      <c r="L1682" s="43">
        <f t="shared" si="383"/>
        <v>21</v>
      </c>
      <c r="M1682" s="44">
        <f t="shared" si="375"/>
        <v>22</v>
      </c>
      <c r="N1682" s="8">
        <f t="shared" si="376"/>
        <v>1.0030923789999999</v>
      </c>
      <c r="O1682" s="8">
        <f t="shared" ca="1" si="377"/>
        <v>1.0083134650000001</v>
      </c>
      <c r="P1682" s="44">
        <v>0</v>
      </c>
      <c r="Q1682" s="42">
        <f t="shared" ca="1" si="378"/>
        <v>17541.973193999998</v>
      </c>
      <c r="R1682" s="42"/>
      <c r="S1682" s="34">
        <f t="shared" si="379"/>
        <v>0</v>
      </c>
      <c r="T1682" s="34"/>
    </row>
    <row r="1683" spans="1:20" x14ac:dyDescent="0.2">
      <c r="A1683" s="38">
        <f t="shared" si="381"/>
        <v>43696</v>
      </c>
      <c r="B1683" s="39">
        <f t="shared" ca="1" si="370"/>
        <v>2127609.579661529</v>
      </c>
      <c r="C1683" s="34">
        <f t="shared" ca="1" si="371"/>
        <v>2110067.6064675292</v>
      </c>
      <c r="D1683" s="34"/>
      <c r="E1683" s="40">
        <f ca="1">IF(A1683&lt;$B$1,VLOOKUP(A1683,[1]DI!$A$4:$B$15000,2,FALSE),0)</f>
        <v>5.8999999999999997E-2</v>
      </c>
      <c r="F1683" s="41">
        <f t="shared" ca="1" si="380"/>
        <v>1.00022750629873</v>
      </c>
      <c r="G1683" s="41">
        <f ca="1">(TRUNC(PRODUCT($F$11:$F1682),16))</f>
        <v>1.5608721566755299</v>
      </c>
      <c r="H1683" s="42">
        <f t="shared" ca="1" si="372"/>
        <v>1.55278990686019</v>
      </c>
      <c r="I1683" s="42">
        <f t="shared" ca="1" si="373"/>
        <v>1.00520499</v>
      </c>
      <c r="J1683" s="40">
        <f t="shared" si="382"/>
        <v>3.5999999999999997E-2</v>
      </c>
      <c r="K1683" s="98">
        <f t="shared" si="374"/>
        <v>43664</v>
      </c>
      <c r="L1683" s="43">
        <f t="shared" si="383"/>
        <v>22</v>
      </c>
      <c r="M1683" s="44">
        <f t="shared" si="375"/>
        <v>22</v>
      </c>
      <c r="N1683" s="8">
        <f t="shared" si="376"/>
        <v>1.0030923789999999</v>
      </c>
      <c r="O1683" s="8">
        <f t="shared" ca="1" si="377"/>
        <v>1.0083134650000001</v>
      </c>
      <c r="P1683" s="44">
        <v>0</v>
      </c>
      <c r="Q1683" s="42">
        <f t="shared" ca="1" si="378"/>
        <v>17541.973193999998</v>
      </c>
      <c r="R1683" s="42"/>
      <c r="S1683" s="34">
        <f t="shared" si="379"/>
        <v>0</v>
      </c>
      <c r="T1683" s="34"/>
    </row>
    <row r="1684" spans="1:20" x14ac:dyDescent="0.2">
      <c r="A1684" s="38">
        <f t="shared" si="381"/>
        <v>43697</v>
      </c>
      <c r="B1684" s="39">
        <f t="shared" ca="1" si="370"/>
        <v>2128392.3134602793</v>
      </c>
      <c r="C1684" s="34">
        <f t="shared" ca="1" si="371"/>
        <v>2110067.6064675292</v>
      </c>
      <c r="D1684" s="34"/>
      <c r="E1684" s="40">
        <f ca="1">IF(A1684&lt;$B$1,VLOOKUP(A1684,[1]DI!$A$4:$B$15000,2,FALSE),0)</f>
        <v>5.8999999999999997E-2</v>
      </c>
      <c r="F1684" s="41">
        <f t="shared" ca="1" si="380"/>
        <v>1.00022750629873</v>
      </c>
      <c r="G1684" s="41">
        <f ca="1">(TRUNC(PRODUCT($F$11:$F1683),16))</f>
        <v>1.5612272649226899</v>
      </c>
      <c r="H1684" s="42">
        <f t="shared" ca="1" si="372"/>
        <v>1.55278990686019</v>
      </c>
      <c r="I1684" s="42">
        <f t="shared" ca="1" si="373"/>
        <v>1.0054336800000001</v>
      </c>
      <c r="J1684" s="40">
        <f t="shared" si="382"/>
        <v>3.5999999999999997E-2</v>
      </c>
      <c r="K1684" s="98">
        <f t="shared" si="374"/>
        <v>43664</v>
      </c>
      <c r="L1684" s="43">
        <f t="shared" si="383"/>
        <v>23</v>
      </c>
      <c r="M1684" s="44">
        <f t="shared" si="375"/>
        <v>23</v>
      </c>
      <c r="N1684" s="8">
        <f t="shared" si="376"/>
        <v>1.003233169</v>
      </c>
      <c r="O1684" s="8">
        <f t="shared" ca="1" si="377"/>
        <v>1.008684417</v>
      </c>
      <c r="P1684" s="44">
        <v>0</v>
      </c>
      <c r="Q1684" s="42">
        <f t="shared" ca="1" si="378"/>
        <v>18324.706992750002</v>
      </c>
      <c r="R1684" s="42"/>
      <c r="S1684" s="34">
        <f t="shared" si="379"/>
        <v>0</v>
      </c>
      <c r="T1684" s="34"/>
    </row>
    <row r="1685" spans="1:20" x14ac:dyDescent="0.2">
      <c r="A1685" s="38">
        <f t="shared" si="381"/>
        <v>43698</v>
      </c>
      <c r="B1685" s="39">
        <f t="shared" ca="1" si="370"/>
        <v>2129175.3321181592</v>
      </c>
      <c r="C1685" s="34">
        <f t="shared" ca="1" si="371"/>
        <v>2110067.6064675292</v>
      </c>
      <c r="D1685" s="34"/>
      <c r="E1685" s="40">
        <f ca="1">IF(A1685&lt;$B$1,VLOOKUP(A1685,[1]DI!$A$4:$B$15000,2,FALSE),0)</f>
        <v>5.8999999999999997E-2</v>
      </c>
      <c r="F1685" s="41">
        <f t="shared" ca="1" si="380"/>
        <v>1.00022750629873</v>
      </c>
      <c r="G1685" s="41">
        <f ca="1">(TRUNC(PRODUCT($F$11:$F1684),16))</f>
        <v>1.56158245395921</v>
      </c>
      <c r="H1685" s="42">
        <f t="shared" ca="1" si="372"/>
        <v>1.55278990686019</v>
      </c>
      <c r="I1685" s="42">
        <f t="shared" ca="1" si="373"/>
        <v>1.0056624199999999</v>
      </c>
      <c r="J1685" s="40">
        <f t="shared" si="382"/>
        <v>3.5999999999999997E-2</v>
      </c>
      <c r="K1685" s="98">
        <f t="shared" si="374"/>
        <v>43664</v>
      </c>
      <c r="L1685" s="43">
        <f t="shared" si="383"/>
        <v>24</v>
      </c>
      <c r="M1685" s="44">
        <f t="shared" si="375"/>
        <v>24</v>
      </c>
      <c r="N1685" s="8">
        <f t="shared" si="376"/>
        <v>1.003373979</v>
      </c>
      <c r="O1685" s="8">
        <f t="shared" ca="1" si="377"/>
        <v>1.009055504</v>
      </c>
      <c r="P1685" s="44">
        <v>0</v>
      </c>
      <c r="Q1685" s="42">
        <f t="shared" ca="1" si="378"/>
        <v>19107.72565063</v>
      </c>
      <c r="R1685" s="42"/>
      <c r="S1685" s="34">
        <f t="shared" si="379"/>
        <v>0</v>
      </c>
      <c r="T1685" s="34"/>
    </row>
    <row r="1686" spans="1:20" x14ac:dyDescent="0.2">
      <c r="A1686" s="38">
        <f t="shared" si="381"/>
        <v>43699</v>
      </c>
      <c r="B1686" s="39">
        <f t="shared" ca="1" si="370"/>
        <v>2129958.6314150393</v>
      </c>
      <c r="C1686" s="34">
        <f t="shared" ca="1" si="371"/>
        <v>2110067.6064675292</v>
      </c>
      <c r="D1686" s="34"/>
      <c r="E1686" s="40">
        <f ca="1">IF(A1686&lt;$B$1,VLOOKUP(A1686,[1]DI!$A$4:$B$15000,2,FALSE),0)</f>
        <v>5.8999999999999997E-2</v>
      </c>
      <c r="F1686" s="41">
        <f t="shared" ca="1" si="380"/>
        <v>1.00022750629873</v>
      </c>
      <c r="G1686" s="41">
        <f ca="1">(TRUNC(PRODUCT($F$11:$F1685),16))</f>
        <v>1.56193772380347</v>
      </c>
      <c r="H1686" s="42">
        <f t="shared" ca="1" si="372"/>
        <v>1.55278990686019</v>
      </c>
      <c r="I1686" s="42">
        <f t="shared" ca="1" si="373"/>
        <v>1.0058912099999999</v>
      </c>
      <c r="J1686" s="40">
        <f t="shared" si="382"/>
        <v>3.5999999999999997E-2</v>
      </c>
      <c r="K1686" s="98">
        <f t="shared" si="374"/>
        <v>43664</v>
      </c>
      <c r="L1686" s="43">
        <f t="shared" si="383"/>
        <v>25</v>
      </c>
      <c r="M1686" s="44">
        <f t="shared" si="375"/>
        <v>25</v>
      </c>
      <c r="N1686" s="8">
        <f t="shared" si="376"/>
        <v>1.003514808</v>
      </c>
      <c r="O1686" s="8">
        <f t="shared" ca="1" si="377"/>
        <v>1.0094267240000001</v>
      </c>
      <c r="P1686" s="44">
        <v>0</v>
      </c>
      <c r="Q1686" s="42">
        <f t="shared" ca="1" si="378"/>
        <v>19891.024947509999</v>
      </c>
      <c r="R1686" s="42"/>
      <c r="S1686" s="34">
        <f t="shared" si="379"/>
        <v>0</v>
      </c>
      <c r="T1686" s="34"/>
    </row>
    <row r="1687" spans="1:20" x14ac:dyDescent="0.2">
      <c r="A1687" s="38">
        <f t="shared" si="381"/>
        <v>43700</v>
      </c>
      <c r="B1687" s="39">
        <f t="shared" ca="1" si="370"/>
        <v>2130742.2387817791</v>
      </c>
      <c r="C1687" s="34">
        <f t="shared" ca="1" si="371"/>
        <v>2110067.6064675292</v>
      </c>
      <c r="D1687" s="34"/>
      <c r="E1687" s="40">
        <f ca="1">IF(A1687&lt;$B$1,VLOOKUP(A1687,[1]DI!$A$4:$B$15000,2,FALSE),0)</f>
        <v>5.8999999999999997E-2</v>
      </c>
      <c r="F1687" s="41">
        <f t="shared" ca="1" si="380"/>
        <v>1.00022750629873</v>
      </c>
      <c r="G1687" s="41">
        <f ca="1">(TRUNC(PRODUCT($F$11:$F1686),16))</f>
        <v>1.5622930744738599</v>
      </c>
      <c r="H1687" s="42">
        <f t="shared" ca="1" si="372"/>
        <v>1.55278990686019</v>
      </c>
      <c r="I1687" s="42">
        <f t="shared" ca="1" si="373"/>
        <v>1.00612006</v>
      </c>
      <c r="J1687" s="40">
        <f t="shared" si="382"/>
        <v>3.5999999999999997E-2</v>
      </c>
      <c r="K1687" s="98">
        <f t="shared" si="374"/>
        <v>43664</v>
      </c>
      <c r="L1687" s="43">
        <f t="shared" si="383"/>
        <v>26</v>
      </c>
      <c r="M1687" s="44">
        <f t="shared" si="375"/>
        <v>26</v>
      </c>
      <c r="N1687" s="8">
        <f t="shared" si="376"/>
        <v>1.0036556569999999</v>
      </c>
      <c r="O1687" s="8">
        <f t="shared" ca="1" si="377"/>
        <v>1.0097980900000001</v>
      </c>
      <c r="P1687" s="44">
        <v>0</v>
      </c>
      <c r="Q1687" s="42">
        <f t="shared" ca="1" si="378"/>
        <v>20674.63231425</v>
      </c>
      <c r="R1687" s="42"/>
      <c r="S1687" s="34">
        <f t="shared" si="379"/>
        <v>0</v>
      </c>
      <c r="T1687" s="34"/>
    </row>
    <row r="1688" spans="1:20" x14ac:dyDescent="0.2">
      <c r="A1688" s="38">
        <f t="shared" si="381"/>
        <v>43701</v>
      </c>
      <c r="B1688" s="39">
        <f t="shared" ca="1" si="370"/>
        <v>2131526.1267875093</v>
      </c>
      <c r="C1688" s="34">
        <f t="shared" ca="1" si="371"/>
        <v>2110067.6064675292</v>
      </c>
      <c r="D1688" s="34"/>
      <c r="E1688" s="40">
        <f ca="1">IF(A1688&lt;$B$1,VLOOKUP(A1688,[1]DI!$A$4:$B$15000,2,FALSE),0)</f>
        <v>0</v>
      </c>
      <c r="F1688" s="41">
        <f t="shared" ca="1" si="380"/>
        <v>1</v>
      </c>
      <c r="G1688" s="41">
        <f ca="1">(TRUNC(PRODUCT($F$11:$F1687),16))</f>
        <v>1.56264850598876</v>
      </c>
      <c r="H1688" s="42">
        <f t="shared" ca="1" si="372"/>
        <v>1.55278990686019</v>
      </c>
      <c r="I1688" s="42">
        <f t="shared" ca="1" si="373"/>
        <v>1.00634896</v>
      </c>
      <c r="J1688" s="40">
        <f t="shared" si="382"/>
        <v>3.5999999999999997E-2</v>
      </c>
      <c r="K1688" s="98">
        <f t="shared" si="374"/>
        <v>43664</v>
      </c>
      <c r="L1688" s="43">
        <f t="shared" si="383"/>
        <v>26</v>
      </c>
      <c r="M1688" s="44">
        <f t="shared" si="375"/>
        <v>27</v>
      </c>
      <c r="N1688" s="8">
        <f t="shared" si="376"/>
        <v>1.0037965250000001</v>
      </c>
      <c r="O1688" s="8">
        <f t="shared" ca="1" si="377"/>
        <v>1.010169589</v>
      </c>
      <c r="P1688" s="44">
        <v>0</v>
      </c>
      <c r="Q1688" s="42">
        <f t="shared" ca="1" si="378"/>
        <v>21458.520319980002</v>
      </c>
      <c r="R1688" s="42"/>
      <c r="S1688" s="34">
        <f t="shared" si="379"/>
        <v>0</v>
      </c>
      <c r="T1688" s="34"/>
    </row>
    <row r="1689" spans="1:20" x14ac:dyDescent="0.2">
      <c r="A1689" s="38">
        <f t="shared" si="381"/>
        <v>43702</v>
      </c>
      <c r="B1689" s="39">
        <f t="shared" ca="1" si="370"/>
        <v>2131526.1267875093</v>
      </c>
      <c r="C1689" s="34">
        <f t="shared" ca="1" si="371"/>
        <v>2110067.6064675292</v>
      </c>
      <c r="D1689" s="34"/>
      <c r="E1689" s="40">
        <f ca="1">IF(A1689&lt;$B$1,VLOOKUP(A1689,[1]DI!$A$4:$B$15000,2,FALSE),0)</f>
        <v>0</v>
      </c>
      <c r="F1689" s="41">
        <f t="shared" ca="1" si="380"/>
        <v>1</v>
      </c>
      <c r="G1689" s="41">
        <f ca="1">(TRUNC(PRODUCT($F$11:$F1688),16))</f>
        <v>1.56264850598876</v>
      </c>
      <c r="H1689" s="42">
        <f t="shared" ca="1" si="372"/>
        <v>1.55278990686019</v>
      </c>
      <c r="I1689" s="42">
        <f t="shared" ca="1" si="373"/>
        <v>1.00634896</v>
      </c>
      <c r="J1689" s="40">
        <f t="shared" si="382"/>
        <v>3.5999999999999997E-2</v>
      </c>
      <c r="K1689" s="98">
        <f t="shared" si="374"/>
        <v>43664</v>
      </c>
      <c r="L1689" s="43">
        <f t="shared" si="383"/>
        <v>26</v>
      </c>
      <c r="M1689" s="44">
        <f t="shared" si="375"/>
        <v>27</v>
      </c>
      <c r="N1689" s="8">
        <f t="shared" si="376"/>
        <v>1.0037965250000001</v>
      </c>
      <c r="O1689" s="8">
        <f t="shared" ca="1" si="377"/>
        <v>1.010169589</v>
      </c>
      <c r="P1689" s="44">
        <v>0</v>
      </c>
      <c r="Q1689" s="42">
        <f t="shared" ca="1" si="378"/>
        <v>21458.520319980002</v>
      </c>
      <c r="R1689" s="42"/>
      <c r="S1689" s="34">
        <f t="shared" si="379"/>
        <v>0</v>
      </c>
      <c r="T1689" s="34"/>
    </row>
    <row r="1690" spans="1:20" x14ac:dyDescent="0.2">
      <c r="A1690" s="38">
        <f t="shared" si="381"/>
        <v>43703</v>
      </c>
      <c r="B1690" s="39">
        <f t="shared" ca="1" si="370"/>
        <v>2131526.1267875093</v>
      </c>
      <c r="C1690" s="34">
        <f t="shared" ca="1" si="371"/>
        <v>2110067.6064675292</v>
      </c>
      <c r="D1690" s="34"/>
      <c r="E1690" s="40">
        <f ca="1">IF(A1690&lt;$B$1,VLOOKUP(A1690,[1]DI!$A$4:$B$15000,2,FALSE),0)</f>
        <v>5.8999999999999997E-2</v>
      </c>
      <c r="F1690" s="41">
        <f t="shared" ca="1" si="380"/>
        <v>1.00022750629873</v>
      </c>
      <c r="G1690" s="41">
        <f ca="1">(TRUNC(PRODUCT($F$11:$F1689),16))</f>
        <v>1.56264850598876</v>
      </c>
      <c r="H1690" s="42">
        <f t="shared" ca="1" si="372"/>
        <v>1.55278990686019</v>
      </c>
      <c r="I1690" s="42">
        <f t="shared" ca="1" si="373"/>
        <v>1.00634896</v>
      </c>
      <c r="J1690" s="40">
        <f t="shared" si="382"/>
        <v>3.5999999999999997E-2</v>
      </c>
      <c r="K1690" s="98">
        <f t="shared" si="374"/>
        <v>43664</v>
      </c>
      <c r="L1690" s="43">
        <f t="shared" si="383"/>
        <v>27</v>
      </c>
      <c r="M1690" s="44">
        <f t="shared" si="375"/>
        <v>27</v>
      </c>
      <c r="N1690" s="8">
        <f t="shared" si="376"/>
        <v>1.0037965250000001</v>
      </c>
      <c r="O1690" s="8">
        <f t="shared" ca="1" si="377"/>
        <v>1.010169589</v>
      </c>
      <c r="P1690" s="44">
        <v>0</v>
      </c>
      <c r="Q1690" s="42">
        <f t="shared" ca="1" si="378"/>
        <v>21458.520319980002</v>
      </c>
      <c r="R1690" s="42"/>
      <c r="S1690" s="34">
        <f t="shared" si="379"/>
        <v>0</v>
      </c>
      <c r="T1690" s="34"/>
    </row>
    <row r="1691" spans="1:20" x14ac:dyDescent="0.2">
      <c r="A1691" s="38">
        <f t="shared" si="381"/>
        <v>43704</v>
      </c>
      <c r="B1691" s="39">
        <f t="shared" ca="1" si="370"/>
        <v>2132310.3017624393</v>
      </c>
      <c r="C1691" s="34">
        <f t="shared" ca="1" si="371"/>
        <v>2110067.6064675292</v>
      </c>
      <c r="D1691" s="34"/>
      <c r="E1691" s="40">
        <f ca="1">IF(A1691&lt;$B$1,VLOOKUP(A1691,[1]DI!$A$4:$B$15000,2,FALSE),0)</f>
        <v>5.8999999999999997E-2</v>
      </c>
      <c r="F1691" s="41">
        <f t="shared" ca="1" si="380"/>
        <v>1.00022750629873</v>
      </c>
      <c r="G1691" s="41">
        <f ca="1">(TRUNC(PRODUCT($F$11:$F1690),16))</f>
        <v>1.5630040183665801</v>
      </c>
      <c r="H1691" s="42">
        <f t="shared" ca="1" si="372"/>
        <v>1.55278990686019</v>
      </c>
      <c r="I1691" s="42">
        <f t="shared" ca="1" si="373"/>
        <v>1.0065779100000001</v>
      </c>
      <c r="J1691" s="40">
        <f t="shared" si="382"/>
        <v>3.5999999999999997E-2</v>
      </c>
      <c r="K1691" s="98">
        <f t="shared" si="374"/>
        <v>43664</v>
      </c>
      <c r="L1691" s="43">
        <f t="shared" si="383"/>
        <v>28</v>
      </c>
      <c r="M1691" s="44">
        <f t="shared" si="375"/>
        <v>28</v>
      </c>
      <c r="N1691" s="8">
        <f t="shared" si="376"/>
        <v>1.0039374139999999</v>
      </c>
      <c r="O1691" s="8">
        <f t="shared" ca="1" si="377"/>
        <v>1.010541224</v>
      </c>
      <c r="P1691" s="44">
        <v>0</v>
      </c>
      <c r="Q1691" s="42">
        <f t="shared" ca="1" si="378"/>
        <v>22242.695294910001</v>
      </c>
      <c r="R1691" s="42"/>
      <c r="S1691" s="34">
        <f t="shared" si="379"/>
        <v>0</v>
      </c>
      <c r="T1691" s="34"/>
    </row>
    <row r="1692" spans="1:20" x14ac:dyDescent="0.2">
      <c r="A1692" s="38">
        <f t="shared" si="381"/>
        <v>43705</v>
      </c>
      <c r="B1692" s="39">
        <f t="shared" ca="1" si="370"/>
        <v>2133094.7594864294</v>
      </c>
      <c r="C1692" s="34">
        <f t="shared" ca="1" si="371"/>
        <v>2110067.6064675292</v>
      </c>
      <c r="D1692" s="34"/>
      <c r="E1692" s="40">
        <f ca="1">IF(A1692&lt;$B$1,VLOOKUP(A1692,[1]DI!$A$4:$B$15000,2,FALSE),0)</f>
        <v>5.8999999999999997E-2</v>
      </c>
      <c r="F1692" s="41">
        <f t="shared" ca="1" si="380"/>
        <v>1.00022750629873</v>
      </c>
      <c r="G1692" s="41">
        <f ca="1">(TRUNC(PRODUCT($F$11:$F1691),16))</f>
        <v>1.56335961162569</v>
      </c>
      <c r="H1692" s="42">
        <f t="shared" ca="1" si="372"/>
        <v>1.55278990686019</v>
      </c>
      <c r="I1692" s="42">
        <f t="shared" ca="1" si="373"/>
        <v>1.0068069100000001</v>
      </c>
      <c r="J1692" s="40">
        <f t="shared" si="382"/>
        <v>3.5999999999999997E-2</v>
      </c>
      <c r="K1692" s="98">
        <f t="shared" si="374"/>
        <v>43664</v>
      </c>
      <c r="L1692" s="43">
        <f t="shared" si="383"/>
        <v>29</v>
      </c>
      <c r="M1692" s="44">
        <f t="shared" si="375"/>
        <v>29</v>
      </c>
      <c r="N1692" s="8">
        <f t="shared" si="376"/>
        <v>1.004078322</v>
      </c>
      <c r="O1692" s="8">
        <f t="shared" ca="1" si="377"/>
        <v>1.010912993</v>
      </c>
      <c r="P1692" s="44">
        <v>0</v>
      </c>
      <c r="Q1692" s="42">
        <f t="shared" ca="1" si="378"/>
        <v>23027.1530189</v>
      </c>
      <c r="R1692" s="42"/>
      <c r="S1692" s="34">
        <f t="shared" si="379"/>
        <v>0</v>
      </c>
      <c r="T1692" s="34"/>
    </row>
    <row r="1693" spans="1:20" x14ac:dyDescent="0.2">
      <c r="A1693" s="38">
        <f t="shared" si="381"/>
        <v>43706</v>
      </c>
      <c r="B1693" s="39">
        <f t="shared" ca="1" si="370"/>
        <v>2133879.5231702193</v>
      </c>
      <c r="C1693" s="34">
        <f t="shared" ca="1" si="371"/>
        <v>2110067.6064675292</v>
      </c>
      <c r="D1693" s="34"/>
      <c r="E1693" s="40">
        <f ca="1">IF(A1693&lt;$B$1,VLOOKUP(A1693,[1]DI!$A$4:$B$15000,2,FALSE),0)</f>
        <v>5.8999999999999997E-2</v>
      </c>
      <c r="F1693" s="41">
        <f t="shared" ca="1" si="380"/>
        <v>1.00022750629873</v>
      </c>
      <c r="G1693" s="41">
        <f ca="1">(TRUNC(PRODUCT($F$11:$F1692),16))</f>
        <v>1.56371528578452</v>
      </c>
      <c r="H1693" s="42">
        <f t="shared" ca="1" si="372"/>
        <v>1.55278990686019</v>
      </c>
      <c r="I1693" s="42">
        <f t="shared" ca="1" si="373"/>
        <v>1.00703597</v>
      </c>
      <c r="J1693" s="40">
        <f t="shared" si="382"/>
        <v>3.5999999999999997E-2</v>
      </c>
      <c r="K1693" s="98">
        <f t="shared" si="374"/>
        <v>43664</v>
      </c>
      <c r="L1693" s="43">
        <f t="shared" si="383"/>
        <v>30</v>
      </c>
      <c r="M1693" s="44">
        <f t="shared" si="375"/>
        <v>30</v>
      </c>
      <c r="N1693" s="8">
        <f t="shared" si="376"/>
        <v>1.00421925</v>
      </c>
      <c r="O1693" s="8">
        <f t="shared" ca="1" si="377"/>
        <v>1.0112849070000001</v>
      </c>
      <c r="P1693" s="44">
        <v>0</v>
      </c>
      <c r="Q1693" s="42">
        <f t="shared" ca="1" si="378"/>
        <v>23811.91670269</v>
      </c>
      <c r="R1693" s="42"/>
      <c r="S1693" s="34">
        <f t="shared" si="379"/>
        <v>0</v>
      </c>
      <c r="T1693" s="34"/>
    </row>
    <row r="1694" spans="1:20" x14ac:dyDescent="0.2">
      <c r="A1694" s="38">
        <f t="shared" si="381"/>
        <v>43707</v>
      </c>
      <c r="B1694" s="39">
        <f t="shared" ca="1" si="370"/>
        <v>2134664.5485023991</v>
      </c>
      <c r="C1694" s="34">
        <f t="shared" ca="1" si="371"/>
        <v>2110067.6064675292</v>
      </c>
      <c r="D1694" s="34"/>
      <c r="E1694" s="40">
        <f ca="1">IF(A1694&lt;$B$1,VLOOKUP(A1694,[1]DI!$A$4:$B$15000,2,FALSE),0)</f>
        <v>5.8999999999999997E-2</v>
      </c>
      <c r="F1694" s="41">
        <f t="shared" ca="1" si="380"/>
        <v>1.00022750629873</v>
      </c>
      <c r="G1694" s="41">
        <f ca="1">(TRUNC(PRODUCT($F$11:$F1693),16))</f>
        <v>1.56407104086146</v>
      </c>
      <c r="H1694" s="42">
        <f t="shared" ca="1" si="372"/>
        <v>1.55278990686019</v>
      </c>
      <c r="I1694" s="42">
        <f t="shared" ca="1" si="373"/>
        <v>1.0072650700000001</v>
      </c>
      <c r="J1694" s="40">
        <f t="shared" si="382"/>
        <v>3.5999999999999997E-2</v>
      </c>
      <c r="K1694" s="98">
        <f t="shared" si="374"/>
        <v>43664</v>
      </c>
      <c r="L1694" s="43">
        <f t="shared" si="383"/>
        <v>31</v>
      </c>
      <c r="M1694" s="44">
        <f t="shared" si="375"/>
        <v>31</v>
      </c>
      <c r="N1694" s="8">
        <f t="shared" si="376"/>
        <v>1.0043601980000001</v>
      </c>
      <c r="O1694" s="8">
        <f t="shared" ca="1" si="377"/>
        <v>1.0116569449999999</v>
      </c>
      <c r="P1694" s="44">
        <v>0</v>
      </c>
      <c r="Q1694" s="42">
        <f t="shared" ca="1" si="378"/>
        <v>24596.94203487</v>
      </c>
      <c r="R1694" s="42"/>
      <c r="S1694" s="34">
        <f t="shared" si="379"/>
        <v>0</v>
      </c>
      <c r="T1694" s="34"/>
    </row>
    <row r="1695" spans="1:20" x14ac:dyDescent="0.2">
      <c r="A1695" s="38">
        <f t="shared" si="381"/>
        <v>43708</v>
      </c>
      <c r="B1695" s="39">
        <f t="shared" ca="1" si="370"/>
        <v>2135449.8819044391</v>
      </c>
      <c r="C1695" s="34">
        <f t="shared" ca="1" si="371"/>
        <v>2110067.6064675292</v>
      </c>
      <c r="D1695" s="34"/>
      <c r="E1695" s="40">
        <f ca="1">IF(A1695&lt;$B$1,VLOOKUP(A1695,[1]DI!$A$4:$B$15000,2,FALSE),0)</f>
        <v>0</v>
      </c>
      <c r="F1695" s="41">
        <f t="shared" ca="1" si="380"/>
        <v>1</v>
      </c>
      <c r="G1695" s="41">
        <f ca="1">(TRUNC(PRODUCT($F$11:$F1694),16))</f>
        <v>1.5644268768749101</v>
      </c>
      <c r="H1695" s="42">
        <f t="shared" ca="1" si="372"/>
        <v>1.55278990686019</v>
      </c>
      <c r="I1695" s="42">
        <f t="shared" ca="1" si="373"/>
        <v>1.00749423</v>
      </c>
      <c r="J1695" s="40">
        <f t="shared" si="382"/>
        <v>3.5999999999999997E-2</v>
      </c>
      <c r="K1695" s="98">
        <f t="shared" si="374"/>
        <v>43664</v>
      </c>
      <c r="L1695" s="43">
        <f t="shared" si="383"/>
        <v>31</v>
      </c>
      <c r="M1695" s="44">
        <f t="shared" si="375"/>
        <v>32</v>
      </c>
      <c r="N1695" s="8">
        <f t="shared" si="376"/>
        <v>1.0045011660000001</v>
      </c>
      <c r="O1695" s="8">
        <f t="shared" ca="1" si="377"/>
        <v>1.0120291290000001</v>
      </c>
      <c r="P1695" s="44">
        <v>0</v>
      </c>
      <c r="Q1695" s="42">
        <f t="shared" ca="1" si="378"/>
        <v>25382.27543691</v>
      </c>
      <c r="R1695" s="42"/>
      <c r="S1695" s="34">
        <f t="shared" si="379"/>
        <v>0</v>
      </c>
      <c r="T1695" s="34"/>
    </row>
    <row r="1696" spans="1:20" x14ac:dyDescent="0.2">
      <c r="A1696" s="38">
        <f t="shared" si="381"/>
        <v>43709</v>
      </c>
      <c r="B1696" s="39">
        <f t="shared" ca="1" si="370"/>
        <v>2135449.8819044391</v>
      </c>
      <c r="C1696" s="34">
        <f t="shared" ca="1" si="371"/>
        <v>2110067.6064675292</v>
      </c>
      <c r="D1696" s="34"/>
      <c r="E1696" s="40">
        <f ca="1">IF(A1696&lt;$B$1,VLOOKUP(A1696,[1]DI!$A$4:$B$15000,2,FALSE),0)</f>
        <v>0</v>
      </c>
      <c r="F1696" s="41">
        <f t="shared" ca="1" si="380"/>
        <v>1</v>
      </c>
      <c r="G1696" s="41">
        <f ca="1">(TRUNC(PRODUCT($F$11:$F1695),16))</f>
        <v>1.5644268768749101</v>
      </c>
      <c r="H1696" s="42">
        <f t="shared" ca="1" si="372"/>
        <v>1.55278990686019</v>
      </c>
      <c r="I1696" s="42">
        <f t="shared" ca="1" si="373"/>
        <v>1.00749423</v>
      </c>
      <c r="J1696" s="40">
        <f t="shared" si="382"/>
        <v>3.5999999999999997E-2</v>
      </c>
      <c r="K1696" s="98">
        <f t="shared" si="374"/>
        <v>43664</v>
      </c>
      <c r="L1696" s="43">
        <f t="shared" si="383"/>
        <v>31</v>
      </c>
      <c r="M1696" s="44">
        <f t="shared" si="375"/>
        <v>32</v>
      </c>
      <c r="N1696" s="8">
        <f t="shared" si="376"/>
        <v>1.0045011660000001</v>
      </c>
      <c r="O1696" s="8">
        <f t="shared" ca="1" si="377"/>
        <v>1.0120291290000001</v>
      </c>
      <c r="P1696" s="44">
        <v>0</v>
      </c>
      <c r="Q1696" s="42">
        <f t="shared" ca="1" si="378"/>
        <v>25382.27543691</v>
      </c>
      <c r="R1696" s="42"/>
      <c r="S1696" s="34">
        <f t="shared" si="379"/>
        <v>0</v>
      </c>
      <c r="T1696" s="34"/>
    </row>
    <row r="1697" spans="1:21" x14ac:dyDescent="0.2">
      <c r="A1697" s="38">
        <f t="shared" si="381"/>
        <v>43710</v>
      </c>
      <c r="B1697" s="39">
        <f t="shared" ca="1" si="370"/>
        <v>2135449.8819044391</v>
      </c>
      <c r="C1697" s="34">
        <f t="shared" ca="1" si="371"/>
        <v>2110067.6064675292</v>
      </c>
      <c r="D1697" s="34"/>
      <c r="E1697" s="40">
        <f ca="1">IF(A1697&lt;$B$1,VLOOKUP(A1697,[1]DI!$A$4:$B$15000,2,FALSE),0)</f>
        <v>5.8999999999999997E-2</v>
      </c>
      <c r="F1697" s="41">
        <f t="shared" ca="1" si="380"/>
        <v>1.00022750629873</v>
      </c>
      <c r="G1697" s="41">
        <f ca="1">(TRUNC(PRODUCT($F$11:$F1696),16))</f>
        <v>1.5644268768749101</v>
      </c>
      <c r="H1697" s="42">
        <f t="shared" ca="1" si="372"/>
        <v>1.55278990686019</v>
      </c>
      <c r="I1697" s="42">
        <f t="shared" ca="1" si="373"/>
        <v>1.00749423</v>
      </c>
      <c r="J1697" s="40">
        <f t="shared" si="382"/>
        <v>3.5999999999999997E-2</v>
      </c>
      <c r="K1697" s="98">
        <f t="shared" si="374"/>
        <v>43664</v>
      </c>
      <c r="L1697" s="43">
        <f t="shared" si="383"/>
        <v>32</v>
      </c>
      <c r="M1697" s="44">
        <f t="shared" si="375"/>
        <v>32</v>
      </c>
      <c r="N1697" s="8">
        <f t="shared" si="376"/>
        <v>1.0045011660000001</v>
      </c>
      <c r="O1697" s="8">
        <f t="shared" ca="1" si="377"/>
        <v>1.0120291290000001</v>
      </c>
      <c r="P1697" s="44">
        <v>0</v>
      </c>
      <c r="Q1697" s="42">
        <f t="shared" ca="1" si="378"/>
        <v>25382.27543691</v>
      </c>
      <c r="R1697" s="42"/>
      <c r="S1697" s="34">
        <f t="shared" si="379"/>
        <v>0</v>
      </c>
      <c r="T1697" s="34"/>
    </row>
    <row r="1698" spans="1:21" x14ac:dyDescent="0.2">
      <c r="A1698" s="38">
        <f t="shared" si="381"/>
        <v>43711</v>
      </c>
      <c r="B1698" s="39">
        <f t="shared" ca="1" si="370"/>
        <v>2136235.4959454793</v>
      </c>
      <c r="C1698" s="34">
        <f t="shared" ca="1" si="371"/>
        <v>2110067.6064675292</v>
      </c>
      <c r="D1698" s="34"/>
      <c r="E1698" s="40">
        <f ca="1">IF(A1698&lt;$B$1,VLOOKUP(A1698,[1]DI!$A$4:$B$15000,2,FALSE),0)</f>
        <v>5.8999999999999997E-2</v>
      </c>
      <c r="F1698" s="41">
        <f t="shared" ca="1" si="380"/>
        <v>1.00022750629873</v>
      </c>
      <c r="G1698" s="41">
        <f ca="1">(TRUNC(PRODUCT($F$11:$F1697),16))</f>
        <v>1.5647827938433001</v>
      </c>
      <c r="H1698" s="42">
        <f t="shared" ca="1" si="372"/>
        <v>1.55278990686019</v>
      </c>
      <c r="I1698" s="42">
        <f t="shared" ca="1" si="373"/>
        <v>1.0077234399999999</v>
      </c>
      <c r="J1698" s="40">
        <f t="shared" si="382"/>
        <v>3.5999999999999997E-2</v>
      </c>
      <c r="K1698" s="98">
        <f t="shared" si="374"/>
        <v>43664</v>
      </c>
      <c r="L1698" s="43">
        <f t="shared" si="383"/>
        <v>33</v>
      </c>
      <c r="M1698" s="44">
        <f t="shared" si="375"/>
        <v>33</v>
      </c>
      <c r="N1698" s="8">
        <f t="shared" si="376"/>
        <v>1.004642153</v>
      </c>
      <c r="O1698" s="8">
        <f t="shared" ca="1" si="377"/>
        <v>1.0124014459999999</v>
      </c>
      <c r="P1698" s="44">
        <v>0</v>
      </c>
      <c r="Q1698" s="42">
        <f t="shared" ca="1" si="378"/>
        <v>26167.889477950001</v>
      </c>
      <c r="R1698" s="42"/>
      <c r="S1698" s="34">
        <f t="shared" si="379"/>
        <v>0</v>
      </c>
      <c r="T1698" s="34"/>
    </row>
    <row r="1699" spans="1:21" x14ac:dyDescent="0.2">
      <c r="A1699" s="38">
        <f t="shared" si="381"/>
        <v>43712</v>
      </c>
      <c r="B1699" s="39">
        <f t="shared" ca="1" si="370"/>
        <v>2137021.4180563893</v>
      </c>
      <c r="C1699" s="34">
        <f t="shared" ca="1" si="371"/>
        <v>2110067.6064675292</v>
      </c>
      <c r="D1699" s="34"/>
      <c r="E1699" s="40">
        <f ca="1">IF(A1699&lt;$B$1,VLOOKUP(A1699,[1]DI!$A$4:$B$15000,2,FALSE),0)</f>
        <v>5.8999999999999997E-2</v>
      </c>
      <c r="F1699" s="41">
        <f t="shared" ca="1" si="380"/>
        <v>1.00022750629873</v>
      </c>
      <c r="G1699" s="41">
        <f ca="1">(TRUNC(PRODUCT($F$11:$F1698),16))</f>
        <v>1.5651387917850501</v>
      </c>
      <c r="H1699" s="42">
        <f t="shared" ca="1" si="372"/>
        <v>1.55278990686019</v>
      </c>
      <c r="I1699" s="42">
        <f t="shared" ca="1" si="373"/>
        <v>1.0079527100000001</v>
      </c>
      <c r="J1699" s="40">
        <f t="shared" si="382"/>
        <v>3.5999999999999997E-2</v>
      </c>
      <c r="K1699" s="98">
        <f t="shared" si="374"/>
        <v>43664</v>
      </c>
      <c r="L1699" s="43">
        <f t="shared" si="383"/>
        <v>34</v>
      </c>
      <c r="M1699" s="44">
        <f t="shared" si="375"/>
        <v>34</v>
      </c>
      <c r="N1699" s="8">
        <f t="shared" si="376"/>
        <v>1.0047831599999999</v>
      </c>
      <c r="O1699" s="8">
        <f t="shared" ca="1" si="377"/>
        <v>1.0127739090000001</v>
      </c>
      <c r="P1699" s="44">
        <v>0</v>
      </c>
      <c r="Q1699" s="42">
        <f t="shared" ca="1" si="378"/>
        <v>26953.81158886</v>
      </c>
      <c r="R1699" s="42"/>
      <c r="S1699" s="34">
        <f t="shared" si="379"/>
        <v>0</v>
      </c>
      <c r="T1699" s="34"/>
    </row>
    <row r="1700" spans="1:21" s="37" customFormat="1" x14ac:dyDescent="0.2">
      <c r="A1700" s="38">
        <f t="shared" si="381"/>
        <v>43713</v>
      </c>
      <c r="B1700" s="39">
        <f t="shared" ca="1" si="370"/>
        <v>2137807.6039257492</v>
      </c>
      <c r="C1700" s="34">
        <f t="shared" ca="1" si="371"/>
        <v>2110067.6064675292</v>
      </c>
      <c r="D1700" s="34"/>
      <c r="E1700" s="40">
        <f ca="1">IF(A1700&lt;$B$1,VLOOKUP(A1700,[1]DI!$A$4:$B$15000,2,FALSE),0)</f>
        <v>5.8999999999999997E-2</v>
      </c>
      <c r="F1700" s="41">
        <f t="shared" ca="1" si="380"/>
        <v>1.00022750629873</v>
      </c>
      <c r="G1700" s="41">
        <f ca="1">(TRUNC(PRODUCT($F$11:$F1699),16))</f>
        <v>1.5654948707185701</v>
      </c>
      <c r="H1700" s="42">
        <f t="shared" ca="1" si="372"/>
        <v>1.55278990686019</v>
      </c>
      <c r="I1700" s="42">
        <f t="shared" ca="1" si="373"/>
        <v>1.00818202</v>
      </c>
      <c r="J1700" s="40">
        <f t="shared" si="382"/>
        <v>3.5999999999999997E-2</v>
      </c>
      <c r="K1700" s="98">
        <f t="shared" si="374"/>
        <v>43664</v>
      </c>
      <c r="L1700" s="43">
        <f t="shared" si="383"/>
        <v>35</v>
      </c>
      <c r="M1700" s="44">
        <f t="shared" si="375"/>
        <v>35</v>
      </c>
      <c r="N1700" s="8">
        <f t="shared" si="376"/>
        <v>1.0049241870000001</v>
      </c>
      <c r="O1700" s="8">
        <f t="shared" ca="1" si="377"/>
        <v>1.0131464969999999</v>
      </c>
      <c r="P1700" s="44">
        <v>47</v>
      </c>
      <c r="Q1700" s="42">
        <f t="shared" ca="1" si="378"/>
        <v>27739.997458220001</v>
      </c>
      <c r="R1700" s="42"/>
      <c r="S1700" s="42">
        <f t="shared" ca="1" si="379"/>
        <v>89208.384771420009</v>
      </c>
      <c r="T1700" s="34">
        <v>116948.38222964</v>
      </c>
      <c r="U1700" s="36"/>
    </row>
    <row r="1701" spans="1:21" x14ac:dyDescent="0.2">
      <c r="A1701" s="38">
        <f t="shared" si="381"/>
        <v>43714</v>
      </c>
      <c r="B1701" s="39">
        <f t="shared" ca="1" si="370"/>
        <v>2021602.6917620492</v>
      </c>
      <c r="C1701" s="34">
        <f t="shared" ca="1" si="371"/>
        <v>2020859.2216961093</v>
      </c>
      <c r="D1701" s="34"/>
      <c r="E1701" s="40">
        <f ca="1">IF(A1701&lt;$B$1,VLOOKUP(A1701,[1]DI!$A$4:$B$15000,2,FALSE),0)</f>
        <v>5.8999999999999997E-2</v>
      </c>
      <c r="F1701" s="41">
        <f t="shared" ca="1" si="380"/>
        <v>1.00022750629873</v>
      </c>
      <c r="G1701" s="41">
        <f ca="1">(TRUNC(PRODUCT($F$11:$F1700),16))</f>
        <v>1.5658510306622799</v>
      </c>
      <c r="H1701" s="42">
        <f t="shared" ca="1" si="372"/>
        <v>1.5654948707185701</v>
      </c>
      <c r="I1701" s="42">
        <f t="shared" ca="1" si="373"/>
        <v>1.00022751</v>
      </c>
      <c r="J1701" s="40">
        <f t="shared" si="382"/>
        <v>3.5999999999999997E-2</v>
      </c>
      <c r="K1701" s="98">
        <f t="shared" si="374"/>
        <v>43713</v>
      </c>
      <c r="L1701" s="43">
        <f t="shared" si="383"/>
        <v>1</v>
      </c>
      <c r="M1701" s="44">
        <f t="shared" si="375"/>
        <v>1</v>
      </c>
      <c r="N1701" s="8">
        <f t="shared" si="376"/>
        <v>1.000140356</v>
      </c>
      <c r="O1701" s="8">
        <f t="shared" ca="1" si="377"/>
        <v>1.0003678979999999</v>
      </c>
      <c r="P1701" s="44">
        <v>0</v>
      </c>
      <c r="Q1701" s="42">
        <f t="shared" ca="1" si="378"/>
        <v>743.47006594000004</v>
      </c>
      <c r="R1701" s="42"/>
      <c r="S1701" s="34">
        <f t="shared" si="379"/>
        <v>0</v>
      </c>
      <c r="T1701" s="34"/>
    </row>
    <row r="1702" spans="1:21" x14ac:dyDescent="0.2">
      <c r="A1702" s="38">
        <f t="shared" si="381"/>
        <v>43715</v>
      </c>
      <c r="B1702" s="39">
        <f t="shared" ca="1" si="370"/>
        <v>2022062.6029454393</v>
      </c>
      <c r="C1702" s="34">
        <f t="shared" ca="1" si="371"/>
        <v>2020859.2216961093</v>
      </c>
      <c r="D1702" s="34"/>
      <c r="E1702" s="40">
        <f ca="1">IF(A1702&lt;$B$1,VLOOKUP(A1702,[1]DI!$A$4:$B$15000,2,FALSE),0)</f>
        <v>0</v>
      </c>
      <c r="F1702" s="41">
        <f t="shared" ca="1" si="380"/>
        <v>1</v>
      </c>
      <c r="G1702" s="41">
        <f ca="1">(TRUNC(PRODUCT($F$11:$F1701),16))</f>
        <v>1.56620727163463</v>
      </c>
      <c r="H1702" s="42">
        <f t="shared" ca="1" si="372"/>
        <v>1.5654948707185701</v>
      </c>
      <c r="I1702" s="42">
        <f t="shared" ca="1" si="373"/>
        <v>1.00045506</v>
      </c>
      <c r="J1702" s="40">
        <f t="shared" si="382"/>
        <v>3.5999999999999997E-2</v>
      </c>
      <c r="K1702" s="98">
        <f t="shared" si="374"/>
        <v>43713</v>
      </c>
      <c r="L1702" s="43">
        <f t="shared" si="383"/>
        <v>1</v>
      </c>
      <c r="M1702" s="44">
        <f t="shared" si="375"/>
        <v>1</v>
      </c>
      <c r="N1702" s="8">
        <f t="shared" si="376"/>
        <v>1.000140356</v>
      </c>
      <c r="O1702" s="8">
        <f t="shared" ca="1" si="377"/>
        <v>1.0005954800000001</v>
      </c>
      <c r="P1702" s="44">
        <v>0</v>
      </c>
      <c r="Q1702" s="42">
        <f t="shared" ca="1" si="378"/>
        <v>1203.3812493299999</v>
      </c>
      <c r="R1702" s="42"/>
      <c r="S1702" s="34">
        <f t="shared" si="379"/>
        <v>0</v>
      </c>
      <c r="T1702" s="34"/>
    </row>
    <row r="1703" spans="1:21" x14ac:dyDescent="0.2">
      <c r="A1703" s="38">
        <f t="shared" si="381"/>
        <v>43716</v>
      </c>
      <c r="B1703" s="39">
        <f t="shared" ca="1" si="370"/>
        <v>2022062.6029454393</v>
      </c>
      <c r="C1703" s="34">
        <f t="shared" ca="1" si="371"/>
        <v>2020859.2216961093</v>
      </c>
      <c r="D1703" s="34"/>
      <c r="E1703" s="40">
        <f ca="1">IF(A1703&lt;$B$1,VLOOKUP(A1703,[1]DI!$A$4:$B$15000,2,FALSE),0)</f>
        <v>0</v>
      </c>
      <c r="F1703" s="41">
        <f t="shared" ca="1" si="380"/>
        <v>1</v>
      </c>
      <c r="G1703" s="41">
        <f ca="1">(TRUNC(PRODUCT($F$11:$F1702),16))</f>
        <v>1.56620727163463</v>
      </c>
      <c r="H1703" s="42">
        <f t="shared" ca="1" si="372"/>
        <v>1.5654948707185701</v>
      </c>
      <c r="I1703" s="42">
        <f t="shared" ca="1" si="373"/>
        <v>1.00045506</v>
      </c>
      <c r="J1703" s="40">
        <f t="shared" si="382"/>
        <v>3.5999999999999997E-2</v>
      </c>
      <c r="K1703" s="98">
        <f t="shared" si="374"/>
        <v>43713</v>
      </c>
      <c r="L1703" s="43">
        <f t="shared" si="383"/>
        <v>1</v>
      </c>
      <c r="M1703" s="44">
        <f t="shared" si="375"/>
        <v>1</v>
      </c>
      <c r="N1703" s="8">
        <f t="shared" si="376"/>
        <v>1.000140356</v>
      </c>
      <c r="O1703" s="8">
        <f t="shared" ca="1" si="377"/>
        <v>1.0005954800000001</v>
      </c>
      <c r="P1703" s="44">
        <v>0</v>
      </c>
      <c r="Q1703" s="42">
        <f t="shared" ca="1" si="378"/>
        <v>1203.3812493299999</v>
      </c>
      <c r="R1703" s="42"/>
      <c r="S1703" s="34">
        <f t="shared" si="379"/>
        <v>0</v>
      </c>
      <c r="T1703" s="34"/>
    </row>
    <row r="1704" spans="1:21" x14ac:dyDescent="0.2">
      <c r="A1704" s="38">
        <f t="shared" si="381"/>
        <v>43717</v>
      </c>
      <c r="B1704" s="39">
        <f t="shared" ca="1" si="370"/>
        <v>2022346.4103936793</v>
      </c>
      <c r="C1704" s="34">
        <f t="shared" ca="1" si="371"/>
        <v>2020859.2216961093</v>
      </c>
      <c r="D1704" s="34"/>
      <c r="E1704" s="40">
        <f ca="1">IF(A1704&lt;$B$1,VLOOKUP(A1704,[1]DI!$A$4:$B$15000,2,FALSE),0)</f>
        <v>5.8999999999999997E-2</v>
      </c>
      <c r="F1704" s="41">
        <f t="shared" ca="1" si="380"/>
        <v>1.00022750629873</v>
      </c>
      <c r="G1704" s="41">
        <f ca="1">(TRUNC(PRODUCT($F$11:$F1703),16))</f>
        <v>1.56620727163463</v>
      </c>
      <c r="H1704" s="42">
        <f t="shared" ca="1" si="372"/>
        <v>1.5654948707185701</v>
      </c>
      <c r="I1704" s="42">
        <f t="shared" ca="1" si="373"/>
        <v>1.00045506</v>
      </c>
      <c r="J1704" s="40">
        <f t="shared" si="382"/>
        <v>3.5999999999999997E-2</v>
      </c>
      <c r="K1704" s="98">
        <f t="shared" si="374"/>
        <v>43713</v>
      </c>
      <c r="L1704" s="43">
        <f t="shared" si="383"/>
        <v>2</v>
      </c>
      <c r="M1704" s="44">
        <f t="shared" si="375"/>
        <v>2</v>
      </c>
      <c r="N1704" s="8">
        <f t="shared" si="376"/>
        <v>1.0002807309999999</v>
      </c>
      <c r="O1704" s="8">
        <f t="shared" ca="1" si="377"/>
        <v>1.000735919</v>
      </c>
      <c r="P1704" s="44">
        <v>0</v>
      </c>
      <c r="Q1704" s="42">
        <f t="shared" ca="1" si="378"/>
        <v>1487.1886975699999</v>
      </c>
      <c r="R1704" s="42"/>
      <c r="S1704" s="34">
        <f t="shared" si="379"/>
        <v>0</v>
      </c>
      <c r="T1704" s="34"/>
    </row>
    <row r="1705" spans="1:21" x14ac:dyDescent="0.2">
      <c r="A1705" s="38">
        <f t="shared" si="381"/>
        <v>43718</v>
      </c>
      <c r="B1705" s="39">
        <f t="shared" ca="1" si="370"/>
        <v>2023090.4180081694</v>
      </c>
      <c r="C1705" s="34">
        <f t="shared" ca="1" si="371"/>
        <v>2020859.2216961093</v>
      </c>
      <c r="D1705" s="34"/>
      <c r="E1705" s="40">
        <f ca="1">IF(A1705&lt;$B$1,VLOOKUP(A1705,[1]DI!$A$4:$B$15000,2,FALSE),0)</f>
        <v>5.8999999999999997E-2</v>
      </c>
      <c r="F1705" s="41">
        <f t="shared" ca="1" si="380"/>
        <v>1.00022750629873</v>
      </c>
      <c r="G1705" s="41">
        <f ca="1">(TRUNC(PRODUCT($F$11:$F1704),16))</f>
        <v>1.5665635936540501</v>
      </c>
      <c r="H1705" s="42">
        <f t="shared" ca="1" si="372"/>
        <v>1.5654948707185701</v>
      </c>
      <c r="I1705" s="42">
        <f t="shared" ca="1" si="373"/>
        <v>1.00068267</v>
      </c>
      <c r="J1705" s="40">
        <f t="shared" si="382"/>
        <v>3.5999999999999997E-2</v>
      </c>
      <c r="K1705" s="98">
        <f t="shared" si="374"/>
        <v>43713</v>
      </c>
      <c r="L1705" s="43">
        <f t="shared" si="383"/>
        <v>3</v>
      </c>
      <c r="M1705" s="44">
        <f t="shared" si="375"/>
        <v>3</v>
      </c>
      <c r="N1705" s="8">
        <f t="shared" si="376"/>
        <v>1.000421126</v>
      </c>
      <c r="O1705" s="8">
        <f t="shared" ca="1" si="377"/>
        <v>1.001104083</v>
      </c>
      <c r="P1705" s="44">
        <v>0</v>
      </c>
      <c r="Q1705" s="42">
        <f t="shared" ca="1" si="378"/>
        <v>2231.1963120599999</v>
      </c>
      <c r="R1705" s="42"/>
      <c r="S1705" s="34">
        <f t="shared" si="379"/>
        <v>0</v>
      </c>
      <c r="T1705" s="34"/>
    </row>
    <row r="1706" spans="1:21" x14ac:dyDescent="0.2">
      <c r="A1706" s="38">
        <f t="shared" si="381"/>
        <v>43719</v>
      </c>
      <c r="B1706" s="39">
        <f t="shared" ca="1" si="370"/>
        <v>2023834.7186472593</v>
      </c>
      <c r="C1706" s="34">
        <f t="shared" ca="1" si="371"/>
        <v>2020859.2216961093</v>
      </c>
      <c r="D1706" s="34"/>
      <c r="E1706" s="40">
        <f ca="1">IF(A1706&lt;$B$1,VLOOKUP(A1706,[1]DI!$A$4:$B$15000,2,FALSE),0)</f>
        <v>5.8999999999999997E-2</v>
      </c>
      <c r="F1706" s="41">
        <f t="shared" ca="1" si="380"/>
        <v>1.00022750629873</v>
      </c>
      <c r="G1706" s="41">
        <f ca="1">(TRUNC(PRODUCT($F$11:$F1705),16))</f>
        <v>1.56691999673896</v>
      </c>
      <c r="H1706" s="42">
        <f t="shared" ca="1" si="372"/>
        <v>1.5654948707185701</v>
      </c>
      <c r="I1706" s="42">
        <f t="shared" ca="1" si="373"/>
        <v>1.0009103399999999</v>
      </c>
      <c r="J1706" s="40">
        <f t="shared" si="382"/>
        <v>3.5999999999999997E-2</v>
      </c>
      <c r="K1706" s="98">
        <f t="shared" si="374"/>
        <v>43713</v>
      </c>
      <c r="L1706" s="43">
        <f t="shared" si="383"/>
        <v>4</v>
      </c>
      <c r="M1706" s="44">
        <f t="shared" si="375"/>
        <v>4</v>
      </c>
      <c r="N1706" s="8">
        <f t="shared" si="376"/>
        <v>1.0005615409999999</v>
      </c>
      <c r="O1706" s="8">
        <f t="shared" ca="1" si="377"/>
        <v>1.0014723919999999</v>
      </c>
      <c r="P1706" s="44">
        <v>48</v>
      </c>
      <c r="Q1706" s="42">
        <f t="shared" ca="1" si="378"/>
        <v>2975.4969511499999</v>
      </c>
      <c r="R1706" s="42"/>
      <c r="S1706" s="42">
        <f t="shared" ca="1" si="379"/>
        <v>30924.503048850002</v>
      </c>
      <c r="T1706" s="34">
        <v>33900</v>
      </c>
    </row>
    <row r="1707" spans="1:21" x14ac:dyDescent="0.2">
      <c r="A1707" s="38">
        <f t="shared" si="381"/>
        <v>43720</v>
      </c>
      <c r="B1707" s="39">
        <f t="shared" ca="1" si="370"/>
        <v>1990666.8116503793</v>
      </c>
      <c r="C1707" s="34">
        <f t="shared" ca="1" si="371"/>
        <v>1989934.7186472593</v>
      </c>
      <c r="D1707" s="34"/>
      <c r="E1707" s="40">
        <f ca="1">IF(A1707&lt;$B$1,VLOOKUP(A1707,[1]DI!$A$4:$B$15000,2,FALSE),0)</f>
        <v>5.8999999999999997E-2</v>
      </c>
      <c r="F1707" s="41">
        <f t="shared" ca="1" si="380"/>
        <v>1.00022750629873</v>
      </c>
      <c r="G1707" s="41">
        <f ca="1">(TRUNC(PRODUCT($F$11:$F1706),16))</f>
        <v>1.5672764809078299</v>
      </c>
      <c r="H1707" s="42">
        <f t="shared" ca="1" si="372"/>
        <v>1.56691999673896</v>
      </c>
      <c r="I1707" s="42">
        <f t="shared" ca="1" si="373"/>
        <v>1.00022751</v>
      </c>
      <c r="J1707" s="40">
        <f t="shared" si="382"/>
        <v>3.5999999999999997E-2</v>
      </c>
      <c r="K1707" s="98">
        <f t="shared" si="374"/>
        <v>43719</v>
      </c>
      <c r="L1707" s="43">
        <f t="shared" si="383"/>
        <v>1</v>
      </c>
      <c r="M1707" s="44">
        <f t="shared" si="375"/>
        <v>1</v>
      </c>
      <c r="N1707" s="8">
        <f t="shared" si="376"/>
        <v>1.000140356</v>
      </c>
      <c r="O1707" s="8">
        <f t="shared" ca="1" si="377"/>
        <v>1.0003678979999999</v>
      </c>
      <c r="P1707" s="44">
        <v>0</v>
      </c>
      <c r="Q1707" s="42">
        <f t="shared" ca="1" si="378"/>
        <v>732.09300312000005</v>
      </c>
      <c r="R1707" s="42"/>
      <c r="S1707" s="34">
        <f t="shared" si="379"/>
        <v>0</v>
      </c>
      <c r="T1707" s="34"/>
    </row>
    <row r="1708" spans="1:21" x14ac:dyDescent="0.2">
      <c r="A1708" s="38">
        <f t="shared" si="381"/>
        <v>43721</v>
      </c>
      <c r="B1708" s="39">
        <f t="shared" ca="1" si="370"/>
        <v>1991399.1494154693</v>
      </c>
      <c r="C1708" s="34">
        <f t="shared" ca="1" si="371"/>
        <v>1989934.7186472593</v>
      </c>
      <c r="D1708" s="34"/>
      <c r="E1708" s="40">
        <f ca="1">IF(A1708&lt;$B$1,VLOOKUP(A1708,[1]DI!$A$4:$B$15000,2,FALSE),0)</f>
        <v>5.8999999999999997E-2</v>
      </c>
      <c r="F1708" s="41">
        <f t="shared" ca="1" si="380"/>
        <v>1.00022750629873</v>
      </c>
      <c r="G1708" s="41">
        <f ca="1">(TRUNC(PRODUCT($F$11:$F1707),16))</f>
        <v>1.5676330461790899</v>
      </c>
      <c r="H1708" s="42">
        <f t="shared" ca="1" si="372"/>
        <v>1.56691999673896</v>
      </c>
      <c r="I1708" s="42">
        <f t="shared" ca="1" si="373"/>
        <v>1.00045506</v>
      </c>
      <c r="J1708" s="40">
        <f t="shared" si="382"/>
        <v>3.5999999999999997E-2</v>
      </c>
      <c r="K1708" s="98">
        <f t="shared" si="374"/>
        <v>43719</v>
      </c>
      <c r="L1708" s="43">
        <f t="shared" si="383"/>
        <v>2</v>
      </c>
      <c r="M1708" s="44">
        <f t="shared" si="375"/>
        <v>2</v>
      </c>
      <c r="N1708" s="8">
        <f t="shared" si="376"/>
        <v>1.0002807309999999</v>
      </c>
      <c r="O1708" s="8">
        <f t="shared" ca="1" si="377"/>
        <v>1.000735919</v>
      </c>
      <c r="P1708" s="44">
        <v>0</v>
      </c>
      <c r="Q1708" s="42">
        <f t="shared" ca="1" si="378"/>
        <v>1464.43076821</v>
      </c>
      <c r="R1708" s="42"/>
      <c r="S1708" s="34">
        <f t="shared" si="379"/>
        <v>0</v>
      </c>
      <c r="T1708" s="34"/>
    </row>
    <row r="1709" spans="1:21" x14ac:dyDescent="0.2">
      <c r="A1709" s="38">
        <f t="shared" si="381"/>
        <v>43722</v>
      </c>
      <c r="B1709" s="39">
        <f t="shared" ca="1" si="370"/>
        <v>1992131.7717412193</v>
      </c>
      <c r="C1709" s="34">
        <f t="shared" ca="1" si="371"/>
        <v>1989934.7186472593</v>
      </c>
      <c r="D1709" s="34"/>
      <c r="E1709" s="40">
        <f ca="1">IF(A1709&lt;$B$1,VLOOKUP(A1709,[1]DI!$A$4:$B$15000,2,FALSE),0)</f>
        <v>0</v>
      </c>
      <c r="F1709" s="41">
        <f t="shared" ca="1" si="380"/>
        <v>1</v>
      </c>
      <c r="G1709" s="41">
        <f ca="1">(TRUNC(PRODUCT($F$11:$F1708),16))</f>
        <v>1.56798969257119</v>
      </c>
      <c r="H1709" s="42">
        <f t="shared" ca="1" si="372"/>
        <v>1.56691999673896</v>
      </c>
      <c r="I1709" s="42">
        <f t="shared" ca="1" si="373"/>
        <v>1.00068267</v>
      </c>
      <c r="J1709" s="40">
        <f t="shared" si="382"/>
        <v>3.5999999999999997E-2</v>
      </c>
      <c r="K1709" s="98">
        <f t="shared" si="374"/>
        <v>43719</v>
      </c>
      <c r="L1709" s="43">
        <f t="shared" si="383"/>
        <v>2</v>
      </c>
      <c r="M1709" s="44">
        <f t="shared" si="375"/>
        <v>3</v>
      </c>
      <c r="N1709" s="8">
        <f t="shared" si="376"/>
        <v>1.000421126</v>
      </c>
      <c r="O1709" s="8">
        <f t="shared" ca="1" si="377"/>
        <v>1.001104083</v>
      </c>
      <c r="P1709" s="44">
        <v>0</v>
      </c>
      <c r="Q1709" s="42">
        <f t="shared" ca="1" si="378"/>
        <v>2197.0530939599998</v>
      </c>
      <c r="R1709" s="42"/>
      <c r="S1709" s="34">
        <f t="shared" si="379"/>
        <v>0</v>
      </c>
      <c r="T1709" s="34"/>
    </row>
    <row r="1710" spans="1:21" x14ac:dyDescent="0.2">
      <c r="A1710" s="38">
        <f t="shared" si="381"/>
        <v>43723</v>
      </c>
      <c r="B1710" s="39">
        <f t="shared" ca="1" si="370"/>
        <v>1992131.7717412193</v>
      </c>
      <c r="C1710" s="34">
        <f t="shared" ca="1" si="371"/>
        <v>1989934.7186472593</v>
      </c>
      <c r="D1710" s="34"/>
      <c r="E1710" s="40">
        <f ca="1">IF(A1710&lt;$B$1,VLOOKUP(A1710,[1]DI!$A$4:$B$15000,2,FALSE),0)</f>
        <v>0</v>
      </c>
      <c r="F1710" s="41">
        <f t="shared" ca="1" si="380"/>
        <v>1</v>
      </c>
      <c r="G1710" s="41">
        <f ca="1">(TRUNC(PRODUCT($F$11:$F1709),16))</f>
        <v>1.56798969257119</v>
      </c>
      <c r="H1710" s="42">
        <f t="shared" ca="1" si="372"/>
        <v>1.56691999673896</v>
      </c>
      <c r="I1710" s="42">
        <f t="shared" ca="1" si="373"/>
        <v>1.00068267</v>
      </c>
      <c r="J1710" s="40">
        <f t="shared" si="382"/>
        <v>3.5999999999999997E-2</v>
      </c>
      <c r="K1710" s="98">
        <f t="shared" si="374"/>
        <v>43719</v>
      </c>
      <c r="L1710" s="43">
        <f t="shared" si="383"/>
        <v>2</v>
      </c>
      <c r="M1710" s="44">
        <f t="shared" si="375"/>
        <v>3</v>
      </c>
      <c r="N1710" s="8">
        <f t="shared" si="376"/>
        <v>1.000421126</v>
      </c>
      <c r="O1710" s="8">
        <f t="shared" ca="1" si="377"/>
        <v>1.001104083</v>
      </c>
      <c r="P1710" s="44">
        <v>0</v>
      </c>
      <c r="Q1710" s="42">
        <f t="shared" ca="1" si="378"/>
        <v>2197.0530939599998</v>
      </c>
      <c r="R1710" s="42"/>
      <c r="S1710" s="34">
        <f t="shared" si="379"/>
        <v>0</v>
      </c>
      <c r="T1710" s="34"/>
    </row>
    <row r="1711" spans="1:21" x14ac:dyDescent="0.2">
      <c r="A1711" s="38">
        <f t="shared" si="381"/>
        <v>43724</v>
      </c>
      <c r="B1711" s="39">
        <f t="shared" ref="B1711:B1774" ca="1" si="384">IF(A1711&lt;=TODAY(),C1711+Q1711,IF(AND(A1711&gt;TODAY(),A1711&lt;=$B$1),IF(VLOOKUP(TODAY(),$A$10:$E$2000,5,FALSE)=0,"n.d",C1711+Q1711),"n.d"))</f>
        <v>1992131.7717412193</v>
      </c>
      <c r="C1711" s="34">
        <f t="shared" ref="C1711:C1774" ca="1" si="385">(C1710-S1710)</f>
        <v>1989934.7186472593</v>
      </c>
      <c r="D1711" s="34"/>
      <c r="E1711" s="40">
        <f ca="1">IF(A1711&lt;$B$1,VLOOKUP(A1711,[1]DI!$A$4:$B$15000,2,FALSE),0)</f>
        <v>5.8999999999999997E-2</v>
      </c>
      <c r="F1711" s="41">
        <f t="shared" ca="1" si="380"/>
        <v>1.00022750629873</v>
      </c>
      <c r="G1711" s="41">
        <f ca="1">(TRUNC(PRODUCT($F$11:$F1710),16))</f>
        <v>1.56798969257119</v>
      </c>
      <c r="H1711" s="42">
        <f t="shared" ref="H1711:H1774" ca="1" si="386">IF(P1710&gt;0,G1710,H1710)</f>
        <v>1.56691999673896</v>
      </c>
      <c r="I1711" s="42">
        <f t="shared" ref="I1711:I1774" ca="1" si="387">ROUND(G1711/H1711,8)</f>
        <v>1.00068267</v>
      </c>
      <c r="J1711" s="40">
        <f t="shared" si="382"/>
        <v>3.5999999999999997E-2</v>
      </c>
      <c r="K1711" s="98">
        <f t="shared" ref="K1711:K1774" si="388">IF(P1710&gt;0,A1710,K1710)</f>
        <v>43719</v>
      </c>
      <c r="L1711" s="43">
        <f t="shared" si="383"/>
        <v>3</v>
      </c>
      <c r="M1711" s="44">
        <f t="shared" ref="M1711:M1774" si="389">IF(AND(L1711=1,L1710=1),1,IF(L1711&gt;0,IF(L1711=L1710,L1711+1,L1711),0))</f>
        <v>3</v>
      </c>
      <c r="N1711" s="8">
        <f t="shared" ref="N1711:N1774" si="390">ROUND((J1711+1)^(M1711/252),9)</f>
        <v>1.000421126</v>
      </c>
      <c r="O1711" s="8">
        <f t="shared" ref="O1711:O1774" ca="1" si="391">ROUND(I1711*N1711,9)</f>
        <v>1.001104083</v>
      </c>
      <c r="P1711" s="44">
        <v>0</v>
      </c>
      <c r="Q1711" s="42">
        <f t="shared" ref="Q1711:Q1774" ca="1" si="392">TRUNC(((O1711-1)*C1711),8)</f>
        <v>2197.0530939599998</v>
      </c>
      <c r="R1711" s="42"/>
      <c r="S1711" s="34">
        <f t="shared" si="379"/>
        <v>0</v>
      </c>
      <c r="T1711" s="34"/>
    </row>
    <row r="1712" spans="1:21" x14ac:dyDescent="0.2">
      <c r="A1712" s="38">
        <f t="shared" si="381"/>
        <v>43725</v>
      </c>
      <c r="B1712" s="39">
        <f t="shared" ca="1" si="384"/>
        <v>1992864.6826075092</v>
      </c>
      <c r="C1712" s="34">
        <f t="shared" ca="1" si="385"/>
        <v>1989934.7186472593</v>
      </c>
      <c r="D1712" s="34"/>
      <c r="E1712" s="40">
        <f ca="1">IF(A1712&lt;$B$1,VLOOKUP(A1712,[1]DI!$A$4:$B$15000,2,FALSE),0)</f>
        <v>5.8999999999999997E-2</v>
      </c>
      <c r="F1712" s="41">
        <f t="shared" ca="1" si="380"/>
        <v>1.00022750629873</v>
      </c>
      <c r="G1712" s="41">
        <f ca="1">(TRUNC(PRODUCT($F$11:$F1711),16))</f>
        <v>1.5683464201025901</v>
      </c>
      <c r="H1712" s="42">
        <f t="shared" ca="1" si="386"/>
        <v>1.56691999673896</v>
      </c>
      <c r="I1712" s="42">
        <f t="shared" ca="1" si="387"/>
        <v>1.0009103399999999</v>
      </c>
      <c r="J1712" s="40">
        <f t="shared" si="382"/>
        <v>3.5999999999999997E-2</v>
      </c>
      <c r="K1712" s="98">
        <f t="shared" si="388"/>
        <v>43719</v>
      </c>
      <c r="L1712" s="43">
        <f t="shared" si="383"/>
        <v>4</v>
      </c>
      <c r="M1712" s="44">
        <f t="shared" si="389"/>
        <v>4</v>
      </c>
      <c r="N1712" s="8">
        <f t="shared" si="390"/>
        <v>1.0005615409999999</v>
      </c>
      <c r="O1712" s="8">
        <f t="shared" ca="1" si="391"/>
        <v>1.0014723919999999</v>
      </c>
      <c r="P1712" s="44">
        <v>0</v>
      </c>
      <c r="Q1712" s="42">
        <f t="shared" ca="1" si="392"/>
        <v>2929.9639602500001</v>
      </c>
      <c r="R1712" s="42"/>
      <c r="S1712" s="34">
        <f t="shared" si="379"/>
        <v>0</v>
      </c>
      <c r="T1712" s="34"/>
    </row>
    <row r="1713" spans="1:21" x14ac:dyDescent="0.2">
      <c r="A1713" s="38">
        <f t="shared" si="381"/>
        <v>43726</v>
      </c>
      <c r="B1713" s="39">
        <f t="shared" ca="1" si="384"/>
        <v>1993597.8382357692</v>
      </c>
      <c r="C1713" s="34">
        <f t="shared" ca="1" si="385"/>
        <v>1989934.7186472593</v>
      </c>
      <c r="D1713" s="34"/>
      <c r="E1713" s="40">
        <f ca="1">IF(A1713&lt;$B$1,VLOOKUP(A1713,[1]DI!$A$4:$B$15000,2,FALSE),0)</f>
        <v>5.8999999999999997E-2</v>
      </c>
      <c r="F1713" s="41">
        <f t="shared" ca="1" si="380"/>
        <v>1.00022750629873</v>
      </c>
      <c r="G1713" s="41">
        <f ca="1">(TRUNC(PRODUCT($F$11:$F1712),16))</f>
        <v>1.5687032287917599</v>
      </c>
      <c r="H1713" s="42">
        <f t="shared" ca="1" si="386"/>
        <v>1.56691999673896</v>
      </c>
      <c r="I1713" s="42">
        <f t="shared" ca="1" si="387"/>
        <v>1.00113805</v>
      </c>
      <c r="J1713" s="40">
        <f t="shared" si="382"/>
        <v>3.5999999999999997E-2</v>
      </c>
      <c r="K1713" s="98">
        <f t="shared" si="388"/>
        <v>43719</v>
      </c>
      <c r="L1713" s="43">
        <f t="shared" si="383"/>
        <v>5</v>
      </c>
      <c r="M1713" s="44">
        <f t="shared" si="389"/>
        <v>5</v>
      </c>
      <c r="N1713" s="8">
        <f t="shared" si="390"/>
        <v>1.0007019749999999</v>
      </c>
      <c r="O1713" s="8">
        <f t="shared" ca="1" si="391"/>
        <v>1.0018408240000001</v>
      </c>
      <c r="P1713" s="44">
        <v>0</v>
      </c>
      <c r="Q1713" s="42">
        <f t="shared" ca="1" si="392"/>
        <v>3663.1195885100001</v>
      </c>
      <c r="R1713" s="42"/>
      <c r="S1713" s="34">
        <f t="shared" si="379"/>
        <v>0</v>
      </c>
      <c r="T1713" s="34"/>
    </row>
    <row r="1714" spans="1:21" x14ac:dyDescent="0.2">
      <c r="A1714" s="38">
        <f t="shared" si="381"/>
        <v>43727</v>
      </c>
      <c r="B1714" s="39">
        <f t="shared" ca="1" si="384"/>
        <v>1994331.2605152894</v>
      </c>
      <c r="C1714" s="34">
        <f t="shared" ca="1" si="385"/>
        <v>1989934.7186472593</v>
      </c>
      <c r="D1714" s="34"/>
      <c r="E1714" s="40">
        <f ca="1">IF(A1714&lt;$B$1,VLOOKUP(A1714,[1]DI!$A$4:$B$15000,2,FALSE),0)</f>
        <v>5.3999999999999999E-2</v>
      </c>
      <c r="F1714" s="41">
        <f t="shared" ca="1" si="380"/>
        <v>1.00020872197829</v>
      </c>
      <c r="G1714" s="41">
        <f ca="1">(TRUNC(PRODUCT($F$11:$F1713),16))</f>
        <v>1.56906011865714</v>
      </c>
      <c r="H1714" s="42">
        <f t="shared" ca="1" si="386"/>
        <v>1.56691999673896</v>
      </c>
      <c r="I1714" s="42">
        <f t="shared" ca="1" si="387"/>
        <v>1.00136581</v>
      </c>
      <c r="J1714" s="40">
        <f t="shared" si="382"/>
        <v>3.5999999999999997E-2</v>
      </c>
      <c r="K1714" s="98">
        <f t="shared" si="388"/>
        <v>43719</v>
      </c>
      <c r="L1714" s="43">
        <f t="shared" si="383"/>
        <v>6</v>
      </c>
      <c r="M1714" s="44">
        <f t="shared" si="389"/>
        <v>6</v>
      </c>
      <c r="N1714" s="8">
        <f t="shared" si="390"/>
        <v>1.000842429</v>
      </c>
      <c r="O1714" s="8">
        <f t="shared" ca="1" si="391"/>
        <v>1.00220939</v>
      </c>
      <c r="P1714" s="44">
        <v>0</v>
      </c>
      <c r="Q1714" s="42">
        <f t="shared" ca="1" si="392"/>
        <v>4396.5418680299999</v>
      </c>
      <c r="R1714" s="42"/>
      <c r="S1714" s="34">
        <f t="shared" si="379"/>
        <v>0</v>
      </c>
      <c r="T1714" s="34"/>
    </row>
    <row r="1715" spans="1:21" x14ac:dyDescent="0.2">
      <c r="A1715" s="38">
        <f t="shared" si="381"/>
        <v>43728</v>
      </c>
      <c r="B1715" s="39">
        <f t="shared" ca="1" si="384"/>
        <v>1995027.5008645793</v>
      </c>
      <c r="C1715" s="34">
        <f t="shared" ca="1" si="385"/>
        <v>1989934.7186472593</v>
      </c>
      <c r="D1715" s="34"/>
      <c r="E1715" s="40">
        <f ca="1">IF(A1715&lt;$B$1,VLOOKUP(A1715,[1]DI!$A$4:$B$15000,2,FALSE),0)</f>
        <v>5.3999999999999999E-2</v>
      </c>
      <c r="F1715" s="41">
        <f t="shared" ca="1" si="380"/>
        <v>1.00020872197829</v>
      </c>
      <c r="G1715" s="41">
        <f ca="1">(TRUNC(PRODUCT($F$11:$F1714),16))</f>
        <v>1.56938761598917</v>
      </c>
      <c r="H1715" s="42">
        <f t="shared" ca="1" si="386"/>
        <v>1.56691999673896</v>
      </c>
      <c r="I1715" s="42">
        <f t="shared" ca="1" si="387"/>
        <v>1.0015748200000001</v>
      </c>
      <c r="J1715" s="40">
        <f t="shared" si="382"/>
        <v>3.5999999999999997E-2</v>
      </c>
      <c r="K1715" s="98">
        <f t="shared" si="388"/>
        <v>43719</v>
      </c>
      <c r="L1715" s="43">
        <f t="shared" si="383"/>
        <v>7</v>
      </c>
      <c r="M1715" s="44">
        <f t="shared" si="389"/>
        <v>7</v>
      </c>
      <c r="N1715" s="8">
        <f t="shared" si="390"/>
        <v>1.0009829029999999</v>
      </c>
      <c r="O1715" s="8">
        <f t="shared" ca="1" si="391"/>
        <v>1.002559271</v>
      </c>
      <c r="P1715" s="44">
        <v>0</v>
      </c>
      <c r="Q1715" s="42">
        <f t="shared" ca="1" si="392"/>
        <v>5092.7822173200002</v>
      </c>
      <c r="R1715" s="42"/>
      <c r="S1715" s="34">
        <f t="shared" ref="S1715:S1778" si="393">IF(T1715&gt;0,T1715-Q1715,0)</f>
        <v>0</v>
      </c>
      <c r="T1715" s="34"/>
    </row>
    <row r="1716" spans="1:21" x14ac:dyDescent="0.2">
      <c r="A1716" s="38">
        <f t="shared" si="381"/>
        <v>43729</v>
      </c>
      <c r="B1716" s="39">
        <f t="shared" ca="1" si="384"/>
        <v>1995723.9780161092</v>
      </c>
      <c r="C1716" s="34">
        <f t="shared" ca="1" si="385"/>
        <v>1989934.7186472593</v>
      </c>
      <c r="D1716" s="34"/>
      <c r="E1716" s="40">
        <f ca="1">IF(A1716&lt;$B$1,VLOOKUP(A1716,[1]DI!$A$4:$B$15000,2,FALSE),0)</f>
        <v>0</v>
      </c>
      <c r="F1716" s="41">
        <f t="shared" ca="1" si="380"/>
        <v>1</v>
      </c>
      <c r="G1716" s="41">
        <f ca="1">(TRUNC(PRODUCT($F$11:$F1715),16))</f>
        <v>1.56971518167708</v>
      </c>
      <c r="H1716" s="42">
        <f t="shared" ca="1" si="386"/>
        <v>1.56691999673896</v>
      </c>
      <c r="I1716" s="42">
        <f t="shared" ca="1" si="387"/>
        <v>1.0017838699999999</v>
      </c>
      <c r="J1716" s="40">
        <f t="shared" si="382"/>
        <v>3.5999999999999997E-2</v>
      </c>
      <c r="K1716" s="98">
        <f t="shared" si="388"/>
        <v>43719</v>
      </c>
      <c r="L1716" s="43">
        <f t="shared" si="383"/>
        <v>7</v>
      </c>
      <c r="M1716" s="44">
        <f t="shared" si="389"/>
        <v>8</v>
      </c>
      <c r="N1716" s="8">
        <f t="shared" si="390"/>
        <v>1.001123397</v>
      </c>
      <c r="O1716" s="8">
        <f t="shared" ca="1" si="391"/>
        <v>1.002909271</v>
      </c>
      <c r="P1716" s="44">
        <v>0</v>
      </c>
      <c r="Q1716" s="42">
        <f t="shared" ca="1" si="392"/>
        <v>5789.2593688500001</v>
      </c>
      <c r="R1716" s="42"/>
      <c r="S1716" s="34">
        <f t="shared" si="393"/>
        <v>0</v>
      </c>
      <c r="T1716" s="34"/>
    </row>
    <row r="1717" spans="1:21" x14ac:dyDescent="0.2">
      <c r="A1717" s="38">
        <f t="shared" si="381"/>
        <v>43730</v>
      </c>
      <c r="B1717" s="39">
        <f t="shared" ca="1" si="384"/>
        <v>1995723.9780161092</v>
      </c>
      <c r="C1717" s="34">
        <f t="shared" ca="1" si="385"/>
        <v>1989934.7186472593</v>
      </c>
      <c r="D1717" s="34"/>
      <c r="E1717" s="40">
        <f ca="1">IF(A1717&lt;$B$1,VLOOKUP(A1717,[1]DI!$A$4:$B$15000,2,FALSE),0)</f>
        <v>0</v>
      </c>
      <c r="F1717" s="41">
        <f t="shared" ca="1" si="380"/>
        <v>1</v>
      </c>
      <c r="G1717" s="41">
        <f ca="1">(TRUNC(PRODUCT($F$11:$F1716),16))</f>
        <v>1.56971518167708</v>
      </c>
      <c r="H1717" s="42">
        <f t="shared" ca="1" si="386"/>
        <v>1.56691999673896</v>
      </c>
      <c r="I1717" s="42">
        <f t="shared" ca="1" si="387"/>
        <v>1.0017838699999999</v>
      </c>
      <c r="J1717" s="40">
        <f t="shared" si="382"/>
        <v>3.5999999999999997E-2</v>
      </c>
      <c r="K1717" s="98">
        <f t="shared" si="388"/>
        <v>43719</v>
      </c>
      <c r="L1717" s="43">
        <f t="shared" si="383"/>
        <v>7</v>
      </c>
      <c r="M1717" s="44">
        <f t="shared" si="389"/>
        <v>8</v>
      </c>
      <c r="N1717" s="8">
        <f t="shared" si="390"/>
        <v>1.001123397</v>
      </c>
      <c r="O1717" s="8">
        <f t="shared" ca="1" si="391"/>
        <v>1.002909271</v>
      </c>
      <c r="P1717" s="44">
        <v>0</v>
      </c>
      <c r="Q1717" s="42">
        <f t="shared" ca="1" si="392"/>
        <v>5789.2593688500001</v>
      </c>
      <c r="R1717" s="42"/>
      <c r="S1717" s="34">
        <f t="shared" si="393"/>
        <v>0</v>
      </c>
      <c r="T1717" s="34"/>
    </row>
    <row r="1718" spans="1:21" s="37" customFormat="1" x14ac:dyDescent="0.2">
      <c r="A1718" s="38">
        <f t="shared" si="381"/>
        <v>43731</v>
      </c>
      <c r="B1718" s="39">
        <f t="shared" ca="1" si="384"/>
        <v>1995723.9780161092</v>
      </c>
      <c r="C1718" s="34">
        <f t="shared" ca="1" si="385"/>
        <v>1989934.7186472593</v>
      </c>
      <c r="D1718" s="34"/>
      <c r="E1718" s="40">
        <f ca="1">IF(A1718&lt;$B$1,VLOOKUP(A1718,[1]DI!$A$4:$B$15000,2,FALSE),0)</f>
        <v>5.3999999999999999E-2</v>
      </c>
      <c r="F1718" s="41">
        <f t="shared" ca="1" si="380"/>
        <v>1.00020872197829</v>
      </c>
      <c r="G1718" s="41">
        <f ca="1">(TRUNC(PRODUCT($F$11:$F1717),16))</f>
        <v>1.56971518167708</v>
      </c>
      <c r="H1718" s="42">
        <f t="shared" ca="1" si="386"/>
        <v>1.56691999673896</v>
      </c>
      <c r="I1718" s="42">
        <f t="shared" ca="1" si="387"/>
        <v>1.0017838699999999</v>
      </c>
      <c r="J1718" s="40">
        <f t="shared" si="382"/>
        <v>3.5999999999999997E-2</v>
      </c>
      <c r="K1718" s="98">
        <f t="shared" si="388"/>
        <v>43719</v>
      </c>
      <c r="L1718" s="43">
        <f t="shared" si="383"/>
        <v>8</v>
      </c>
      <c r="M1718" s="44">
        <f t="shared" si="389"/>
        <v>8</v>
      </c>
      <c r="N1718" s="8">
        <f t="shared" si="390"/>
        <v>1.001123397</v>
      </c>
      <c r="O1718" s="8">
        <f t="shared" ca="1" si="391"/>
        <v>1.002909271</v>
      </c>
      <c r="P1718" s="44">
        <v>49</v>
      </c>
      <c r="Q1718" s="42">
        <f t="shared" ca="1" si="392"/>
        <v>5789.2593688500001</v>
      </c>
      <c r="R1718" s="42"/>
      <c r="S1718" s="34">
        <f t="shared" ca="1" si="393"/>
        <v>116928.73163114999</v>
      </c>
      <c r="T1718" s="34">
        <v>122717.99099999999</v>
      </c>
      <c r="U1718" s="36"/>
    </row>
    <row r="1719" spans="1:21" x14ac:dyDescent="0.2">
      <c r="A1719" s="38">
        <f t="shared" si="381"/>
        <v>43732</v>
      </c>
      <c r="B1719" s="39">
        <f t="shared" ca="1" si="384"/>
        <v>1873659.8627711993</v>
      </c>
      <c r="C1719" s="34">
        <f t="shared" ca="1" si="385"/>
        <v>1873005.9870161093</v>
      </c>
      <c r="D1719" s="34"/>
      <c r="E1719" s="40">
        <f ca="1">IF(A1719&lt;$B$1,VLOOKUP(A1719,[1]DI!$A$4:$B$15000,2,FALSE),0)</f>
        <v>5.3999999999999999E-2</v>
      </c>
      <c r="F1719" s="41">
        <f t="shared" ca="1" si="380"/>
        <v>1.00020872197829</v>
      </c>
      <c r="G1719" s="41">
        <f ca="1">(TRUNC(PRODUCT($F$11:$F1718),16))</f>
        <v>1.57004281573515</v>
      </c>
      <c r="H1719" s="42">
        <f t="shared" ca="1" si="386"/>
        <v>1.56971518167708</v>
      </c>
      <c r="I1719" s="42">
        <f t="shared" ca="1" si="387"/>
        <v>1.0002087200000001</v>
      </c>
      <c r="J1719" s="40">
        <f t="shared" si="382"/>
        <v>3.5999999999999997E-2</v>
      </c>
      <c r="K1719" s="98">
        <f t="shared" si="388"/>
        <v>43731</v>
      </c>
      <c r="L1719" s="43">
        <f t="shared" si="383"/>
        <v>1</v>
      </c>
      <c r="M1719" s="44">
        <f t="shared" si="389"/>
        <v>1</v>
      </c>
      <c r="N1719" s="8">
        <f t="shared" si="390"/>
        <v>1.000140356</v>
      </c>
      <c r="O1719" s="8">
        <f t="shared" ca="1" si="391"/>
        <v>1.000349105</v>
      </c>
      <c r="P1719" s="44">
        <v>0</v>
      </c>
      <c r="Q1719" s="42">
        <f t="shared" ca="1" si="392"/>
        <v>653.87575508999998</v>
      </c>
      <c r="R1719" s="42"/>
      <c r="S1719" s="34">
        <f t="shared" si="393"/>
        <v>0</v>
      </c>
      <c r="T1719" s="34"/>
    </row>
    <row r="1720" spans="1:21" x14ac:dyDescent="0.2">
      <c r="A1720" s="38">
        <f t="shared" si="381"/>
        <v>43733</v>
      </c>
      <c r="B1720" s="39">
        <f t="shared" ca="1" si="384"/>
        <v>1874313.9782710692</v>
      </c>
      <c r="C1720" s="34">
        <f t="shared" ca="1" si="385"/>
        <v>1873005.9870161093</v>
      </c>
      <c r="D1720" s="34"/>
      <c r="E1720" s="40">
        <f ca="1">IF(A1720&lt;$B$1,VLOOKUP(A1720,[1]DI!$A$4:$B$15000,2,FALSE),0)</f>
        <v>5.3999999999999999E-2</v>
      </c>
      <c r="F1720" s="41">
        <f t="shared" ca="1" si="380"/>
        <v>1.00020872197829</v>
      </c>
      <c r="G1720" s="41">
        <f ca="1">(TRUNC(PRODUCT($F$11:$F1719),16))</f>
        <v>1.5703705181776499</v>
      </c>
      <c r="H1720" s="42">
        <f t="shared" ca="1" si="386"/>
        <v>1.56971518167708</v>
      </c>
      <c r="I1720" s="42">
        <f t="shared" ca="1" si="387"/>
        <v>1.00041749</v>
      </c>
      <c r="J1720" s="40">
        <f t="shared" si="382"/>
        <v>3.5999999999999997E-2</v>
      </c>
      <c r="K1720" s="98">
        <f t="shared" si="388"/>
        <v>43731</v>
      </c>
      <c r="L1720" s="43">
        <f t="shared" si="383"/>
        <v>2</v>
      </c>
      <c r="M1720" s="44">
        <f t="shared" si="389"/>
        <v>2</v>
      </c>
      <c r="N1720" s="8">
        <f t="shared" si="390"/>
        <v>1.0002807309999999</v>
      </c>
      <c r="O1720" s="8">
        <f t="shared" ca="1" si="391"/>
        <v>1.0006983380000001</v>
      </c>
      <c r="P1720" s="44">
        <v>0</v>
      </c>
      <c r="Q1720" s="42">
        <f t="shared" ca="1" si="392"/>
        <v>1307.9912549600001</v>
      </c>
      <c r="R1720" s="42"/>
      <c r="S1720" s="34">
        <f t="shared" si="393"/>
        <v>0</v>
      </c>
      <c r="T1720" s="34"/>
    </row>
    <row r="1721" spans="1:21" x14ac:dyDescent="0.2">
      <c r="A1721" s="38">
        <f t="shared" si="381"/>
        <v>43734</v>
      </c>
      <c r="B1721" s="39">
        <f t="shared" ca="1" si="384"/>
        <v>1874968.3166586393</v>
      </c>
      <c r="C1721" s="34">
        <f t="shared" ca="1" si="385"/>
        <v>1873005.9870161093</v>
      </c>
      <c r="D1721" s="34"/>
      <c r="E1721" s="40">
        <f ca="1">IF(A1721&lt;$B$1,VLOOKUP(A1721,[1]DI!$A$4:$B$15000,2,FALSE),0)</f>
        <v>5.3999999999999999E-2</v>
      </c>
      <c r="F1721" s="41">
        <f t="shared" ca="1" si="380"/>
        <v>1.00020872197829</v>
      </c>
      <c r="G1721" s="41">
        <f ca="1">(TRUNC(PRODUCT($F$11:$F1720),16))</f>
        <v>1.5706982890188499</v>
      </c>
      <c r="H1721" s="42">
        <f t="shared" ca="1" si="386"/>
        <v>1.56971518167708</v>
      </c>
      <c r="I1721" s="42">
        <f t="shared" ca="1" si="387"/>
        <v>1.0006263</v>
      </c>
      <c r="J1721" s="40">
        <f t="shared" si="382"/>
        <v>3.5999999999999997E-2</v>
      </c>
      <c r="K1721" s="98">
        <f t="shared" si="388"/>
        <v>43731</v>
      </c>
      <c r="L1721" s="43">
        <f t="shared" si="383"/>
        <v>3</v>
      </c>
      <c r="M1721" s="44">
        <f t="shared" si="389"/>
        <v>3</v>
      </c>
      <c r="N1721" s="8">
        <f t="shared" si="390"/>
        <v>1.000421126</v>
      </c>
      <c r="O1721" s="8">
        <f t="shared" ca="1" si="391"/>
        <v>1.00104769</v>
      </c>
      <c r="P1721" s="44">
        <v>0</v>
      </c>
      <c r="Q1721" s="42">
        <f t="shared" ca="1" si="392"/>
        <v>1962.32964253</v>
      </c>
      <c r="R1721" s="42"/>
      <c r="S1721" s="34">
        <f t="shared" si="393"/>
        <v>0</v>
      </c>
      <c r="T1721" s="34"/>
    </row>
    <row r="1722" spans="1:21" x14ac:dyDescent="0.2">
      <c r="A1722" s="38">
        <f t="shared" si="381"/>
        <v>43735</v>
      </c>
      <c r="B1722" s="39">
        <f t="shared" ca="1" si="384"/>
        <v>1875622.8760609194</v>
      </c>
      <c r="C1722" s="34">
        <f t="shared" ca="1" si="385"/>
        <v>1873005.9870161093</v>
      </c>
      <c r="D1722" s="34"/>
      <c r="E1722" s="40">
        <f ca="1">IF(A1722&lt;$B$1,VLOOKUP(A1722,[1]DI!$A$4:$B$15000,2,FALSE),0)</f>
        <v>5.3999999999999999E-2</v>
      </c>
      <c r="F1722" s="41">
        <f t="shared" ca="1" si="380"/>
        <v>1.00020872197829</v>
      </c>
      <c r="G1722" s="41">
        <f ca="1">(TRUNC(PRODUCT($F$11:$F1721),16))</f>
        <v>1.57102612827304</v>
      </c>
      <c r="H1722" s="42">
        <f t="shared" ca="1" si="386"/>
        <v>1.56971518167708</v>
      </c>
      <c r="I1722" s="42">
        <f t="shared" ca="1" si="387"/>
        <v>1.0008351499999999</v>
      </c>
      <c r="J1722" s="40">
        <f t="shared" si="382"/>
        <v>3.5999999999999997E-2</v>
      </c>
      <c r="K1722" s="98">
        <f t="shared" si="388"/>
        <v>43731</v>
      </c>
      <c r="L1722" s="43">
        <f t="shared" si="383"/>
        <v>4</v>
      </c>
      <c r="M1722" s="44">
        <f t="shared" si="389"/>
        <v>4</v>
      </c>
      <c r="N1722" s="8">
        <f t="shared" si="390"/>
        <v>1.0005615409999999</v>
      </c>
      <c r="O1722" s="8">
        <f t="shared" ca="1" si="391"/>
        <v>1.00139716</v>
      </c>
      <c r="P1722" s="44">
        <v>0</v>
      </c>
      <c r="Q1722" s="42">
        <f t="shared" ca="1" si="392"/>
        <v>2616.8890448100001</v>
      </c>
      <c r="R1722" s="42"/>
      <c r="S1722" s="34">
        <f t="shared" si="393"/>
        <v>0</v>
      </c>
      <c r="T1722" s="34"/>
    </row>
    <row r="1723" spans="1:21" x14ac:dyDescent="0.2">
      <c r="A1723" s="38">
        <f t="shared" si="381"/>
        <v>43736</v>
      </c>
      <c r="B1723" s="39">
        <f t="shared" ca="1" si="384"/>
        <v>1876277.6752079693</v>
      </c>
      <c r="C1723" s="34">
        <f t="shared" ca="1" si="385"/>
        <v>1873005.9870161093</v>
      </c>
      <c r="D1723" s="34"/>
      <c r="E1723" s="40">
        <f ca="1">IF(A1723&lt;$B$1,VLOOKUP(A1723,[1]DI!$A$4:$B$15000,2,FALSE),0)</f>
        <v>0</v>
      </c>
      <c r="F1723" s="41">
        <f t="shared" ca="1" si="380"/>
        <v>1</v>
      </c>
      <c r="G1723" s="41">
        <f ca="1">(TRUNC(PRODUCT($F$11:$F1722),16))</f>
        <v>1.57135403595447</v>
      </c>
      <c r="H1723" s="42">
        <f t="shared" ca="1" si="386"/>
        <v>1.56971518167708</v>
      </c>
      <c r="I1723" s="42">
        <f t="shared" ca="1" si="387"/>
        <v>1.00104405</v>
      </c>
      <c r="J1723" s="40">
        <f t="shared" si="382"/>
        <v>3.5999999999999997E-2</v>
      </c>
      <c r="K1723" s="98">
        <f t="shared" si="388"/>
        <v>43731</v>
      </c>
      <c r="L1723" s="43">
        <f t="shared" si="383"/>
        <v>4</v>
      </c>
      <c r="M1723" s="44">
        <f t="shared" si="389"/>
        <v>5</v>
      </c>
      <c r="N1723" s="8">
        <f t="shared" si="390"/>
        <v>1.0007019749999999</v>
      </c>
      <c r="O1723" s="8">
        <f t="shared" ca="1" si="391"/>
        <v>1.0017467579999999</v>
      </c>
      <c r="P1723" s="44">
        <v>0</v>
      </c>
      <c r="Q1723" s="42">
        <f t="shared" ca="1" si="392"/>
        <v>3271.6881918600002</v>
      </c>
      <c r="R1723" s="42"/>
      <c r="S1723" s="34">
        <f t="shared" si="393"/>
        <v>0</v>
      </c>
      <c r="T1723" s="34"/>
    </row>
    <row r="1724" spans="1:21" x14ac:dyDescent="0.2">
      <c r="A1724" s="38">
        <f t="shared" si="381"/>
        <v>43737</v>
      </c>
      <c r="B1724" s="39">
        <f t="shared" ca="1" si="384"/>
        <v>1876277.6752079693</v>
      </c>
      <c r="C1724" s="34">
        <f t="shared" ca="1" si="385"/>
        <v>1873005.9870161093</v>
      </c>
      <c r="D1724" s="34"/>
      <c r="E1724" s="40">
        <f ca="1">IF(A1724&lt;$B$1,VLOOKUP(A1724,[1]DI!$A$4:$B$15000,2,FALSE),0)</f>
        <v>0</v>
      </c>
      <c r="F1724" s="41">
        <f t="shared" ca="1" si="380"/>
        <v>1</v>
      </c>
      <c r="G1724" s="41">
        <f ca="1">(TRUNC(PRODUCT($F$11:$F1723),16))</f>
        <v>1.57135403595447</v>
      </c>
      <c r="H1724" s="42">
        <f t="shared" ca="1" si="386"/>
        <v>1.56971518167708</v>
      </c>
      <c r="I1724" s="42">
        <f t="shared" ca="1" si="387"/>
        <v>1.00104405</v>
      </c>
      <c r="J1724" s="40">
        <f t="shared" si="382"/>
        <v>3.5999999999999997E-2</v>
      </c>
      <c r="K1724" s="98">
        <f t="shared" si="388"/>
        <v>43731</v>
      </c>
      <c r="L1724" s="43">
        <f t="shared" si="383"/>
        <v>4</v>
      </c>
      <c r="M1724" s="44">
        <f t="shared" si="389"/>
        <v>5</v>
      </c>
      <c r="N1724" s="8">
        <f t="shared" si="390"/>
        <v>1.0007019749999999</v>
      </c>
      <c r="O1724" s="8">
        <f t="shared" ca="1" si="391"/>
        <v>1.0017467579999999</v>
      </c>
      <c r="P1724" s="44">
        <v>0</v>
      </c>
      <c r="Q1724" s="42">
        <f t="shared" ca="1" si="392"/>
        <v>3271.6881918600002</v>
      </c>
      <c r="R1724" s="42"/>
      <c r="S1724" s="34">
        <f t="shared" si="393"/>
        <v>0</v>
      </c>
      <c r="T1724" s="34"/>
    </row>
    <row r="1725" spans="1:21" x14ac:dyDescent="0.2">
      <c r="A1725" s="38">
        <f t="shared" si="381"/>
        <v>43738</v>
      </c>
      <c r="B1725" s="39">
        <f t="shared" ca="1" si="384"/>
        <v>1876277.6752079693</v>
      </c>
      <c r="C1725" s="34">
        <f t="shared" ca="1" si="385"/>
        <v>1873005.9870161093</v>
      </c>
      <c r="D1725" s="34"/>
      <c r="E1725" s="40">
        <f ca="1">IF(A1725&lt;$B$1,VLOOKUP(A1725,[1]DI!$A$4:$B$15000,2,FALSE),0)</f>
        <v>5.3999999999999999E-2</v>
      </c>
      <c r="F1725" s="41">
        <f t="shared" ca="1" si="380"/>
        <v>1.00020872197829</v>
      </c>
      <c r="G1725" s="41">
        <f ca="1">(TRUNC(PRODUCT($F$11:$F1724),16))</f>
        <v>1.57135403595447</v>
      </c>
      <c r="H1725" s="42">
        <f t="shared" ca="1" si="386"/>
        <v>1.56971518167708</v>
      </c>
      <c r="I1725" s="42">
        <f t="shared" ca="1" si="387"/>
        <v>1.00104405</v>
      </c>
      <c r="J1725" s="40">
        <f t="shared" si="382"/>
        <v>3.5999999999999997E-2</v>
      </c>
      <c r="K1725" s="98">
        <f t="shared" si="388"/>
        <v>43731</v>
      </c>
      <c r="L1725" s="43">
        <f t="shared" si="383"/>
        <v>5</v>
      </c>
      <c r="M1725" s="44">
        <f t="shared" si="389"/>
        <v>5</v>
      </c>
      <c r="N1725" s="8">
        <f t="shared" si="390"/>
        <v>1.0007019749999999</v>
      </c>
      <c r="O1725" s="8">
        <f t="shared" ca="1" si="391"/>
        <v>1.0017467579999999</v>
      </c>
      <c r="P1725" s="44">
        <v>0</v>
      </c>
      <c r="Q1725" s="42">
        <f t="shared" ca="1" si="392"/>
        <v>3271.6881918600002</v>
      </c>
      <c r="R1725" s="42"/>
      <c r="S1725" s="34">
        <f t="shared" si="393"/>
        <v>0</v>
      </c>
      <c r="T1725" s="34"/>
    </row>
    <row r="1726" spans="1:21" x14ac:dyDescent="0.2">
      <c r="A1726" s="38">
        <f t="shared" si="381"/>
        <v>43739</v>
      </c>
      <c r="B1726" s="39">
        <f t="shared" ca="1" si="384"/>
        <v>1876932.6972427294</v>
      </c>
      <c r="C1726" s="34">
        <f t="shared" ca="1" si="385"/>
        <v>1873005.9870161093</v>
      </c>
      <c r="D1726" s="34"/>
      <c r="E1726" s="40">
        <f ca="1">IF(A1726&lt;$B$1,VLOOKUP(A1726,[1]DI!$A$4:$B$15000,2,FALSE),0)</f>
        <v>5.3999999999999999E-2</v>
      </c>
      <c r="F1726" s="41">
        <f t="shared" ca="1" si="380"/>
        <v>1.00020872197829</v>
      </c>
      <c r="G1726" s="41">
        <f ca="1">(TRUNC(PRODUCT($F$11:$F1725),16))</f>
        <v>1.57168201207745</v>
      </c>
      <c r="H1726" s="42">
        <f t="shared" ca="1" si="386"/>
        <v>1.56971518167708</v>
      </c>
      <c r="I1726" s="42">
        <f t="shared" ca="1" si="387"/>
        <v>1.00125299</v>
      </c>
      <c r="J1726" s="40">
        <f t="shared" si="382"/>
        <v>3.5999999999999997E-2</v>
      </c>
      <c r="K1726" s="98">
        <f t="shared" si="388"/>
        <v>43731</v>
      </c>
      <c r="L1726" s="43">
        <f t="shared" si="383"/>
        <v>6</v>
      </c>
      <c r="M1726" s="44">
        <f t="shared" si="389"/>
        <v>6</v>
      </c>
      <c r="N1726" s="8">
        <f t="shared" si="390"/>
        <v>1.000842429</v>
      </c>
      <c r="O1726" s="8">
        <f t="shared" ca="1" si="391"/>
        <v>1.0020964750000001</v>
      </c>
      <c r="P1726" s="44">
        <v>0</v>
      </c>
      <c r="Q1726" s="42">
        <f t="shared" ca="1" si="392"/>
        <v>3926.71022662</v>
      </c>
      <c r="R1726" s="42"/>
      <c r="S1726" s="34">
        <f t="shared" si="393"/>
        <v>0</v>
      </c>
      <c r="T1726" s="34"/>
    </row>
    <row r="1727" spans="1:21" x14ac:dyDescent="0.2">
      <c r="A1727" s="38">
        <f t="shared" si="381"/>
        <v>43740</v>
      </c>
      <c r="B1727" s="39">
        <f t="shared" ca="1" si="384"/>
        <v>1877587.9402921994</v>
      </c>
      <c r="C1727" s="34">
        <f t="shared" ca="1" si="385"/>
        <v>1873005.9870161093</v>
      </c>
      <c r="D1727" s="34"/>
      <c r="E1727" s="40">
        <f ca="1">IF(A1727&lt;$B$1,VLOOKUP(A1727,[1]DI!$A$4:$B$15000,2,FALSE),0)</f>
        <v>5.3999999999999999E-2</v>
      </c>
      <c r="F1727" s="41">
        <f t="shared" ca="1" si="380"/>
        <v>1.00020872197829</v>
      </c>
      <c r="G1727" s="41">
        <f ca="1">(TRUNC(PRODUCT($F$11:$F1726),16))</f>
        <v>1.57201005665626</v>
      </c>
      <c r="H1727" s="42">
        <f t="shared" ca="1" si="386"/>
        <v>1.56971518167708</v>
      </c>
      <c r="I1727" s="42">
        <f t="shared" ca="1" si="387"/>
        <v>1.00146197</v>
      </c>
      <c r="J1727" s="40">
        <f t="shared" si="382"/>
        <v>3.5999999999999997E-2</v>
      </c>
      <c r="K1727" s="98">
        <f t="shared" si="388"/>
        <v>43731</v>
      </c>
      <c r="L1727" s="43">
        <f t="shared" si="383"/>
        <v>7</v>
      </c>
      <c r="M1727" s="44">
        <f t="shared" si="389"/>
        <v>7</v>
      </c>
      <c r="N1727" s="8">
        <f t="shared" si="390"/>
        <v>1.0009829029999999</v>
      </c>
      <c r="O1727" s="8">
        <f t="shared" ca="1" si="391"/>
        <v>1.0024463100000001</v>
      </c>
      <c r="P1727" s="44">
        <v>0</v>
      </c>
      <c r="Q1727" s="42">
        <f t="shared" ca="1" si="392"/>
        <v>4581.9532760900001</v>
      </c>
      <c r="R1727" s="42"/>
      <c r="S1727" s="34">
        <f t="shared" si="393"/>
        <v>0</v>
      </c>
      <c r="T1727" s="34"/>
    </row>
    <row r="1728" spans="1:21" x14ac:dyDescent="0.2">
      <c r="A1728" s="38">
        <f t="shared" si="381"/>
        <v>43741</v>
      </c>
      <c r="B1728" s="39">
        <f t="shared" ca="1" si="384"/>
        <v>1878243.4249594393</v>
      </c>
      <c r="C1728" s="34">
        <f t="shared" ca="1" si="385"/>
        <v>1873005.9870161093</v>
      </c>
      <c r="D1728" s="34"/>
      <c r="E1728" s="40">
        <f ca="1">IF(A1728&lt;$B$1,VLOOKUP(A1728,[1]DI!$A$4:$B$15000,2,FALSE),0)</f>
        <v>5.3999999999999999E-2</v>
      </c>
      <c r="F1728" s="41">
        <f t="shared" ca="1" si="380"/>
        <v>1.00020872197829</v>
      </c>
      <c r="G1728" s="41">
        <f ca="1">(TRUNC(PRODUCT($F$11:$F1727),16))</f>
        <v>1.5723381697051699</v>
      </c>
      <c r="H1728" s="42">
        <f t="shared" ca="1" si="386"/>
        <v>1.56971518167708</v>
      </c>
      <c r="I1728" s="42">
        <f t="shared" ca="1" si="387"/>
        <v>1.001671</v>
      </c>
      <c r="J1728" s="40">
        <f t="shared" si="382"/>
        <v>3.5999999999999997E-2</v>
      </c>
      <c r="K1728" s="98">
        <f t="shared" si="388"/>
        <v>43731</v>
      </c>
      <c r="L1728" s="43">
        <f t="shared" si="383"/>
        <v>8</v>
      </c>
      <c r="M1728" s="44">
        <f t="shared" si="389"/>
        <v>8</v>
      </c>
      <c r="N1728" s="8">
        <f t="shared" si="390"/>
        <v>1.001123397</v>
      </c>
      <c r="O1728" s="8">
        <f t="shared" ca="1" si="391"/>
        <v>1.002796274</v>
      </c>
      <c r="P1728" s="44">
        <v>0</v>
      </c>
      <c r="Q1728" s="42">
        <f t="shared" ca="1" si="392"/>
        <v>5237.4379433300001</v>
      </c>
      <c r="R1728" s="42"/>
      <c r="S1728" s="34">
        <f t="shared" si="393"/>
        <v>0</v>
      </c>
      <c r="T1728" s="34"/>
    </row>
    <row r="1729" spans="1:20" x14ac:dyDescent="0.2">
      <c r="A1729" s="38">
        <f t="shared" si="381"/>
        <v>43742</v>
      </c>
      <c r="B1729" s="39">
        <f t="shared" ca="1" si="384"/>
        <v>1878899.1306413892</v>
      </c>
      <c r="C1729" s="34">
        <f t="shared" ca="1" si="385"/>
        <v>1873005.9870161093</v>
      </c>
      <c r="D1729" s="34"/>
      <c r="E1729" s="40">
        <f ca="1">IF(A1729&lt;$B$1,VLOOKUP(A1729,[1]DI!$A$4:$B$15000,2,FALSE),0)</f>
        <v>5.3999999999999999E-2</v>
      </c>
      <c r="F1729" s="41">
        <f t="shared" ca="1" si="380"/>
        <v>1.00020872197829</v>
      </c>
      <c r="G1729" s="41">
        <f ca="1">(TRUNC(PRODUCT($F$11:$F1728),16))</f>
        <v>1.57266635123849</v>
      </c>
      <c r="H1729" s="42">
        <f t="shared" ca="1" si="386"/>
        <v>1.56971518167708</v>
      </c>
      <c r="I1729" s="42">
        <f t="shared" ca="1" si="387"/>
        <v>1.0018800699999999</v>
      </c>
      <c r="J1729" s="40">
        <f t="shared" si="382"/>
        <v>3.5999999999999997E-2</v>
      </c>
      <c r="K1729" s="98">
        <f t="shared" si="388"/>
        <v>43731</v>
      </c>
      <c r="L1729" s="43">
        <f t="shared" si="383"/>
        <v>9</v>
      </c>
      <c r="M1729" s="44">
        <f t="shared" si="389"/>
        <v>9</v>
      </c>
      <c r="N1729" s="8">
        <f t="shared" si="390"/>
        <v>1.00126391</v>
      </c>
      <c r="O1729" s="8">
        <f t="shared" ca="1" si="391"/>
        <v>1.003146356</v>
      </c>
      <c r="P1729" s="44">
        <v>0</v>
      </c>
      <c r="Q1729" s="42">
        <f t="shared" ca="1" si="392"/>
        <v>5893.1436252800004</v>
      </c>
      <c r="R1729" s="42"/>
      <c r="S1729" s="34">
        <f t="shared" si="393"/>
        <v>0</v>
      </c>
      <c r="T1729" s="34"/>
    </row>
    <row r="1730" spans="1:20" x14ac:dyDescent="0.2">
      <c r="A1730" s="38">
        <f t="shared" si="381"/>
        <v>43743</v>
      </c>
      <c r="B1730" s="39">
        <f t="shared" ca="1" si="384"/>
        <v>1879555.0592110492</v>
      </c>
      <c r="C1730" s="34">
        <f t="shared" ca="1" si="385"/>
        <v>1873005.9870161093</v>
      </c>
      <c r="D1730" s="34"/>
      <c r="E1730" s="40">
        <f ca="1">IF(A1730&lt;$B$1,VLOOKUP(A1730,[1]DI!$A$4:$B$15000,2,FALSE),0)</f>
        <v>0</v>
      </c>
      <c r="F1730" s="41">
        <f t="shared" ca="1" si="380"/>
        <v>1</v>
      </c>
      <c r="G1730" s="41">
        <f ca="1">(TRUNC(PRODUCT($F$11:$F1729),16))</f>
        <v>1.57299460127052</v>
      </c>
      <c r="H1730" s="42">
        <f t="shared" ca="1" si="386"/>
        <v>1.56971518167708</v>
      </c>
      <c r="I1730" s="42">
        <f t="shared" ca="1" si="387"/>
        <v>1.00208918</v>
      </c>
      <c r="J1730" s="40">
        <f t="shared" si="382"/>
        <v>3.5999999999999997E-2</v>
      </c>
      <c r="K1730" s="98">
        <f t="shared" si="388"/>
        <v>43731</v>
      </c>
      <c r="L1730" s="43">
        <f t="shared" si="383"/>
        <v>9</v>
      </c>
      <c r="M1730" s="44">
        <f t="shared" si="389"/>
        <v>10</v>
      </c>
      <c r="N1730" s="8">
        <f t="shared" si="390"/>
        <v>1.001404443</v>
      </c>
      <c r="O1730" s="8">
        <f t="shared" ca="1" si="391"/>
        <v>1.0034965570000001</v>
      </c>
      <c r="P1730" s="44">
        <v>0</v>
      </c>
      <c r="Q1730" s="42">
        <f t="shared" ca="1" si="392"/>
        <v>6549.0721949400004</v>
      </c>
      <c r="R1730" s="42"/>
      <c r="S1730" s="34">
        <f t="shared" si="393"/>
        <v>0</v>
      </c>
      <c r="T1730" s="34"/>
    </row>
    <row r="1731" spans="1:20" x14ac:dyDescent="0.2">
      <c r="A1731" s="38">
        <f t="shared" si="381"/>
        <v>43744</v>
      </c>
      <c r="B1731" s="39">
        <f t="shared" ca="1" si="384"/>
        <v>1879555.0592110492</v>
      </c>
      <c r="C1731" s="34">
        <f t="shared" ca="1" si="385"/>
        <v>1873005.9870161093</v>
      </c>
      <c r="D1731" s="34"/>
      <c r="E1731" s="40">
        <f ca="1">IF(A1731&lt;$B$1,VLOOKUP(A1731,[1]DI!$A$4:$B$15000,2,FALSE),0)</f>
        <v>0</v>
      </c>
      <c r="F1731" s="41">
        <f t="shared" ca="1" si="380"/>
        <v>1</v>
      </c>
      <c r="G1731" s="41">
        <f ca="1">(TRUNC(PRODUCT($F$11:$F1730),16))</f>
        <v>1.57299460127052</v>
      </c>
      <c r="H1731" s="42">
        <f t="shared" ca="1" si="386"/>
        <v>1.56971518167708</v>
      </c>
      <c r="I1731" s="42">
        <f t="shared" ca="1" si="387"/>
        <v>1.00208918</v>
      </c>
      <c r="J1731" s="40">
        <f t="shared" si="382"/>
        <v>3.5999999999999997E-2</v>
      </c>
      <c r="K1731" s="98">
        <f t="shared" si="388"/>
        <v>43731</v>
      </c>
      <c r="L1731" s="43">
        <f t="shared" si="383"/>
        <v>9</v>
      </c>
      <c r="M1731" s="44">
        <f t="shared" si="389"/>
        <v>10</v>
      </c>
      <c r="N1731" s="8">
        <f t="shared" si="390"/>
        <v>1.001404443</v>
      </c>
      <c r="O1731" s="8">
        <f t="shared" ca="1" si="391"/>
        <v>1.0034965570000001</v>
      </c>
      <c r="P1731" s="44">
        <v>0</v>
      </c>
      <c r="Q1731" s="42">
        <f t="shared" ca="1" si="392"/>
        <v>6549.0721949400004</v>
      </c>
      <c r="R1731" s="42"/>
      <c r="S1731" s="34">
        <f t="shared" si="393"/>
        <v>0</v>
      </c>
      <c r="T1731" s="34"/>
    </row>
    <row r="1732" spans="1:20" x14ac:dyDescent="0.2">
      <c r="A1732" s="38">
        <f t="shared" si="381"/>
        <v>43745</v>
      </c>
      <c r="B1732" s="39">
        <f t="shared" ca="1" si="384"/>
        <v>1879555.0592110492</v>
      </c>
      <c r="C1732" s="34">
        <f t="shared" ca="1" si="385"/>
        <v>1873005.9870161093</v>
      </c>
      <c r="D1732" s="34"/>
      <c r="E1732" s="40">
        <f ca="1">IF(A1732&lt;$B$1,VLOOKUP(A1732,[1]DI!$A$4:$B$15000,2,FALSE),0)</f>
        <v>5.3999999999999999E-2</v>
      </c>
      <c r="F1732" s="41">
        <f t="shared" ca="1" si="380"/>
        <v>1.00020872197829</v>
      </c>
      <c r="G1732" s="41">
        <f ca="1">(TRUNC(PRODUCT($F$11:$F1731),16))</f>
        <v>1.57299460127052</v>
      </c>
      <c r="H1732" s="42">
        <f t="shared" ca="1" si="386"/>
        <v>1.56971518167708</v>
      </c>
      <c r="I1732" s="42">
        <f t="shared" ca="1" si="387"/>
        <v>1.00208918</v>
      </c>
      <c r="J1732" s="40">
        <f t="shared" si="382"/>
        <v>3.5999999999999997E-2</v>
      </c>
      <c r="K1732" s="98">
        <f t="shared" si="388"/>
        <v>43731</v>
      </c>
      <c r="L1732" s="43">
        <f t="shared" si="383"/>
        <v>10</v>
      </c>
      <c r="M1732" s="44">
        <f t="shared" si="389"/>
        <v>10</v>
      </c>
      <c r="N1732" s="8">
        <f t="shared" si="390"/>
        <v>1.001404443</v>
      </c>
      <c r="O1732" s="8">
        <f t="shared" ca="1" si="391"/>
        <v>1.0034965570000001</v>
      </c>
      <c r="P1732" s="44">
        <v>0</v>
      </c>
      <c r="Q1732" s="42">
        <f t="shared" ca="1" si="392"/>
        <v>6549.0721949400004</v>
      </c>
      <c r="R1732" s="42"/>
      <c r="S1732" s="34">
        <f t="shared" si="393"/>
        <v>0</v>
      </c>
      <c r="T1732" s="34"/>
    </row>
    <row r="1733" spans="1:20" x14ac:dyDescent="0.2">
      <c r="A1733" s="38">
        <f t="shared" si="381"/>
        <v>43746</v>
      </c>
      <c r="B1733" s="39">
        <f t="shared" ca="1" si="384"/>
        <v>1880211.2293984792</v>
      </c>
      <c r="C1733" s="34">
        <f t="shared" ca="1" si="385"/>
        <v>1873005.9870161093</v>
      </c>
      <c r="D1733" s="34"/>
      <c r="E1733" s="40">
        <f ca="1">IF(A1733&lt;$B$1,VLOOKUP(A1733,[1]DI!$A$4:$B$15000,2,FALSE),0)</f>
        <v>5.3999999999999999E-2</v>
      </c>
      <c r="F1733" s="41">
        <f t="shared" ca="1" si="380"/>
        <v>1.00020872197829</v>
      </c>
      <c r="G1733" s="41">
        <f ca="1">(TRUNC(PRODUCT($F$11:$F1732),16))</f>
        <v>1.5733229198155301</v>
      </c>
      <c r="H1733" s="42">
        <f t="shared" ca="1" si="386"/>
        <v>1.56971518167708</v>
      </c>
      <c r="I1733" s="42">
        <f t="shared" ca="1" si="387"/>
        <v>1.0022983400000001</v>
      </c>
      <c r="J1733" s="40">
        <f t="shared" si="382"/>
        <v>3.5999999999999997E-2</v>
      </c>
      <c r="K1733" s="98">
        <f t="shared" si="388"/>
        <v>43731</v>
      </c>
      <c r="L1733" s="43">
        <f t="shared" si="383"/>
        <v>11</v>
      </c>
      <c r="M1733" s="44">
        <f t="shared" si="389"/>
        <v>11</v>
      </c>
      <c r="N1733" s="8">
        <f t="shared" si="390"/>
        <v>1.001544996</v>
      </c>
      <c r="O1733" s="8">
        <f t="shared" ca="1" si="391"/>
        <v>1.0038468869999999</v>
      </c>
      <c r="P1733" s="44">
        <v>0</v>
      </c>
      <c r="Q1733" s="42">
        <f t="shared" ca="1" si="392"/>
        <v>7205.2423823700001</v>
      </c>
      <c r="R1733" s="42"/>
      <c r="S1733" s="34">
        <f t="shared" si="393"/>
        <v>0</v>
      </c>
      <c r="T1733" s="34"/>
    </row>
    <row r="1734" spans="1:20" x14ac:dyDescent="0.2">
      <c r="A1734" s="38">
        <f t="shared" si="381"/>
        <v>43747</v>
      </c>
      <c r="B1734" s="39">
        <f t="shared" ca="1" si="384"/>
        <v>1880867.6224736192</v>
      </c>
      <c r="C1734" s="34">
        <f t="shared" ca="1" si="385"/>
        <v>1873005.9870161093</v>
      </c>
      <c r="D1734" s="34"/>
      <c r="E1734" s="40">
        <f ca="1">IF(A1734&lt;$B$1,VLOOKUP(A1734,[1]DI!$A$4:$B$15000,2,FALSE),0)</f>
        <v>5.3999999999999999E-2</v>
      </c>
      <c r="F1734" s="41">
        <f t="shared" ca="1" si="380"/>
        <v>1.00020872197829</v>
      </c>
      <c r="G1734" s="41">
        <f ca="1">(TRUNC(PRODUCT($F$11:$F1733),16))</f>
        <v>1.5736513068878499</v>
      </c>
      <c r="H1734" s="42">
        <f t="shared" ca="1" si="386"/>
        <v>1.56971518167708</v>
      </c>
      <c r="I1734" s="42">
        <f t="shared" ca="1" si="387"/>
        <v>1.0025075400000001</v>
      </c>
      <c r="J1734" s="40">
        <f t="shared" si="382"/>
        <v>3.5999999999999997E-2</v>
      </c>
      <c r="K1734" s="98">
        <f t="shared" si="388"/>
        <v>43731</v>
      </c>
      <c r="L1734" s="43">
        <f t="shared" si="383"/>
        <v>12</v>
      </c>
      <c r="M1734" s="44">
        <f t="shared" si="389"/>
        <v>12</v>
      </c>
      <c r="N1734" s="8">
        <f t="shared" si="390"/>
        <v>1.0016855689999999</v>
      </c>
      <c r="O1734" s="8">
        <f t="shared" ca="1" si="391"/>
        <v>1.0041973360000001</v>
      </c>
      <c r="P1734" s="44">
        <v>0</v>
      </c>
      <c r="Q1734" s="42">
        <f t="shared" ca="1" si="392"/>
        <v>7861.6354575100004</v>
      </c>
      <c r="R1734" s="42"/>
      <c r="S1734" s="34">
        <f t="shared" si="393"/>
        <v>0</v>
      </c>
      <c r="T1734" s="34"/>
    </row>
    <row r="1735" spans="1:20" x14ac:dyDescent="0.2">
      <c r="A1735" s="38">
        <f t="shared" si="381"/>
        <v>43748</v>
      </c>
      <c r="B1735" s="39">
        <f t="shared" ca="1" si="384"/>
        <v>1881524.2534205292</v>
      </c>
      <c r="C1735" s="34">
        <f t="shared" ca="1" si="385"/>
        <v>1873005.9870161093</v>
      </c>
      <c r="D1735" s="34"/>
      <c r="E1735" s="40">
        <f ca="1">IF(A1735&lt;$B$1,VLOOKUP(A1735,[1]DI!$A$4:$B$15000,2,FALSE),0)</f>
        <v>5.3999999999999999E-2</v>
      </c>
      <c r="F1735" s="41">
        <f t="shared" ca="1" si="380"/>
        <v>1.00020872197829</v>
      </c>
      <c r="G1735" s="41">
        <f ca="1">(TRUNC(PRODUCT($F$11:$F1734),16))</f>
        <v>1.57397976250176</v>
      </c>
      <c r="H1735" s="42">
        <f t="shared" ca="1" si="386"/>
        <v>1.56971518167708</v>
      </c>
      <c r="I1735" s="42">
        <f t="shared" ca="1" si="387"/>
        <v>1.00271679</v>
      </c>
      <c r="J1735" s="40">
        <f t="shared" si="382"/>
        <v>3.5999999999999997E-2</v>
      </c>
      <c r="K1735" s="98">
        <f t="shared" si="388"/>
        <v>43731</v>
      </c>
      <c r="L1735" s="43">
        <f t="shared" si="383"/>
        <v>13</v>
      </c>
      <c r="M1735" s="44">
        <f t="shared" si="389"/>
        <v>13</v>
      </c>
      <c r="N1735" s="8">
        <f t="shared" si="390"/>
        <v>1.0018261610000001</v>
      </c>
      <c r="O1735" s="8">
        <f t="shared" ca="1" si="391"/>
        <v>1.004547912</v>
      </c>
      <c r="P1735" s="44">
        <v>0</v>
      </c>
      <c r="Q1735" s="42">
        <f t="shared" ca="1" si="392"/>
        <v>8518.2664044199992</v>
      </c>
      <c r="R1735" s="42"/>
      <c r="S1735" s="34">
        <f t="shared" si="393"/>
        <v>0</v>
      </c>
      <c r="T1735" s="34"/>
    </row>
    <row r="1736" spans="1:20" x14ac:dyDescent="0.2">
      <c r="A1736" s="38">
        <f t="shared" si="381"/>
        <v>43749</v>
      </c>
      <c r="B1736" s="39">
        <f t="shared" ca="1" si="384"/>
        <v>1882181.1091281492</v>
      </c>
      <c r="C1736" s="34">
        <f t="shared" ca="1" si="385"/>
        <v>1873005.9870161093</v>
      </c>
      <c r="D1736" s="34"/>
      <c r="E1736" s="40">
        <f ca="1">IF(A1736&lt;$B$1,VLOOKUP(A1736,[1]DI!$A$4:$B$15000,2,FALSE),0)</f>
        <v>5.3999999999999999E-2</v>
      </c>
      <c r="F1736" s="41">
        <f t="shared" ca="1" si="380"/>
        <v>1.00020872197829</v>
      </c>
      <c r="G1736" s="41">
        <f ca="1">(TRUNC(PRODUCT($F$11:$F1735),16))</f>
        <v>1.5743082866715801</v>
      </c>
      <c r="H1736" s="42">
        <f t="shared" ca="1" si="386"/>
        <v>1.56971518167708</v>
      </c>
      <c r="I1736" s="42">
        <f t="shared" ca="1" si="387"/>
        <v>1.0029260799999999</v>
      </c>
      <c r="J1736" s="40">
        <f t="shared" si="382"/>
        <v>3.5999999999999997E-2</v>
      </c>
      <c r="K1736" s="98">
        <f t="shared" si="388"/>
        <v>43731</v>
      </c>
      <c r="L1736" s="43">
        <f t="shared" si="383"/>
        <v>14</v>
      </c>
      <c r="M1736" s="44">
        <f t="shared" si="389"/>
        <v>14</v>
      </c>
      <c r="N1736" s="8">
        <f t="shared" si="390"/>
        <v>1.0019667729999999</v>
      </c>
      <c r="O1736" s="8">
        <f t="shared" ca="1" si="391"/>
        <v>1.004898608</v>
      </c>
      <c r="P1736" s="44">
        <v>0</v>
      </c>
      <c r="Q1736" s="42">
        <f t="shared" ca="1" si="392"/>
        <v>9175.1221120400005</v>
      </c>
      <c r="R1736" s="42"/>
      <c r="S1736" s="34">
        <f t="shared" si="393"/>
        <v>0</v>
      </c>
      <c r="T1736" s="34"/>
    </row>
    <row r="1737" spans="1:20" x14ac:dyDescent="0.2">
      <c r="A1737" s="38">
        <f t="shared" si="381"/>
        <v>43750</v>
      </c>
      <c r="B1737" s="39">
        <f t="shared" ca="1" si="384"/>
        <v>1882838.1877234892</v>
      </c>
      <c r="C1737" s="34">
        <f t="shared" ca="1" si="385"/>
        <v>1873005.9870161093</v>
      </c>
      <c r="D1737" s="34"/>
      <c r="E1737" s="40">
        <f ca="1">IF(A1737&lt;$B$1,VLOOKUP(A1737,[1]DI!$A$4:$B$15000,2,FALSE),0)</f>
        <v>0</v>
      </c>
      <c r="F1737" s="41">
        <f t="shared" ca="1" si="380"/>
        <v>1</v>
      </c>
      <c r="G1737" s="41">
        <f ca="1">(TRUNC(PRODUCT($F$11:$F1736),16))</f>
        <v>1.5746368794116099</v>
      </c>
      <c r="H1737" s="42">
        <f t="shared" ca="1" si="386"/>
        <v>1.56971518167708</v>
      </c>
      <c r="I1737" s="42">
        <f t="shared" ca="1" si="387"/>
        <v>1.0031354100000001</v>
      </c>
      <c r="J1737" s="40">
        <f t="shared" si="382"/>
        <v>3.5999999999999997E-2</v>
      </c>
      <c r="K1737" s="98">
        <f t="shared" si="388"/>
        <v>43731</v>
      </c>
      <c r="L1737" s="43">
        <f t="shared" si="383"/>
        <v>14</v>
      </c>
      <c r="M1737" s="44">
        <f t="shared" si="389"/>
        <v>15</v>
      </c>
      <c r="N1737" s="8">
        <f t="shared" si="390"/>
        <v>1.0021074050000001</v>
      </c>
      <c r="O1737" s="8">
        <f t="shared" ca="1" si="391"/>
        <v>1.005249423</v>
      </c>
      <c r="P1737" s="44">
        <v>0</v>
      </c>
      <c r="Q1737" s="42">
        <f t="shared" ca="1" si="392"/>
        <v>9832.2007073799996</v>
      </c>
      <c r="R1737" s="42"/>
      <c r="S1737" s="34">
        <f t="shared" si="393"/>
        <v>0</v>
      </c>
      <c r="T1737" s="34"/>
    </row>
    <row r="1738" spans="1:20" x14ac:dyDescent="0.2">
      <c r="A1738" s="38">
        <f t="shared" si="381"/>
        <v>43751</v>
      </c>
      <c r="B1738" s="39">
        <f t="shared" ca="1" si="384"/>
        <v>1882838.1877234892</v>
      </c>
      <c r="C1738" s="34">
        <f t="shared" ca="1" si="385"/>
        <v>1873005.9870161093</v>
      </c>
      <c r="D1738" s="34"/>
      <c r="E1738" s="40">
        <f ca="1">IF(A1738&lt;$B$1,VLOOKUP(A1738,[1]DI!$A$4:$B$15000,2,FALSE),0)</f>
        <v>0</v>
      </c>
      <c r="F1738" s="41">
        <f t="shared" ca="1" si="380"/>
        <v>1</v>
      </c>
      <c r="G1738" s="41">
        <f ca="1">(TRUNC(PRODUCT($F$11:$F1737),16))</f>
        <v>1.5746368794116099</v>
      </c>
      <c r="H1738" s="42">
        <f t="shared" ca="1" si="386"/>
        <v>1.56971518167708</v>
      </c>
      <c r="I1738" s="42">
        <f t="shared" ca="1" si="387"/>
        <v>1.0031354100000001</v>
      </c>
      <c r="J1738" s="40">
        <f t="shared" si="382"/>
        <v>3.5999999999999997E-2</v>
      </c>
      <c r="K1738" s="98">
        <f t="shared" si="388"/>
        <v>43731</v>
      </c>
      <c r="L1738" s="43">
        <f t="shared" si="383"/>
        <v>14</v>
      </c>
      <c r="M1738" s="44">
        <f t="shared" si="389"/>
        <v>15</v>
      </c>
      <c r="N1738" s="8">
        <f t="shared" si="390"/>
        <v>1.0021074050000001</v>
      </c>
      <c r="O1738" s="8">
        <f t="shared" ca="1" si="391"/>
        <v>1.005249423</v>
      </c>
      <c r="P1738" s="44">
        <v>0</v>
      </c>
      <c r="Q1738" s="42">
        <f t="shared" ca="1" si="392"/>
        <v>9832.2007073799996</v>
      </c>
      <c r="R1738" s="42"/>
      <c r="S1738" s="34">
        <f t="shared" si="393"/>
        <v>0</v>
      </c>
      <c r="T1738" s="34"/>
    </row>
    <row r="1739" spans="1:20" x14ac:dyDescent="0.2">
      <c r="A1739" s="38">
        <f t="shared" si="381"/>
        <v>43752</v>
      </c>
      <c r="B1739" s="39">
        <f t="shared" ca="1" si="384"/>
        <v>1882838.1877234892</v>
      </c>
      <c r="C1739" s="34">
        <f t="shared" ca="1" si="385"/>
        <v>1873005.9870161093</v>
      </c>
      <c r="D1739" s="34"/>
      <c r="E1739" s="40">
        <f ca="1">IF(A1739&lt;$B$1,VLOOKUP(A1739,[1]DI!$A$4:$B$15000,2,FALSE),0)</f>
        <v>5.3999999999999999E-2</v>
      </c>
      <c r="F1739" s="41">
        <f t="shared" ca="1" si="380"/>
        <v>1.00020872197829</v>
      </c>
      <c r="G1739" s="41">
        <f ca="1">(TRUNC(PRODUCT($F$11:$F1738),16))</f>
        <v>1.5746368794116099</v>
      </c>
      <c r="H1739" s="42">
        <f t="shared" ca="1" si="386"/>
        <v>1.56971518167708</v>
      </c>
      <c r="I1739" s="42">
        <f t="shared" ca="1" si="387"/>
        <v>1.0031354100000001</v>
      </c>
      <c r="J1739" s="40">
        <f t="shared" si="382"/>
        <v>3.5999999999999997E-2</v>
      </c>
      <c r="K1739" s="98">
        <f t="shared" si="388"/>
        <v>43731</v>
      </c>
      <c r="L1739" s="43">
        <f t="shared" si="383"/>
        <v>15</v>
      </c>
      <c r="M1739" s="44">
        <f t="shared" si="389"/>
        <v>15</v>
      </c>
      <c r="N1739" s="8">
        <f t="shared" si="390"/>
        <v>1.0021074050000001</v>
      </c>
      <c r="O1739" s="8">
        <f t="shared" ca="1" si="391"/>
        <v>1.005249423</v>
      </c>
      <c r="P1739" s="44">
        <v>0</v>
      </c>
      <c r="Q1739" s="42">
        <f t="shared" ca="1" si="392"/>
        <v>9832.2007073799996</v>
      </c>
      <c r="R1739" s="42"/>
      <c r="S1739" s="34">
        <f t="shared" si="393"/>
        <v>0</v>
      </c>
      <c r="T1739" s="34"/>
    </row>
    <row r="1740" spans="1:20" x14ac:dyDescent="0.2">
      <c r="A1740" s="38">
        <f t="shared" si="381"/>
        <v>43753</v>
      </c>
      <c r="B1740" s="39">
        <f t="shared" ca="1" si="384"/>
        <v>1883495.4854605193</v>
      </c>
      <c r="C1740" s="34">
        <f t="shared" ca="1" si="385"/>
        <v>1873005.9870161093</v>
      </c>
      <c r="D1740" s="34"/>
      <c r="E1740" s="40">
        <f ca="1">IF(A1740&lt;$B$1,VLOOKUP(A1740,[1]DI!$A$4:$B$15000,2,FALSE),0)</f>
        <v>5.3999999999999999E-2</v>
      </c>
      <c r="F1740" s="41">
        <f t="shared" ref="F1740:F1803" ca="1" si="394">IF(A1740&lt;A$9,1,ROUND(((1+E1740)^(1/252)),16))</f>
        <v>1.00020872197829</v>
      </c>
      <c r="G1740" s="41">
        <f ca="1">(TRUNC(PRODUCT($F$11:$F1739),16))</f>
        <v>1.57496554073617</v>
      </c>
      <c r="H1740" s="42">
        <f t="shared" ca="1" si="386"/>
        <v>1.56971518167708</v>
      </c>
      <c r="I1740" s="42">
        <f t="shared" ca="1" si="387"/>
        <v>1.0033447799999999</v>
      </c>
      <c r="J1740" s="40">
        <f t="shared" si="382"/>
        <v>3.5999999999999997E-2</v>
      </c>
      <c r="K1740" s="98">
        <f t="shared" si="388"/>
        <v>43731</v>
      </c>
      <c r="L1740" s="43">
        <f t="shared" si="383"/>
        <v>16</v>
      </c>
      <c r="M1740" s="44">
        <f t="shared" si="389"/>
        <v>16</v>
      </c>
      <c r="N1740" s="8">
        <f t="shared" si="390"/>
        <v>1.002248056</v>
      </c>
      <c r="O1740" s="8">
        <f t="shared" ca="1" si="391"/>
        <v>1.0056003549999999</v>
      </c>
      <c r="P1740" s="44">
        <v>0</v>
      </c>
      <c r="Q1740" s="42">
        <f t="shared" ca="1" si="392"/>
        <v>10489.498444409999</v>
      </c>
      <c r="R1740" s="42"/>
      <c r="S1740" s="34">
        <f t="shared" si="393"/>
        <v>0</v>
      </c>
      <c r="T1740" s="34"/>
    </row>
    <row r="1741" spans="1:20" x14ac:dyDescent="0.2">
      <c r="A1741" s="38">
        <f t="shared" ref="A1741:A1804" si="395">(A1740+1)</f>
        <v>43754</v>
      </c>
      <c r="B1741" s="39">
        <f t="shared" ca="1" si="384"/>
        <v>1884153.0266883292</v>
      </c>
      <c r="C1741" s="34">
        <f t="shared" ca="1" si="385"/>
        <v>1873005.9870161093</v>
      </c>
      <c r="D1741" s="34"/>
      <c r="E1741" s="40">
        <f ca="1">IF(A1741&lt;$B$1,VLOOKUP(A1741,[1]DI!$A$4:$B$15000,2,FALSE),0)</f>
        <v>5.3999999999999999E-2</v>
      </c>
      <c r="F1741" s="41">
        <f t="shared" ca="1" si="394"/>
        <v>1.00020872197829</v>
      </c>
      <c r="G1741" s="41">
        <f ca="1">(TRUNC(PRODUCT($F$11:$F1740),16))</f>
        <v>1.5752942706595701</v>
      </c>
      <c r="H1741" s="42">
        <f t="shared" ca="1" si="386"/>
        <v>1.56971518167708</v>
      </c>
      <c r="I1741" s="42">
        <f t="shared" ca="1" si="387"/>
        <v>1.0035542</v>
      </c>
      <c r="J1741" s="40">
        <f t="shared" ref="J1741:J1804" si="396">J1740</f>
        <v>3.5999999999999997E-2</v>
      </c>
      <c r="K1741" s="98">
        <f t="shared" si="388"/>
        <v>43731</v>
      </c>
      <c r="L1741" s="43">
        <f t="shared" si="383"/>
        <v>17</v>
      </c>
      <c r="M1741" s="44">
        <f t="shared" si="389"/>
        <v>17</v>
      </c>
      <c r="N1741" s="8">
        <f t="shared" si="390"/>
        <v>1.002388727</v>
      </c>
      <c r="O1741" s="8">
        <f t="shared" ca="1" si="391"/>
        <v>1.0059514169999999</v>
      </c>
      <c r="P1741" s="44">
        <v>0</v>
      </c>
      <c r="Q1741" s="42">
        <f t="shared" ca="1" si="392"/>
        <v>11147.03967222</v>
      </c>
      <c r="R1741" s="42"/>
      <c r="S1741" s="34">
        <f t="shared" si="393"/>
        <v>0</v>
      </c>
      <c r="T1741" s="34"/>
    </row>
    <row r="1742" spans="1:20" x14ac:dyDescent="0.2">
      <c r="A1742" s="38">
        <f t="shared" si="395"/>
        <v>43755</v>
      </c>
      <c r="B1742" s="39">
        <f t="shared" ca="1" si="384"/>
        <v>1884810.8095339192</v>
      </c>
      <c r="C1742" s="34">
        <f t="shared" ca="1" si="385"/>
        <v>1873005.9870161093</v>
      </c>
      <c r="D1742" s="34"/>
      <c r="E1742" s="40">
        <f ca="1">IF(A1742&lt;$B$1,VLOOKUP(A1742,[1]DI!$A$4:$B$15000,2,FALSE),0)</f>
        <v>5.3999999999999999E-2</v>
      </c>
      <c r="F1742" s="41">
        <f t="shared" ca="1" si="394"/>
        <v>1.00020872197829</v>
      </c>
      <c r="G1742" s="41">
        <f ca="1">(TRUNC(PRODUCT($F$11:$F1741),16))</f>
        <v>1.5756230691961299</v>
      </c>
      <c r="H1742" s="42">
        <f t="shared" ca="1" si="386"/>
        <v>1.56971518167708</v>
      </c>
      <c r="I1742" s="42">
        <f t="shared" ca="1" si="387"/>
        <v>1.0037636700000001</v>
      </c>
      <c r="J1742" s="40">
        <f t="shared" si="396"/>
        <v>3.5999999999999997E-2</v>
      </c>
      <c r="K1742" s="98">
        <f t="shared" si="388"/>
        <v>43731</v>
      </c>
      <c r="L1742" s="43">
        <f t="shared" ref="L1742:L1805" si="397">IF(A1742&gt;K1742,IF(NETWORKDAYS(K1742,A1742,$W$12:$W$197)-1=0,1,NETWORKDAYS(K1742,A1742,$W$12:$W$197)-1),0)</f>
        <v>18</v>
      </c>
      <c r="M1742" s="44">
        <f t="shared" si="389"/>
        <v>18</v>
      </c>
      <c r="N1742" s="8">
        <f t="shared" si="390"/>
        <v>1.0025294179999999</v>
      </c>
      <c r="O1742" s="8">
        <f t="shared" ca="1" si="391"/>
        <v>1.0063026079999999</v>
      </c>
      <c r="P1742" s="44">
        <v>0</v>
      </c>
      <c r="Q1742" s="42">
        <f t="shared" ca="1" si="392"/>
        <v>11804.82251781</v>
      </c>
      <c r="R1742" s="42"/>
      <c r="S1742" s="34">
        <f t="shared" si="393"/>
        <v>0</v>
      </c>
      <c r="T1742" s="34"/>
    </row>
    <row r="1743" spans="1:20" x14ac:dyDescent="0.2">
      <c r="A1743" s="38">
        <f t="shared" si="395"/>
        <v>43756</v>
      </c>
      <c r="B1743" s="39">
        <f t="shared" ca="1" si="384"/>
        <v>1885468.8152672192</v>
      </c>
      <c r="C1743" s="34">
        <f t="shared" ca="1" si="385"/>
        <v>1873005.9870161093</v>
      </c>
      <c r="D1743" s="34"/>
      <c r="E1743" s="40">
        <f ca="1">IF(A1743&lt;$B$1,VLOOKUP(A1743,[1]DI!$A$4:$B$15000,2,FALSE),0)</f>
        <v>5.3999999999999999E-2</v>
      </c>
      <c r="F1743" s="41">
        <f t="shared" ca="1" si="394"/>
        <v>1.00020872197829</v>
      </c>
      <c r="G1743" s="41">
        <f ca="1">(TRUNC(PRODUCT($F$11:$F1742),16))</f>
        <v>1.5759519363601699</v>
      </c>
      <c r="H1743" s="42">
        <f t="shared" ca="1" si="386"/>
        <v>1.56971518167708</v>
      </c>
      <c r="I1743" s="42">
        <f t="shared" ca="1" si="387"/>
        <v>1.00397318</v>
      </c>
      <c r="J1743" s="40">
        <f t="shared" si="396"/>
        <v>3.5999999999999997E-2</v>
      </c>
      <c r="K1743" s="98">
        <f t="shared" si="388"/>
        <v>43731</v>
      </c>
      <c r="L1743" s="43">
        <f t="shared" si="397"/>
        <v>19</v>
      </c>
      <c r="M1743" s="44">
        <f t="shared" si="389"/>
        <v>19</v>
      </c>
      <c r="N1743" s="8">
        <f t="shared" si="390"/>
        <v>1.002670129</v>
      </c>
      <c r="O1743" s="8">
        <f t="shared" ca="1" si="391"/>
        <v>1.006653918</v>
      </c>
      <c r="P1743" s="44">
        <v>0</v>
      </c>
      <c r="Q1743" s="42">
        <f t="shared" ca="1" si="392"/>
        <v>12462.828251110001</v>
      </c>
      <c r="R1743" s="42"/>
      <c r="S1743" s="34">
        <f t="shared" si="393"/>
        <v>0</v>
      </c>
      <c r="T1743" s="34"/>
    </row>
    <row r="1744" spans="1:20" x14ac:dyDescent="0.2">
      <c r="A1744" s="38">
        <f t="shared" si="395"/>
        <v>43757</v>
      </c>
      <c r="B1744" s="39">
        <f t="shared" ca="1" si="384"/>
        <v>1886127.0420152193</v>
      </c>
      <c r="C1744" s="34">
        <f t="shared" ca="1" si="385"/>
        <v>1873005.9870161093</v>
      </c>
      <c r="D1744" s="34"/>
      <c r="E1744" s="40">
        <f ca="1">IF(A1744&lt;$B$1,VLOOKUP(A1744,[1]DI!$A$4:$B$15000,2,FALSE),0)</f>
        <v>0</v>
      </c>
      <c r="F1744" s="41">
        <f t="shared" ca="1" si="394"/>
        <v>1</v>
      </c>
      <c r="G1744" s="41">
        <f ca="1">(TRUNC(PRODUCT($F$11:$F1743),16))</f>
        <v>1.57628087216602</v>
      </c>
      <c r="H1744" s="42">
        <f t="shared" ca="1" si="386"/>
        <v>1.56971518167708</v>
      </c>
      <c r="I1744" s="42">
        <f t="shared" ca="1" si="387"/>
        <v>1.0041827299999999</v>
      </c>
      <c r="J1744" s="40">
        <f t="shared" si="396"/>
        <v>3.5999999999999997E-2</v>
      </c>
      <c r="K1744" s="98">
        <f t="shared" si="388"/>
        <v>43731</v>
      </c>
      <c r="L1744" s="43">
        <f t="shared" si="397"/>
        <v>19</v>
      </c>
      <c r="M1744" s="44">
        <f t="shared" si="389"/>
        <v>20</v>
      </c>
      <c r="N1744" s="8">
        <f t="shared" si="390"/>
        <v>1.002810859</v>
      </c>
      <c r="O1744" s="8">
        <f t="shared" ca="1" si="391"/>
        <v>1.0070053459999999</v>
      </c>
      <c r="P1744" s="44">
        <v>0</v>
      </c>
      <c r="Q1744" s="42">
        <f t="shared" ca="1" si="392"/>
        <v>13121.05499911</v>
      </c>
      <c r="R1744" s="42"/>
      <c r="S1744" s="34">
        <f t="shared" si="393"/>
        <v>0</v>
      </c>
      <c r="T1744" s="34"/>
    </row>
    <row r="1745" spans="1:21" x14ac:dyDescent="0.2">
      <c r="A1745" s="38">
        <f t="shared" si="395"/>
        <v>43758</v>
      </c>
      <c r="B1745" s="39">
        <f t="shared" ca="1" si="384"/>
        <v>1886127.0420152193</v>
      </c>
      <c r="C1745" s="34">
        <f t="shared" ca="1" si="385"/>
        <v>1873005.9870161093</v>
      </c>
      <c r="D1745" s="34"/>
      <c r="E1745" s="40">
        <f ca="1">IF(A1745&lt;$B$1,VLOOKUP(A1745,[1]DI!$A$4:$B$15000,2,FALSE),0)</f>
        <v>0</v>
      </c>
      <c r="F1745" s="41">
        <f t="shared" ca="1" si="394"/>
        <v>1</v>
      </c>
      <c r="G1745" s="41">
        <f ca="1">(TRUNC(PRODUCT($F$11:$F1744),16))</f>
        <v>1.57628087216602</v>
      </c>
      <c r="H1745" s="42">
        <f t="shared" ca="1" si="386"/>
        <v>1.56971518167708</v>
      </c>
      <c r="I1745" s="42">
        <f t="shared" ca="1" si="387"/>
        <v>1.0041827299999999</v>
      </c>
      <c r="J1745" s="40">
        <f t="shared" si="396"/>
        <v>3.5999999999999997E-2</v>
      </c>
      <c r="K1745" s="98">
        <f t="shared" si="388"/>
        <v>43731</v>
      </c>
      <c r="L1745" s="43">
        <f t="shared" si="397"/>
        <v>19</v>
      </c>
      <c r="M1745" s="44">
        <f t="shared" si="389"/>
        <v>20</v>
      </c>
      <c r="N1745" s="8">
        <f t="shared" si="390"/>
        <v>1.002810859</v>
      </c>
      <c r="O1745" s="8">
        <f t="shared" ca="1" si="391"/>
        <v>1.0070053459999999</v>
      </c>
      <c r="P1745" s="44">
        <v>0</v>
      </c>
      <c r="Q1745" s="42">
        <f t="shared" ca="1" si="392"/>
        <v>13121.05499911</v>
      </c>
      <c r="R1745" s="42"/>
      <c r="S1745" s="34">
        <f t="shared" si="393"/>
        <v>0</v>
      </c>
      <c r="T1745" s="34"/>
    </row>
    <row r="1746" spans="1:21" s="37" customFormat="1" x14ac:dyDescent="0.2">
      <c r="A1746" s="38">
        <f t="shared" si="395"/>
        <v>43759</v>
      </c>
      <c r="B1746" s="39">
        <f t="shared" ca="1" si="384"/>
        <v>1886127.0420152193</v>
      </c>
      <c r="C1746" s="34">
        <f t="shared" ca="1" si="385"/>
        <v>1873005.9870161093</v>
      </c>
      <c r="D1746" s="34"/>
      <c r="E1746" s="40">
        <f ca="1">IF(A1746&lt;$B$1,VLOOKUP(A1746,[1]DI!$A$4:$B$15000,2,FALSE),0)</f>
        <v>5.3999999999999999E-2</v>
      </c>
      <c r="F1746" s="41">
        <f t="shared" ca="1" si="394"/>
        <v>1.00020872197829</v>
      </c>
      <c r="G1746" s="41">
        <f ca="1">(TRUNC(PRODUCT($F$11:$F1745),16))</f>
        <v>1.57628087216602</v>
      </c>
      <c r="H1746" s="42">
        <f t="shared" ca="1" si="386"/>
        <v>1.56971518167708</v>
      </c>
      <c r="I1746" s="42">
        <f t="shared" ca="1" si="387"/>
        <v>1.0041827299999999</v>
      </c>
      <c r="J1746" s="40">
        <f t="shared" si="396"/>
        <v>3.5999999999999997E-2</v>
      </c>
      <c r="K1746" s="98">
        <f t="shared" si="388"/>
        <v>43731</v>
      </c>
      <c r="L1746" s="43">
        <f t="shared" si="397"/>
        <v>20</v>
      </c>
      <c r="M1746" s="44">
        <f t="shared" si="389"/>
        <v>20</v>
      </c>
      <c r="N1746" s="8">
        <f t="shared" si="390"/>
        <v>1.002810859</v>
      </c>
      <c r="O1746" s="8">
        <f t="shared" ca="1" si="391"/>
        <v>1.0070053459999999</v>
      </c>
      <c r="P1746" s="44">
        <v>50</v>
      </c>
      <c r="Q1746" s="42">
        <f t="shared" ca="1" si="392"/>
        <v>13121.05499911</v>
      </c>
      <c r="R1746" s="42"/>
      <c r="S1746" s="34">
        <f t="shared" ca="1" si="393"/>
        <v>2197.7850008900004</v>
      </c>
      <c r="T1746" s="34">
        <v>15318.84</v>
      </c>
      <c r="U1746" s="36"/>
    </row>
    <row r="1747" spans="1:21" x14ac:dyDescent="0.2">
      <c r="A1747" s="38">
        <f t="shared" si="395"/>
        <v>43760</v>
      </c>
      <c r="B1747" s="39">
        <f t="shared" ca="1" si="384"/>
        <v>1871461.3105125793</v>
      </c>
      <c r="C1747" s="34">
        <f t="shared" ca="1" si="385"/>
        <v>1870808.2020152193</v>
      </c>
      <c r="D1747" s="34"/>
      <c r="E1747" s="40">
        <f ca="1">IF(A1747&lt;$B$1,VLOOKUP(A1747,[1]DI!$A$4:$B$15000,2,FALSE),0)</f>
        <v>5.3999999999999999E-2</v>
      </c>
      <c r="F1747" s="41">
        <f t="shared" ca="1" si="394"/>
        <v>1.00020872197829</v>
      </c>
      <c r="G1747" s="41">
        <f ca="1">(TRUNC(PRODUCT($F$11:$F1746),16))</f>
        <v>1.5766098766279999</v>
      </c>
      <c r="H1747" s="42">
        <f t="shared" ca="1" si="386"/>
        <v>1.57628087216602</v>
      </c>
      <c r="I1747" s="42">
        <f t="shared" ca="1" si="387"/>
        <v>1.0002087200000001</v>
      </c>
      <c r="J1747" s="40">
        <f t="shared" si="396"/>
        <v>3.5999999999999997E-2</v>
      </c>
      <c r="K1747" s="98">
        <f t="shared" si="388"/>
        <v>43759</v>
      </c>
      <c r="L1747" s="43">
        <f t="shared" si="397"/>
        <v>1</v>
      </c>
      <c r="M1747" s="44">
        <f t="shared" si="389"/>
        <v>1</v>
      </c>
      <c r="N1747" s="8">
        <f t="shared" si="390"/>
        <v>1.000140356</v>
      </c>
      <c r="O1747" s="8">
        <f t="shared" ca="1" si="391"/>
        <v>1.000349105</v>
      </c>
      <c r="P1747" s="44">
        <v>0</v>
      </c>
      <c r="Q1747" s="42">
        <f t="shared" ca="1" si="392"/>
        <v>653.10849736</v>
      </c>
      <c r="R1747" s="42"/>
      <c r="S1747" s="34">
        <f t="shared" si="393"/>
        <v>0</v>
      </c>
      <c r="T1747" s="34"/>
    </row>
    <row r="1748" spans="1:21" x14ac:dyDescent="0.2">
      <c r="A1748" s="38">
        <f t="shared" si="395"/>
        <v>43761</v>
      </c>
      <c r="B1748" s="39">
        <f t="shared" ca="1" si="384"/>
        <v>1872114.6584733892</v>
      </c>
      <c r="C1748" s="34">
        <f t="shared" ca="1" si="385"/>
        <v>1870808.2020152193</v>
      </c>
      <c r="D1748" s="34"/>
      <c r="E1748" s="40">
        <f ca="1">IF(A1748&lt;$B$1,VLOOKUP(A1748,[1]DI!$A$4:$B$15000,2,FALSE),0)</f>
        <v>5.3999999999999999E-2</v>
      </c>
      <c r="F1748" s="41">
        <f t="shared" ca="1" si="394"/>
        <v>1.00020872197829</v>
      </c>
      <c r="G1748" s="41">
        <f ca="1">(TRUNC(PRODUCT($F$11:$F1747),16))</f>
        <v>1.57693894976044</v>
      </c>
      <c r="H1748" s="42">
        <f t="shared" ca="1" si="386"/>
        <v>1.57628087216602</v>
      </c>
      <c r="I1748" s="42">
        <f t="shared" ca="1" si="387"/>
        <v>1.00041749</v>
      </c>
      <c r="J1748" s="40">
        <f t="shared" si="396"/>
        <v>3.5999999999999997E-2</v>
      </c>
      <c r="K1748" s="98">
        <f t="shared" si="388"/>
        <v>43759</v>
      </c>
      <c r="L1748" s="43">
        <f t="shared" si="397"/>
        <v>2</v>
      </c>
      <c r="M1748" s="44">
        <f t="shared" si="389"/>
        <v>2</v>
      </c>
      <c r="N1748" s="8">
        <f t="shared" si="390"/>
        <v>1.0002807309999999</v>
      </c>
      <c r="O1748" s="8">
        <f t="shared" ca="1" si="391"/>
        <v>1.0006983380000001</v>
      </c>
      <c r="P1748" s="44">
        <v>0</v>
      </c>
      <c r="Q1748" s="42">
        <f t="shared" ca="1" si="392"/>
        <v>1306.4564581699999</v>
      </c>
      <c r="R1748" s="42"/>
      <c r="S1748" s="34">
        <f t="shared" si="393"/>
        <v>0</v>
      </c>
      <c r="T1748" s="34"/>
    </row>
    <row r="1749" spans="1:21" x14ac:dyDescent="0.2">
      <c r="A1749" s="38">
        <f t="shared" si="395"/>
        <v>43762</v>
      </c>
      <c r="B1749" s="39">
        <f t="shared" ca="1" si="384"/>
        <v>1872768.2290603793</v>
      </c>
      <c r="C1749" s="34">
        <f t="shared" ca="1" si="385"/>
        <v>1870808.2020152193</v>
      </c>
      <c r="D1749" s="34"/>
      <c r="E1749" s="40">
        <f ca="1">IF(A1749&lt;$B$1,VLOOKUP(A1749,[1]DI!$A$4:$B$15000,2,FALSE),0)</f>
        <v>5.3999999999999999E-2</v>
      </c>
      <c r="F1749" s="41">
        <f t="shared" ca="1" si="394"/>
        <v>1.00020872197829</v>
      </c>
      <c r="G1749" s="41">
        <f ca="1">(TRUNC(PRODUCT($F$11:$F1748),16))</f>
        <v>1.57726809157768</v>
      </c>
      <c r="H1749" s="42">
        <f t="shared" ca="1" si="386"/>
        <v>1.57628087216602</v>
      </c>
      <c r="I1749" s="42">
        <f t="shared" ca="1" si="387"/>
        <v>1.0006263</v>
      </c>
      <c r="J1749" s="40">
        <f t="shared" si="396"/>
        <v>3.5999999999999997E-2</v>
      </c>
      <c r="K1749" s="98">
        <f t="shared" si="388"/>
        <v>43759</v>
      </c>
      <c r="L1749" s="43">
        <f t="shared" si="397"/>
        <v>3</v>
      </c>
      <c r="M1749" s="44">
        <f t="shared" si="389"/>
        <v>3</v>
      </c>
      <c r="N1749" s="8">
        <f t="shared" si="390"/>
        <v>1.000421126</v>
      </c>
      <c r="O1749" s="8">
        <f t="shared" ca="1" si="391"/>
        <v>1.00104769</v>
      </c>
      <c r="P1749" s="44">
        <v>0</v>
      </c>
      <c r="Q1749" s="42">
        <f t="shared" ca="1" si="392"/>
        <v>1960.0270451599999</v>
      </c>
      <c r="R1749" s="42"/>
      <c r="S1749" s="34">
        <f t="shared" si="393"/>
        <v>0</v>
      </c>
      <c r="T1749" s="34"/>
    </row>
    <row r="1750" spans="1:21" x14ac:dyDescent="0.2">
      <c r="A1750" s="38">
        <f t="shared" si="395"/>
        <v>43763</v>
      </c>
      <c r="B1750" s="39">
        <f t="shared" ca="1" si="384"/>
        <v>1873422.0204027393</v>
      </c>
      <c r="C1750" s="34">
        <f t="shared" ca="1" si="385"/>
        <v>1870808.2020152193</v>
      </c>
      <c r="D1750" s="34"/>
      <c r="E1750" s="40">
        <f ca="1">IF(A1750&lt;$B$1,VLOOKUP(A1750,[1]DI!$A$4:$B$15000,2,FALSE),0)</f>
        <v>5.3999999999999999E-2</v>
      </c>
      <c r="F1750" s="41">
        <f t="shared" ca="1" si="394"/>
        <v>1.00020872197829</v>
      </c>
      <c r="G1750" s="41">
        <f ca="1">(TRUNC(PRODUCT($F$11:$F1749),16))</f>
        <v>1.5775973020940399</v>
      </c>
      <c r="H1750" s="42">
        <f t="shared" ca="1" si="386"/>
        <v>1.57628087216602</v>
      </c>
      <c r="I1750" s="42">
        <f t="shared" ca="1" si="387"/>
        <v>1.0008351499999999</v>
      </c>
      <c r="J1750" s="40">
        <f t="shared" si="396"/>
        <v>3.5999999999999997E-2</v>
      </c>
      <c r="K1750" s="98">
        <f t="shared" si="388"/>
        <v>43759</v>
      </c>
      <c r="L1750" s="43">
        <f t="shared" si="397"/>
        <v>4</v>
      </c>
      <c r="M1750" s="44">
        <f t="shared" si="389"/>
        <v>4</v>
      </c>
      <c r="N1750" s="8">
        <f t="shared" si="390"/>
        <v>1.0005615409999999</v>
      </c>
      <c r="O1750" s="8">
        <f t="shared" ca="1" si="391"/>
        <v>1.00139716</v>
      </c>
      <c r="P1750" s="44">
        <v>0</v>
      </c>
      <c r="Q1750" s="42">
        <f t="shared" ca="1" si="392"/>
        <v>2613.8183875200002</v>
      </c>
      <c r="R1750" s="42"/>
      <c r="S1750" s="34">
        <f t="shared" si="393"/>
        <v>0</v>
      </c>
      <c r="T1750" s="34"/>
    </row>
    <row r="1751" spans="1:21" x14ac:dyDescent="0.2">
      <c r="A1751" s="38">
        <f t="shared" si="395"/>
        <v>43764</v>
      </c>
      <c r="B1751" s="39">
        <f t="shared" ca="1" si="384"/>
        <v>1874076.0512085492</v>
      </c>
      <c r="C1751" s="34">
        <f t="shared" ca="1" si="385"/>
        <v>1870808.2020152193</v>
      </c>
      <c r="D1751" s="34"/>
      <c r="E1751" s="40">
        <f ca="1">IF(A1751&lt;$B$1,VLOOKUP(A1751,[1]DI!$A$4:$B$15000,2,FALSE),0)</f>
        <v>0</v>
      </c>
      <c r="F1751" s="41">
        <f t="shared" ca="1" si="394"/>
        <v>1</v>
      </c>
      <c r="G1751" s="41">
        <f ca="1">(TRUNC(PRODUCT($F$11:$F1750),16))</f>
        <v>1.5779265813238801</v>
      </c>
      <c r="H1751" s="42">
        <f t="shared" ca="1" si="386"/>
        <v>1.57628087216602</v>
      </c>
      <c r="I1751" s="42">
        <f t="shared" ca="1" si="387"/>
        <v>1.00104405</v>
      </c>
      <c r="J1751" s="40">
        <f t="shared" si="396"/>
        <v>3.5999999999999997E-2</v>
      </c>
      <c r="K1751" s="98">
        <f t="shared" si="388"/>
        <v>43759</v>
      </c>
      <c r="L1751" s="43">
        <f t="shared" si="397"/>
        <v>4</v>
      </c>
      <c r="M1751" s="44">
        <f t="shared" si="389"/>
        <v>5</v>
      </c>
      <c r="N1751" s="8">
        <f t="shared" si="390"/>
        <v>1.0007019749999999</v>
      </c>
      <c r="O1751" s="8">
        <f t="shared" ca="1" si="391"/>
        <v>1.0017467579999999</v>
      </c>
      <c r="P1751" s="44">
        <v>0</v>
      </c>
      <c r="Q1751" s="42">
        <f t="shared" ca="1" si="392"/>
        <v>3267.8491933300002</v>
      </c>
      <c r="R1751" s="42"/>
      <c r="S1751" s="34">
        <f t="shared" si="393"/>
        <v>0</v>
      </c>
      <c r="T1751" s="34"/>
    </row>
    <row r="1752" spans="1:21" x14ac:dyDescent="0.2">
      <c r="A1752" s="38">
        <f t="shared" si="395"/>
        <v>43765</v>
      </c>
      <c r="B1752" s="39">
        <f t="shared" ca="1" si="384"/>
        <v>1874076.0512085492</v>
      </c>
      <c r="C1752" s="34">
        <f t="shared" ca="1" si="385"/>
        <v>1870808.2020152193</v>
      </c>
      <c r="D1752" s="34"/>
      <c r="E1752" s="40">
        <f ca="1">IF(A1752&lt;$B$1,VLOOKUP(A1752,[1]DI!$A$4:$B$15000,2,FALSE),0)</f>
        <v>0</v>
      </c>
      <c r="F1752" s="41">
        <f t="shared" ca="1" si="394"/>
        <v>1</v>
      </c>
      <c r="G1752" s="41">
        <f ca="1">(TRUNC(PRODUCT($F$11:$F1751),16))</f>
        <v>1.5779265813238801</v>
      </c>
      <c r="H1752" s="42">
        <f t="shared" ca="1" si="386"/>
        <v>1.57628087216602</v>
      </c>
      <c r="I1752" s="42">
        <f t="shared" ca="1" si="387"/>
        <v>1.00104405</v>
      </c>
      <c r="J1752" s="40">
        <f t="shared" si="396"/>
        <v>3.5999999999999997E-2</v>
      </c>
      <c r="K1752" s="98">
        <f t="shared" si="388"/>
        <v>43759</v>
      </c>
      <c r="L1752" s="43">
        <f t="shared" si="397"/>
        <v>4</v>
      </c>
      <c r="M1752" s="44">
        <f t="shared" si="389"/>
        <v>5</v>
      </c>
      <c r="N1752" s="8">
        <f t="shared" si="390"/>
        <v>1.0007019749999999</v>
      </c>
      <c r="O1752" s="8">
        <f t="shared" ca="1" si="391"/>
        <v>1.0017467579999999</v>
      </c>
      <c r="P1752" s="44">
        <v>0</v>
      </c>
      <c r="Q1752" s="42">
        <f t="shared" ca="1" si="392"/>
        <v>3267.8491933300002</v>
      </c>
      <c r="R1752" s="42"/>
      <c r="S1752" s="34">
        <f t="shared" si="393"/>
        <v>0</v>
      </c>
      <c r="T1752" s="34"/>
    </row>
    <row r="1753" spans="1:21" x14ac:dyDescent="0.2">
      <c r="A1753" s="38">
        <f t="shared" si="395"/>
        <v>43766</v>
      </c>
      <c r="B1753" s="39">
        <f t="shared" ca="1" si="384"/>
        <v>1874076.0512085492</v>
      </c>
      <c r="C1753" s="34">
        <f t="shared" ca="1" si="385"/>
        <v>1870808.2020152193</v>
      </c>
      <c r="D1753" s="34"/>
      <c r="E1753" s="40">
        <f ca="1">IF(A1753&lt;$B$1,VLOOKUP(A1753,[1]DI!$A$4:$B$15000,2,FALSE),0)</f>
        <v>5.3999999999999999E-2</v>
      </c>
      <c r="F1753" s="41">
        <f t="shared" ca="1" si="394"/>
        <v>1.00020872197829</v>
      </c>
      <c r="G1753" s="41">
        <f ca="1">(TRUNC(PRODUCT($F$11:$F1752),16))</f>
        <v>1.5779265813238801</v>
      </c>
      <c r="H1753" s="42">
        <f t="shared" ca="1" si="386"/>
        <v>1.57628087216602</v>
      </c>
      <c r="I1753" s="42">
        <f t="shared" ca="1" si="387"/>
        <v>1.00104405</v>
      </c>
      <c r="J1753" s="40">
        <f t="shared" si="396"/>
        <v>3.5999999999999997E-2</v>
      </c>
      <c r="K1753" s="98">
        <f t="shared" si="388"/>
        <v>43759</v>
      </c>
      <c r="L1753" s="43">
        <f t="shared" si="397"/>
        <v>5</v>
      </c>
      <c r="M1753" s="44">
        <f t="shared" si="389"/>
        <v>5</v>
      </c>
      <c r="N1753" s="8">
        <f t="shared" si="390"/>
        <v>1.0007019749999999</v>
      </c>
      <c r="O1753" s="8">
        <f t="shared" ca="1" si="391"/>
        <v>1.0017467579999999</v>
      </c>
      <c r="P1753" s="44">
        <v>0</v>
      </c>
      <c r="Q1753" s="42">
        <f t="shared" ca="1" si="392"/>
        <v>3267.8491933300002</v>
      </c>
      <c r="R1753" s="42"/>
      <c r="S1753" s="34">
        <f t="shared" si="393"/>
        <v>0</v>
      </c>
      <c r="T1753" s="34"/>
    </row>
    <row r="1754" spans="1:21" x14ac:dyDescent="0.2">
      <c r="A1754" s="38">
        <f t="shared" si="395"/>
        <v>43767</v>
      </c>
      <c r="B1754" s="39">
        <f t="shared" ca="1" si="384"/>
        <v>1874730.3046405392</v>
      </c>
      <c r="C1754" s="34">
        <f t="shared" ca="1" si="385"/>
        <v>1870808.2020152193</v>
      </c>
      <c r="D1754" s="34"/>
      <c r="E1754" s="40">
        <f ca="1">IF(A1754&lt;$B$1,VLOOKUP(A1754,[1]DI!$A$4:$B$15000,2,FALSE),0)</f>
        <v>5.3999999999999999E-2</v>
      </c>
      <c r="F1754" s="41">
        <f t="shared" ca="1" si="394"/>
        <v>1.00020872197829</v>
      </c>
      <c r="G1754" s="41">
        <f ca="1">(TRUNC(PRODUCT($F$11:$F1753),16))</f>
        <v>1.5782559292815299</v>
      </c>
      <c r="H1754" s="42">
        <f t="shared" ca="1" si="386"/>
        <v>1.57628087216602</v>
      </c>
      <c r="I1754" s="42">
        <f t="shared" ca="1" si="387"/>
        <v>1.00125299</v>
      </c>
      <c r="J1754" s="40">
        <f t="shared" si="396"/>
        <v>3.5999999999999997E-2</v>
      </c>
      <c r="K1754" s="98">
        <f t="shared" si="388"/>
        <v>43759</v>
      </c>
      <c r="L1754" s="43">
        <f t="shared" si="397"/>
        <v>6</v>
      </c>
      <c r="M1754" s="44">
        <f t="shared" si="389"/>
        <v>6</v>
      </c>
      <c r="N1754" s="8">
        <f t="shared" si="390"/>
        <v>1.000842429</v>
      </c>
      <c r="O1754" s="8">
        <f t="shared" ca="1" si="391"/>
        <v>1.0020964750000001</v>
      </c>
      <c r="P1754" s="44">
        <v>0</v>
      </c>
      <c r="Q1754" s="42">
        <f t="shared" ca="1" si="392"/>
        <v>3922.1026253199998</v>
      </c>
      <c r="R1754" s="42"/>
      <c r="S1754" s="34">
        <f t="shared" si="393"/>
        <v>0</v>
      </c>
      <c r="T1754" s="34"/>
    </row>
    <row r="1755" spans="1:21" s="37" customFormat="1" x14ac:dyDescent="0.2">
      <c r="A1755" s="38">
        <f t="shared" si="395"/>
        <v>43768</v>
      </c>
      <c r="B1755" s="39">
        <f t="shared" ca="1" si="384"/>
        <v>1875384.7788278894</v>
      </c>
      <c r="C1755" s="34">
        <f t="shared" ca="1" si="385"/>
        <v>1870808.2020152193</v>
      </c>
      <c r="D1755" s="34"/>
      <c r="E1755" s="40">
        <f ca="1">IF(A1755&lt;$B$1,VLOOKUP(A1755,[1]DI!$A$4:$B$15000,2,FALSE),0)</f>
        <v>5.3999999999999999E-2</v>
      </c>
      <c r="F1755" s="41">
        <f t="shared" ca="1" si="394"/>
        <v>1.00020872197829</v>
      </c>
      <c r="G1755" s="41">
        <f ca="1">(TRUNC(PRODUCT($F$11:$F1754),16))</f>
        <v>1.5785853459813399</v>
      </c>
      <c r="H1755" s="42">
        <f t="shared" ca="1" si="386"/>
        <v>1.57628087216602</v>
      </c>
      <c r="I1755" s="42">
        <f t="shared" ca="1" si="387"/>
        <v>1.00146197</v>
      </c>
      <c r="J1755" s="40">
        <f t="shared" si="396"/>
        <v>3.5999999999999997E-2</v>
      </c>
      <c r="K1755" s="98">
        <f t="shared" si="388"/>
        <v>43759</v>
      </c>
      <c r="L1755" s="43">
        <f t="shared" si="397"/>
        <v>7</v>
      </c>
      <c r="M1755" s="44">
        <f t="shared" si="389"/>
        <v>7</v>
      </c>
      <c r="N1755" s="8">
        <f t="shared" si="390"/>
        <v>1.0009829029999999</v>
      </c>
      <c r="O1755" s="8">
        <f t="shared" ca="1" si="391"/>
        <v>1.0024463100000001</v>
      </c>
      <c r="P1755" s="44">
        <v>51</v>
      </c>
      <c r="Q1755" s="42">
        <f t="shared" ca="1" si="392"/>
        <v>4576.5768126700004</v>
      </c>
      <c r="R1755" s="42"/>
      <c r="S1755" s="34">
        <f t="shared" ca="1" si="393"/>
        <v>58423.423187330001</v>
      </c>
      <c r="T1755" s="34">
        <v>63000</v>
      </c>
      <c r="U1755" s="36"/>
    </row>
    <row r="1756" spans="1:21" x14ac:dyDescent="0.2">
      <c r="A1756" s="38">
        <f t="shared" si="395"/>
        <v>43769</v>
      </c>
      <c r="B1756" s="39">
        <f t="shared" ca="1" si="384"/>
        <v>1813017.4914160992</v>
      </c>
      <c r="C1756" s="34">
        <f t="shared" ca="1" si="385"/>
        <v>1812384.7788278894</v>
      </c>
      <c r="D1756" s="34"/>
      <c r="E1756" s="40">
        <f ca="1">IF(A1756&lt;$B$1,VLOOKUP(A1756,[1]DI!$A$4:$B$15000,2,FALSE),0)</f>
        <v>4.9000000000000002E-2</v>
      </c>
      <c r="F1756" s="41">
        <f t="shared" ca="1" si="394"/>
        <v>1.0001898486912599</v>
      </c>
      <c r="G1756" s="41">
        <f ca="1">(TRUNC(PRODUCT($F$11:$F1755),16))</f>
        <v>1.57891483143765</v>
      </c>
      <c r="H1756" s="42">
        <f t="shared" ca="1" si="386"/>
        <v>1.5785853459813399</v>
      </c>
      <c r="I1756" s="42">
        <f t="shared" ca="1" si="387"/>
        <v>1.0002087200000001</v>
      </c>
      <c r="J1756" s="40">
        <f t="shared" si="396"/>
        <v>3.5999999999999997E-2</v>
      </c>
      <c r="K1756" s="98">
        <f t="shared" si="388"/>
        <v>43768</v>
      </c>
      <c r="L1756" s="43">
        <f t="shared" si="397"/>
        <v>1</v>
      </c>
      <c r="M1756" s="44">
        <f t="shared" si="389"/>
        <v>1</v>
      </c>
      <c r="N1756" s="8">
        <f t="shared" si="390"/>
        <v>1.000140356</v>
      </c>
      <c r="O1756" s="8">
        <f t="shared" ca="1" si="391"/>
        <v>1.000349105</v>
      </c>
      <c r="P1756" s="44">
        <v>0</v>
      </c>
      <c r="Q1756" s="42">
        <f t="shared" ca="1" si="392"/>
        <v>632.71258821000004</v>
      </c>
      <c r="R1756" s="42"/>
      <c r="S1756" s="34">
        <f t="shared" si="393"/>
        <v>0</v>
      </c>
      <c r="T1756" s="34"/>
    </row>
    <row r="1757" spans="1:21" x14ac:dyDescent="0.2">
      <c r="A1757" s="38">
        <f t="shared" si="395"/>
        <v>43770</v>
      </c>
      <c r="B1757" s="39">
        <f t="shared" ca="1" si="384"/>
        <v>1813616.2091030094</v>
      </c>
      <c r="C1757" s="34">
        <f t="shared" ca="1" si="385"/>
        <v>1812384.7788278894</v>
      </c>
      <c r="D1757" s="34"/>
      <c r="E1757" s="40">
        <f ca="1">IF(A1757&lt;$B$1,VLOOKUP(A1757,[1]DI!$A$4:$B$15000,2,FALSE),0)</f>
        <v>4.9000000000000002E-2</v>
      </c>
      <c r="F1757" s="41">
        <f t="shared" ca="1" si="394"/>
        <v>1.0001898486912599</v>
      </c>
      <c r="G1757" s="41">
        <f ca="1">(TRUNC(PRODUCT($F$11:$F1756),16))</f>
        <v>1.57921458635201</v>
      </c>
      <c r="H1757" s="42">
        <f t="shared" ca="1" si="386"/>
        <v>1.5785853459813399</v>
      </c>
      <c r="I1757" s="42">
        <f t="shared" ca="1" si="387"/>
        <v>1.00039861</v>
      </c>
      <c r="J1757" s="40">
        <f t="shared" si="396"/>
        <v>3.5999999999999997E-2</v>
      </c>
      <c r="K1757" s="98">
        <f t="shared" si="388"/>
        <v>43768</v>
      </c>
      <c r="L1757" s="43">
        <f t="shared" si="397"/>
        <v>2</v>
      </c>
      <c r="M1757" s="44">
        <f t="shared" si="389"/>
        <v>2</v>
      </c>
      <c r="N1757" s="8">
        <f t="shared" si="390"/>
        <v>1.0002807309999999</v>
      </c>
      <c r="O1757" s="8">
        <f t="shared" ca="1" si="391"/>
        <v>1.0006794530000001</v>
      </c>
      <c r="P1757" s="44">
        <v>0</v>
      </c>
      <c r="Q1757" s="42">
        <f t="shared" ca="1" si="392"/>
        <v>1231.43027512</v>
      </c>
      <c r="R1757" s="42"/>
      <c r="S1757" s="34">
        <f t="shared" si="393"/>
        <v>0</v>
      </c>
      <c r="T1757" s="34"/>
    </row>
    <row r="1758" spans="1:21" x14ac:dyDescent="0.2">
      <c r="A1758" s="38">
        <f t="shared" si="395"/>
        <v>43771</v>
      </c>
      <c r="B1758" s="39">
        <f t="shared" ca="1" si="384"/>
        <v>1814215.1134655594</v>
      </c>
      <c r="C1758" s="34">
        <f t="shared" ca="1" si="385"/>
        <v>1812384.7788278894</v>
      </c>
      <c r="D1758" s="34"/>
      <c r="E1758" s="40">
        <f ca="1">IF(A1758&lt;$B$1,VLOOKUP(A1758,[1]DI!$A$4:$B$15000,2,FALSE),0)</f>
        <v>0</v>
      </c>
      <c r="F1758" s="41">
        <f t="shared" ca="1" si="394"/>
        <v>1</v>
      </c>
      <c r="G1758" s="41">
        <f ca="1">(TRUNC(PRODUCT($F$11:$F1757),16))</f>
        <v>1.5795143981744499</v>
      </c>
      <c r="H1758" s="42">
        <f t="shared" ca="1" si="386"/>
        <v>1.5785853459813399</v>
      </c>
      <c r="I1758" s="42">
        <f t="shared" ca="1" si="387"/>
        <v>1.0005885299999999</v>
      </c>
      <c r="J1758" s="40">
        <f t="shared" si="396"/>
        <v>3.5999999999999997E-2</v>
      </c>
      <c r="K1758" s="98">
        <f t="shared" si="388"/>
        <v>43768</v>
      </c>
      <c r="L1758" s="43">
        <f t="shared" si="397"/>
        <v>2</v>
      </c>
      <c r="M1758" s="44">
        <f t="shared" si="389"/>
        <v>3</v>
      </c>
      <c r="N1758" s="8">
        <f t="shared" si="390"/>
        <v>1.000421126</v>
      </c>
      <c r="O1758" s="8">
        <f t="shared" ca="1" si="391"/>
        <v>1.001009904</v>
      </c>
      <c r="P1758" s="44">
        <v>0</v>
      </c>
      <c r="Q1758" s="42">
        <f t="shared" ca="1" si="392"/>
        <v>1830.3346376699999</v>
      </c>
      <c r="R1758" s="42"/>
      <c r="S1758" s="34">
        <f t="shared" si="393"/>
        <v>0</v>
      </c>
      <c r="T1758" s="34"/>
    </row>
    <row r="1759" spans="1:21" x14ac:dyDescent="0.2">
      <c r="A1759" s="38">
        <f t="shared" si="395"/>
        <v>43772</v>
      </c>
      <c r="B1759" s="39">
        <f t="shared" ca="1" si="384"/>
        <v>1814215.1134655594</v>
      </c>
      <c r="C1759" s="34">
        <f t="shared" ca="1" si="385"/>
        <v>1812384.7788278894</v>
      </c>
      <c r="D1759" s="34"/>
      <c r="E1759" s="40">
        <f ca="1">IF(A1759&lt;$B$1,VLOOKUP(A1759,[1]DI!$A$4:$B$15000,2,FALSE),0)</f>
        <v>0</v>
      </c>
      <c r="F1759" s="41">
        <f t="shared" ca="1" si="394"/>
        <v>1</v>
      </c>
      <c r="G1759" s="41">
        <f ca="1">(TRUNC(PRODUCT($F$11:$F1758),16))</f>
        <v>1.5795143981744499</v>
      </c>
      <c r="H1759" s="42">
        <f t="shared" ca="1" si="386"/>
        <v>1.5785853459813399</v>
      </c>
      <c r="I1759" s="42">
        <f t="shared" ca="1" si="387"/>
        <v>1.0005885299999999</v>
      </c>
      <c r="J1759" s="40">
        <f t="shared" si="396"/>
        <v>3.5999999999999997E-2</v>
      </c>
      <c r="K1759" s="98">
        <f t="shared" si="388"/>
        <v>43768</v>
      </c>
      <c r="L1759" s="43">
        <f t="shared" si="397"/>
        <v>2</v>
      </c>
      <c r="M1759" s="44">
        <f t="shared" si="389"/>
        <v>3</v>
      </c>
      <c r="N1759" s="8">
        <f t="shared" si="390"/>
        <v>1.000421126</v>
      </c>
      <c r="O1759" s="8">
        <f t="shared" ca="1" si="391"/>
        <v>1.001009904</v>
      </c>
      <c r="P1759" s="44">
        <v>0</v>
      </c>
      <c r="Q1759" s="42">
        <f t="shared" ca="1" si="392"/>
        <v>1830.3346376699999</v>
      </c>
      <c r="R1759" s="42"/>
      <c r="S1759" s="34">
        <f t="shared" si="393"/>
        <v>0</v>
      </c>
      <c r="T1759" s="34"/>
    </row>
    <row r="1760" spans="1:21" x14ac:dyDescent="0.2">
      <c r="A1760" s="38">
        <f t="shared" si="395"/>
        <v>43773</v>
      </c>
      <c r="B1760" s="39">
        <f t="shared" ca="1" si="384"/>
        <v>1814215.1134655594</v>
      </c>
      <c r="C1760" s="34">
        <f t="shared" ca="1" si="385"/>
        <v>1812384.7788278894</v>
      </c>
      <c r="D1760" s="34"/>
      <c r="E1760" s="40">
        <f ca="1">IF(A1760&lt;$B$1,VLOOKUP(A1760,[1]DI!$A$4:$B$15000,2,FALSE),0)</f>
        <v>4.9000000000000002E-2</v>
      </c>
      <c r="F1760" s="41">
        <f t="shared" ca="1" si="394"/>
        <v>1.0001898486912599</v>
      </c>
      <c r="G1760" s="41">
        <f ca="1">(TRUNC(PRODUCT($F$11:$F1759),16))</f>
        <v>1.5795143981744499</v>
      </c>
      <c r="H1760" s="42">
        <f t="shared" ca="1" si="386"/>
        <v>1.5785853459813399</v>
      </c>
      <c r="I1760" s="42">
        <f t="shared" ca="1" si="387"/>
        <v>1.0005885299999999</v>
      </c>
      <c r="J1760" s="40">
        <f t="shared" si="396"/>
        <v>3.5999999999999997E-2</v>
      </c>
      <c r="K1760" s="98">
        <f t="shared" si="388"/>
        <v>43768</v>
      </c>
      <c r="L1760" s="43">
        <f t="shared" si="397"/>
        <v>3</v>
      </c>
      <c r="M1760" s="44">
        <f t="shared" si="389"/>
        <v>3</v>
      </c>
      <c r="N1760" s="8">
        <f t="shared" si="390"/>
        <v>1.000421126</v>
      </c>
      <c r="O1760" s="8">
        <f t="shared" ca="1" si="391"/>
        <v>1.001009904</v>
      </c>
      <c r="P1760" s="44">
        <v>0</v>
      </c>
      <c r="Q1760" s="42">
        <f t="shared" ca="1" si="392"/>
        <v>1830.3346376699999</v>
      </c>
      <c r="R1760" s="42"/>
      <c r="S1760" s="34">
        <f t="shared" si="393"/>
        <v>0</v>
      </c>
      <c r="T1760" s="34"/>
    </row>
    <row r="1761" spans="1:21" x14ac:dyDescent="0.2">
      <c r="A1761" s="38">
        <f t="shared" si="395"/>
        <v>43774</v>
      </c>
      <c r="B1761" s="39">
        <f t="shared" ca="1" si="384"/>
        <v>1814814.2407514395</v>
      </c>
      <c r="C1761" s="34">
        <f t="shared" ca="1" si="385"/>
        <v>1812384.7788278894</v>
      </c>
      <c r="D1761" s="34"/>
      <c r="E1761" s="40">
        <f ca="1">IF(A1761&lt;$B$1,VLOOKUP(A1761,[1]DI!$A$4:$B$15000,2,FALSE),0)</f>
        <v>4.9000000000000002E-2</v>
      </c>
      <c r="F1761" s="41">
        <f t="shared" ca="1" si="394"/>
        <v>1.0001898486912599</v>
      </c>
      <c r="G1761" s="41">
        <f ca="1">(TRUNC(PRODUCT($F$11:$F1760),16))</f>
        <v>1.57981426691577</v>
      </c>
      <c r="H1761" s="42">
        <f t="shared" ca="1" si="386"/>
        <v>1.5785853459813399</v>
      </c>
      <c r="I1761" s="42">
        <f t="shared" ca="1" si="387"/>
        <v>1.0007785</v>
      </c>
      <c r="J1761" s="40">
        <f t="shared" si="396"/>
        <v>3.5999999999999997E-2</v>
      </c>
      <c r="K1761" s="98">
        <f t="shared" si="388"/>
        <v>43768</v>
      </c>
      <c r="L1761" s="43">
        <f t="shared" si="397"/>
        <v>4</v>
      </c>
      <c r="M1761" s="44">
        <f t="shared" si="389"/>
        <v>4</v>
      </c>
      <c r="N1761" s="8">
        <f t="shared" si="390"/>
        <v>1.0005615409999999</v>
      </c>
      <c r="O1761" s="8">
        <f t="shared" ca="1" si="391"/>
        <v>1.0013404779999999</v>
      </c>
      <c r="P1761" s="44">
        <v>0</v>
      </c>
      <c r="Q1761" s="42">
        <f t="shared" ca="1" si="392"/>
        <v>2429.4619235499999</v>
      </c>
      <c r="R1761" s="42"/>
      <c r="S1761" s="34">
        <f t="shared" si="393"/>
        <v>0</v>
      </c>
      <c r="T1761" s="34"/>
    </row>
    <row r="1762" spans="1:21" x14ac:dyDescent="0.2">
      <c r="A1762" s="38">
        <f t="shared" si="395"/>
        <v>43775</v>
      </c>
      <c r="B1762" s="39">
        <f t="shared" ca="1" si="384"/>
        <v>1815413.5365890993</v>
      </c>
      <c r="C1762" s="34">
        <f t="shared" ca="1" si="385"/>
        <v>1812384.7788278894</v>
      </c>
      <c r="D1762" s="34"/>
      <c r="E1762" s="40">
        <f ca="1">IF(A1762&lt;$B$1,VLOOKUP(A1762,[1]DI!$A$4:$B$15000,2,FALSE),0)</f>
        <v>4.9000000000000002E-2</v>
      </c>
      <c r="F1762" s="41">
        <f t="shared" ca="1" si="394"/>
        <v>1.0001898486912599</v>
      </c>
      <c r="G1762" s="41">
        <f ca="1">(TRUNC(PRODUCT($F$11:$F1761),16))</f>
        <v>1.5801141925867801</v>
      </c>
      <c r="H1762" s="42">
        <f t="shared" ca="1" si="386"/>
        <v>1.5785853459813399</v>
      </c>
      <c r="I1762" s="42">
        <f t="shared" ca="1" si="387"/>
        <v>1.00096849</v>
      </c>
      <c r="J1762" s="40">
        <f t="shared" si="396"/>
        <v>3.5999999999999997E-2</v>
      </c>
      <c r="K1762" s="98">
        <f t="shared" si="388"/>
        <v>43768</v>
      </c>
      <c r="L1762" s="43">
        <f t="shared" si="397"/>
        <v>5</v>
      </c>
      <c r="M1762" s="44">
        <f t="shared" si="389"/>
        <v>5</v>
      </c>
      <c r="N1762" s="8">
        <f t="shared" si="390"/>
        <v>1.0007019749999999</v>
      </c>
      <c r="O1762" s="8">
        <f t="shared" ca="1" si="391"/>
        <v>1.001671145</v>
      </c>
      <c r="P1762" s="44">
        <v>0</v>
      </c>
      <c r="Q1762" s="42">
        <f t="shared" ca="1" si="392"/>
        <v>3028.7577612099999</v>
      </c>
      <c r="R1762" s="42"/>
      <c r="S1762" s="34">
        <f t="shared" si="393"/>
        <v>0</v>
      </c>
      <c r="T1762" s="34"/>
    </row>
    <row r="1763" spans="1:21" x14ac:dyDescent="0.2">
      <c r="A1763" s="38">
        <f t="shared" si="395"/>
        <v>43776</v>
      </c>
      <c r="B1763" s="39">
        <f t="shared" ca="1" si="384"/>
        <v>1816013.0372262395</v>
      </c>
      <c r="C1763" s="34">
        <f t="shared" ca="1" si="385"/>
        <v>1812384.7788278894</v>
      </c>
      <c r="D1763" s="34"/>
      <c r="E1763" s="40">
        <f ca="1">IF(A1763&lt;$B$1,VLOOKUP(A1763,[1]DI!$A$4:$B$15000,2,FALSE),0)</f>
        <v>4.9000000000000002E-2</v>
      </c>
      <c r="F1763" s="41">
        <f t="shared" ca="1" si="394"/>
        <v>1.0001898486912599</v>
      </c>
      <c r="G1763" s="41">
        <f ca="1">(TRUNC(PRODUCT($F$11:$F1762),16))</f>
        <v>1.5804141751982801</v>
      </c>
      <c r="H1763" s="42">
        <f t="shared" ca="1" si="386"/>
        <v>1.5785853459813399</v>
      </c>
      <c r="I1763" s="42">
        <f t="shared" ca="1" si="387"/>
        <v>1.0011585199999999</v>
      </c>
      <c r="J1763" s="40">
        <f t="shared" si="396"/>
        <v>3.5999999999999997E-2</v>
      </c>
      <c r="K1763" s="98">
        <f t="shared" si="388"/>
        <v>43768</v>
      </c>
      <c r="L1763" s="43">
        <f t="shared" si="397"/>
        <v>6</v>
      </c>
      <c r="M1763" s="44">
        <f t="shared" si="389"/>
        <v>6</v>
      </c>
      <c r="N1763" s="8">
        <f t="shared" si="390"/>
        <v>1.000842429</v>
      </c>
      <c r="O1763" s="8">
        <f t="shared" ca="1" si="391"/>
        <v>1.0020019250000001</v>
      </c>
      <c r="P1763" s="44">
        <v>0</v>
      </c>
      <c r="Q1763" s="42">
        <f t="shared" ca="1" si="392"/>
        <v>3628.2583983499999</v>
      </c>
      <c r="R1763" s="42"/>
      <c r="S1763" s="34">
        <f t="shared" si="393"/>
        <v>0</v>
      </c>
      <c r="T1763" s="34"/>
    </row>
    <row r="1764" spans="1:21" x14ac:dyDescent="0.2">
      <c r="A1764" s="38">
        <f t="shared" si="395"/>
        <v>43777</v>
      </c>
      <c r="B1764" s="39">
        <f t="shared" ca="1" si="384"/>
        <v>1816612.7444752494</v>
      </c>
      <c r="C1764" s="34">
        <f t="shared" ca="1" si="385"/>
        <v>1812384.7788278894</v>
      </c>
      <c r="D1764" s="34"/>
      <c r="E1764" s="40">
        <f ca="1">IF(A1764&lt;$B$1,VLOOKUP(A1764,[1]DI!$A$4:$B$15000,2,FALSE),0)</f>
        <v>4.9000000000000002E-2</v>
      </c>
      <c r="F1764" s="41">
        <f t="shared" ca="1" si="394"/>
        <v>1.0001898486912599</v>
      </c>
      <c r="G1764" s="41">
        <f ca="1">(TRUNC(PRODUCT($F$11:$F1763),16))</f>
        <v>1.58071421476109</v>
      </c>
      <c r="H1764" s="42">
        <f t="shared" ca="1" si="386"/>
        <v>1.5785853459813399</v>
      </c>
      <c r="I1764" s="42">
        <f t="shared" ca="1" si="387"/>
        <v>1.0013485900000001</v>
      </c>
      <c r="J1764" s="40">
        <f t="shared" si="396"/>
        <v>3.5999999999999997E-2</v>
      </c>
      <c r="K1764" s="98">
        <f t="shared" si="388"/>
        <v>43768</v>
      </c>
      <c r="L1764" s="43">
        <f t="shared" si="397"/>
        <v>7</v>
      </c>
      <c r="M1764" s="44">
        <f t="shared" si="389"/>
        <v>7</v>
      </c>
      <c r="N1764" s="8">
        <f t="shared" si="390"/>
        <v>1.0009829029999999</v>
      </c>
      <c r="O1764" s="8">
        <f t="shared" ca="1" si="391"/>
        <v>1.002332819</v>
      </c>
      <c r="P1764" s="44">
        <v>0</v>
      </c>
      <c r="Q1764" s="42">
        <f t="shared" ca="1" si="392"/>
        <v>4227.9656473599998</v>
      </c>
      <c r="R1764" s="42"/>
      <c r="S1764" s="34">
        <f t="shared" si="393"/>
        <v>0</v>
      </c>
      <c r="T1764" s="34"/>
    </row>
    <row r="1765" spans="1:21" x14ac:dyDescent="0.2">
      <c r="A1765" s="38">
        <f t="shared" si="395"/>
        <v>43778</v>
      </c>
      <c r="B1765" s="39">
        <f t="shared" ca="1" si="384"/>
        <v>1817212.6565237294</v>
      </c>
      <c r="C1765" s="34">
        <f t="shared" ca="1" si="385"/>
        <v>1812384.7788278894</v>
      </c>
      <c r="D1765" s="34"/>
      <c r="E1765" s="40">
        <f ca="1">IF(A1765&lt;$B$1,VLOOKUP(A1765,[1]DI!$A$4:$B$15000,2,FALSE),0)</f>
        <v>0</v>
      </c>
      <c r="F1765" s="41">
        <f t="shared" ca="1" si="394"/>
        <v>1</v>
      </c>
      <c r="G1765" s="41">
        <f ca="1">(TRUNC(PRODUCT($F$11:$F1764),16))</f>
        <v>1.58101431128602</v>
      </c>
      <c r="H1765" s="42">
        <f t="shared" ca="1" si="386"/>
        <v>1.5785853459813399</v>
      </c>
      <c r="I1765" s="42">
        <f t="shared" ca="1" si="387"/>
        <v>1.0015387</v>
      </c>
      <c r="J1765" s="40">
        <f t="shared" si="396"/>
        <v>3.5999999999999997E-2</v>
      </c>
      <c r="K1765" s="98">
        <f t="shared" si="388"/>
        <v>43768</v>
      </c>
      <c r="L1765" s="43">
        <f t="shared" si="397"/>
        <v>7</v>
      </c>
      <c r="M1765" s="44">
        <f t="shared" si="389"/>
        <v>8</v>
      </c>
      <c r="N1765" s="8">
        <f t="shared" si="390"/>
        <v>1.001123397</v>
      </c>
      <c r="O1765" s="8">
        <f t="shared" ca="1" si="391"/>
        <v>1.002663826</v>
      </c>
      <c r="P1765" s="44">
        <v>0</v>
      </c>
      <c r="Q1765" s="42">
        <f t="shared" ca="1" si="392"/>
        <v>4827.8776958400003</v>
      </c>
      <c r="R1765" s="42"/>
      <c r="S1765" s="34">
        <f t="shared" si="393"/>
        <v>0</v>
      </c>
      <c r="T1765" s="34"/>
    </row>
    <row r="1766" spans="1:21" x14ac:dyDescent="0.2">
      <c r="A1766" s="38">
        <f t="shared" si="395"/>
        <v>43779</v>
      </c>
      <c r="B1766" s="39">
        <f t="shared" ca="1" si="384"/>
        <v>1817212.6565237294</v>
      </c>
      <c r="C1766" s="34">
        <f t="shared" ca="1" si="385"/>
        <v>1812384.7788278894</v>
      </c>
      <c r="D1766" s="34"/>
      <c r="E1766" s="40">
        <f ca="1">IF(A1766&lt;$B$1,VLOOKUP(A1766,[1]DI!$A$4:$B$15000,2,FALSE),0)</f>
        <v>0</v>
      </c>
      <c r="F1766" s="41">
        <f t="shared" ca="1" si="394"/>
        <v>1</v>
      </c>
      <c r="G1766" s="41">
        <f ca="1">(TRUNC(PRODUCT($F$11:$F1765),16))</f>
        <v>1.58101431128602</v>
      </c>
      <c r="H1766" s="42">
        <f t="shared" ca="1" si="386"/>
        <v>1.5785853459813399</v>
      </c>
      <c r="I1766" s="42">
        <f t="shared" ca="1" si="387"/>
        <v>1.0015387</v>
      </c>
      <c r="J1766" s="40">
        <f t="shared" si="396"/>
        <v>3.5999999999999997E-2</v>
      </c>
      <c r="K1766" s="98">
        <f t="shared" si="388"/>
        <v>43768</v>
      </c>
      <c r="L1766" s="43">
        <f t="shared" si="397"/>
        <v>7</v>
      </c>
      <c r="M1766" s="44">
        <f t="shared" si="389"/>
        <v>8</v>
      </c>
      <c r="N1766" s="8">
        <f t="shared" si="390"/>
        <v>1.001123397</v>
      </c>
      <c r="O1766" s="8">
        <f t="shared" ca="1" si="391"/>
        <v>1.002663826</v>
      </c>
      <c r="P1766" s="44">
        <v>0</v>
      </c>
      <c r="Q1766" s="42">
        <f t="shared" ca="1" si="392"/>
        <v>4827.8776958400003</v>
      </c>
      <c r="R1766" s="42"/>
      <c r="S1766" s="34">
        <f t="shared" si="393"/>
        <v>0</v>
      </c>
      <c r="T1766" s="34"/>
    </row>
    <row r="1767" spans="1:21" x14ac:dyDescent="0.2">
      <c r="A1767" s="38">
        <f t="shared" si="395"/>
        <v>43780</v>
      </c>
      <c r="B1767" s="39">
        <f t="shared" ca="1" si="384"/>
        <v>1817212.6565237294</v>
      </c>
      <c r="C1767" s="34">
        <f t="shared" ca="1" si="385"/>
        <v>1812384.7788278894</v>
      </c>
      <c r="D1767" s="34"/>
      <c r="E1767" s="40">
        <f ca="1">IF(A1767&lt;$B$1,VLOOKUP(A1767,[1]DI!$A$4:$B$15000,2,FALSE),0)</f>
        <v>4.9000000000000002E-2</v>
      </c>
      <c r="F1767" s="41">
        <f t="shared" ca="1" si="394"/>
        <v>1.0001898486912599</v>
      </c>
      <c r="G1767" s="41">
        <f ca="1">(TRUNC(PRODUCT($F$11:$F1766),16))</f>
        <v>1.58101431128602</v>
      </c>
      <c r="H1767" s="42">
        <f t="shared" ca="1" si="386"/>
        <v>1.5785853459813399</v>
      </c>
      <c r="I1767" s="42">
        <f t="shared" ca="1" si="387"/>
        <v>1.0015387</v>
      </c>
      <c r="J1767" s="40">
        <f t="shared" si="396"/>
        <v>3.5999999999999997E-2</v>
      </c>
      <c r="K1767" s="98">
        <f t="shared" si="388"/>
        <v>43768</v>
      </c>
      <c r="L1767" s="43">
        <f t="shared" si="397"/>
        <v>8</v>
      </c>
      <c r="M1767" s="44">
        <f t="shared" si="389"/>
        <v>8</v>
      </c>
      <c r="N1767" s="8">
        <f t="shared" si="390"/>
        <v>1.001123397</v>
      </c>
      <c r="O1767" s="8">
        <f t="shared" ca="1" si="391"/>
        <v>1.002663826</v>
      </c>
      <c r="P1767" s="44">
        <v>0</v>
      </c>
      <c r="Q1767" s="42">
        <f t="shared" ca="1" si="392"/>
        <v>4827.8776958400003</v>
      </c>
      <c r="R1767" s="42"/>
      <c r="S1767" s="34">
        <f t="shared" si="393"/>
        <v>0</v>
      </c>
      <c r="T1767" s="34"/>
    </row>
    <row r="1768" spans="1:21" x14ac:dyDescent="0.2">
      <c r="A1768" s="38">
        <f t="shared" si="395"/>
        <v>43781</v>
      </c>
      <c r="B1768" s="39">
        <f t="shared" ca="1" si="384"/>
        <v>1817812.7534354595</v>
      </c>
      <c r="C1768" s="34">
        <f t="shared" ca="1" si="385"/>
        <v>1812384.7788278894</v>
      </c>
      <c r="D1768" s="34"/>
      <c r="E1768" s="40">
        <f ca="1">IF(A1768&lt;$B$1,VLOOKUP(A1768,[1]DI!$A$4:$B$15000,2,FALSE),0)</f>
        <v>4.9000000000000002E-2</v>
      </c>
      <c r="F1768" s="41">
        <f t="shared" ca="1" si="394"/>
        <v>1.0001898486912599</v>
      </c>
      <c r="G1768" s="41">
        <f ca="1">(TRUNC(PRODUCT($F$11:$F1767),16))</f>
        <v>1.5813144647838799</v>
      </c>
      <c r="H1768" s="42">
        <f t="shared" ca="1" si="386"/>
        <v>1.5785853459813399</v>
      </c>
      <c r="I1768" s="42">
        <f t="shared" ca="1" si="387"/>
        <v>1.00172884</v>
      </c>
      <c r="J1768" s="40">
        <f t="shared" si="396"/>
        <v>3.5999999999999997E-2</v>
      </c>
      <c r="K1768" s="98">
        <f t="shared" si="388"/>
        <v>43768</v>
      </c>
      <c r="L1768" s="43">
        <f t="shared" si="397"/>
        <v>9</v>
      </c>
      <c r="M1768" s="44">
        <f t="shared" si="389"/>
        <v>9</v>
      </c>
      <c r="N1768" s="8">
        <f t="shared" si="390"/>
        <v>1.00126391</v>
      </c>
      <c r="O1768" s="8">
        <f t="shared" ca="1" si="391"/>
        <v>1.002994935</v>
      </c>
      <c r="P1768" s="44">
        <v>0</v>
      </c>
      <c r="Q1768" s="42">
        <f t="shared" ca="1" si="392"/>
        <v>5427.9746075700004</v>
      </c>
      <c r="R1768" s="42"/>
      <c r="S1768" s="34">
        <f t="shared" si="393"/>
        <v>0</v>
      </c>
      <c r="T1768" s="34"/>
    </row>
    <row r="1769" spans="1:21" s="37" customFormat="1" x14ac:dyDescent="0.2">
      <c r="A1769" s="38">
        <f t="shared" si="395"/>
        <v>43782</v>
      </c>
      <c r="B1769" s="39">
        <f t="shared" ca="1" si="384"/>
        <v>1818413.0569590593</v>
      </c>
      <c r="C1769" s="34">
        <f t="shared" ca="1" si="385"/>
        <v>1812384.7788278894</v>
      </c>
      <c r="D1769" s="34"/>
      <c r="E1769" s="40">
        <f ca="1">IF(A1769&lt;$B$1,VLOOKUP(A1769,[1]DI!$A$4:$B$15000,2,FALSE),0)</f>
        <v>4.9000000000000002E-2</v>
      </c>
      <c r="F1769" s="41">
        <f t="shared" ca="1" si="394"/>
        <v>1.0001898486912599</v>
      </c>
      <c r="G1769" s="41">
        <f ca="1">(TRUNC(PRODUCT($F$11:$F1768),16))</f>
        <v>1.58161467526549</v>
      </c>
      <c r="H1769" s="42">
        <f t="shared" ca="1" si="386"/>
        <v>1.5785853459813399</v>
      </c>
      <c r="I1769" s="42">
        <f t="shared" ca="1" si="387"/>
        <v>1.0019190200000001</v>
      </c>
      <c r="J1769" s="40">
        <f t="shared" si="396"/>
        <v>3.5999999999999997E-2</v>
      </c>
      <c r="K1769" s="98">
        <f t="shared" si="388"/>
        <v>43768</v>
      </c>
      <c r="L1769" s="43">
        <f t="shared" si="397"/>
        <v>10</v>
      </c>
      <c r="M1769" s="44">
        <f t="shared" si="389"/>
        <v>10</v>
      </c>
      <c r="N1769" s="8">
        <f t="shared" si="390"/>
        <v>1.001404443</v>
      </c>
      <c r="O1769" s="8">
        <f t="shared" ca="1" si="391"/>
        <v>1.0033261579999999</v>
      </c>
      <c r="P1769" s="44">
        <v>52</v>
      </c>
      <c r="Q1769" s="42">
        <f t="shared" ca="1" si="392"/>
        <v>6028.2781311700001</v>
      </c>
      <c r="R1769" s="42"/>
      <c r="S1769" s="34">
        <f t="shared" ca="1" si="393"/>
        <v>68971.721868830005</v>
      </c>
      <c r="T1769" s="34">
        <v>75000</v>
      </c>
      <c r="U1769" s="36"/>
    </row>
    <row r="1770" spans="1:21" x14ac:dyDescent="0.2">
      <c r="A1770" s="38">
        <f t="shared" si="395"/>
        <v>43783</v>
      </c>
      <c r="B1770" s="39">
        <f t="shared" ca="1" si="384"/>
        <v>1743988.7894830892</v>
      </c>
      <c r="C1770" s="34">
        <f t="shared" ca="1" si="385"/>
        <v>1743413.0569590593</v>
      </c>
      <c r="D1770" s="34"/>
      <c r="E1770" s="40">
        <f ca="1">IF(A1770&lt;$B$1,VLOOKUP(A1770,[1]DI!$A$4:$B$15000,2,FALSE),0)</f>
        <v>4.9000000000000002E-2</v>
      </c>
      <c r="F1770" s="41">
        <f t="shared" ca="1" si="394"/>
        <v>1.0001898486912599</v>
      </c>
      <c r="G1770" s="41">
        <f ca="1">(TRUNC(PRODUCT($F$11:$F1769),16))</f>
        <v>1.5819149427416701</v>
      </c>
      <c r="H1770" s="42">
        <f t="shared" ca="1" si="386"/>
        <v>1.58161467526549</v>
      </c>
      <c r="I1770" s="42">
        <f t="shared" ca="1" si="387"/>
        <v>1.0001898499999999</v>
      </c>
      <c r="J1770" s="40">
        <f t="shared" si="396"/>
        <v>3.5999999999999997E-2</v>
      </c>
      <c r="K1770" s="98">
        <f t="shared" si="388"/>
        <v>43782</v>
      </c>
      <c r="L1770" s="43">
        <f t="shared" si="397"/>
        <v>1</v>
      </c>
      <c r="M1770" s="44">
        <f t="shared" si="389"/>
        <v>1</v>
      </c>
      <c r="N1770" s="8">
        <f t="shared" si="390"/>
        <v>1.000140356</v>
      </c>
      <c r="O1770" s="8">
        <f t="shared" ca="1" si="391"/>
        <v>1.0003302329999999</v>
      </c>
      <c r="P1770" s="44">
        <v>0</v>
      </c>
      <c r="Q1770" s="42">
        <f t="shared" ca="1" si="392"/>
        <v>575.73252403000004</v>
      </c>
      <c r="R1770" s="42"/>
      <c r="S1770" s="34">
        <f t="shared" si="393"/>
        <v>0</v>
      </c>
      <c r="T1770" s="34"/>
    </row>
    <row r="1771" spans="1:21" x14ac:dyDescent="0.2">
      <c r="A1771" s="38">
        <f t="shared" si="395"/>
        <v>43784</v>
      </c>
      <c r="B1771" s="39">
        <f t="shared" ca="1" si="384"/>
        <v>1744319.8740830894</v>
      </c>
      <c r="C1771" s="34">
        <f t="shared" ca="1" si="385"/>
        <v>1743413.0569590593</v>
      </c>
      <c r="D1771" s="34"/>
      <c r="E1771" s="40">
        <f ca="1">IF(A1771&lt;$B$1,VLOOKUP(A1771,[1]DI!$A$4:$B$15000,2,FALSE),0)</f>
        <v>0</v>
      </c>
      <c r="F1771" s="41">
        <f t="shared" ca="1" si="394"/>
        <v>1</v>
      </c>
      <c r="G1771" s="41">
        <f ca="1">(TRUNC(PRODUCT($F$11:$F1770),16))</f>
        <v>1.5822152672232299</v>
      </c>
      <c r="H1771" s="42">
        <f t="shared" ca="1" si="386"/>
        <v>1.58161467526549</v>
      </c>
      <c r="I1771" s="42">
        <f t="shared" ca="1" si="387"/>
        <v>1.0003797299999999</v>
      </c>
      <c r="J1771" s="40">
        <f t="shared" si="396"/>
        <v>3.5999999999999997E-2</v>
      </c>
      <c r="K1771" s="98">
        <f t="shared" si="388"/>
        <v>43782</v>
      </c>
      <c r="L1771" s="43">
        <f t="shared" si="397"/>
        <v>1</v>
      </c>
      <c r="M1771" s="44">
        <f t="shared" si="389"/>
        <v>1</v>
      </c>
      <c r="N1771" s="8">
        <f t="shared" si="390"/>
        <v>1.000140356</v>
      </c>
      <c r="O1771" s="8">
        <f t="shared" ca="1" si="391"/>
        <v>1.000520139</v>
      </c>
      <c r="P1771" s="44">
        <v>0</v>
      </c>
      <c r="Q1771" s="42">
        <f t="shared" ca="1" si="392"/>
        <v>906.81712402999995</v>
      </c>
      <c r="R1771" s="42"/>
      <c r="S1771" s="34">
        <f t="shared" si="393"/>
        <v>0</v>
      </c>
      <c r="T1771" s="34"/>
    </row>
    <row r="1772" spans="1:21" x14ac:dyDescent="0.2">
      <c r="A1772" s="38">
        <f t="shared" si="395"/>
        <v>43785</v>
      </c>
      <c r="B1772" s="39">
        <f t="shared" ca="1" si="384"/>
        <v>1744319.8740830894</v>
      </c>
      <c r="C1772" s="34">
        <f t="shared" ca="1" si="385"/>
        <v>1743413.0569590593</v>
      </c>
      <c r="D1772" s="34"/>
      <c r="E1772" s="40">
        <f ca="1">IF(A1772&lt;$B$1,VLOOKUP(A1772,[1]DI!$A$4:$B$15000,2,FALSE),0)</f>
        <v>0</v>
      </c>
      <c r="F1772" s="41">
        <f t="shared" ca="1" si="394"/>
        <v>1</v>
      </c>
      <c r="G1772" s="41">
        <f ca="1">(TRUNC(PRODUCT($F$11:$F1771),16))</f>
        <v>1.5822152672232299</v>
      </c>
      <c r="H1772" s="42">
        <f t="shared" ca="1" si="386"/>
        <v>1.58161467526549</v>
      </c>
      <c r="I1772" s="42">
        <f t="shared" ca="1" si="387"/>
        <v>1.0003797299999999</v>
      </c>
      <c r="J1772" s="40">
        <f t="shared" si="396"/>
        <v>3.5999999999999997E-2</v>
      </c>
      <c r="K1772" s="98">
        <f t="shared" si="388"/>
        <v>43782</v>
      </c>
      <c r="L1772" s="43">
        <f t="shared" si="397"/>
        <v>1</v>
      </c>
      <c r="M1772" s="44">
        <f t="shared" si="389"/>
        <v>1</v>
      </c>
      <c r="N1772" s="8">
        <f t="shared" si="390"/>
        <v>1.000140356</v>
      </c>
      <c r="O1772" s="8">
        <f t="shared" ca="1" si="391"/>
        <v>1.000520139</v>
      </c>
      <c r="P1772" s="44">
        <v>0</v>
      </c>
      <c r="Q1772" s="42">
        <f t="shared" ca="1" si="392"/>
        <v>906.81712402999995</v>
      </c>
      <c r="R1772" s="42"/>
      <c r="S1772" s="34">
        <f t="shared" si="393"/>
        <v>0</v>
      </c>
      <c r="T1772" s="34"/>
    </row>
    <row r="1773" spans="1:21" x14ac:dyDescent="0.2">
      <c r="A1773" s="38">
        <f t="shared" si="395"/>
        <v>43786</v>
      </c>
      <c r="B1773" s="39">
        <f t="shared" ca="1" si="384"/>
        <v>1744319.8740830894</v>
      </c>
      <c r="C1773" s="34">
        <f t="shared" ca="1" si="385"/>
        <v>1743413.0569590593</v>
      </c>
      <c r="D1773" s="34"/>
      <c r="E1773" s="40">
        <f ca="1">IF(A1773&lt;$B$1,VLOOKUP(A1773,[1]DI!$A$4:$B$15000,2,FALSE),0)</f>
        <v>0</v>
      </c>
      <c r="F1773" s="41">
        <f t="shared" ca="1" si="394"/>
        <v>1</v>
      </c>
      <c r="G1773" s="41">
        <f ca="1">(TRUNC(PRODUCT($F$11:$F1772),16))</f>
        <v>1.5822152672232299</v>
      </c>
      <c r="H1773" s="42">
        <f t="shared" ca="1" si="386"/>
        <v>1.58161467526549</v>
      </c>
      <c r="I1773" s="42">
        <f t="shared" ca="1" si="387"/>
        <v>1.0003797299999999</v>
      </c>
      <c r="J1773" s="40">
        <f t="shared" si="396"/>
        <v>3.5999999999999997E-2</v>
      </c>
      <c r="K1773" s="98">
        <f t="shared" si="388"/>
        <v>43782</v>
      </c>
      <c r="L1773" s="43">
        <f t="shared" si="397"/>
        <v>1</v>
      </c>
      <c r="M1773" s="44">
        <f t="shared" si="389"/>
        <v>1</v>
      </c>
      <c r="N1773" s="8">
        <f t="shared" si="390"/>
        <v>1.000140356</v>
      </c>
      <c r="O1773" s="8">
        <f t="shared" ca="1" si="391"/>
        <v>1.000520139</v>
      </c>
      <c r="P1773" s="44">
        <v>0</v>
      </c>
      <c r="Q1773" s="42">
        <f t="shared" ca="1" si="392"/>
        <v>906.81712402999995</v>
      </c>
      <c r="R1773" s="42"/>
      <c r="S1773" s="34">
        <f t="shared" si="393"/>
        <v>0</v>
      </c>
      <c r="T1773" s="34"/>
    </row>
    <row r="1774" spans="1:21" x14ac:dyDescent="0.2">
      <c r="A1774" s="38">
        <f t="shared" si="395"/>
        <v>43787</v>
      </c>
      <c r="B1774" s="39">
        <f t="shared" ca="1" si="384"/>
        <v>1744564.6998352592</v>
      </c>
      <c r="C1774" s="34">
        <f t="shared" ca="1" si="385"/>
        <v>1743413.0569590593</v>
      </c>
      <c r="D1774" s="34"/>
      <c r="E1774" s="40">
        <f ca="1">IF(A1774&lt;$B$1,VLOOKUP(A1774,[1]DI!$A$4:$B$15000,2,FALSE),0)</f>
        <v>4.9000000000000002E-2</v>
      </c>
      <c r="F1774" s="41">
        <f t="shared" ca="1" si="394"/>
        <v>1.0001898486912599</v>
      </c>
      <c r="G1774" s="41">
        <f ca="1">(TRUNC(PRODUCT($F$11:$F1773),16))</f>
        <v>1.5822152672232299</v>
      </c>
      <c r="H1774" s="42">
        <f t="shared" ca="1" si="386"/>
        <v>1.58161467526549</v>
      </c>
      <c r="I1774" s="42">
        <f t="shared" ca="1" si="387"/>
        <v>1.0003797299999999</v>
      </c>
      <c r="J1774" s="40">
        <f t="shared" si="396"/>
        <v>3.5999999999999997E-2</v>
      </c>
      <c r="K1774" s="98">
        <f t="shared" si="388"/>
        <v>43782</v>
      </c>
      <c r="L1774" s="43">
        <f t="shared" si="397"/>
        <v>2</v>
      </c>
      <c r="M1774" s="44">
        <f t="shared" si="389"/>
        <v>2</v>
      </c>
      <c r="N1774" s="8">
        <f t="shared" si="390"/>
        <v>1.0002807309999999</v>
      </c>
      <c r="O1774" s="8">
        <f t="shared" ca="1" si="391"/>
        <v>1.000660568</v>
      </c>
      <c r="P1774" s="44">
        <v>0</v>
      </c>
      <c r="Q1774" s="42">
        <f t="shared" ca="1" si="392"/>
        <v>1151.6428762</v>
      </c>
      <c r="R1774" s="42"/>
      <c r="S1774" s="34">
        <f t="shared" si="393"/>
        <v>0</v>
      </c>
      <c r="T1774" s="34"/>
    </row>
    <row r="1775" spans="1:21" x14ac:dyDescent="0.2">
      <c r="A1775" s="38">
        <f t="shared" si="395"/>
        <v>43788</v>
      </c>
      <c r="B1775" s="39">
        <f t="shared" ref="B1775:B1824" ca="1" si="398">IF(A1775&lt;=TODAY(),C1775+Q1775,IF(AND(A1775&gt;TODAY(),A1775&lt;=$B$1),IF(VLOOKUP(TODAY(),$A$10:$E$2000,5,FALSE)=0,"n.d",C1775+Q1775),"n.d"))</f>
        <v>1745140.8071931093</v>
      </c>
      <c r="C1775" s="34">
        <f t="shared" ref="C1775:C1824" ca="1" si="399">(C1774-S1774)</f>
        <v>1743413.0569590593</v>
      </c>
      <c r="D1775" s="34"/>
      <c r="E1775" s="40">
        <f ca="1">IF(A1775&lt;$B$1,VLOOKUP(A1775,[1]DI!$A$4:$B$15000,2,FALSE),0)</f>
        <v>4.9000000000000002E-2</v>
      </c>
      <c r="F1775" s="41">
        <f t="shared" ca="1" si="394"/>
        <v>1.0001898486912599</v>
      </c>
      <c r="G1775" s="41">
        <f ca="1">(TRUNC(PRODUCT($F$11:$F1774),16))</f>
        <v>1.5825156487209999</v>
      </c>
      <c r="H1775" s="42">
        <f t="shared" ref="H1775:H1824" ca="1" si="400">IF(P1774&gt;0,G1774,H1774)</f>
        <v>1.58161467526549</v>
      </c>
      <c r="I1775" s="42">
        <f t="shared" ref="I1775:I1824" ca="1" si="401">ROUND(G1775/H1775,8)</f>
        <v>1.0005696500000001</v>
      </c>
      <c r="J1775" s="40">
        <f t="shared" si="396"/>
        <v>3.5999999999999997E-2</v>
      </c>
      <c r="K1775" s="98">
        <f t="shared" ref="K1775:K1824" si="402">IF(P1774&gt;0,A1774,K1774)</f>
        <v>43782</v>
      </c>
      <c r="L1775" s="43">
        <f t="shared" si="397"/>
        <v>3</v>
      </c>
      <c r="M1775" s="44">
        <f t="shared" ref="M1775:M1824" si="403">IF(AND(L1775=1,L1774=1),1,IF(L1775&gt;0,IF(L1775=L1774,L1775+1,L1775),0))</f>
        <v>3</v>
      </c>
      <c r="N1775" s="8">
        <f t="shared" ref="N1775:N1824" si="404">ROUND((J1775+1)^(M1775/252),9)</f>
        <v>1.000421126</v>
      </c>
      <c r="O1775" s="8">
        <f t="shared" ref="O1775:O1824" ca="1" si="405">ROUND(I1775*N1775,9)</f>
        <v>1.000991016</v>
      </c>
      <c r="P1775" s="44">
        <v>0</v>
      </c>
      <c r="Q1775" s="42">
        <f t="shared" ref="Q1775:Q1824" ca="1" si="406">TRUNC(((O1775-1)*C1775),8)</f>
        <v>1727.75023405</v>
      </c>
      <c r="R1775" s="42"/>
      <c r="S1775" s="34">
        <f t="shared" si="393"/>
        <v>0</v>
      </c>
      <c r="T1775" s="34"/>
    </row>
    <row r="1776" spans="1:21" x14ac:dyDescent="0.2">
      <c r="A1776" s="38">
        <f t="shared" si="395"/>
        <v>43789</v>
      </c>
      <c r="B1776" s="39">
        <f t="shared" ca="1" si="398"/>
        <v>1745717.1133000394</v>
      </c>
      <c r="C1776" s="34">
        <f t="shared" ca="1" si="399"/>
        <v>1743413.0569590593</v>
      </c>
      <c r="D1776" s="34"/>
      <c r="E1776" s="40">
        <f ca="1">IF(A1776&lt;$B$1,VLOOKUP(A1776,[1]DI!$A$4:$B$15000,2,FALSE),0)</f>
        <v>4.9000000000000002E-2</v>
      </c>
      <c r="F1776" s="41">
        <f t="shared" ca="1" si="394"/>
        <v>1.0001898486912599</v>
      </c>
      <c r="G1776" s="41">
        <f ca="1">(TRUNC(PRODUCT($F$11:$F1775),16))</f>
        <v>1.5828160872458099</v>
      </c>
      <c r="H1776" s="42">
        <f t="shared" ca="1" si="400"/>
        <v>1.58161467526549</v>
      </c>
      <c r="I1776" s="42">
        <f t="shared" ca="1" si="401"/>
        <v>1.00075961</v>
      </c>
      <c r="J1776" s="40">
        <f t="shared" si="396"/>
        <v>3.5999999999999997E-2</v>
      </c>
      <c r="K1776" s="98">
        <f t="shared" si="402"/>
        <v>43782</v>
      </c>
      <c r="L1776" s="43">
        <f t="shared" si="397"/>
        <v>4</v>
      </c>
      <c r="M1776" s="44">
        <f t="shared" si="403"/>
        <v>4</v>
      </c>
      <c r="N1776" s="8">
        <f t="shared" si="404"/>
        <v>1.0005615409999999</v>
      </c>
      <c r="O1776" s="8">
        <f t="shared" ca="1" si="405"/>
        <v>1.001321578</v>
      </c>
      <c r="P1776" s="44">
        <v>0</v>
      </c>
      <c r="Q1776" s="42">
        <f t="shared" ca="1" si="406"/>
        <v>2304.0563409800002</v>
      </c>
      <c r="R1776" s="42"/>
      <c r="S1776" s="34">
        <f t="shared" si="393"/>
        <v>0</v>
      </c>
      <c r="T1776" s="34"/>
    </row>
    <row r="1777" spans="1:21" s="37" customFormat="1" x14ac:dyDescent="0.2">
      <c r="A1777" s="38">
        <f t="shared" si="395"/>
        <v>43790</v>
      </c>
      <c r="B1777" s="39">
        <f t="shared" ca="1" si="398"/>
        <v>1746293.5972351094</v>
      </c>
      <c r="C1777" s="34">
        <f t="shared" ca="1" si="399"/>
        <v>1743413.0569590593</v>
      </c>
      <c r="D1777" s="34"/>
      <c r="E1777" s="40">
        <f ca="1">IF(A1777&lt;$B$1,VLOOKUP(A1777,[1]DI!$A$4:$B$15000,2,FALSE),0)</f>
        <v>4.9000000000000002E-2</v>
      </c>
      <c r="F1777" s="41">
        <f t="shared" ca="1" si="394"/>
        <v>1.0001898486912599</v>
      </c>
      <c r="G1777" s="41">
        <f ca="1">(TRUNC(PRODUCT($F$11:$F1776),16))</f>
        <v>1.5831165828084801</v>
      </c>
      <c r="H1777" s="42">
        <f t="shared" ca="1" si="400"/>
        <v>1.58161467526549</v>
      </c>
      <c r="I1777" s="42">
        <f t="shared" ca="1" si="401"/>
        <v>1.0009496</v>
      </c>
      <c r="J1777" s="40">
        <f t="shared" si="396"/>
        <v>3.5999999999999997E-2</v>
      </c>
      <c r="K1777" s="98">
        <f t="shared" si="402"/>
        <v>43782</v>
      </c>
      <c r="L1777" s="43">
        <f t="shared" si="397"/>
        <v>5</v>
      </c>
      <c r="M1777" s="44">
        <f t="shared" si="403"/>
        <v>5</v>
      </c>
      <c r="N1777" s="8">
        <f t="shared" si="404"/>
        <v>1.0007019749999999</v>
      </c>
      <c r="O1777" s="8">
        <f t="shared" ca="1" si="405"/>
        <v>1.001652242</v>
      </c>
      <c r="P1777" s="44">
        <v>53</v>
      </c>
      <c r="Q1777" s="42">
        <f t="shared" ca="1" si="406"/>
        <v>2880.5402760500001</v>
      </c>
      <c r="R1777" s="42"/>
      <c r="S1777" s="34">
        <f t="shared" ca="1" si="393"/>
        <v>51365.207723949999</v>
      </c>
      <c r="T1777" s="34">
        <v>54245.748</v>
      </c>
      <c r="U1777" s="36"/>
    </row>
    <row r="1778" spans="1:21" x14ac:dyDescent="0.2">
      <c r="A1778" s="38">
        <f t="shared" si="395"/>
        <v>43791</v>
      </c>
      <c r="B1778" s="39">
        <f t="shared" ca="1" si="398"/>
        <v>1692606.6192724993</v>
      </c>
      <c r="C1778" s="34">
        <f t="shared" ca="1" si="399"/>
        <v>1692047.8492351093</v>
      </c>
      <c r="D1778" s="34"/>
      <c r="E1778" s="40">
        <f ca="1">IF(A1778&lt;$B$1,VLOOKUP(A1778,[1]DI!$A$4:$B$15000,2,FALSE),0)</f>
        <v>4.9000000000000002E-2</v>
      </c>
      <c r="F1778" s="41">
        <f t="shared" ca="1" si="394"/>
        <v>1.0001898486912599</v>
      </c>
      <c r="G1778" s="41">
        <f ca="1">(TRUNC(PRODUCT($F$11:$F1777),16))</f>
        <v>1.5834171354198401</v>
      </c>
      <c r="H1778" s="42">
        <f t="shared" ca="1" si="400"/>
        <v>1.5831165828084801</v>
      </c>
      <c r="I1778" s="42">
        <f t="shared" ca="1" si="401"/>
        <v>1.0001898499999999</v>
      </c>
      <c r="J1778" s="40">
        <f t="shared" si="396"/>
        <v>3.5999999999999997E-2</v>
      </c>
      <c r="K1778" s="98">
        <f t="shared" si="402"/>
        <v>43790</v>
      </c>
      <c r="L1778" s="43">
        <f t="shared" si="397"/>
        <v>1</v>
      </c>
      <c r="M1778" s="44">
        <f t="shared" si="403"/>
        <v>1</v>
      </c>
      <c r="N1778" s="8">
        <f t="shared" si="404"/>
        <v>1.000140356</v>
      </c>
      <c r="O1778" s="8">
        <f t="shared" ca="1" si="405"/>
        <v>1.0003302329999999</v>
      </c>
      <c r="P1778" s="44">
        <v>0</v>
      </c>
      <c r="Q1778" s="42">
        <f t="shared" ca="1" si="406"/>
        <v>558.77003738999997</v>
      </c>
      <c r="R1778" s="42"/>
      <c r="S1778" s="34">
        <f t="shared" si="393"/>
        <v>0</v>
      </c>
      <c r="T1778" s="34"/>
    </row>
    <row r="1779" spans="1:21" x14ac:dyDescent="0.2">
      <c r="A1779" s="38">
        <f t="shared" si="395"/>
        <v>43792</v>
      </c>
      <c r="B1779" s="39">
        <f t="shared" ca="1" si="398"/>
        <v>1692927.9493113593</v>
      </c>
      <c r="C1779" s="34">
        <f t="shared" ca="1" si="399"/>
        <v>1692047.8492351093</v>
      </c>
      <c r="D1779" s="34"/>
      <c r="E1779" s="40">
        <f ca="1">IF(A1779&lt;$B$1,VLOOKUP(A1779,[1]DI!$A$4:$B$15000,2,FALSE),0)</f>
        <v>0</v>
      </c>
      <c r="F1779" s="41">
        <f t="shared" ca="1" si="394"/>
        <v>1</v>
      </c>
      <c r="G1779" s="41">
        <f ca="1">(TRUNC(PRODUCT($F$11:$F1778),16))</f>
        <v>1.5837177450907201</v>
      </c>
      <c r="H1779" s="42">
        <f t="shared" ca="1" si="400"/>
        <v>1.5831165828084801</v>
      </c>
      <c r="I1779" s="42">
        <f t="shared" ca="1" si="401"/>
        <v>1.0003797299999999</v>
      </c>
      <c r="J1779" s="40">
        <f t="shared" si="396"/>
        <v>3.5999999999999997E-2</v>
      </c>
      <c r="K1779" s="98">
        <f t="shared" si="402"/>
        <v>43790</v>
      </c>
      <c r="L1779" s="43">
        <f t="shared" si="397"/>
        <v>1</v>
      </c>
      <c r="M1779" s="44">
        <f t="shared" si="403"/>
        <v>1</v>
      </c>
      <c r="N1779" s="8">
        <f t="shared" si="404"/>
        <v>1.000140356</v>
      </c>
      <c r="O1779" s="8">
        <f t="shared" ca="1" si="405"/>
        <v>1.000520139</v>
      </c>
      <c r="P1779" s="44">
        <v>0</v>
      </c>
      <c r="Q1779" s="42">
        <f t="shared" ca="1" si="406"/>
        <v>880.10007625000003</v>
      </c>
      <c r="R1779" s="42"/>
      <c r="S1779" s="34">
        <f t="shared" ref="S1779:S1824" si="407">IF(T1779&gt;0,T1779-Q1779,0)</f>
        <v>0</v>
      </c>
      <c r="T1779" s="34"/>
    </row>
    <row r="1780" spans="1:21" x14ac:dyDescent="0.2">
      <c r="A1780" s="38">
        <f t="shared" si="395"/>
        <v>43793</v>
      </c>
      <c r="B1780" s="39">
        <f t="shared" ca="1" si="398"/>
        <v>1692927.9493113593</v>
      </c>
      <c r="C1780" s="34">
        <f t="shared" ca="1" si="399"/>
        <v>1692047.8492351093</v>
      </c>
      <c r="D1780" s="34"/>
      <c r="E1780" s="40">
        <f ca="1">IF(A1780&lt;$B$1,VLOOKUP(A1780,[1]DI!$A$4:$B$15000,2,FALSE),0)</f>
        <v>0</v>
      </c>
      <c r="F1780" s="41">
        <f t="shared" ca="1" si="394"/>
        <v>1</v>
      </c>
      <c r="G1780" s="41">
        <f ca="1">(TRUNC(PRODUCT($F$11:$F1779),16))</f>
        <v>1.5837177450907201</v>
      </c>
      <c r="H1780" s="42">
        <f t="shared" ca="1" si="400"/>
        <v>1.5831165828084801</v>
      </c>
      <c r="I1780" s="42">
        <f t="shared" ca="1" si="401"/>
        <v>1.0003797299999999</v>
      </c>
      <c r="J1780" s="40">
        <f t="shared" si="396"/>
        <v>3.5999999999999997E-2</v>
      </c>
      <c r="K1780" s="98">
        <f t="shared" si="402"/>
        <v>43790</v>
      </c>
      <c r="L1780" s="43">
        <f t="shared" si="397"/>
        <v>1</v>
      </c>
      <c r="M1780" s="44">
        <f t="shared" si="403"/>
        <v>1</v>
      </c>
      <c r="N1780" s="8">
        <f t="shared" si="404"/>
        <v>1.000140356</v>
      </c>
      <c r="O1780" s="8">
        <f t="shared" ca="1" si="405"/>
        <v>1.000520139</v>
      </c>
      <c r="P1780" s="44">
        <v>0</v>
      </c>
      <c r="Q1780" s="42">
        <f t="shared" ca="1" si="406"/>
        <v>880.10007625000003</v>
      </c>
      <c r="R1780" s="42"/>
      <c r="S1780" s="34">
        <f t="shared" si="407"/>
        <v>0</v>
      </c>
      <c r="T1780" s="34"/>
    </row>
    <row r="1781" spans="1:21" x14ac:dyDescent="0.2">
      <c r="A1781" s="38">
        <f t="shared" si="395"/>
        <v>43794</v>
      </c>
      <c r="B1781" s="39">
        <f t="shared" ca="1" si="398"/>
        <v>1693165.5618987794</v>
      </c>
      <c r="C1781" s="34">
        <f t="shared" ca="1" si="399"/>
        <v>1692047.8492351093</v>
      </c>
      <c r="D1781" s="34"/>
      <c r="E1781" s="40">
        <f ca="1">IF(A1781&lt;$B$1,VLOOKUP(A1781,[1]DI!$A$4:$B$15000,2,FALSE),0)</f>
        <v>4.9000000000000002E-2</v>
      </c>
      <c r="F1781" s="41">
        <f t="shared" ca="1" si="394"/>
        <v>1.0001898486912599</v>
      </c>
      <c r="G1781" s="41">
        <f ca="1">(TRUNC(PRODUCT($F$11:$F1780),16))</f>
        <v>1.5837177450907201</v>
      </c>
      <c r="H1781" s="42">
        <f t="shared" ca="1" si="400"/>
        <v>1.5831165828084801</v>
      </c>
      <c r="I1781" s="42">
        <f t="shared" ca="1" si="401"/>
        <v>1.0003797299999999</v>
      </c>
      <c r="J1781" s="40">
        <f t="shared" si="396"/>
        <v>3.5999999999999997E-2</v>
      </c>
      <c r="K1781" s="98">
        <f t="shared" si="402"/>
        <v>43790</v>
      </c>
      <c r="L1781" s="43">
        <f t="shared" si="397"/>
        <v>2</v>
      </c>
      <c r="M1781" s="44">
        <f t="shared" si="403"/>
        <v>2</v>
      </c>
      <c r="N1781" s="8">
        <f t="shared" si="404"/>
        <v>1.0002807309999999</v>
      </c>
      <c r="O1781" s="8">
        <f t="shared" ca="1" si="405"/>
        <v>1.000660568</v>
      </c>
      <c r="P1781" s="44">
        <v>0</v>
      </c>
      <c r="Q1781" s="42">
        <f t="shared" ca="1" si="406"/>
        <v>1117.71266367</v>
      </c>
      <c r="R1781" s="42"/>
      <c r="S1781" s="34">
        <f t="shared" si="407"/>
        <v>0</v>
      </c>
      <c r="T1781" s="34"/>
    </row>
    <row r="1782" spans="1:21" x14ac:dyDescent="0.2">
      <c r="A1782" s="38">
        <f t="shared" si="395"/>
        <v>43795</v>
      </c>
      <c r="B1782" s="39">
        <f t="shared" ca="1" si="398"/>
        <v>1693724.6957264594</v>
      </c>
      <c r="C1782" s="34">
        <f t="shared" ca="1" si="399"/>
        <v>1692047.8492351093</v>
      </c>
      <c r="D1782" s="34"/>
      <c r="E1782" s="40">
        <f ca="1">IF(A1782&lt;$B$1,VLOOKUP(A1782,[1]DI!$A$4:$B$15000,2,FALSE),0)</f>
        <v>4.9000000000000002E-2</v>
      </c>
      <c r="F1782" s="41">
        <f t="shared" ca="1" si="394"/>
        <v>1.0001898486912599</v>
      </c>
      <c r="G1782" s="41">
        <f ca="1">(TRUNC(PRODUCT($F$11:$F1781),16))</f>
        <v>1.58401841183195</v>
      </c>
      <c r="H1782" s="42">
        <f t="shared" ca="1" si="400"/>
        <v>1.5831165828084801</v>
      </c>
      <c r="I1782" s="42">
        <f t="shared" ca="1" si="401"/>
        <v>1.0005696500000001</v>
      </c>
      <c r="J1782" s="40">
        <f t="shared" si="396"/>
        <v>3.5999999999999997E-2</v>
      </c>
      <c r="K1782" s="98">
        <f t="shared" si="402"/>
        <v>43790</v>
      </c>
      <c r="L1782" s="43">
        <f t="shared" si="397"/>
        <v>3</v>
      </c>
      <c r="M1782" s="44">
        <f t="shared" si="403"/>
        <v>3</v>
      </c>
      <c r="N1782" s="8">
        <f t="shared" si="404"/>
        <v>1.000421126</v>
      </c>
      <c r="O1782" s="8">
        <f t="shared" ca="1" si="405"/>
        <v>1.000991016</v>
      </c>
      <c r="P1782" s="44">
        <v>0</v>
      </c>
      <c r="Q1782" s="42">
        <f t="shared" ca="1" si="406"/>
        <v>1676.84649135</v>
      </c>
      <c r="R1782" s="42"/>
      <c r="S1782" s="34">
        <f t="shared" si="407"/>
        <v>0</v>
      </c>
      <c r="T1782" s="34"/>
    </row>
    <row r="1783" spans="1:21" x14ac:dyDescent="0.2">
      <c r="A1783" s="38">
        <f t="shared" si="395"/>
        <v>43796</v>
      </c>
      <c r="B1783" s="39">
        <f t="shared" ca="1" si="398"/>
        <v>1694284.0224475993</v>
      </c>
      <c r="C1783" s="34">
        <f t="shared" ca="1" si="399"/>
        <v>1692047.8492351093</v>
      </c>
      <c r="D1783" s="34"/>
      <c r="E1783" s="40">
        <f ca="1">IF(A1783&lt;$B$1,VLOOKUP(A1783,[1]DI!$A$4:$B$15000,2,FALSE),0)</f>
        <v>4.9000000000000002E-2</v>
      </c>
      <c r="F1783" s="41">
        <f t="shared" ca="1" si="394"/>
        <v>1.0001898486912599</v>
      </c>
      <c r="G1783" s="41">
        <f ca="1">(TRUNC(PRODUCT($F$11:$F1782),16))</f>
        <v>1.58431913565437</v>
      </c>
      <c r="H1783" s="42">
        <f t="shared" ca="1" si="400"/>
        <v>1.5831165828084801</v>
      </c>
      <c r="I1783" s="42">
        <f t="shared" ca="1" si="401"/>
        <v>1.00075961</v>
      </c>
      <c r="J1783" s="40">
        <f t="shared" si="396"/>
        <v>3.5999999999999997E-2</v>
      </c>
      <c r="K1783" s="98">
        <f t="shared" si="402"/>
        <v>43790</v>
      </c>
      <c r="L1783" s="43">
        <f t="shared" si="397"/>
        <v>4</v>
      </c>
      <c r="M1783" s="44">
        <f t="shared" si="403"/>
        <v>4</v>
      </c>
      <c r="N1783" s="8">
        <f t="shared" si="404"/>
        <v>1.0005615409999999</v>
      </c>
      <c r="O1783" s="8">
        <f t="shared" ca="1" si="405"/>
        <v>1.001321578</v>
      </c>
      <c r="P1783" s="44">
        <v>0</v>
      </c>
      <c r="Q1783" s="42">
        <f t="shared" ca="1" si="406"/>
        <v>2236.17321249</v>
      </c>
      <c r="R1783" s="42"/>
      <c r="S1783" s="34">
        <f t="shared" si="407"/>
        <v>0</v>
      </c>
      <c r="T1783" s="34"/>
    </row>
    <row r="1784" spans="1:21" x14ac:dyDescent="0.2">
      <c r="A1784" s="38">
        <f t="shared" si="395"/>
        <v>43797</v>
      </c>
      <c r="B1784" s="39">
        <f t="shared" ca="1" si="398"/>
        <v>1694843.5217576192</v>
      </c>
      <c r="C1784" s="34">
        <f t="shared" ca="1" si="399"/>
        <v>1692047.8492351093</v>
      </c>
      <c r="D1784" s="34"/>
      <c r="E1784" s="40">
        <f ca="1">IF(A1784&lt;$B$1,VLOOKUP(A1784,[1]DI!$A$4:$B$15000,2,FALSE),0)</f>
        <v>4.9000000000000002E-2</v>
      </c>
      <c r="F1784" s="41">
        <f t="shared" ca="1" si="394"/>
        <v>1.0001898486912599</v>
      </c>
      <c r="G1784" s="41">
        <f ca="1">(TRUNC(PRODUCT($F$11:$F1783),16))</f>
        <v>1.58461991656881</v>
      </c>
      <c r="H1784" s="42">
        <f t="shared" ca="1" si="400"/>
        <v>1.5831165828084801</v>
      </c>
      <c r="I1784" s="42">
        <f t="shared" ca="1" si="401"/>
        <v>1.0009496</v>
      </c>
      <c r="J1784" s="40">
        <f t="shared" si="396"/>
        <v>3.5999999999999997E-2</v>
      </c>
      <c r="K1784" s="98">
        <f t="shared" si="402"/>
        <v>43790</v>
      </c>
      <c r="L1784" s="43">
        <f t="shared" si="397"/>
        <v>5</v>
      </c>
      <c r="M1784" s="44">
        <f t="shared" si="403"/>
        <v>5</v>
      </c>
      <c r="N1784" s="8">
        <f t="shared" si="404"/>
        <v>1.0007019749999999</v>
      </c>
      <c r="O1784" s="8">
        <f t="shared" ca="1" si="405"/>
        <v>1.001652242</v>
      </c>
      <c r="P1784" s="44">
        <v>0</v>
      </c>
      <c r="Q1784" s="42">
        <f t="shared" ca="1" si="406"/>
        <v>2795.6725225099999</v>
      </c>
      <c r="R1784" s="42"/>
      <c r="S1784" s="34">
        <f t="shared" si="407"/>
        <v>0</v>
      </c>
      <c r="T1784" s="34"/>
    </row>
    <row r="1785" spans="1:21" x14ac:dyDescent="0.2">
      <c r="A1785" s="38">
        <f t="shared" si="395"/>
        <v>43798</v>
      </c>
      <c r="B1785" s="39">
        <f t="shared" ca="1" si="398"/>
        <v>1695403.2122690494</v>
      </c>
      <c r="C1785" s="34">
        <f t="shared" ca="1" si="399"/>
        <v>1692047.8492351093</v>
      </c>
      <c r="D1785" s="34"/>
      <c r="E1785" s="40">
        <f ca="1">IF(A1785&lt;$B$1,VLOOKUP(A1785,[1]DI!$A$4:$B$15000,2,FALSE),0)</f>
        <v>4.9000000000000002E-2</v>
      </c>
      <c r="F1785" s="41">
        <f t="shared" ca="1" si="394"/>
        <v>1.0001898486912599</v>
      </c>
      <c r="G1785" s="41">
        <f ca="1">(TRUNC(PRODUCT($F$11:$F1784),16))</f>
        <v>1.5849207545861099</v>
      </c>
      <c r="H1785" s="42">
        <f t="shared" ca="1" si="400"/>
        <v>1.5831165828084801</v>
      </c>
      <c r="I1785" s="42">
        <f t="shared" ca="1" si="401"/>
        <v>1.0011396299999999</v>
      </c>
      <c r="J1785" s="40">
        <f t="shared" si="396"/>
        <v>3.5999999999999997E-2</v>
      </c>
      <c r="K1785" s="98">
        <f t="shared" si="402"/>
        <v>43790</v>
      </c>
      <c r="L1785" s="43">
        <f t="shared" si="397"/>
        <v>6</v>
      </c>
      <c r="M1785" s="44">
        <f t="shared" si="403"/>
        <v>6</v>
      </c>
      <c r="N1785" s="8">
        <f t="shared" si="404"/>
        <v>1.000842429</v>
      </c>
      <c r="O1785" s="8">
        <f t="shared" ca="1" si="405"/>
        <v>1.0019830190000001</v>
      </c>
      <c r="P1785" s="44">
        <v>0</v>
      </c>
      <c r="Q1785" s="42">
        <f t="shared" ca="1" si="406"/>
        <v>3355.3630339400002</v>
      </c>
      <c r="R1785" s="42"/>
      <c r="S1785" s="34">
        <f t="shared" si="407"/>
        <v>0</v>
      </c>
      <c r="T1785" s="34"/>
    </row>
    <row r="1786" spans="1:21" x14ac:dyDescent="0.2">
      <c r="A1786" s="38">
        <f t="shared" si="395"/>
        <v>43799</v>
      </c>
      <c r="B1786" s="39">
        <f t="shared" ca="1" si="398"/>
        <v>1695963.0956739292</v>
      </c>
      <c r="C1786" s="34">
        <f t="shared" ca="1" si="399"/>
        <v>1692047.8492351093</v>
      </c>
      <c r="D1786" s="34"/>
      <c r="E1786" s="40">
        <f ca="1">IF(A1786&lt;$B$1,VLOOKUP(A1786,[1]DI!$A$4:$B$15000,2,FALSE),0)</f>
        <v>0</v>
      </c>
      <c r="F1786" s="41">
        <f t="shared" ca="1" si="394"/>
        <v>1</v>
      </c>
      <c r="G1786" s="41">
        <f ca="1">(TRUNC(PRODUCT($F$11:$F1785),16))</f>
        <v>1.5852216497171201</v>
      </c>
      <c r="H1786" s="42">
        <f t="shared" ca="1" si="400"/>
        <v>1.5831165828084801</v>
      </c>
      <c r="I1786" s="42">
        <f t="shared" ca="1" si="401"/>
        <v>1.0013297000000001</v>
      </c>
      <c r="J1786" s="40">
        <f t="shared" si="396"/>
        <v>3.5999999999999997E-2</v>
      </c>
      <c r="K1786" s="98">
        <f t="shared" si="402"/>
        <v>43790</v>
      </c>
      <c r="L1786" s="43">
        <f t="shared" si="397"/>
        <v>6</v>
      </c>
      <c r="M1786" s="44">
        <f t="shared" si="403"/>
        <v>7</v>
      </c>
      <c r="N1786" s="8">
        <f t="shared" si="404"/>
        <v>1.0009829029999999</v>
      </c>
      <c r="O1786" s="8">
        <f t="shared" ca="1" si="405"/>
        <v>1.00231391</v>
      </c>
      <c r="P1786" s="44">
        <v>0</v>
      </c>
      <c r="Q1786" s="42">
        <f t="shared" ca="1" si="406"/>
        <v>3915.2464388200001</v>
      </c>
      <c r="R1786" s="42"/>
      <c r="S1786" s="34">
        <f t="shared" si="407"/>
        <v>0</v>
      </c>
      <c r="T1786" s="34"/>
    </row>
    <row r="1787" spans="1:21" x14ac:dyDescent="0.2">
      <c r="A1787" s="38">
        <f t="shared" si="395"/>
        <v>43800</v>
      </c>
      <c r="B1787" s="39">
        <f t="shared" ca="1" si="398"/>
        <v>1695963.0956739292</v>
      </c>
      <c r="C1787" s="34">
        <f t="shared" ca="1" si="399"/>
        <v>1692047.8492351093</v>
      </c>
      <c r="D1787" s="34"/>
      <c r="E1787" s="40">
        <f ca="1">IF(A1787&lt;$B$1,VLOOKUP(A1787,[1]DI!$A$4:$B$15000,2,FALSE),0)</f>
        <v>0</v>
      </c>
      <c r="F1787" s="41">
        <f t="shared" ca="1" si="394"/>
        <v>1</v>
      </c>
      <c r="G1787" s="41">
        <f ca="1">(TRUNC(PRODUCT($F$11:$F1786),16))</f>
        <v>1.5852216497171201</v>
      </c>
      <c r="H1787" s="42">
        <f t="shared" ca="1" si="400"/>
        <v>1.5831165828084801</v>
      </c>
      <c r="I1787" s="42">
        <f t="shared" ca="1" si="401"/>
        <v>1.0013297000000001</v>
      </c>
      <c r="J1787" s="40">
        <f t="shared" si="396"/>
        <v>3.5999999999999997E-2</v>
      </c>
      <c r="K1787" s="98">
        <f t="shared" si="402"/>
        <v>43790</v>
      </c>
      <c r="L1787" s="43">
        <f t="shared" si="397"/>
        <v>6</v>
      </c>
      <c r="M1787" s="44">
        <f t="shared" si="403"/>
        <v>7</v>
      </c>
      <c r="N1787" s="8">
        <f t="shared" si="404"/>
        <v>1.0009829029999999</v>
      </c>
      <c r="O1787" s="8">
        <f t="shared" ca="1" si="405"/>
        <v>1.00231391</v>
      </c>
      <c r="P1787" s="44">
        <v>0</v>
      </c>
      <c r="Q1787" s="42">
        <f t="shared" ca="1" si="406"/>
        <v>3915.2464388200001</v>
      </c>
      <c r="R1787" s="42"/>
      <c r="S1787" s="34">
        <f t="shared" si="407"/>
        <v>0</v>
      </c>
      <c r="T1787" s="34"/>
    </row>
    <row r="1788" spans="1:21" x14ac:dyDescent="0.2">
      <c r="A1788" s="38">
        <f t="shared" si="395"/>
        <v>43801</v>
      </c>
      <c r="B1788" s="39">
        <f t="shared" ca="1" si="398"/>
        <v>1695963.0956739292</v>
      </c>
      <c r="C1788" s="34">
        <f t="shared" ca="1" si="399"/>
        <v>1692047.8492351093</v>
      </c>
      <c r="D1788" s="34"/>
      <c r="E1788" s="40">
        <f ca="1">IF(A1788&lt;$B$1,VLOOKUP(A1788,[1]DI!$A$4:$B$15000,2,FALSE),0)</f>
        <v>4.9000000000000002E-2</v>
      </c>
      <c r="F1788" s="41">
        <f t="shared" ca="1" si="394"/>
        <v>1.0001898486912599</v>
      </c>
      <c r="G1788" s="41">
        <f ca="1">(TRUNC(PRODUCT($F$11:$F1787),16))</f>
        <v>1.5852216497171201</v>
      </c>
      <c r="H1788" s="42">
        <f t="shared" ca="1" si="400"/>
        <v>1.5831165828084801</v>
      </c>
      <c r="I1788" s="42">
        <f t="shared" ca="1" si="401"/>
        <v>1.0013297000000001</v>
      </c>
      <c r="J1788" s="40">
        <f t="shared" si="396"/>
        <v>3.5999999999999997E-2</v>
      </c>
      <c r="K1788" s="98">
        <f t="shared" si="402"/>
        <v>43790</v>
      </c>
      <c r="L1788" s="43">
        <f t="shared" si="397"/>
        <v>7</v>
      </c>
      <c r="M1788" s="44">
        <f t="shared" si="403"/>
        <v>7</v>
      </c>
      <c r="N1788" s="8">
        <f t="shared" si="404"/>
        <v>1.0009829029999999</v>
      </c>
      <c r="O1788" s="8">
        <f t="shared" ca="1" si="405"/>
        <v>1.00231391</v>
      </c>
      <c r="P1788" s="44">
        <v>0</v>
      </c>
      <c r="Q1788" s="42">
        <f t="shared" ca="1" si="406"/>
        <v>3915.2464388200001</v>
      </c>
      <c r="R1788" s="42"/>
      <c r="S1788" s="34">
        <f t="shared" si="407"/>
        <v>0</v>
      </c>
      <c r="T1788" s="34"/>
    </row>
    <row r="1789" spans="1:21" x14ac:dyDescent="0.2">
      <c r="A1789" s="38">
        <f t="shared" si="395"/>
        <v>43802</v>
      </c>
      <c r="B1789" s="39">
        <f t="shared" ca="1" si="398"/>
        <v>1696523.1533597393</v>
      </c>
      <c r="C1789" s="34">
        <f t="shared" ca="1" si="399"/>
        <v>1692047.8492351093</v>
      </c>
      <c r="D1789" s="34"/>
      <c r="E1789" s="40">
        <f ca="1">IF(A1789&lt;$B$1,VLOOKUP(A1789,[1]DI!$A$4:$B$15000,2,FALSE),0)</f>
        <v>4.9000000000000002E-2</v>
      </c>
      <c r="F1789" s="41">
        <f t="shared" ca="1" si="394"/>
        <v>1.0001898486912599</v>
      </c>
      <c r="G1789" s="41">
        <f ca="1">(TRUNC(PRODUCT($F$11:$F1788),16))</f>
        <v>1.58552260197268</v>
      </c>
      <c r="H1789" s="42">
        <f t="shared" ca="1" si="400"/>
        <v>1.5831165828084801</v>
      </c>
      <c r="I1789" s="42">
        <f t="shared" ca="1" si="401"/>
        <v>1.0015198000000001</v>
      </c>
      <c r="J1789" s="40">
        <f t="shared" si="396"/>
        <v>3.5999999999999997E-2</v>
      </c>
      <c r="K1789" s="98">
        <f t="shared" si="402"/>
        <v>43790</v>
      </c>
      <c r="L1789" s="43">
        <f t="shared" si="397"/>
        <v>8</v>
      </c>
      <c r="M1789" s="44">
        <f t="shared" si="403"/>
        <v>8</v>
      </c>
      <c r="N1789" s="8">
        <f t="shared" si="404"/>
        <v>1.001123397</v>
      </c>
      <c r="O1789" s="8">
        <f t="shared" ca="1" si="405"/>
        <v>1.0026449040000001</v>
      </c>
      <c r="P1789" s="44">
        <v>0</v>
      </c>
      <c r="Q1789" s="42">
        <f t="shared" ca="1" si="406"/>
        <v>4475.3041246299999</v>
      </c>
      <c r="R1789" s="42"/>
      <c r="S1789" s="34">
        <f t="shared" si="407"/>
        <v>0</v>
      </c>
      <c r="T1789" s="34"/>
    </row>
    <row r="1790" spans="1:21" x14ac:dyDescent="0.2">
      <c r="A1790" s="38">
        <f t="shared" si="395"/>
        <v>43803</v>
      </c>
      <c r="B1790" s="39">
        <f t="shared" ca="1" si="398"/>
        <v>1697083.4022469493</v>
      </c>
      <c r="C1790" s="34">
        <f t="shared" ca="1" si="399"/>
        <v>1692047.8492351093</v>
      </c>
      <c r="D1790" s="34"/>
      <c r="E1790" s="40">
        <f ca="1">IF(A1790&lt;$B$1,VLOOKUP(A1790,[1]DI!$A$4:$B$15000,2,FALSE),0)</f>
        <v>4.9000000000000002E-2</v>
      </c>
      <c r="F1790" s="41">
        <f t="shared" ca="1" si="394"/>
        <v>1.0001898486912599</v>
      </c>
      <c r="G1790" s="41">
        <f ca="1">(TRUNC(PRODUCT($F$11:$F1789),16))</f>
        <v>1.5858236113636199</v>
      </c>
      <c r="H1790" s="42">
        <f t="shared" ca="1" si="400"/>
        <v>1.5831165828084801</v>
      </c>
      <c r="I1790" s="42">
        <f t="shared" ca="1" si="401"/>
        <v>1.00170994</v>
      </c>
      <c r="J1790" s="40">
        <f t="shared" si="396"/>
        <v>3.5999999999999997E-2</v>
      </c>
      <c r="K1790" s="98">
        <f t="shared" si="402"/>
        <v>43790</v>
      </c>
      <c r="L1790" s="43">
        <f t="shared" si="397"/>
        <v>9</v>
      </c>
      <c r="M1790" s="44">
        <f t="shared" si="403"/>
        <v>9</v>
      </c>
      <c r="N1790" s="8">
        <f t="shared" si="404"/>
        <v>1.00126391</v>
      </c>
      <c r="O1790" s="8">
        <f t="shared" ca="1" si="405"/>
        <v>1.0029760109999999</v>
      </c>
      <c r="P1790" s="44">
        <v>0</v>
      </c>
      <c r="Q1790" s="42">
        <f t="shared" ca="1" si="406"/>
        <v>5035.5530118400002</v>
      </c>
      <c r="R1790" s="42"/>
      <c r="S1790" s="34">
        <f t="shared" si="407"/>
        <v>0</v>
      </c>
      <c r="T1790" s="34"/>
    </row>
    <row r="1791" spans="1:21" x14ac:dyDescent="0.2">
      <c r="A1791" s="38">
        <f t="shared" si="395"/>
        <v>43804</v>
      </c>
      <c r="B1791" s="39">
        <f t="shared" ca="1" si="398"/>
        <v>1697643.8271071492</v>
      </c>
      <c r="C1791" s="34">
        <f t="shared" ca="1" si="399"/>
        <v>1692047.8492351093</v>
      </c>
      <c r="D1791" s="34"/>
      <c r="E1791" s="40">
        <f ca="1">IF(A1791&lt;$B$1,VLOOKUP(A1791,[1]DI!$A$4:$B$15000,2,FALSE),0)</f>
        <v>4.9000000000000002E-2</v>
      </c>
      <c r="F1791" s="41">
        <f t="shared" ca="1" si="394"/>
        <v>1.0001898486912599</v>
      </c>
      <c r="G1791" s="41">
        <f ca="1">(TRUNC(PRODUCT($F$11:$F1790),16))</f>
        <v>1.58612467790081</v>
      </c>
      <c r="H1791" s="42">
        <f t="shared" ca="1" si="400"/>
        <v>1.5831165828084801</v>
      </c>
      <c r="I1791" s="42">
        <f t="shared" ca="1" si="401"/>
        <v>1.00190011</v>
      </c>
      <c r="J1791" s="40">
        <f t="shared" si="396"/>
        <v>3.5999999999999997E-2</v>
      </c>
      <c r="K1791" s="98">
        <f t="shared" si="402"/>
        <v>43790</v>
      </c>
      <c r="L1791" s="43">
        <f t="shared" si="397"/>
        <v>10</v>
      </c>
      <c r="M1791" s="44">
        <f t="shared" si="403"/>
        <v>10</v>
      </c>
      <c r="N1791" s="8">
        <f t="shared" si="404"/>
        <v>1.001404443</v>
      </c>
      <c r="O1791" s="8">
        <f t="shared" ca="1" si="405"/>
        <v>1.0033072220000001</v>
      </c>
      <c r="P1791" s="44">
        <v>0</v>
      </c>
      <c r="Q1791" s="42">
        <f t="shared" ca="1" si="406"/>
        <v>5595.97787204</v>
      </c>
      <c r="R1791" s="42"/>
      <c r="S1791" s="34">
        <f t="shared" si="407"/>
        <v>0</v>
      </c>
      <c r="T1791" s="34"/>
    </row>
    <row r="1792" spans="1:21" x14ac:dyDescent="0.2">
      <c r="A1792" s="38">
        <f t="shared" si="395"/>
        <v>43805</v>
      </c>
      <c r="B1792" s="39">
        <f t="shared" ca="1" si="398"/>
        <v>1698204.4431687493</v>
      </c>
      <c r="C1792" s="34">
        <f t="shared" ca="1" si="399"/>
        <v>1692047.8492351093</v>
      </c>
      <c r="D1792" s="34"/>
      <c r="E1792" s="40">
        <f ca="1">IF(A1792&lt;$B$1,VLOOKUP(A1792,[1]DI!$A$4:$B$15000,2,FALSE),0)</f>
        <v>4.9000000000000002E-2</v>
      </c>
      <c r="F1792" s="41">
        <f t="shared" ca="1" si="394"/>
        <v>1.0001898486912599</v>
      </c>
      <c r="G1792" s="41">
        <f ca="1">(TRUNC(PRODUCT($F$11:$F1791),16))</f>
        <v>1.5864258015950901</v>
      </c>
      <c r="H1792" s="42">
        <f t="shared" ca="1" si="400"/>
        <v>1.5831165828084801</v>
      </c>
      <c r="I1792" s="42">
        <f t="shared" ca="1" si="401"/>
        <v>1.00209032</v>
      </c>
      <c r="J1792" s="40">
        <f t="shared" si="396"/>
        <v>3.5999999999999997E-2</v>
      </c>
      <c r="K1792" s="98">
        <f t="shared" si="402"/>
        <v>43790</v>
      </c>
      <c r="L1792" s="43">
        <f t="shared" si="397"/>
        <v>11</v>
      </c>
      <c r="M1792" s="44">
        <f t="shared" si="403"/>
        <v>11</v>
      </c>
      <c r="N1792" s="8">
        <f t="shared" si="404"/>
        <v>1.001544996</v>
      </c>
      <c r="O1792" s="8">
        <f t="shared" ca="1" si="405"/>
        <v>1.0036385459999999</v>
      </c>
      <c r="P1792" s="44">
        <v>0</v>
      </c>
      <c r="Q1792" s="42">
        <f t="shared" ca="1" si="406"/>
        <v>6156.5939336399997</v>
      </c>
      <c r="R1792" s="42"/>
      <c r="S1792" s="34">
        <f t="shared" si="407"/>
        <v>0</v>
      </c>
      <c r="T1792" s="34"/>
    </row>
    <row r="1793" spans="1:21" x14ac:dyDescent="0.2">
      <c r="A1793" s="38">
        <f t="shared" si="395"/>
        <v>43806</v>
      </c>
      <c r="B1793" s="39">
        <f t="shared" ca="1" si="398"/>
        <v>1698765.2335112793</v>
      </c>
      <c r="C1793" s="34">
        <f t="shared" ca="1" si="399"/>
        <v>1692047.8492351093</v>
      </c>
      <c r="D1793" s="34"/>
      <c r="E1793" s="40">
        <f ca="1">IF(A1793&lt;$B$1,VLOOKUP(A1793,[1]DI!$A$4:$B$15000,2,FALSE),0)</f>
        <v>0</v>
      </c>
      <c r="F1793" s="41">
        <f t="shared" ca="1" si="394"/>
        <v>1</v>
      </c>
      <c r="G1793" s="41">
        <f ca="1">(TRUNC(PRODUCT($F$11:$F1792),16))</f>
        <v>1.5867269824573</v>
      </c>
      <c r="H1793" s="42">
        <f t="shared" ca="1" si="400"/>
        <v>1.5831165828084801</v>
      </c>
      <c r="I1793" s="42">
        <f t="shared" ca="1" si="401"/>
        <v>1.00228056</v>
      </c>
      <c r="J1793" s="40">
        <f t="shared" si="396"/>
        <v>3.5999999999999997E-2</v>
      </c>
      <c r="K1793" s="98">
        <f t="shared" si="402"/>
        <v>43790</v>
      </c>
      <c r="L1793" s="43">
        <f t="shared" si="397"/>
        <v>11</v>
      </c>
      <c r="M1793" s="44">
        <f t="shared" si="403"/>
        <v>12</v>
      </c>
      <c r="N1793" s="8">
        <f t="shared" si="404"/>
        <v>1.0016855689999999</v>
      </c>
      <c r="O1793" s="8">
        <f t="shared" ca="1" si="405"/>
        <v>1.003969973</v>
      </c>
      <c r="P1793" s="44">
        <v>0</v>
      </c>
      <c r="Q1793" s="42">
        <f t="shared" ca="1" si="406"/>
        <v>6717.3842761699998</v>
      </c>
      <c r="R1793" s="42"/>
      <c r="S1793" s="34">
        <f t="shared" si="407"/>
        <v>0</v>
      </c>
      <c r="T1793" s="34"/>
    </row>
    <row r="1794" spans="1:21" x14ac:dyDescent="0.2">
      <c r="A1794" s="38">
        <f t="shared" si="395"/>
        <v>43807</v>
      </c>
      <c r="B1794" s="39">
        <f t="shared" ca="1" si="398"/>
        <v>1698765.2335112793</v>
      </c>
      <c r="C1794" s="34">
        <f t="shared" ca="1" si="399"/>
        <v>1692047.8492351093</v>
      </c>
      <c r="D1794" s="34"/>
      <c r="E1794" s="40">
        <f ca="1">IF(A1794&lt;$B$1,VLOOKUP(A1794,[1]DI!$A$4:$B$15000,2,FALSE),0)</f>
        <v>0</v>
      </c>
      <c r="F1794" s="41">
        <f t="shared" ca="1" si="394"/>
        <v>1</v>
      </c>
      <c r="G1794" s="41">
        <f ca="1">(TRUNC(PRODUCT($F$11:$F1793),16))</f>
        <v>1.5867269824573</v>
      </c>
      <c r="H1794" s="42">
        <f t="shared" ca="1" si="400"/>
        <v>1.5831165828084801</v>
      </c>
      <c r="I1794" s="42">
        <f t="shared" ca="1" si="401"/>
        <v>1.00228056</v>
      </c>
      <c r="J1794" s="40">
        <f t="shared" si="396"/>
        <v>3.5999999999999997E-2</v>
      </c>
      <c r="K1794" s="98">
        <f t="shared" si="402"/>
        <v>43790</v>
      </c>
      <c r="L1794" s="43">
        <f t="shared" si="397"/>
        <v>11</v>
      </c>
      <c r="M1794" s="44">
        <f t="shared" si="403"/>
        <v>12</v>
      </c>
      <c r="N1794" s="8">
        <f t="shared" si="404"/>
        <v>1.0016855689999999</v>
      </c>
      <c r="O1794" s="8">
        <f t="shared" ca="1" si="405"/>
        <v>1.003969973</v>
      </c>
      <c r="P1794" s="44">
        <v>0</v>
      </c>
      <c r="Q1794" s="42">
        <f t="shared" ca="1" si="406"/>
        <v>6717.3842761699998</v>
      </c>
      <c r="R1794" s="42"/>
      <c r="S1794" s="34">
        <f t="shared" si="407"/>
        <v>0</v>
      </c>
      <c r="T1794" s="34"/>
    </row>
    <row r="1795" spans="1:21" x14ac:dyDescent="0.2">
      <c r="A1795" s="38">
        <f t="shared" si="395"/>
        <v>43808</v>
      </c>
      <c r="B1795" s="39">
        <f t="shared" ca="1" si="398"/>
        <v>1698765.2335112793</v>
      </c>
      <c r="C1795" s="34">
        <f t="shared" ca="1" si="399"/>
        <v>1692047.8492351093</v>
      </c>
      <c r="D1795" s="34"/>
      <c r="E1795" s="40">
        <f ca="1">IF(A1795&lt;$B$1,VLOOKUP(A1795,[1]DI!$A$4:$B$15000,2,FALSE),0)</f>
        <v>4.9000000000000002E-2</v>
      </c>
      <c r="F1795" s="41">
        <f t="shared" ca="1" si="394"/>
        <v>1.0001898486912599</v>
      </c>
      <c r="G1795" s="41">
        <f ca="1">(TRUNC(PRODUCT($F$11:$F1794),16))</f>
        <v>1.5867269824573</v>
      </c>
      <c r="H1795" s="42">
        <f t="shared" ca="1" si="400"/>
        <v>1.5831165828084801</v>
      </c>
      <c r="I1795" s="42">
        <f t="shared" ca="1" si="401"/>
        <v>1.00228056</v>
      </c>
      <c r="J1795" s="40">
        <f t="shared" si="396"/>
        <v>3.5999999999999997E-2</v>
      </c>
      <c r="K1795" s="98">
        <f t="shared" si="402"/>
        <v>43790</v>
      </c>
      <c r="L1795" s="43">
        <f t="shared" si="397"/>
        <v>12</v>
      </c>
      <c r="M1795" s="44">
        <f t="shared" si="403"/>
        <v>12</v>
      </c>
      <c r="N1795" s="8">
        <f t="shared" si="404"/>
        <v>1.0016855689999999</v>
      </c>
      <c r="O1795" s="8">
        <f t="shared" ca="1" si="405"/>
        <v>1.003969973</v>
      </c>
      <c r="P1795" s="44">
        <v>0</v>
      </c>
      <c r="Q1795" s="42">
        <f t="shared" ca="1" si="406"/>
        <v>6717.3842761699998</v>
      </c>
      <c r="R1795" s="42"/>
      <c r="S1795" s="34">
        <f t="shared" si="407"/>
        <v>0</v>
      </c>
      <c r="T1795" s="34"/>
    </row>
    <row r="1796" spans="1:21" x14ac:dyDescent="0.2">
      <c r="A1796" s="38">
        <f t="shared" si="395"/>
        <v>43809</v>
      </c>
      <c r="B1796" s="39">
        <f t="shared" ca="1" si="398"/>
        <v>1699326.2319756893</v>
      </c>
      <c r="C1796" s="34">
        <f t="shared" ca="1" si="399"/>
        <v>1692047.8492351093</v>
      </c>
      <c r="D1796" s="34"/>
      <c r="E1796" s="40">
        <f ca="1">IF(A1796&lt;$B$1,VLOOKUP(A1796,[1]DI!$A$4:$B$15000,2,FALSE),0)</f>
        <v>4.9000000000000002E-2</v>
      </c>
      <c r="F1796" s="41">
        <f t="shared" ca="1" si="394"/>
        <v>1.0001898486912599</v>
      </c>
      <c r="G1796" s="41">
        <f ca="1">(TRUNC(PRODUCT($F$11:$F1795),16))</f>
        <v>1.5870282204983099</v>
      </c>
      <c r="H1796" s="42">
        <f t="shared" ca="1" si="400"/>
        <v>1.5831165828084801</v>
      </c>
      <c r="I1796" s="42">
        <f t="shared" ca="1" si="401"/>
        <v>1.0024708499999999</v>
      </c>
      <c r="J1796" s="40">
        <f t="shared" si="396"/>
        <v>3.5999999999999997E-2</v>
      </c>
      <c r="K1796" s="98">
        <f t="shared" si="402"/>
        <v>43790</v>
      </c>
      <c r="L1796" s="43">
        <f t="shared" si="397"/>
        <v>13</v>
      </c>
      <c r="M1796" s="44">
        <f t="shared" si="403"/>
        <v>13</v>
      </c>
      <c r="N1796" s="8">
        <f t="shared" si="404"/>
        <v>1.0018261610000001</v>
      </c>
      <c r="O1796" s="8">
        <f t="shared" ca="1" si="405"/>
        <v>1.0043015230000001</v>
      </c>
      <c r="P1796" s="44">
        <v>0</v>
      </c>
      <c r="Q1796" s="42">
        <f t="shared" ca="1" si="406"/>
        <v>7278.3827405800002</v>
      </c>
      <c r="R1796" s="42"/>
      <c r="S1796" s="34">
        <f t="shared" si="407"/>
        <v>0</v>
      </c>
      <c r="T1796" s="34"/>
    </row>
    <row r="1797" spans="1:21" x14ac:dyDescent="0.2">
      <c r="A1797" s="38">
        <f t="shared" si="395"/>
        <v>43810</v>
      </c>
      <c r="B1797" s="39">
        <f t="shared" ca="1" si="398"/>
        <v>1699887.3894925993</v>
      </c>
      <c r="C1797" s="34">
        <f t="shared" ca="1" si="399"/>
        <v>1692047.8492351093</v>
      </c>
      <c r="D1797" s="34"/>
      <c r="E1797" s="40">
        <f ca="1">IF(A1797&lt;$B$1,VLOOKUP(A1797,[1]DI!$A$4:$B$15000,2,FALSE),0)</f>
        <v>4.9000000000000002E-2</v>
      </c>
      <c r="F1797" s="41">
        <f t="shared" ca="1" si="394"/>
        <v>1.0001898486912599</v>
      </c>
      <c r="G1797" s="41">
        <f ca="1">(TRUNC(PRODUCT($F$11:$F1796),16))</f>
        <v>1.58732951572896</v>
      </c>
      <c r="H1797" s="42">
        <f t="shared" ca="1" si="400"/>
        <v>1.5831165828084801</v>
      </c>
      <c r="I1797" s="42">
        <f t="shared" ca="1" si="401"/>
        <v>1.0026611599999999</v>
      </c>
      <c r="J1797" s="40">
        <f t="shared" si="396"/>
        <v>3.5999999999999997E-2</v>
      </c>
      <c r="K1797" s="98">
        <f t="shared" si="402"/>
        <v>43790</v>
      </c>
      <c r="L1797" s="43">
        <f t="shared" si="397"/>
        <v>14</v>
      </c>
      <c r="M1797" s="44">
        <f t="shared" si="403"/>
        <v>14</v>
      </c>
      <c r="N1797" s="8">
        <f t="shared" si="404"/>
        <v>1.0019667729999999</v>
      </c>
      <c r="O1797" s="8">
        <f t="shared" ca="1" si="405"/>
        <v>1.0046331669999999</v>
      </c>
      <c r="P1797" s="44">
        <v>0</v>
      </c>
      <c r="Q1797" s="42">
        <f t="shared" ca="1" si="406"/>
        <v>7839.5402574899999</v>
      </c>
      <c r="R1797" s="42"/>
      <c r="S1797" s="34">
        <f t="shared" si="407"/>
        <v>0</v>
      </c>
      <c r="T1797" s="34"/>
    </row>
    <row r="1798" spans="1:21" x14ac:dyDescent="0.2">
      <c r="A1798" s="38">
        <f t="shared" si="395"/>
        <v>43811</v>
      </c>
      <c r="B1798" s="39">
        <f t="shared" ca="1" si="398"/>
        <v>1700448.7551313993</v>
      </c>
      <c r="C1798" s="34">
        <f t="shared" ca="1" si="399"/>
        <v>1692047.8492351093</v>
      </c>
      <c r="D1798" s="34"/>
      <c r="E1798" s="40">
        <f ca="1">IF(A1798&lt;$B$1,VLOOKUP(A1798,[1]DI!$A$4:$B$15000,2,FALSE),0)</f>
        <v>4.4000000000000004E-2</v>
      </c>
      <c r="F1798" s="41">
        <f t="shared" ca="1" si="394"/>
        <v>1.0001708855892</v>
      </c>
      <c r="G1798" s="41">
        <f ca="1">(TRUNC(PRODUCT($F$11:$F1797),16))</f>
        <v>1.5876308681601199</v>
      </c>
      <c r="H1798" s="42">
        <f t="shared" ca="1" si="400"/>
        <v>1.5831165828084801</v>
      </c>
      <c r="I1798" s="42">
        <f t="shared" ca="1" si="401"/>
        <v>1.0028515200000001</v>
      </c>
      <c r="J1798" s="40">
        <f t="shared" si="396"/>
        <v>3.5999999999999997E-2</v>
      </c>
      <c r="K1798" s="98">
        <f t="shared" si="402"/>
        <v>43790</v>
      </c>
      <c r="L1798" s="43">
        <f t="shared" si="397"/>
        <v>15</v>
      </c>
      <c r="M1798" s="44">
        <f t="shared" si="403"/>
        <v>15</v>
      </c>
      <c r="N1798" s="8">
        <f t="shared" si="404"/>
        <v>1.0021074050000001</v>
      </c>
      <c r="O1798" s="8">
        <f t="shared" ca="1" si="405"/>
        <v>1.004964934</v>
      </c>
      <c r="P1798" s="44">
        <v>0</v>
      </c>
      <c r="Q1798" s="42">
        <f t="shared" ca="1" si="406"/>
        <v>8400.9058962899999</v>
      </c>
      <c r="R1798" s="42"/>
      <c r="S1798" s="34">
        <f t="shared" si="407"/>
        <v>0</v>
      </c>
      <c r="T1798" s="34"/>
    </row>
    <row r="1799" spans="1:21" x14ac:dyDescent="0.2">
      <c r="A1799" s="38">
        <f t="shared" si="395"/>
        <v>43812</v>
      </c>
      <c r="B1799" s="39">
        <f t="shared" ca="1" si="398"/>
        <v>1700978.0412350192</v>
      </c>
      <c r="C1799" s="34">
        <f t="shared" ca="1" si="399"/>
        <v>1692047.8492351093</v>
      </c>
      <c r="D1799" s="34"/>
      <c r="E1799" s="40">
        <f ca="1">IF(A1799&lt;$B$1,VLOOKUP(A1799,[1]DI!$A$4:$B$15000,2,FALSE),0)</f>
        <v>4.4000000000000004E-2</v>
      </c>
      <c r="F1799" s="41">
        <f t="shared" ca="1" si="394"/>
        <v>1.0001708855892</v>
      </c>
      <c r="G1799" s="41">
        <f ca="1">(TRUNC(PRODUCT($F$11:$F1798),16))</f>
        <v>1.5879021713964601</v>
      </c>
      <c r="H1799" s="42">
        <f t="shared" ca="1" si="400"/>
        <v>1.5831165828084801</v>
      </c>
      <c r="I1799" s="42">
        <f t="shared" ca="1" si="401"/>
        <v>1.00302289</v>
      </c>
      <c r="J1799" s="40">
        <f t="shared" si="396"/>
        <v>3.5999999999999997E-2</v>
      </c>
      <c r="K1799" s="98">
        <f t="shared" si="402"/>
        <v>43790</v>
      </c>
      <c r="L1799" s="43">
        <f t="shared" si="397"/>
        <v>16</v>
      </c>
      <c r="M1799" s="44">
        <f t="shared" si="403"/>
        <v>16</v>
      </c>
      <c r="N1799" s="8">
        <f t="shared" si="404"/>
        <v>1.002248056</v>
      </c>
      <c r="O1799" s="8">
        <f t="shared" ca="1" si="405"/>
        <v>1.0052777420000001</v>
      </c>
      <c r="P1799" s="44">
        <v>0</v>
      </c>
      <c r="Q1799" s="42">
        <f t="shared" ca="1" si="406"/>
        <v>8930.1919999099991</v>
      </c>
      <c r="R1799" s="42"/>
      <c r="S1799" s="34">
        <f t="shared" si="407"/>
        <v>0</v>
      </c>
      <c r="T1799" s="34"/>
    </row>
    <row r="1800" spans="1:21" x14ac:dyDescent="0.2">
      <c r="A1800" s="38">
        <f t="shared" si="395"/>
        <v>43813</v>
      </c>
      <c r="B1800" s="39">
        <f t="shared" ca="1" si="398"/>
        <v>1701507.4914672894</v>
      </c>
      <c r="C1800" s="34">
        <f t="shared" ca="1" si="399"/>
        <v>1692047.8492351093</v>
      </c>
      <c r="D1800" s="34"/>
      <c r="E1800" s="40">
        <f ca="1">IF(A1800&lt;$B$1,VLOOKUP(A1800,[1]DI!$A$4:$B$15000,2,FALSE),0)</f>
        <v>0</v>
      </c>
      <c r="F1800" s="41">
        <f t="shared" ca="1" si="394"/>
        <v>1</v>
      </c>
      <c r="G1800" s="41">
        <f ca="1">(TRUNC(PRODUCT($F$11:$F1799),16))</f>
        <v>1.58817352099461</v>
      </c>
      <c r="H1800" s="42">
        <f t="shared" ca="1" si="400"/>
        <v>1.5831165828084801</v>
      </c>
      <c r="I1800" s="42">
        <f t="shared" ca="1" si="401"/>
        <v>1.0031942899999999</v>
      </c>
      <c r="J1800" s="40">
        <f t="shared" si="396"/>
        <v>3.5999999999999997E-2</v>
      </c>
      <c r="K1800" s="98">
        <f t="shared" si="402"/>
        <v>43790</v>
      </c>
      <c r="L1800" s="43">
        <f t="shared" si="397"/>
        <v>16</v>
      </c>
      <c r="M1800" s="44">
        <f t="shared" si="403"/>
        <v>17</v>
      </c>
      <c r="N1800" s="8">
        <f t="shared" si="404"/>
        <v>1.002388727</v>
      </c>
      <c r="O1800" s="8">
        <f t="shared" ca="1" si="405"/>
        <v>1.005590647</v>
      </c>
      <c r="P1800" s="44">
        <v>0</v>
      </c>
      <c r="Q1800" s="42">
        <f t="shared" ca="1" si="406"/>
        <v>9459.6422321800001</v>
      </c>
      <c r="R1800" s="42"/>
      <c r="S1800" s="34">
        <f t="shared" si="407"/>
        <v>0</v>
      </c>
      <c r="T1800" s="34"/>
    </row>
    <row r="1801" spans="1:21" x14ac:dyDescent="0.2">
      <c r="A1801" s="38">
        <f t="shared" si="395"/>
        <v>43814</v>
      </c>
      <c r="B1801" s="39">
        <f t="shared" ca="1" si="398"/>
        <v>1701507.4914672894</v>
      </c>
      <c r="C1801" s="34">
        <f t="shared" ca="1" si="399"/>
        <v>1692047.8492351093</v>
      </c>
      <c r="D1801" s="34"/>
      <c r="E1801" s="40">
        <f ca="1">IF(A1801&lt;$B$1,VLOOKUP(A1801,[1]DI!$A$4:$B$15000,2,FALSE),0)</f>
        <v>0</v>
      </c>
      <c r="F1801" s="41">
        <f t="shared" ca="1" si="394"/>
        <v>1</v>
      </c>
      <c r="G1801" s="41">
        <f ca="1">(TRUNC(PRODUCT($F$11:$F1800),16))</f>
        <v>1.58817352099461</v>
      </c>
      <c r="H1801" s="42">
        <f t="shared" ca="1" si="400"/>
        <v>1.5831165828084801</v>
      </c>
      <c r="I1801" s="42">
        <f t="shared" ca="1" si="401"/>
        <v>1.0031942899999999</v>
      </c>
      <c r="J1801" s="40">
        <f t="shared" si="396"/>
        <v>3.5999999999999997E-2</v>
      </c>
      <c r="K1801" s="98">
        <f t="shared" si="402"/>
        <v>43790</v>
      </c>
      <c r="L1801" s="43">
        <f t="shared" si="397"/>
        <v>16</v>
      </c>
      <c r="M1801" s="44">
        <f t="shared" si="403"/>
        <v>17</v>
      </c>
      <c r="N1801" s="8">
        <f t="shared" si="404"/>
        <v>1.002388727</v>
      </c>
      <c r="O1801" s="8">
        <f t="shared" ca="1" si="405"/>
        <v>1.005590647</v>
      </c>
      <c r="P1801" s="44">
        <v>0</v>
      </c>
      <c r="Q1801" s="42">
        <f t="shared" ca="1" si="406"/>
        <v>9459.6422321800001</v>
      </c>
      <c r="R1801" s="42"/>
      <c r="S1801" s="34">
        <f t="shared" si="407"/>
        <v>0</v>
      </c>
      <c r="T1801" s="34"/>
    </row>
    <row r="1802" spans="1:21" x14ac:dyDescent="0.2">
      <c r="A1802" s="38">
        <f t="shared" si="395"/>
        <v>43815</v>
      </c>
      <c r="B1802" s="39">
        <f t="shared" ca="1" si="398"/>
        <v>1701507.4914672894</v>
      </c>
      <c r="C1802" s="34">
        <f t="shared" ca="1" si="399"/>
        <v>1692047.8492351093</v>
      </c>
      <c r="D1802" s="34"/>
      <c r="E1802" s="40">
        <f ca="1">IF(A1802&lt;$B$1,VLOOKUP(A1802,[1]DI!$A$4:$B$15000,2,FALSE),0)</f>
        <v>4.4000000000000004E-2</v>
      </c>
      <c r="F1802" s="41">
        <f t="shared" ca="1" si="394"/>
        <v>1.0001708855892</v>
      </c>
      <c r="G1802" s="41">
        <f ca="1">(TRUNC(PRODUCT($F$11:$F1801),16))</f>
        <v>1.58817352099461</v>
      </c>
      <c r="H1802" s="42">
        <f t="shared" ca="1" si="400"/>
        <v>1.5831165828084801</v>
      </c>
      <c r="I1802" s="42">
        <f t="shared" ca="1" si="401"/>
        <v>1.0031942899999999</v>
      </c>
      <c r="J1802" s="40">
        <f t="shared" si="396"/>
        <v>3.5999999999999997E-2</v>
      </c>
      <c r="K1802" s="98">
        <f t="shared" si="402"/>
        <v>43790</v>
      </c>
      <c r="L1802" s="43">
        <f t="shared" si="397"/>
        <v>17</v>
      </c>
      <c r="M1802" s="44">
        <f t="shared" si="403"/>
        <v>17</v>
      </c>
      <c r="N1802" s="8">
        <f t="shared" si="404"/>
        <v>1.002388727</v>
      </c>
      <c r="O1802" s="8">
        <f t="shared" ca="1" si="405"/>
        <v>1.005590647</v>
      </c>
      <c r="P1802" s="44">
        <v>0</v>
      </c>
      <c r="Q1802" s="42">
        <f t="shared" ca="1" si="406"/>
        <v>9459.6422321800001</v>
      </c>
      <c r="R1802" s="42"/>
      <c r="S1802" s="34">
        <f t="shared" si="407"/>
        <v>0</v>
      </c>
      <c r="T1802" s="34"/>
    </row>
    <row r="1803" spans="1:21" x14ac:dyDescent="0.2">
      <c r="A1803" s="38">
        <f t="shared" si="395"/>
        <v>43816</v>
      </c>
      <c r="B1803" s="39">
        <f t="shared" ca="1" si="398"/>
        <v>1702037.1092122893</v>
      </c>
      <c r="C1803" s="34">
        <f t="shared" ca="1" si="399"/>
        <v>1692047.8492351093</v>
      </c>
      <c r="D1803" s="34"/>
      <c r="E1803" s="40">
        <f ca="1">IF(A1803&lt;$B$1,VLOOKUP(A1803,[1]DI!$A$4:$B$15000,2,FALSE),0)</f>
        <v>4.4000000000000004E-2</v>
      </c>
      <c r="F1803" s="41">
        <f t="shared" ca="1" si="394"/>
        <v>1.0001708855892</v>
      </c>
      <c r="G1803" s="41">
        <f ca="1">(TRUNC(PRODUCT($F$11:$F1802),16))</f>
        <v>1.5884449169624899</v>
      </c>
      <c r="H1803" s="42">
        <f t="shared" ca="1" si="400"/>
        <v>1.5831165828084801</v>
      </c>
      <c r="I1803" s="42">
        <f t="shared" ca="1" si="401"/>
        <v>1.0033657199999999</v>
      </c>
      <c r="J1803" s="40">
        <f t="shared" si="396"/>
        <v>3.5999999999999997E-2</v>
      </c>
      <c r="K1803" s="98">
        <f t="shared" si="402"/>
        <v>43790</v>
      </c>
      <c r="L1803" s="43">
        <f t="shared" si="397"/>
        <v>18</v>
      </c>
      <c r="M1803" s="44">
        <f t="shared" si="403"/>
        <v>18</v>
      </c>
      <c r="N1803" s="8">
        <f t="shared" si="404"/>
        <v>1.0025294179999999</v>
      </c>
      <c r="O1803" s="8">
        <f t="shared" ca="1" si="405"/>
        <v>1.0059036509999999</v>
      </c>
      <c r="P1803" s="44">
        <v>0</v>
      </c>
      <c r="Q1803" s="42">
        <f t="shared" ca="1" si="406"/>
        <v>9989.2599771799996</v>
      </c>
      <c r="R1803" s="42"/>
      <c r="S1803" s="34">
        <f t="shared" si="407"/>
        <v>0</v>
      </c>
      <c r="T1803" s="34"/>
    </row>
    <row r="1804" spans="1:21" s="37" customFormat="1" x14ac:dyDescent="0.2">
      <c r="A1804" s="38">
        <f t="shared" si="395"/>
        <v>43817</v>
      </c>
      <c r="B1804" s="39">
        <f t="shared" ca="1" si="398"/>
        <v>1702566.9113905092</v>
      </c>
      <c r="C1804" s="34">
        <f t="shared" ca="1" si="399"/>
        <v>1692047.8492351093</v>
      </c>
      <c r="D1804" s="34"/>
      <c r="E1804" s="40">
        <f ca="1">IF(A1804&lt;$B$1,VLOOKUP(A1804,[1]DI!$A$4:$B$15000,2,FALSE),0)</f>
        <v>4.4000000000000004E-2</v>
      </c>
      <c r="F1804" s="41">
        <f t="shared" ref="F1804:F1867" ca="1" si="408">IF(A1804&lt;A$9,1,ROUND(((1+E1804)^(1/252)),16))</f>
        <v>1.0001708855892</v>
      </c>
      <c r="G1804" s="41">
        <f ca="1">(TRUNC(PRODUCT($F$11:$F1803),16))</f>
        <v>1.58871635930804</v>
      </c>
      <c r="H1804" s="42">
        <f t="shared" ca="1" si="400"/>
        <v>1.5831165828084801</v>
      </c>
      <c r="I1804" s="42">
        <f t="shared" ca="1" si="401"/>
        <v>1.0035371900000001</v>
      </c>
      <c r="J1804" s="40">
        <f t="shared" si="396"/>
        <v>3.5999999999999997E-2</v>
      </c>
      <c r="K1804" s="98">
        <f t="shared" si="402"/>
        <v>43790</v>
      </c>
      <c r="L1804" s="43">
        <f t="shared" si="397"/>
        <v>19</v>
      </c>
      <c r="M1804" s="44">
        <f t="shared" si="403"/>
        <v>19</v>
      </c>
      <c r="N1804" s="8">
        <f t="shared" si="404"/>
        <v>1.002670129</v>
      </c>
      <c r="O1804" s="8">
        <f t="shared" ca="1" si="405"/>
        <v>1.0062167639999999</v>
      </c>
      <c r="P1804" s="44">
        <v>54</v>
      </c>
      <c r="Q1804" s="42">
        <f t="shared" ca="1" si="406"/>
        <v>10519.062155400001</v>
      </c>
      <c r="R1804" s="42"/>
      <c r="S1804" s="34">
        <f t="shared" ca="1" si="407"/>
        <v>28030.937844599997</v>
      </c>
      <c r="T1804" s="34">
        <v>38550</v>
      </c>
      <c r="U1804" s="36"/>
    </row>
    <row r="1805" spans="1:21" x14ac:dyDescent="0.2">
      <c r="A1805" s="38">
        <f t="shared" ref="A1805:A1868" si="409">(A1804+1)</f>
        <v>43818</v>
      </c>
      <c r="B1805" s="39">
        <f t="shared" ca="1" si="398"/>
        <v>1664534.8699345093</v>
      </c>
      <c r="C1805" s="34">
        <f t="shared" ca="1" si="399"/>
        <v>1664016.9113905092</v>
      </c>
      <c r="D1805" s="34"/>
      <c r="E1805" s="40">
        <f ca="1">IF(A1805&lt;$B$1,VLOOKUP(A1805,[1]DI!$A$4:$B$15000,2,FALSE),0)</f>
        <v>4.4000000000000004E-2</v>
      </c>
      <c r="F1805" s="41">
        <f t="shared" ca="1" si="408"/>
        <v>1.0001708855892</v>
      </c>
      <c r="G1805" s="41">
        <f ca="1">(TRUNC(PRODUCT($F$11:$F1804),16))</f>
        <v>1.5889878480391699</v>
      </c>
      <c r="H1805" s="42">
        <f t="shared" ca="1" si="400"/>
        <v>1.58871635930804</v>
      </c>
      <c r="I1805" s="42">
        <f t="shared" ca="1" si="401"/>
        <v>1.0001708899999999</v>
      </c>
      <c r="J1805" s="40">
        <f t="shared" ref="J1805:J1868" si="410">J1804</f>
        <v>3.5999999999999997E-2</v>
      </c>
      <c r="K1805" s="98">
        <f t="shared" si="402"/>
        <v>43817</v>
      </c>
      <c r="L1805" s="43">
        <f t="shared" si="397"/>
        <v>1</v>
      </c>
      <c r="M1805" s="44">
        <f t="shared" si="403"/>
        <v>1</v>
      </c>
      <c r="N1805" s="8">
        <f t="shared" si="404"/>
        <v>1.000140356</v>
      </c>
      <c r="O1805" s="8">
        <f t="shared" ca="1" si="405"/>
        <v>1.0003112700000001</v>
      </c>
      <c r="P1805" s="44">
        <v>0</v>
      </c>
      <c r="Q1805" s="42">
        <f t="shared" ca="1" si="406"/>
        <v>517.95854399999996</v>
      </c>
      <c r="R1805" s="42"/>
      <c r="S1805" s="34">
        <f t="shared" si="407"/>
        <v>0</v>
      </c>
      <c r="T1805" s="34"/>
    </row>
    <row r="1806" spans="1:21" x14ac:dyDescent="0.2">
      <c r="A1806" s="38">
        <f t="shared" si="409"/>
        <v>43819</v>
      </c>
      <c r="B1806" s="39">
        <f t="shared" ca="1" si="398"/>
        <v>1665052.9732479893</v>
      </c>
      <c r="C1806" s="34">
        <f t="shared" ca="1" si="399"/>
        <v>1664016.9113905092</v>
      </c>
      <c r="D1806" s="34"/>
      <c r="E1806" s="40">
        <f ca="1">IF(A1806&lt;$B$1,VLOOKUP(A1806,[1]DI!$A$4:$B$15000,2,FALSE),0)</f>
        <v>4.4000000000000004E-2</v>
      </c>
      <c r="F1806" s="41">
        <f t="shared" ca="1" si="408"/>
        <v>1.0001708855892</v>
      </c>
      <c r="G1806" s="41">
        <f ca="1">(TRUNC(PRODUCT($F$11:$F1805),16))</f>
        <v>1.58925938316382</v>
      </c>
      <c r="H1806" s="42">
        <f t="shared" ca="1" si="400"/>
        <v>1.58871635930804</v>
      </c>
      <c r="I1806" s="42">
        <f t="shared" ca="1" si="401"/>
        <v>1.0003417999999999</v>
      </c>
      <c r="J1806" s="40">
        <f t="shared" si="410"/>
        <v>3.5999999999999997E-2</v>
      </c>
      <c r="K1806" s="98">
        <f t="shared" si="402"/>
        <v>43817</v>
      </c>
      <c r="L1806" s="43">
        <f t="shared" ref="L1806:L1869" si="411">IF(A1806&gt;K1806,IF(NETWORKDAYS(K1806,A1806,$W$12:$W$197)-1=0,1,NETWORKDAYS(K1806,A1806,$W$12:$W$197)-1),0)</f>
        <v>2</v>
      </c>
      <c r="M1806" s="44">
        <f t="shared" si="403"/>
        <v>2</v>
      </c>
      <c r="N1806" s="8">
        <f t="shared" si="404"/>
        <v>1.0002807309999999</v>
      </c>
      <c r="O1806" s="8">
        <f t="shared" ca="1" si="405"/>
        <v>1.000622627</v>
      </c>
      <c r="P1806" s="44">
        <v>0</v>
      </c>
      <c r="Q1806" s="42">
        <f t="shared" ca="1" si="406"/>
        <v>1036.0618574800001</v>
      </c>
      <c r="R1806" s="42"/>
      <c r="S1806" s="34">
        <f t="shared" si="407"/>
        <v>0</v>
      </c>
      <c r="T1806" s="34"/>
    </row>
    <row r="1807" spans="1:21" x14ac:dyDescent="0.2">
      <c r="A1807" s="38">
        <f t="shared" si="409"/>
        <v>43820</v>
      </c>
      <c r="B1807" s="39">
        <f t="shared" ca="1" si="398"/>
        <v>1665571.2396351292</v>
      </c>
      <c r="C1807" s="34">
        <f t="shared" ca="1" si="399"/>
        <v>1664016.9113905092</v>
      </c>
      <c r="D1807" s="34"/>
      <c r="E1807" s="40">
        <f ca="1">IF(A1807&lt;$B$1,VLOOKUP(A1807,[1]DI!$A$4:$B$15000,2,FALSE),0)</f>
        <v>0</v>
      </c>
      <c r="F1807" s="41">
        <f t="shared" ca="1" si="408"/>
        <v>1</v>
      </c>
      <c r="G1807" s="41">
        <f ca="1">(TRUNC(PRODUCT($F$11:$F1806),16))</f>
        <v>1.5895309646899001</v>
      </c>
      <c r="H1807" s="42">
        <f t="shared" ca="1" si="400"/>
        <v>1.58871635930804</v>
      </c>
      <c r="I1807" s="42">
        <f t="shared" ca="1" si="401"/>
        <v>1.00051274</v>
      </c>
      <c r="J1807" s="40">
        <f t="shared" si="410"/>
        <v>3.5999999999999997E-2</v>
      </c>
      <c r="K1807" s="98">
        <f t="shared" si="402"/>
        <v>43817</v>
      </c>
      <c r="L1807" s="43">
        <f t="shared" si="411"/>
        <v>2</v>
      </c>
      <c r="M1807" s="44">
        <f t="shared" si="403"/>
        <v>3</v>
      </c>
      <c r="N1807" s="8">
        <f t="shared" si="404"/>
        <v>1.000421126</v>
      </c>
      <c r="O1807" s="8">
        <f t="shared" ca="1" si="405"/>
        <v>1.0009340819999999</v>
      </c>
      <c r="P1807" s="44">
        <v>0</v>
      </c>
      <c r="Q1807" s="42">
        <f t="shared" ca="1" si="406"/>
        <v>1554.3282446200001</v>
      </c>
      <c r="R1807" s="42"/>
      <c r="S1807" s="34">
        <f t="shared" si="407"/>
        <v>0</v>
      </c>
      <c r="T1807" s="34"/>
    </row>
    <row r="1808" spans="1:21" x14ac:dyDescent="0.2">
      <c r="A1808" s="38">
        <f t="shared" si="409"/>
        <v>43821</v>
      </c>
      <c r="B1808" s="39">
        <f t="shared" ca="1" si="398"/>
        <v>1665571.2396351292</v>
      </c>
      <c r="C1808" s="34">
        <f t="shared" ca="1" si="399"/>
        <v>1664016.9113905092</v>
      </c>
      <c r="D1808" s="34"/>
      <c r="E1808" s="40">
        <f ca="1">IF(A1808&lt;$B$1,VLOOKUP(A1808,[1]DI!$A$4:$B$15000,2,FALSE),0)</f>
        <v>0</v>
      </c>
      <c r="F1808" s="41">
        <f t="shared" ca="1" si="408"/>
        <v>1</v>
      </c>
      <c r="G1808" s="41">
        <f ca="1">(TRUNC(PRODUCT($F$11:$F1807),16))</f>
        <v>1.5895309646899001</v>
      </c>
      <c r="H1808" s="42">
        <f t="shared" ca="1" si="400"/>
        <v>1.58871635930804</v>
      </c>
      <c r="I1808" s="42">
        <f t="shared" ca="1" si="401"/>
        <v>1.00051274</v>
      </c>
      <c r="J1808" s="40">
        <f t="shared" si="410"/>
        <v>3.5999999999999997E-2</v>
      </c>
      <c r="K1808" s="98">
        <f t="shared" si="402"/>
        <v>43817</v>
      </c>
      <c r="L1808" s="43">
        <f t="shared" si="411"/>
        <v>2</v>
      </c>
      <c r="M1808" s="44">
        <f t="shared" si="403"/>
        <v>3</v>
      </c>
      <c r="N1808" s="8">
        <f t="shared" si="404"/>
        <v>1.000421126</v>
      </c>
      <c r="O1808" s="8">
        <f t="shared" ca="1" si="405"/>
        <v>1.0009340819999999</v>
      </c>
      <c r="P1808" s="44">
        <v>0</v>
      </c>
      <c r="Q1808" s="42">
        <f t="shared" ca="1" si="406"/>
        <v>1554.3282446200001</v>
      </c>
      <c r="R1808" s="42"/>
      <c r="S1808" s="34">
        <f t="shared" si="407"/>
        <v>0</v>
      </c>
      <c r="T1808" s="34"/>
    </row>
    <row r="1809" spans="1:20" x14ac:dyDescent="0.2">
      <c r="A1809" s="38">
        <f t="shared" si="409"/>
        <v>43822</v>
      </c>
      <c r="B1809" s="39">
        <f t="shared" ca="1" si="398"/>
        <v>1665571.2396351292</v>
      </c>
      <c r="C1809" s="34">
        <f t="shared" ca="1" si="399"/>
        <v>1664016.9113905092</v>
      </c>
      <c r="D1809" s="34"/>
      <c r="E1809" s="40">
        <f ca="1">IF(A1809&lt;$B$1,VLOOKUP(A1809,[1]DI!$A$4:$B$15000,2,FALSE),0)</f>
        <v>4.4000000000000004E-2</v>
      </c>
      <c r="F1809" s="41">
        <f t="shared" ca="1" si="408"/>
        <v>1.0001708855892</v>
      </c>
      <c r="G1809" s="41">
        <f ca="1">(TRUNC(PRODUCT($F$11:$F1808),16))</f>
        <v>1.5895309646899001</v>
      </c>
      <c r="H1809" s="42">
        <f t="shared" ca="1" si="400"/>
        <v>1.58871635930804</v>
      </c>
      <c r="I1809" s="42">
        <f t="shared" ca="1" si="401"/>
        <v>1.00051274</v>
      </c>
      <c r="J1809" s="40">
        <f t="shared" si="410"/>
        <v>3.5999999999999997E-2</v>
      </c>
      <c r="K1809" s="98">
        <f t="shared" si="402"/>
        <v>43817</v>
      </c>
      <c r="L1809" s="43">
        <f t="shared" si="411"/>
        <v>3</v>
      </c>
      <c r="M1809" s="44">
        <f t="shared" si="403"/>
        <v>3</v>
      </c>
      <c r="N1809" s="8">
        <f t="shared" si="404"/>
        <v>1.000421126</v>
      </c>
      <c r="O1809" s="8">
        <f t="shared" ca="1" si="405"/>
        <v>1.0009340819999999</v>
      </c>
      <c r="P1809" s="44">
        <v>0</v>
      </c>
      <c r="Q1809" s="42">
        <f t="shared" ca="1" si="406"/>
        <v>1554.3282446200001</v>
      </c>
      <c r="R1809" s="42"/>
      <c r="S1809" s="34">
        <f t="shared" si="407"/>
        <v>0</v>
      </c>
      <c r="T1809" s="34"/>
    </row>
    <row r="1810" spans="1:20" x14ac:dyDescent="0.2">
      <c r="A1810" s="38">
        <f t="shared" si="409"/>
        <v>43823</v>
      </c>
      <c r="B1810" s="39">
        <f t="shared" ca="1" si="398"/>
        <v>1666089.6857360892</v>
      </c>
      <c r="C1810" s="34">
        <f t="shared" ca="1" si="399"/>
        <v>1664016.9113905092</v>
      </c>
      <c r="D1810" s="34"/>
      <c r="E1810" s="40">
        <f ca="1">IF(A1810&lt;$B$1,VLOOKUP(A1810,[1]DI!$A$4:$B$15000,2,FALSE),0)</f>
        <v>4.4000000000000004E-2</v>
      </c>
      <c r="F1810" s="41">
        <f t="shared" ca="1" si="408"/>
        <v>1.0001708855892</v>
      </c>
      <c r="G1810" s="41">
        <f ca="1">(TRUNC(PRODUCT($F$11:$F1809),16))</f>
        <v>1.5898025926253501</v>
      </c>
      <c r="H1810" s="42">
        <f t="shared" ca="1" si="400"/>
        <v>1.58871635930804</v>
      </c>
      <c r="I1810" s="42">
        <f t="shared" ca="1" si="401"/>
        <v>1.0006837200000001</v>
      </c>
      <c r="J1810" s="40">
        <f t="shared" si="410"/>
        <v>3.5999999999999997E-2</v>
      </c>
      <c r="K1810" s="98">
        <f t="shared" si="402"/>
        <v>43817</v>
      </c>
      <c r="L1810" s="43">
        <f t="shared" si="411"/>
        <v>4</v>
      </c>
      <c r="M1810" s="44">
        <f t="shared" si="403"/>
        <v>4</v>
      </c>
      <c r="N1810" s="8">
        <f t="shared" si="404"/>
        <v>1.0005615409999999</v>
      </c>
      <c r="O1810" s="8">
        <f t="shared" ca="1" si="405"/>
        <v>1.001245645</v>
      </c>
      <c r="P1810" s="44">
        <v>0</v>
      </c>
      <c r="Q1810" s="42">
        <f t="shared" ca="1" si="406"/>
        <v>2072.77434558</v>
      </c>
      <c r="R1810" s="42"/>
      <c r="S1810" s="34">
        <f t="shared" si="407"/>
        <v>0</v>
      </c>
      <c r="T1810" s="34"/>
    </row>
    <row r="1811" spans="1:20" x14ac:dyDescent="0.2">
      <c r="A1811" s="38">
        <f t="shared" si="409"/>
        <v>43824</v>
      </c>
      <c r="B1811" s="39">
        <f t="shared" ca="1" si="398"/>
        <v>1666608.2766065293</v>
      </c>
      <c r="C1811" s="34">
        <f t="shared" ca="1" si="399"/>
        <v>1664016.9113905092</v>
      </c>
      <c r="D1811" s="34"/>
      <c r="E1811" s="40">
        <f ca="1">IF(A1811&lt;$B$1,VLOOKUP(A1811,[1]DI!$A$4:$B$15000,2,FALSE),0)</f>
        <v>0</v>
      </c>
      <c r="F1811" s="41">
        <f t="shared" ca="1" si="408"/>
        <v>1</v>
      </c>
      <c r="G1811" s="41">
        <f ca="1">(TRUNC(PRODUCT($F$11:$F1810),16))</f>
        <v>1.5900742669781101</v>
      </c>
      <c r="H1811" s="42">
        <f t="shared" ca="1" si="400"/>
        <v>1.58871635930804</v>
      </c>
      <c r="I1811" s="42">
        <f t="shared" ca="1" si="401"/>
        <v>1.00085472</v>
      </c>
      <c r="J1811" s="40">
        <f t="shared" si="410"/>
        <v>3.5999999999999997E-2</v>
      </c>
      <c r="K1811" s="98">
        <f t="shared" si="402"/>
        <v>43817</v>
      </c>
      <c r="L1811" s="43">
        <f t="shared" si="411"/>
        <v>4</v>
      </c>
      <c r="M1811" s="44">
        <f t="shared" si="403"/>
        <v>5</v>
      </c>
      <c r="N1811" s="8">
        <f t="shared" si="404"/>
        <v>1.0007019749999999</v>
      </c>
      <c r="O1811" s="8">
        <f t="shared" ca="1" si="405"/>
        <v>1.001557295</v>
      </c>
      <c r="P1811" s="44">
        <v>0</v>
      </c>
      <c r="Q1811" s="42">
        <f t="shared" ca="1" si="406"/>
        <v>2591.3652160199999</v>
      </c>
      <c r="R1811" s="42"/>
      <c r="S1811" s="34">
        <f t="shared" si="407"/>
        <v>0</v>
      </c>
      <c r="T1811" s="34"/>
    </row>
    <row r="1812" spans="1:20" x14ac:dyDescent="0.2">
      <c r="A1812" s="38">
        <f t="shared" si="409"/>
        <v>43825</v>
      </c>
      <c r="B1812" s="39">
        <f t="shared" ca="1" si="398"/>
        <v>1666608.2766065293</v>
      </c>
      <c r="C1812" s="34">
        <f t="shared" ca="1" si="399"/>
        <v>1664016.9113905092</v>
      </c>
      <c r="D1812" s="34"/>
      <c r="E1812" s="40">
        <f ca="1">IF(A1812&lt;$B$1,VLOOKUP(A1812,[1]DI!$A$4:$B$15000,2,FALSE),0)</f>
        <v>4.4000000000000004E-2</v>
      </c>
      <c r="F1812" s="41">
        <f t="shared" ca="1" si="408"/>
        <v>1.0001708855892</v>
      </c>
      <c r="G1812" s="41">
        <f ca="1">(TRUNC(PRODUCT($F$11:$F1811),16))</f>
        <v>1.5900742669781101</v>
      </c>
      <c r="H1812" s="42">
        <f t="shared" ca="1" si="400"/>
        <v>1.58871635930804</v>
      </c>
      <c r="I1812" s="42">
        <f t="shared" ca="1" si="401"/>
        <v>1.00085472</v>
      </c>
      <c r="J1812" s="40">
        <f t="shared" si="410"/>
        <v>3.5999999999999997E-2</v>
      </c>
      <c r="K1812" s="98">
        <f t="shared" si="402"/>
        <v>43817</v>
      </c>
      <c r="L1812" s="43">
        <f t="shared" si="411"/>
        <v>5</v>
      </c>
      <c r="M1812" s="44">
        <f t="shared" si="403"/>
        <v>5</v>
      </c>
      <c r="N1812" s="8">
        <f t="shared" si="404"/>
        <v>1.0007019749999999</v>
      </c>
      <c r="O1812" s="8">
        <f t="shared" ca="1" si="405"/>
        <v>1.001557295</v>
      </c>
      <c r="P1812" s="44">
        <v>0</v>
      </c>
      <c r="Q1812" s="42">
        <f t="shared" ca="1" si="406"/>
        <v>2591.3652160199999</v>
      </c>
      <c r="R1812" s="42"/>
      <c r="S1812" s="34">
        <f t="shared" si="407"/>
        <v>0</v>
      </c>
      <c r="T1812" s="34"/>
    </row>
    <row r="1813" spans="1:20" x14ac:dyDescent="0.2">
      <c r="A1813" s="38">
        <f t="shared" si="409"/>
        <v>43826</v>
      </c>
      <c r="B1813" s="39">
        <f t="shared" ca="1" si="398"/>
        <v>1667127.0305506191</v>
      </c>
      <c r="C1813" s="34">
        <f t="shared" ca="1" si="399"/>
        <v>1664016.9113905092</v>
      </c>
      <c r="D1813" s="34"/>
      <c r="E1813" s="40">
        <f ca="1">IF(A1813&lt;$B$1,VLOOKUP(A1813,[1]DI!$A$4:$B$15000,2,FALSE),0)</f>
        <v>4.4000000000000004E-2</v>
      </c>
      <c r="F1813" s="41">
        <f t="shared" ca="1" si="408"/>
        <v>1.0001708855892</v>
      </c>
      <c r="G1813" s="41">
        <f ca="1">(TRUNC(PRODUCT($F$11:$F1812),16))</f>
        <v>1.5903459877560899</v>
      </c>
      <c r="H1813" s="42">
        <f t="shared" ca="1" si="400"/>
        <v>1.58871635930804</v>
      </c>
      <c r="I1813" s="42">
        <f t="shared" ca="1" si="401"/>
        <v>1.0010257499999999</v>
      </c>
      <c r="J1813" s="40">
        <f t="shared" si="410"/>
        <v>3.5999999999999997E-2</v>
      </c>
      <c r="K1813" s="98">
        <f t="shared" si="402"/>
        <v>43817</v>
      </c>
      <c r="L1813" s="43">
        <f t="shared" si="411"/>
        <v>6</v>
      </c>
      <c r="M1813" s="44">
        <f t="shared" si="403"/>
        <v>6</v>
      </c>
      <c r="N1813" s="8">
        <f t="shared" si="404"/>
        <v>1.000842429</v>
      </c>
      <c r="O1813" s="8">
        <f t="shared" ca="1" si="405"/>
        <v>1.0018690429999999</v>
      </c>
      <c r="P1813" s="44">
        <v>0</v>
      </c>
      <c r="Q1813" s="42">
        <f t="shared" ca="1" si="406"/>
        <v>3110.1191601099999</v>
      </c>
      <c r="R1813" s="42"/>
      <c r="S1813" s="34">
        <f t="shared" si="407"/>
        <v>0</v>
      </c>
      <c r="T1813" s="34"/>
    </row>
    <row r="1814" spans="1:20" x14ac:dyDescent="0.2">
      <c r="A1814" s="38">
        <f t="shared" si="409"/>
        <v>43827</v>
      </c>
      <c r="B1814" s="39">
        <f t="shared" ca="1" si="398"/>
        <v>1667645.9475683693</v>
      </c>
      <c r="C1814" s="34">
        <f t="shared" ca="1" si="399"/>
        <v>1664016.9113905092</v>
      </c>
      <c r="D1814" s="34"/>
      <c r="E1814" s="40">
        <f ca="1">IF(A1814&lt;$B$1,VLOOKUP(A1814,[1]DI!$A$4:$B$15000,2,FALSE),0)</f>
        <v>0</v>
      </c>
      <c r="F1814" s="41">
        <f t="shared" ca="1" si="408"/>
        <v>1</v>
      </c>
      <c r="G1814" s="41">
        <f ca="1">(TRUNC(PRODUCT($F$11:$F1813),16))</f>
        <v>1.59061775496724</v>
      </c>
      <c r="H1814" s="42">
        <f t="shared" ca="1" si="400"/>
        <v>1.58871635930804</v>
      </c>
      <c r="I1814" s="42">
        <f t="shared" ca="1" si="401"/>
        <v>1.0011968099999999</v>
      </c>
      <c r="J1814" s="40">
        <f t="shared" si="410"/>
        <v>3.5999999999999997E-2</v>
      </c>
      <c r="K1814" s="98">
        <f t="shared" si="402"/>
        <v>43817</v>
      </c>
      <c r="L1814" s="43">
        <f t="shared" si="411"/>
        <v>6</v>
      </c>
      <c r="M1814" s="44">
        <f t="shared" si="403"/>
        <v>7</v>
      </c>
      <c r="N1814" s="8">
        <f t="shared" si="404"/>
        <v>1.0009829029999999</v>
      </c>
      <c r="O1814" s="8">
        <f t="shared" ca="1" si="405"/>
        <v>1.0021808889999999</v>
      </c>
      <c r="P1814" s="44">
        <v>0</v>
      </c>
      <c r="Q1814" s="42">
        <f t="shared" ca="1" si="406"/>
        <v>3629.03617786</v>
      </c>
      <c r="R1814" s="42"/>
      <c r="S1814" s="34">
        <f t="shared" si="407"/>
        <v>0</v>
      </c>
      <c r="T1814" s="34"/>
    </row>
    <row r="1815" spans="1:20" x14ac:dyDescent="0.2">
      <c r="A1815" s="38">
        <f t="shared" si="409"/>
        <v>43828</v>
      </c>
      <c r="B1815" s="39">
        <f t="shared" ca="1" si="398"/>
        <v>1667645.9475683693</v>
      </c>
      <c r="C1815" s="34">
        <f t="shared" ca="1" si="399"/>
        <v>1664016.9113905092</v>
      </c>
      <c r="D1815" s="34"/>
      <c r="E1815" s="40">
        <f ca="1">IF(A1815&lt;$B$1,VLOOKUP(A1815,[1]DI!$A$4:$B$15000,2,FALSE),0)</f>
        <v>0</v>
      </c>
      <c r="F1815" s="41">
        <f t="shared" ca="1" si="408"/>
        <v>1</v>
      </c>
      <c r="G1815" s="41">
        <f ca="1">(TRUNC(PRODUCT($F$11:$F1814),16))</f>
        <v>1.59061775496724</v>
      </c>
      <c r="H1815" s="42">
        <f t="shared" ca="1" si="400"/>
        <v>1.58871635930804</v>
      </c>
      <c r="I1815" s="42">
        <f t="shared" ca="1" si="401"/>
        <v>1.0011968099999999</v>
      </c>
      <c r="J1815" s="40">
        <f t="shared" si="410"/>
        <v>3.5999999999999997E-2</v>
      </c>
      <c r="K1815" s="98">
        <f t="shared" si="402"/>
        <v>43817</v>
      </c>
      <c r="L1815" s="43">
        <f t="shared" si="411"/>
        <v>6</v>
      </c>
      <c r="M1815" s="44">
        <f t="shared" si="403"/>
        <v>7</v>
      </c>
      <c r="N1815" s="8">
        <f t="shared" si="404"/>
        <v>1.0009829029999999</v>
      </c>
      <c r="O1815" s="8">
        <f t="shared" ca="1" si="405"/>
        <v>1.0021808889999999</v>
      </c>
      <c r="P1815" s="44">
        <v>0</v>
      </c>
      <c r="Q1815" s="42">
        <f t="shared" ca="1" si="406"/>
        <v>3629.03617786</v>
      </c>
      <c r="R1815" s="42"/>
      <c r="S1815" s="34">
        <f t="shared" si="407"/>
        <v>0</v>
      </c>
      <c r="T1815" s="34"/>
    </row>
    <row r="1816" spans="1:20" x14ac:dyDescent="0.2">
      <c r="A1816" s="38">
        <f t="shared" si="409"/>
        <v>43829</v>
      </c>
      <c r="B1816" s="39">
        <f t="shared" ca="1" si="398"/>
        <v>1667645.9475683693</v>
      </c>
      <c r="C1816" s="34">
        <f t="shared" ca="1" si="399"/>
        <v>1664016.9113905092</v>
      </c>
      <c r="D1816" s="34"/>
      <c r="E1816" s="40">
        <f ca="1">IF(A1816&lt;$B$1,VLOOKUP(A1816,[1]DI!$A$4:$B$15000,2,FALSE),0)</f>
        <v>4.4000000000000004E-2</v>
      </c>
      <c r="F1816" s="41">
        <f t="shared" ca="1" si="408"/>
        <v>1.0001708855892</v>
      </c>
      <c r="G1816" s="41">
        <f ca="1">(TRUNC(PRODUCT($F$11:$F1815),16))</f>
        <v>1.59061775496724</v>
      </c>
      <c r="H1816" s="42">
        <f t="shared" ca="1" si="400"/>
        <v>1.58871635930804</v>
      </c>
      <c r="I1816" s="42">
        <f t="shared" ca="1" si="401"/>
        <v>1.0011968099999999</v>
      </c>
      <c r="J1816" s="40">
        <f t="shared" si="410"/>
        <v>3.5999999999999997E-2</v>
      </c>
      <c r="K1816" s="98">
        <f t="shared" si="402"/>
        <v>43817</v>
      </c>
      <c r="L1816" s="43">
        <f t="shared" si="411"/>
        <v>7</v>
      </c>
      <c r="M1816" s="44">
        <f t="shared" si="403"/>
        <v>7</v>
      </c>
      <c r="N1816" s="8">
        <f t="shared" si="404"/>
        <v>1.0009829029999999</v>
      </c>
      <c r="O1816" s="8">
        <f t="shared" ca="1" si="405"/>
        <v>1.0021808889999999</v>
      </c>
      <c r="P1816" s="44">
        <v>0</v>
      </c>
      <c r="Q1816" s="42">
        <f t="shared" ca="1" si="406"/>
        <v>3629.03617786</v>
      </c>
      <c r="R1816" s="42"/>
      <c r="S1816" s="34">
        <f t="shared" si="407"/>
        <v>0</v>
      </c>
      <c r="T1816" s="34"/>
    </row>
    <row r="1817" spans="1:20" x14ac:dyDescent="0.2">
      <c r="A1817" s="38">
        <f t="shared" si="409"/>
        <v>43830</v>
      </c>
      <c r="B1817" s="39">
        <f t="shared" ca="1" si="398"/>
        <v>1668165.0293237893</v>
      </c>
      <c r="C1817" s="34">
        <f t="shared" ca="1" si="399"/>
        <v>1664016.9113905092</v>
      </c>
      <c r="D1817" s="34"/>
      <c r="E1817" s="40">
        <f ca="1">IF(A1817&lt;$B$1,VLOOKUP(A1817,[1]DI!$A$4:$B$15000,2,FALSE),0)</f>
        <v>4.4000000000000004E-2</v>
      </c>
      <c r="F1817" s="41">
        <f t="shared" ca="1" si="408"/>
        <v>1.0001708855892</v>
      </c>
      <c r="G1817" s="41">
        <f ca="1">(TRUNC(PRODUCT($F$11:$F1816),16))</f>
        <v>1.5908895686194899</v>
      </c>
      <c r="H1817" s="42">
        <f t="shared" ca="1" si="400"/>
        <v>1.58871635930804</v>
      </c>
      <c r="I1817" s="42">
        <f t="shared" ca="1" si="401"/>
        <v>1.0013679</v>
      </c>
      <c r="J1817" s="40">
        <f t="shared" si="410"/>
        <v>3.5999999999999997E-2</v>
      </c>
      <c r="K1817" s="98">
        <f t="shared" si="402"/>
        <v>43817</v>
      </c>
      <c r="L1817" s="43">
        <f t="shared" si="411"/>
        <v>8</v>
      </c>
      <c r="M1817" s="44">
        <f t="shared" si="403"/>
        <v>8</v>
      </c>
      <c r="N1817" s="8">
        <f t="shared" si="404"/>
        <v>1.001123397</v>
      </c>
      <c r="O1817" s="8">
        <f t="shared" ca="1" si="405"/>
        <v>1.0024928340000001</v>
      </c>
      <c r="P1817" s="44">
        <v>0</v>
      </c>
      <c r="Q1817" s="42">
        <f t="shared" ca="1" si="406"/>
        <v>4148.1179332800002</v>
      </c>
      <c r="R1817" s="42"/>
      <c r="S1817" s="34">
        <f t="shared" si="407"/>
        <v>0</v>
      </c>
      <c r="T1817" s="34"/>
    </row>
    <row r="1818" spans="1:20" x14ac:dyDescent="0.2">
      <c r="A1818" s="38">
        <f t="shared" si="409"/>
        <v>43831</v>
      </c>
      <c r="B1818" s="39">
        <f t="shared" ca="1" si="398"/>
        <v>1668684.2708248391</v>
      </c>
      <c r="C1818" s="34">
        <f t="shared" ca="1" si="399"/>
        <v>1664016.9113905092</v>
      </c>
      <c r="D1818" s="34"/>
      <c r="E1818" s="40">
        <f ca="1">IF(A1818&lt;$B$1,VLOOKUP(A1818,[1]DI!$A$4:$B$15000,2,FALSE),0)</f>
        <v>0</v>
      </c>
      <c r="F1818" s="41">
        <f t="shared" ca="1" si="408"/>
        <v>1</v>
      </c>
      <c r="G1818" s="41">
        <f ca="1">(TRUNC(PRODUCT($F$11:$F1817),16))</f>
        <v>1.59116142872077</v>
      </c>
      <c r="H1818" s="42">
        <f t="shared" ca="1" si="400"/>
        <v>1.58871635930804</v>
      </c>
      <c r="I1818" s="42">
        <f t="shared" ca="1" si="401"/>
        <v>1.0015390200000001</v>
      </c>
      <c r="J1818" s="40">
        <f t="shared" si="410"/>
        <v>3.5999999999999997E-2</v>
      </c>
      <c r="K1818" s="98">
        <f t="shared" si="402"/>
        <v>43817</v>
      </c>
      <c r="L1818" s="43">
        <f t="shared" si="411"/>
        <v>8</v>
      </c>
      <c r="M1818" s="44">
        <f t="shared" si="403"/>
        <v>9</v>
      </c>
      <c r="N1818" s="8">
        <f t="shared" si="404"/>
        <v>1.00126391</v>
      </c>
      <c r="O1818" s="8">
        <f t="shared" ca="1" si="405"/>
        <v>1.002804875</v>
      </c>
      <c r="P1818" s="44">
        <v>0</v>
      </c>
      <c r="Q1818" s="42">
        <f t="shared" ca="1" si="406"/>
        <v>4667.3594343300001</v>
      </c>
      <c r="R1818" s="42"/>
      <c r="S1818" s="34">
        <f t="shared" si="407"/>
        <v>0</v>
      </c>
      <c r="T1818" s="34"/>
    </row>
    <row r="1819" spans="1:20" x14ac:dyDescent="0.2">
      <c r="A1819" s="38">
        <f t="shared" si="409"/>
        <v>43832</v>
      </c>
      <c r="B1819" s="39">
        <f t="shared" ca="1" si="398"/>
        <v>1668684.2708248391</v>
      </c>
      <c r="C1819" s="34">
        <f t="shared" ca="1" si="399"/>
        <v>1664016.9113905092</v>
      </c>
      <c r="D1819" s="34"/>
      <c r="E1819" s="40">
        <f ca="1">IF(A1819&lt;$B$1,VLOOKUP(A1819,[1]DI!$A$4:$B$15000,2,FALSE),0)</f>
        <v>4.4000000000000004E-2</v>
      </c>
      <c r="F1819" s="41">
        <f t="shared" ca="1" si="408"/>
        <v>1.0001708855892</v>
      </c>
      <c r="G1819" s="41">
        <f ca="1">(TRUNC(PRODUCT($F$11:$F1818),16))</f>
        <v>1.59116142872077</v>
      </c>
      <c r="H1819" s="42">
        <f t="shared" ca="1" si="400"/>
        <v>1.58871635930804</v>
      </c>
      <c r="I1819" s="42">
        <f t="shared" ca="1" si="401"/>
        <v>1.0015390200000001</v>
      </c>
      <c r="J1819" s="40">
        <f t="shared" si="410"/>
        <v>3.5999999999999997E-2</v>
      </c>
      <c r="K1819" s="98">
        <f t="shared" si="402"/>
        <v>43817</v>
      </c>
      <c r="L1819" s="43">
        <f t="shared" si="411"/>
        <v>9</v>
      </c>
      <c r="M1819" s="44">
        <f t="shared" si="403"/>
        <v>9</v>
      </c>
      <c r="N1819" s="8">
        <f t="shared" si="404"/>
        <v>1.00126391</v>
      </c>
      <c r="O1819" s="8">
        <f t="shared" ca="1" si="405"/>
        <v>1.002804875</v>
      </c>
      <c r="P1819" s="44">
        <v>0</v>
      </c>
      <c r="Q1819" s="42">
        <f t="shared" ca="1" si="406"/>
        <v>4667.3594343300001</v>
      </c>
      <c r="R1819" s="42"/>
      <c r="S1819" s="34">
        <f t="shared" si="407"/>
        <v>0</v>
      </c>
      <c r="T1819" s="34"/>
    </row>
    <row r="1820" spans="1:20" x14ac:dyDescent="0.2">
      <c r="A1820" s="38">
        <f t="shared" si="409"/>
        <v>43833</v>
      </c>
      <c r="B1820" s="39">
        <f t="shared" ca="1" si="398"/>
        <v>1669203.6770635592</v>
      </c>
      <c r="C1820" s="34">
        <f t="shared" ca="1" si="399"/>
        <v>1664016.9113905092</v>
      </c>
      <c r="D1820" s="34"/>
      <c r="E1820" s="40">
        <f ca="1">IF(A1820&lt;$B$1,VLOOKUP(A1820,[1]DI!$A$4:$B$15000,2,FALSE),0)</f>
        <v>4.4000000000000004E-2</v>
      </c>
      <c r="F1820" s="41">
        <f t="shared" ca="1" si="408"/>
        <v>1.0001708855892</v>
      </c>
      <c r="G1820" s="41">
        <f ca="1">(TRUNC(PRODUCT($F$11:$F1819),16))</f>
        <v>1.59143333527903</v>
      </c>
      <c r="H1820" s="42">
        <f t="shared" ca="1" si="400"/>
        <v>1.58871635930804</v>
      </c>
      <c r="I1820" s="42">
        <f t="shared" ca="1" si="401"/>
        <v>1.00171017</v>
      </c>
      <c r="J1820" s="40">
        <f t="shared" si="410"/>
        <v>3.5999999999999997E-2</v>
      </c>
      <c r="K1820" s="98">
        <f t="shared" si="402"/>
        <v>43817</v>
      </c>
      <c r="L1820" s="43">
        <f t="shared" si="411"/>
        <v>10</v>
      </c>
      <c r="M1820" s="44">
        <f t="shared" si="403"/>
        <v>10</v>
      </c>
      <c r="N1820" s="8">
        <f t="shared" si="404"/>
        <v>1.001404443</v>
      </c>
      <c r="O1820" s="8">
        <f t="shared" ca="1" si="405"/>
        <v>1.0031170149999999</v>
      </c>
      <c r="P1820" s="44">
        <v>0</v>
      </c>
      <c r="Q1820" s="42">
        <f t="shared" ca="1" si="406"/>
        <v>5186.7656730500003</v>
      </c>
      <c r="R1820" s="42"/>
      <c r="S1820" s="34">
        <f t="shared" si="407"/>
        <v>0</v>
      </c>
      <c r="T1820" s="34"/>
    </row>
    <row r="1821" spans="1:20" x14ac:dyDescent="0.2">
      <c r="A1821" s="38">
        <f t="shared" si="409"/>
        <v>43834</v>
      </c>
      <c r="B1821" s="39">
        <f t="shared" ca="1" si="398"/>
        <v>1669723.2463759391</v>
      </c>
      <c r="C1821" s="34">
        <f t="shared" ca="1" si="399"/>
        <v>1664016.9113905092</v>
      </c>
      <c r="D1821" s="34"/>
      <c r="E1821" s="40">
        <f ca="1">IF(A1821&lt;$B$1,VLOOKUP(A1821,[1]DI!$A$4:$B$15000,2,FALSE),0)</f>
        <v>0</v>
      </c>
      <c r="F1821" s="41">
        <f t="shared" ca="1" si="408"/>
        <v>1</v>
      </c>
      <c r="G1821" s="41">
        <f ca="1">(TRUNC(PRODUCT($F$11:$F1820),16))</f>
        <v>1.59170528830221</v>
      </c>
      <c r="H1821" s="42">
        <f t="shared" ca="1" si="400"/>
        <v>1.58871635930804</v>
      </c>
      <c r="I1821" s="42">
        <f t="shared" ca="1" si="401"/>
        <v>1.0018813499999999</v>
      </c>
      <c r="J1821" s="40">
        <f t="shared" si="410"/>
        <v>3.5999999999999997E-2</v>
      </c>
      <c r="K1821" s="98">
        <f t="shared" si="402"/>
        <v>43817</v>
      </c>
      <c r="L1821" s="43">
        <f t="shared" si="411"/>
        <v>10</v>
      </c>
      <c r="M1821" s="44">
        <f t="shared" si="403"/>
        <v>11</v>
      </c>
      <c r="N1821" s="8">
        <f t="shared" si="404"/>
        <v>1.001544996</v>
      </c>
      <c r="O1821" s="8">
        <f t="shared" ca="1" si="405"/>
        <v>1.003429253</v>
      </c>
      <c r="P1821" s="44">
        <v>0</v>
      </c>
      <c r="Q1821" s="42">
        <f t="shared" ca="1" si="406"/>
        <v>5706.3349854300004</v>
      </c>
      <c r="R1821" s="42"/>
      <c r="S1821" s="34">
        <f t="shared" si="407"/>
        <v>0</v>
      </c>
      <c r="T1821" s="34"/>
    </row>
    <row r="1822" spans="1:20" x14ac:dyDescent="0.2">
      <c r="A1822" s="38">
        <f t="shared" si="409"/>
        <v>43835</v>
      </c>
      <c r="B1822" s="39">
        <f t="shared" ca="1" si="398"/>
        <v>1669723.2463759391</v>
      </c>
      <c r="C1822" s="34">
        <f t="shared" ca="1" si="399"/>
        <v>1664016.9113905092</v>
      </c>
      <c r="D1822" s="34"/>
      <c r="E1822" s="40">
        <f ca="1">IF(A1822&lt;$B$1,VLOOKUP(A1822,[1]DI!$A$4:$B$15000,2,FALSE),0)</f>
        <v>0</v>
      </c>
      <c r="F1822" s="41">
        <f t="shared" ca="1" si="408"/>
        <v>1</v>
      </c>
      <c r="G1822" s="41">
        <f ca="1">(TRUNC(PRODUCT($F$11:$F1821),16))</f>
        <v>1.59170528830221</v>
      </c>
      <c r="H1822" s="42">
        <f t="shared" ca="1" si="400"/>
        <v>1.58871635930804</v>
      </c>
      <c r="I1822" s="42">
        <f t="shared" ca="1" si="401"/>
        <v>1.0018813499999999</v>
      </c>
      <c r="J1822" s="40">
        <f t="shared" si="410"/>
        <v>3.5999999999999997E-2</v>
      </c>
      <c r="K1822" s="98">
        <f t="shared" si="402"/>
        <v>43817</v>
      </c>
      <c r="L1822" s="43">
        <f t="shared" si="411"/>
        <v>10</v>
      </c>
      <c r="M1822" s="44">
        <f t="shared" si="403"/>
        <v>11</v>
      </c>
      <c r="N1822" s="8">
        <f t="shared" si="404"/>
        <v>1.001544996</v>
      </c>
      <c r="O1822" s="8">
        <f t="shared" ca="1" si="405"/>
        <v>1.003429253</v>
      </c>
      <c r="P1822" s="44">
        <v>0</v>
      </c>
      <c r="Q1822" s="42">
        <f t="shared" ca="1" si="406"/>
        <v>5706.3349854300004</v>
      </c>
      <c r="R1822" s="42"/>
      <c r="S1822" s="34">
        <f t="shared" si="407"/>
        <v>0</v>
      </c>
      <c r="T1822" s="34"/>
    </row>
    <row r="1823" spans="1:20" x14ac:dyDescent="0.2">
      <c r="A1823" s="38">
        <f t="shared" si="409"/>
        <v>43836</v>
      </c>
      <c r="B1823" s="39">
        <f t="shared" ca="1" si="398"/>
        <v>1669723.2463759391</v>
      </c>
      <c r="C1823" s="34">
        <f t="shared" ca="1" si="399"/>
        <v>1664016.9113905092</v>
      </c>
      <c r="D1823" s="34"/>
      <c r="E1823" s="40">
        <f ca="1">IF(A1823&lt;$B$1,VLOOKUP(A1823,[1]DI!$A$4:$B$15000,2,FALSE),0)</f>
        <v>4.4000000000000004E-2</v>
      </c>
      <c r="F1823" s="41">
        <f t="shared" ca="1" si="408"/>
        <v>1.0001708855892</v>
      </c>
      <c r="G1823" s="41">
        <f ca="1">(TRUNC(PRODUCT($F$11:$F1822),16))</f>
        <v>1.59170528830221</v>
      </c>
      <c r="H1823" s="42">
        <f t="shared" ca="1" si="400"/>
        <v>1.58871635930804</v>
      </c>
      <c r="I1823" s="42">
        <f t="shared" ca="1" si="401"/>
        <v>1.0018813499999999</v>
      </c>
      <c r="J1823" s="40">
        <f t="shared" si="410"/>
        <v>3.5999999999999997E-2</v>
      </c>
      <c r="K1823" s="98">
        <f t="shared" si="402"/>
        <v>43817</v>
      </c>
      <c r="L1823" s="43">
        <f t="shared" si="411"/>
        <v>11</v>
      </c>
      <c r="M1823" s="44">
        <f t="shared" si="403"/>
        <v>11</v>
      </c>
      <c r="N1823" s="8">
        <f t="shared" si="404"/>
        <v>1.001544996</v>
      </c>
      <c r="O1823" s="8">
        <f t="shared" ca="1" si="405"/>
        <v>1.003429253</v>
      </c>
      <c r="P1823" s="44">
        <v>0</v>
      </c>
      <c r="Q1823" s="42">
        <f t="shared" ca="1" si="406"/>
        <v>5706.3349854300004</v>
      </c>
      <c r="R1823" s="42"/>
      <c r="S1823" s="34">
        <f t="shared" si="407"/>
        <v>0</v>
      </c>
      <c r="T1823" s="34"/>
    </row>
    <row r="1824" spans="1:20" x14ac:dyDescent="0.2">
      <c r="A1824" s="38">
        <f t="shared" si="409"/>
        <v>43837</v>
      </c>
      <c r="B1824" s="39">
        <f t="shared" ca="1" si="398"/>
        <v>1670242.9787619791</v>
      </c>
      <c r="C1824" s="34">
        <f t="shared" ca="1" si="399"/>
        <v>1664016.9113905092</v>
      </c>
      <c r="D1824" s="34"/>
      <c r="E1824" s="40">
        <f ca="1">IF(A1824&lt;$B$1,VLOOKUP(A1824,[1]DI!$A$4:$B$15000,2,FALSE),0)</f>
        <v>4.4000000000000004E-2</v>
      </c>
      <c r="F1824" s="41">
        <f t="shared" ca="1" si="408"/>
        <v>1.0001708855892</v>
      </c>
      <c r="G1824" s="41">
        <f ca="1">(TRUNC(PRODUCT($F$11:$F1823),16))</f>
        <v>1.5919772877982299</v>
      </c>
      <c r="H1824" s="42">
        <f t="shared" ca="1" si="400"/>
        <v>1.58871635930804</v>
      </c>
      <c r="I1824" s="42">
        <f t="shared" ca="1" si="401"/>
        <v>1.0020525600000001</v>
      </c>
      <c r="J1824" s="40">
        <f t="shared" si="410"/>
        <v>3.5999999999999997E-2</v>
      </c>
      <c r="K1824" s="98">
        <f t="shared" si="402"/>
        <v>43817</v>
      </c>
      <c r="L1824" s="43">
        <f t="shared" si="411"/>
        <v>12</v>
      </c>
      <c r="M1824" s="44">
        <f t="shared" si="403"/>
        <v>12</v>
      </c>
      <c r="N1824" s="8">
        <f t="shared" si="404"/>
        <v>1.0016855689999999</v>
      </c>
      <c r="O1824" s="8">
        <f t="shared" ca="1" si="405"/>
        <v>1.0037415890000001</v>
      </c>
      <c r="P1824" s="44">
        <v>0</v>
      </c>
      <c r="Q1824" s="42">
        <f t="shared" ca="1" si="406"/>
        <v>6226.0673714699997</v>
      </c>
      <c r="R1824" s="42"/>
      <c r="S1824" s="34">
        <f t="shared" si="407"/>
        <v>0</v>
      </c>
      <c r="T1824" s="34"/>
    </row>
    <row r="1825" spans="1:20" x14ac:dyDescent="0.2">
      <c r="A1825" s="38">
        <f t="shared" si="409"/>
        <v>43838</v>
      </c>
      <c r="B1825" s="39">
        <f t="shared" ref="B1825:B1888" ca="1" si="412">IF(A1825&lt;=TODAY(),C1825+Q1825,IF(AND(A1825&gt;TODAY(),A1825&lt;=$B$1),IF(VLOOKUP(TODAY(),$A$10:$E$2000,5,FALSE)=0,"n.d",C1825+Q1825),"n.d"))</f>
        <v>1670762.8559174892</v>
      </c>
      <c r="C1825" s="34">
        <f t="shared" ref="C1825:C1888" ca="1" si="413">(C1824-S1824)</f>
        <v>1664016.9113905092</v>
      </c>
      <c r="D1825" s="34"/>
      <c r="E1825" s="40">
        <f ca="1">IF(A1825&lt;$B$1,VLOOKUP(A1825,[1]DI!$A$4:$B$15000,2,FALSE),0)</f>
        <v>4.4000000000000004E-2</v>
      </c>
      <c r="F1825" s="41">
        <f t="shared" ca="1" si="408"/>
        <v>1.0001708855892</v>
      </c>
      <c r="G1825" s="41">
        <f ca="1">(TRUNC(PRODUCT($F$11:$F1824),16))</f>
        <v>1.5922493337750501</v>
      </c>
      <c r="H1825" s="42">
        <f t="shared" ref="H1825:H1888" ca="1" si="414">IF(P1824&gt;0,G1824,H1824)</f>
        <v>1.58871635930804</v>
      </c>
      <c r="I1825" s="42">
        <f t="shared" ref="I1825:I1888" ca="1" si="415">ROUND(G1825/H1825,8)</f>
        <v>1.0022237899999999</v>
      </c>
      <c r="J1825" s="40">
        <f t="shared" si="410"/>
        <v>3.5999999999999997E-2</v>
      </c>
      <c r="K1825" s="98">
        <f t="shared" ref="K1825:K1888" si="416">IF(P1824&gt;0,A1824,K1824)</f>
        <v>43817</v>
      </c>
      <c r="L1825" s="43">
        <f t="shared" si="411"/>
        <v>13</v>
      </c>
      <c r="M1825" s="44">
        <f t="shared" ref="M1825:M1888" si="417">IF(AND(L1825=1,L1824=1),1,IF(L1825&gt;0,IF(L1825=L1824,L1825+1,L1825),0))</f>
        <v>13</v>
      </c>
      <c r="N1825" s="8">
        <f t="shared" ref="N1825:N1888" si="418">ROUND((J1825+1)^(M1825/252),9)</f>
        <v>1.0018261610000001</v>
      </c>
      <c r="O1825" s="8">
        <f t="shared" ref="O1825:O1888" ca="1" si="419">ROUND(I1825*N1825,9)</f>
        <v>1.0040540120000001</v>
      </c>
      <c r="P1825" s="44">
        <v>0</v>
      </c>
      <c r="Q1825" s="42">
        <f t="shared" ref="Q1825:Q1888" ca="1" si="420">TRUNC(((O1825-1)*C1825),8)</f>
        <v>6745.9445269799999</v>
      </c>
      <c r="R1825" s="42"/>
      <c r="S1825" s="34">
        <f t="shared" ref="S1825:S1888" si="421">IF(T1825&gt;0,T1825-Q1825,0)</f>
        <v>0</v>
      </c>
      <c r="T1825" s="34"/>
    </row>
    <row r="1826" spans="1:20" x14ac:dyDescent="0.2">
      <c r="A1826" s="38">
        <f t="shared" si="409"/>
        <v>43839</v>
      </c>
      <c r="B1826" s="39">
        <f t="shared" ca="1" si="412"/>
        <v>1671282.9144508392</v>
      </c>
      <c r="C1826" s="34">
        <f t="shared" ca="1" si="413"/>
        <v>1664016.9113905092</v>
      </c>
      <c r="D1826" s="34"/>
      <c r="E1826" s="40">
        <f ca="1">IF(A1826&lt;$B$1,VLOOKUP(A1826,[1]DI!$A$4:$B$15000,2,FALSE),0)</f>
        <v>4.4000000000000004E-2</v>
      </c>
      <c r="F1826" s="41">
        <f t="shared" ca="1" si="408"/>
        <v>1.0001708855892</v>
      </c>
      <c r="G1826" s="41">
        <f ca="1">(TRUNC(PRODUCT($F$11:$F1825),16))</f>
        <v>1.5925214262406</v>
      </c>
      <c r="H1826" s="42">
        <f t="shared" ca="1" si="414"/>
        <v>1.58871635930804</v>
      </c>
      <c r="I1826" s="42">
        <f t="shared" ca="1" si="415"/>
        <v>1.00239506</v>
      </c>
      <c r="J1826" s="40">
        <f t="shared" si="410"/>
        <v>3.5999999999999997E-2</v>
      </c>
      <c r="K1826" s="98">
        <f t="shared" si="416"/>
        <v>43817</v>
      </c>
      <c r="L1826" s="43">
        <f t="shared" si="411"/>
        <v>14</v>
      </c>
      <c r="M1826" s="44">
        <f t="shared" si="417"/>
        <v>14</v>
      </c>
      <c r="N1826" s="8">
        <f t="shared" si="418"/>
        <v>1.0019667729999999</v>
      </c>
      <c r="O1826" s="8">
        <f t="shared" ca="1" si="419"/>
        <v>1.004366544</v>
      </c>
      <c r="P1826" s="44">
        <v>0</v>
      </c>
      <c r="Q1826" s="42">
        <f t="shared" ca="1" si="420"/>
        <v>7266.0030603300002</v>
      </c>
      <c r="R1826" s="42"/>
      <c r="S1826" s="34">
        <f t="shared" si="421"/>
        <v>0</v>
      </c>
      <c r="T1826" s="34"/>
    </row>
    <row r="1827" spans="1:20" x14ac:dyDescent="0.2">
      <c r="A1827" s="38">
        <f t="shared" si="409"/>
        <v>43840</v>
      </c>
      <c r="B1827" s="39">
        <f t="shared" ca="1" si="412"/>
        <v>1671803.1177536591</v>
      </c>
      <c r="C1827" s="34">
        <f t="shared" ca="1" si="413"/>
        <v>1664016.9113905092</v>
      </c>
      <c r="D1827" s="34"/>
      <c r="E1827" s="40">
        <f ca="1">IF(A1827&lt;$B$1,VLOOKUP(A1827,[1]DI!$A$4:$B$15000,2,FALSE),0)</f>
        <v>4.4000000000000004E-2</v>
      </c>
      <c r="F1827" s="41">
        <f t="shared" ca="1" si="408"/>
        <v>1.0001708855892</v>
      </c>
      <c r="G1827" s="41">
        <f ca="1">(TRUNC(PRODUCT($F$11:$F1826),16))</f>
        <v>1.59279356520284</v>
      </c>
      <c r="H1827" s="42">
        <f t="shared" ca="1" si="414"/>
        <v>1.58871635930804</v>
      </c>
      <c r="I1827" s="42">
        <f t="shared" ca="1" si="415"/>
        <v>1.0025663499999999</v>
      </c>
      <c r="J1827" s="40">
        <f t="shared" si="410"/>
        <v>3.5999999999999997E-2</v>
      </c>
      <c r="K1827" s="98">
        <f t="shared" si="416"/>
        <v>43817</v>
      </c>
      <c r="L1827" s="43">
        <f t="shared" si="411"/>
        <v>15</v>
      </c>
      <c r="M1827" s="44">
        <f t="shared" si="417"/>
        <v>15</v>
      </c>
      <c r="N1827" s="8">
        <f t="shared" si="418"/>
        <v>1.0021074050000001</v>
      </c>
      <c r="O1827" s="8">
        <f t="shared" ca="1" si="419"/>
        <v>1.004679163</v>
      </c>
      <c r="P1827" s="44">
        <v>55</v>
      </c>
      <c r="Q1827" s="42">
        <f t="shared" ca="1" si="420"/>
        <v>7786.2063631499996</v>
      </c>
      <c r="R1827" s="42"/>
      <c r="S1827" s="34">
        <f t="shared" ca="1" si="421"/>
        <v>4783.7586268500008</v>
      </c>
      <c r="T1827" s="34">
        <v>12569.96499</v>
      </c>
    </row>
    <row r="1828" spans="1:20" x14ac:dyDescent="0.2">
      <c r="A1828" s="38">
        <f t="shared" si="409"/>
        <v>43841</v>
      </c>
      <c r="B1828" s="39">
        <f t="shared" ca="1" si="412"/>
        <v>1659749.6222671191</v>
      </c>
      <c r="C1828" s="34">
        <f t="shared" ca="1" si="413"/>
        <v>1659233.1527636591</v>
      </c>
      <c r="D1828" s="34"/>
      <c r="E1828" s="40">
        <f ca="1">IF(A1828&lt;$B$1,VLOOKUP(A1828,[1]DI!$A$4:$B$15000,2,FALSE),0)</f>
        <v>0</v>
      </c>
      <c r="F1828" s="41">
        <f t="shared" ca="1" si="408"/>
        <v>1</v>
      </c>
      <c r="G1828" s="41">
        <f ca="1">(TRUNC(PRODUCT($F$11:$F1827),16))</f>
        <v>1.5930657506696999</v>
      </c>
      <c r="H1828" s="42">
        <f t="shared" ca="1" si="414"/>
        <v>1.59279356520284</v>
      </c>
      <c r="I1828" s="42">
        <f t="shared" ca="1" si="415"/>
        <v>1.0001708899999999</v>
      </c>
      <c r="J1828" s="40">
        <f t="shared" si="410"/>
        <v>3.5999999999999997E-2</v>
      </c>
      <c r="K1828" s="98">
        <f t="shared" si="416"/>
        <v>43840</v>
      </c>
      <c r="L1828" s="43">
        <f t="shared" si="411"/>
        <v>1</v>
      </c>
      <c r="M1828" s="44">
        <f t="shared" si="417"/>
        <v>1</v>
      </c>
      <c r="N1828" s="8">
        <f t="shared" si="418"/>
        <v>1.000140356</v>
      </c>
      <c r="O1828" s="8">
        <f t="shared" ca="1" si="419"/>
        <v>1.0003112700000001</v>
      </c>
      <c r="P1828" s="44">
        <v>0</v>
      </c>
      <c r="Q1828" s="42">
        <f t="shared" ca="1" si="420"/>
        <v>516.46950346000006</v>
      </c>
      <c r="R1828" s="42"/>
      <c r="S1828" s="34">
        <f t="shared" si="421"/>
        <v>0</v>
      </c>
      <c r="T1828" s="34"/>
    </row>
    <row r="1829" spans="1:20" x14ac:dyDescent="0.2">
      <c r="A1829" s="38">
        <f t="shared" si="409"/>
        <v>43842</v>
      </c>
      <c r="B1829" s="39">
        <f t="shared" ca="1" si="412"/>
        <v>1659749.6222671191</v>
      </c>
      <c r="C1829" s="34">
        <f t="shared" ca="1" si="413"/>
        <v>1659233.1527636591</v>
      </c>
      <c r="D1829" s="34"/>
      <c r="E1829" s="40">
        <f ca="1">IF(A1829&lt;$B$1,VLOOKUP(A1829,[1]DI!$A$4:$B$15000,2,FALSE),0)</f>
        <v>0</v>
      </c>
      <c r="F1829" s="41">
        <f t="shared" ca="1" si="408"/>
        <v>1</v>
      </c>
      <c r="G1829" s="41">
        <f ca="1">(TRUNC(PRODUCT($F$11:$F1828),16))</f>
        <v>1.5930657506696999</v>
      </c>
      <c r="H1829" s="42">
        <f t="shared" ca="1" si="414"/>
        <v>1.59279356520284</v>
      </c>
      <c r="I1829" s="42">
        <f t="shared" ca="1" si="415"/>
        <v>1.0001708899999999</v>
      </c>
      <c r="J1829" s="40">
        <f t="shared" si="410"/>
        <v>3.5999999999999997E-2</v>
      </c>
      <c r="K1829" s="98">
        <f t="shared" si="416"/>
        <v>43840</v>
      </c>
      <c r="L1829" s="43">
        <f t="shared" si="411"/>
        <v>1</v>
      </c>
      <c r="M1829" s="44">
        <f t="shared" si="417"/>
        <v>1</v>
      </c>
      <c r="N1829" s="8">
        <f t="shared" si="418"/>
        <v>1.000140356</v>
      </c>
      <c r="O1829" s="8">
        <f t="shared" ca="1" si="419"/>
        <v>1.0003112700000001</v>
      </c>
      <c r="P1829" s="44">
        <v>0</v>
      </c>
      <c r="Q1829" s="42">
        <f t="shared" ca="1" si="420"/>
        <v>516.46950346000006</v>
      </c>
      <c r="R1829" s="42"/>
      <c r="S1829" s="34">
        <f t="shared" si="421"/>
        <v>0</v>
      </c>
      <c r="T1829" s="34"/>
    </row>
    <row r="1830" spans="1:20" x14ac:dyDescent="0.2">
      <c r="A1830" s="38">
        <f t="shared" si="409"/>
        <v>43843</v>
      </c>
      <c r="B1830" s="39">
        <f t="shared" ca="1" si="412"/>
        <v>1659749.6222671191</v>
      </c>
      <c r="C1830" s="34">
        <f t="shared" ca="1" si="413"/>
        <v>1659233.1527636591</v>
      </c>
      <c r="D1830" s="34"/>
      <c r="E1830" s="40">
        <f ca="1">IF(A1830&lt;$B$1,VLOOKUP(A1830,[1]DI!$A$4:$B$15000,2,FALSE),0)</f>
        <v>4.4000000000000004E-2</v>
      </c>
      <c r="F1830" s="41">
        <f t="shared" ca="1" si="408"/>
        <v>1.0001708855892</v>
      </c>
      <c r="G1830" s="41">
        <f ca="1">(TRUNC(PRODUCT($F$11:$F1829),16))</f>
        <v>1.5930657506696999</v>
      </c>
      <c r="H1830" s="42">
        <f t="shared" ca="1" si="414"/>
        <v>1.59279356520284</v>
      </c>
      <c r="I1830" s="42">
        <f t="shared" ca="1" si="415"/>
        <v>1.0001708899999999</v>
      </c>
      <c r="J1830" s="40">
        <f t="shared" si="410"/>
        <v>3.5999999999999997E-2</v>
      </c>
      <c r="K1830" s="98">
        <f t="shared" si="416"/>
        <v>43840</v>
      </c>
      <c r="L1830" s="43">
        <f t="shared" si="411"/>
        <v>1</v>
      </c>
      <c r="M1830" s="44">
        <f t="shared" si="417"/>
        <v>1</v>
      </c>
      <c r="N1830" s="8">
        <f t="shared" si="418"/>
        <v>1.000140356</v>
      </c>
      <c r="O1830" s="8">
        <f t="shared" ca="1" si="419"/>
        <v>1.0003112700000001</v>
      </c>
      <c r="P1830" s="44">
        <v>0</v>
      </c>
      <c r="Q1830" s="42">
        <f t="shared" ca="1" si="420"/>
        <v>516.46950346000006</v>
      </c>
      <c r="R1830" s="42"/>
      <c r="S1830" s="34">
        <f t="shared" si="421"/>
        <v>0</v>
      </c>
      <c r="T1830" s="34"/>
    </row>
    <row r="1831" spans="1:20" x14ac:dyDescent="0.2">
      <c r="A1831" s="38">
        <f t="shared" si="409"/>
        <v>43844</v>
      </c>
      <c r="B1831" s="39">
        <f t="shared" ca="1" si="412"/>
        <v>1660266.2361238592</v>
      </c>
      <c r="C1831" s="34">
        <f t="shared" ca="1" si="413"/>
        <v>1659233.1527636591</v>
      </c>
      <c r="D1831" s="34"/>
      <c r="E1831" s="40">
        <f ca="1">IF(A1831&lt;$B$1,VLOOKUP(A1831,[1]DI!$A$4:$B$15000,2,FALSE),0)</f>
        <v>4.4000000000000004E-2</v>
      </c>
      <c r="F1831" s="41">
        <f t="shared" ca="1" si="408"/>
        <v>1.0001708855892</v>
      </c>
      <c r="G1831" s="41">
        <f ca="1">(TRUNC(PRODUCT($F$11:$F1830),16))</f>
        <v>1.5933379826491401</v>
      </c>
      <c r="H1831" s="42">
        <f t="shared" ca="1" si="414"/>
        <v>1.59279356520284</v>
      </c>
      <c r="I1831" s="42">
        <f t="shared" ca="1" si="415"/>
        <v>1.0003417999999999</v>
      </c>
      <c r="J1831" s="40">
        <f t="shared" si="410"/>
        <v>3.5999999999999997E-2</v>
      </c>
      <c r="K1831" s="98">
        <f t="shared" si="416"/>
        <v>43840</v>
      </c>
      <c r="L1831" s="43">
        <f t="shared" si="411"/>
        <v>2</v>
      </c>
      <c r="M1831" s="44">
        <f t="shared" si="417"/>
        <v>2</v>
      </c>
      <c r="N1831" s="8">
        <f t="shared" si="418"/>
        <v>1.0002807309999999</v>
      </c>
      <c r="O1831" s="8">
        <f t="shared" ca="1" si="419"/>
        <v>1.000622627</v>
      </c>
      <c r="P1831" s="44">
        <v>0</v>
      </c>
      <c r="Q1831" s="42">
        <f t="shared" ca="1" si="420"/>
        <v>1033.0833602</v>
      </c>
      <c r="R1831" s="42"/>
      <c r="S1831" s="34">
        <f t="shared" si="421"/>
        <v>0</v>
      </c>
      <c r="T1831" s="34"/>
    </row>
    <row r="1832" spans="1:20" x14ac:dyDescent="0.2">
      <c r="A1832" s="38">
        <f t="shared" si="409"/>
        <v>43845</v>
      </c>
      <c r="B1832" s="39">
        <f t="shared" ca="1" si="412"/>
        <v>1660783.012585449</v>
      </c>
      <c r="C1832" s="34">
        <f t="shared" ca="1" si="413"/>
        <v>1659233.1527636591</v>
      </c>
      <c r="D1832" s="34"/>
      <c r="E1832" s="40">
        <f ca="1">IF(A1832&lt;$B$1,VLOOKUP(A1832,[1]DI!$A$4:$B$15000,2,FALSE),0)</f>
        <v>4.4000000000000004E-2</v>
      </c>
      <c r="F1832" s="41">
        <f t="shared" ca="1" si="408"/>
        <v>1.0001708855892</v>
      </c>
      <c r="G1832" s="41">
        <f ca="1">(TRUNC(PRODUCT($F$11:$F1831),16))</f>
        <v>1.5936102611491001</v>
      </c>
      <c r="H1832" s="42">
        <f t="shared" ca="1" si="414"/>
        <v>1.59279356520284</v>
      </c>
      <c r="I1832" s="42">
        <f t="shared" ca="1" si="415"/>
        <v>1.00051274</v>
      </c>
      <c r="J1832" s="40">
        <f t="shared" si="410"/>
        <v>3.5999999999999997E-2</v>
      </c>
      <c r="K1832" s="98">
        <f t="shared" si="416"/>
        <v>43840</v>
      </c>
      <c r="L1832" s="43">
        <f t="shared" si="411"/>
        <v>3</v>
      </c>
      <c r="M1832" s="44">
        <f t="shared" si="417"/>
        <v>3</v>
      </c>
      <c r="N1832" s="8">
        <f t="shared" si="418"/>
        <v>1.000421126</v>
      </c>
      <c r="O1832" s="8">
        <f t="shared" ca="1" si="419"/>
        <v>1.0009340819999999</v>
      </c>
      <c r="P1832" s="44">
        <v>0</v>
      </c>
      <c r="Q1832" s="42">
        <f t="shared" ca="1" si="420"/>
        <v>1549.8598217900001</v>
      </c>
      <c r="R1832" s="42"/>
      <c r="S1832" s="34">
        <f t="shared" si="421"/>
        <v>0</v>
      </c>
      <c r="T1832" s="34"/>
    </row>
    <row r="1833" spans="1:20" x14ac:dyDescent="0.2">
      <c r="A1833" s="38">
        <f t="shared" si="409"/>
        <v>43846</v>
      </c>
      <c r="B1833" s="39">
        <f t="shared" ca="1" si="412"/>
        <v>1661299.9682442292</v>
      </c>
      <c r="C1833" s="34">
        <f t="shared" ca="1" si="413"/>
        <v>1659233.1527636591</v>
      </c>
      <c r="D1833" s="34"/>
      <c r="E1833" s="40">
        <f ca="1">IF(A1833&lt;$B$1,VLOOKUP(A1833,[1]DI!$A$4:$B$15000,2,FALSE),0)</f>
        <v>4.4000000000000004E-2</v>
      </c>
      <c r="F1833" s="41">
        <f t="shared" ca="1" si="408"/>
        <v>1.0001708855892</v>
      </c>
      <c r="G1833" s="41">
        <f ca="1">(TRUNC(PRODUCT($F$11:$F1832),16))</f>
        <v>1.5938825861775301</v>
      </c>
      <c r="H1833" s="42">
        <f t="shared" ca="1" si="414"/>
        <v>1.59279356520284</v>
      </c>
      <c r="I1833" s="42">
        <f t="shared" ca="1" si="415"/>
        <v>1.0006837200000001</v>
      </c>
      <c r="J1833" s="40">
        <f t="shared" si="410"/>
        <v>3.5999999999999997E-2</v>
      </c>
      <c r="K1833" s="98">
        <f t="shared" si="416"/>
        <v>43840</v>
      </c>
      <c r="L1833" s="43">
        <f t="shared" si="411"/>
        <v>4</v>
      </c>
      <c r="M1833" s="44">
        <f t="shared" si="417"/>
        <v>4</v>
      </c>
      <c r="N1833" s="8">
        <f t="shared" si="418"/>
        <v>1.0005615409999999</v>
      </c>
      <c r="O1833" s="8">
        <f t="shared" ca="1" si="419"/>
        <v>1.001245645</v>
      </c>
      <c r="P1833" s="44">
        <v>0</v>
      </c>
      <c r="Q1833" s="42">
        <f t="shared" ca="1" si="420"/>
        <v>2066.8154805700001</v>
      </c>
      <c r="R1833" s="42"/>
      <c r="S1833" s="34">
        <f t="shared" si="421"/>
        <v>0</v>
      </c>
      <c r="T1833" s="34"/>
    </row>
    <row r="1834" spans="1:20" x14ac:dyDescent="0.2">
      <c r="A1834" s="38">
        <f t="shared" si="409"/>
        <v>43847</v>
      </c>
      <c r="B1834" s="39">
        <f t="shared" ca="1" si="412"/>
        <v>1661817.0682562892</v>
      </c>
      <c r="C1834" s="34">
        <f t="shared" ca="1" si="413"/>
        <v>1659233.1527636591</v>
      </c>
      <c r="D1834" s="34"/>
      <c r="E1834" s="40">
        <f ca="1">IF(A1834&lt;$B$1,VLOOKUP(A1834,[1]DI!$A$4:$B$15000,2,FALSE),0)</f>
        <v>4.4000000000000004E-2</v>
      </c>
      <c r="F1834" s="41">
        <f t="shared" ca="1" si="408"/>
        <v>1.0001708855892</v>
      </c>
      <c r="G1834" s="41">
        <f ca="1">(TRUNC(PRODUCT($F$11:$F1833),16))</f>
        <v>1.5941549577423899</v>
      </c>
      <c r="H1834" s="42">
        <f t="shared" ca="1" si="414"/>
        <v>1.59279356520284</v>
      </c>
      <c r="I1834" s="42">
        <f t="shared" ca="1" si="415"/>
        <v>1.00085472</v>
      </c>
      <c r="J1834" s="40">
        <f t="shared" si="410"/>
        <v>3.5999999999999997E-2</v>
      </c>
      <c r="K1834" s="98">
        <f t="shared" si="416"/>
        <v>43840</v>
      </c>
      <c r="L1834" s="43">
        <f t="shared" si="411"/>
        <v>5</v>
      </c>
      <c r="M1834" s="44">
        <f t="shared" si="417"/>
        <v>5</v>
      </c>
      <c r="N1834" s="8">
        <f t="shared" si="418"/>
        <v>1.0007019749999999</v>
      </c>
      <c r="O1834" s="8">
        <f t="shared" ca="1" si="419"/>
        <v>1.001557295</v>
      </c>
      <c r="P1834" s="44">
        <v>0</v>
      </c>
      <c r="Q1834" s="42">
        <f t="shared" ca="1" si="420"/>
        <v>2583.9154926299998</v>
      </c>
      <c r="R1834" s="42"/>
      <c r="S1834" s="34">
        <f t="shared" si="421"/>
        <v>0</v>
      </c>
      <c r="T1834" s="34"/>
    </row>
    <row r="1835" spans="1:20" x14ac:dyDescent="0.2">
      <c r="A1835" s="38">
        <f t="shared" si="409"/>
        <v>43848</v>
      </c>
      <c r="B1835" s="39">
        <f t="shared" ca="1" si="412"/>
        <v>1662334.330873199</v>
      </c>
      <c r="C1835" s="34">
        <f t="shared" ca="1" si="413"/>
        <v>1659233.1527636591</v>
      </c>
      <c r="D1835" s="34"/>
      <c r="E1835" s="40">
        <f ca="1">IF(A1835&lt;$B$1,VLOOKUP(A1835,[1]DI!$A$4:$B$15000,2,FALSE),0)</f>
        <v>0</v>
      </c>
      <c r="F1835" s="41">
        <f t="shared" ca="1" si="408"/>
        <v>1</v>
      </c>
      <c r="G1835" s="41">
        <f ca="1">(TRUNC(PRODUCT($F$11:$F1834),16))</f>
        <v>1.5944273758516201</v>
      </c>
      <c r="H1835" s="42">
        <f t="shared" ca="1" si="414"/>
        <v>1.59279356520284</v>
      </c>
      <c r="I1835" s="42">
        <f t="shared" ca="1" si="415"/>
        <v>1.0010257499999999</v>
      </c>
      <c r="J1835" s="40">
        <f t="shared" si="410"/>
        <v>3.5999999999999997E-2</v>
      </c>
      <c r="K1835" s="98">
        <f t="shared" si="416"/>
        <v>43840</v>
      </c>
      <c r="L1835" s="43">
        <f t="shared" si="411"/>
        <v>5</v>
      </c>
      <c r="M1835" s="44">
        <f t="shared" si="417"/>
        <v>6</v>
      </c>
      <c r="N1835" s="8">
        <f t="shared" si="418"/>
        <v>1.000842429</v>
      </c>
      <c r="O1835" s="8">
        <f t="shared" ca="1" si="419"/>
        <v>1.0018690429999999</v>
      </c>
      <c r="P1835" s="44">
        <v>0</v>
      </c>
      <c r="Q1835" s="42">
        <f t="shared" ca="1" si="420"/>
        <v>3101.1781095400002</v>
      </c>
      <c r="R1835" s="42"/>
      <c r="S1835" s="34">
        <f t="shared" si="421"/>
        <v>0</v>
      </c>
      <c r="T1835" s="34"/>
    </row>
    <row r="1836" spans="1:20" x14ac:dyDescent="0.2">
      <c r="A1836" s="38">
        <f t="shared" si="409"/>
        <v>43849</v>
      </c>
      <c r="B1836" s="39">
        <f t="shared" ca="1" si="412"/>
        <v>1662334.330873199</v>
      </c>
      <c r="C1836" s="34">
        <f t="shared" ca="1" si="413"/>
        <v>1659233.1527636591</v>
      </c>
      <c r="D1836" s="34"/>
      <c r="E1836" s="40">
        <f ca="1">IF(A1836&lt;$B$1,VLOOKUP(A1836,[1]DI!$A$4:$B$15000,2,FALSE),0)</f>
        <v>0</v>
      </c>
      <c r="F1836" s="41">
        <f t="shared" ca="1" si="408"/>
        <v>1</v>
      </c>
      <c r="G1836" s="41">
        <f ca="1">(TRUNC(PRODUCT($F$11:$F1835),16))</f>
        <v>1.5944273758516201</v>
      </c>
      <c r="H1836" s="42">
        <f t="shared" ca="1" si="414"/>
        <v>1.59279356520284</v>
      </c>
      <c r="I1836" s="42">
        <f t="shared" ca="1" si="415"/>
        <v>1.0010257499999999</v>
      </c>
      <c r="J1836" s="40">
        <f t="shared" si="410"/>
        <v>3.5999999999999997E-2</v>
      </c>
      <c r="K1836" s="98">
        <f t="shared" si="416"/>
        <v>43840</v>
      </c>
      <c r="L1836" s="43">
        <f t="shared" si="411"/>
        <v>5</v>
      </c>
      <c r="M1836" s="44">
        <f t="shared" si="417"/>
        <v>6</v>
      </c>
      <c r="N1836" s="8">
        <f t="shared" si="418"/>
        <v>1.000842429</v>
      </c>
      <c r="O1836" s="8">
        <f t="shared" ca="1" si="419"/>
        <v>1.0018690429999999</v>
      </c>
      <c r="P1836" s="44">
        <v>0</v>
      </c>
      <c r="Q1836" s="42">
        <f t="shared" ca="1" si="420"/>
        <v>3101.1781095400002</v>
      </c>
      <c r="R1836" s="42"/>
      <c r="S1836" s="34">
        <f t="shared" si="421"/>
        <v>0</v>
      </c>
      <c r="T1836" s="34"/>
    </row>
    <row r="1837" spans="1:20" x14ac:dyDescent="0.2">
      <c r="A1837" s="38">
        <f t="shared" si="409"/>
        <v>43850</v>
      </c>
      <c r="B1837" s="39">
        <f t="shared" ca="1" si="412"/>
        <v>1662334.330873199</v>
      </c>
      <c r="C1837" s="34">
        <f t="shared" ca="1" si="413"/>
        <v>1659233.1527636591</v>
      </c>
      <c r="D1837" s="34"/>
      <c r="E1837" s="40">
        <f ca="1">IF(A1837&lt;$B$1,VLOOKUP(A1837,[1]DI!$A$4:$B$15000,2,FALSE),0)</f>
        <v>4.4000000000000004E-2</v>
      </c>
      <c r="F1837" s="41">
        <f t="shared" ca="1" si="408"/>
        <v>1.0001708855892</v>
      </c>
      <c r="G1837" s="41">
        <f ca="1">(TRUNC(PRODUCT($F$11:$F1836),16))</f>
        <v>1.5944273758516201</v>
      </c>
      <c r="H1837" s="42">
        <f t="shared" ca="1" si="414"/>
        <v>1.59279356520284</v>
      </c>
      <c r="I1837" s="42">
        <f t="shared" ca="1" si="415"/>
        <v>1.0010257499999999</v>
      </c>
      <c r="J1837" s="40">
        <f t="shared" si="410"/>
        <v>3.5999999999999997E-2</v>
      </c>
      <c r="K1837" s="98">
        <f t="shared" si="416"/>
        <v>43840</v>
      </c>
      <c r="L1837" s="43">
        <f t="shared" si="411"/>
        <v>6</v>
      </c>
      <c r="M1837" s="44">
        <f t="shared" si="417"/>
        <v>6</v>
      </c>
      <c r="N1837" s="8">
        <f t="shared" si="418"/>
        <v>1.000842429</v>
      </c>
      <c r="O1837" s="8">
        <f t="shared" ca="1" si="419"/>
        <v>1.0018690429999999</v>
      </c>
      <c r="P1837" s="44">
        <v>0</v>
      </c>
      <c r="Q1837" s="42">
        <f t="shared" ca="1" si="420"/>
        <v>3101.1781095400002</v>
      </c>
      <c r="R1837" s="42"/>
      <c r="S1837" s="34">
        <f t="shared" si="421"/>
        <v>0</v>
      </c>
      <c r="T1837" s="34"/>
    </row>
    <row r="1838" spans="1:20" x14ac:dyDescent="0.2">
      <c r="A1838" s="38">
        <f t="shared" si="409"/>
        <v>43851</v>
      </c>
      <c r="B1838" s="39">
        <f t="shared" ca="1" si="412"/>
        <v>1662851.7560949491</v>
      </c>
      <c r="C1838" s="34">
        <f t="shared" ca="1" si="413"/>
        <v>1659233.1527636591</v>
      </c>
      <c r="D1838" s="34"/>
      <c r="E1838" s="40">
        <f ca="1">IF(A1838&lt;$B$1,VLOOKUP(A1838,[1]DI!$A$4:$B$15000,2,FALSE),0)</f>
        <v>4.4000000000000004E-2</v>
      </c>
      <c r="F1838" s="41">
        <f t="shared" ca="1" si="408"/>
        <v>1.0001708855892</v>
      </c>
      <c r="G1838" s="41">
        <f ca="1">(TRUNC(PRODUCT($F$11:$F1837),16))</f>
        <v>1.59469984051318</v>
      </c>
      <c r="H1838" s="42">
        <f t="shared" ca="1" si="414"/>
        <v>1.59279356520284</v>
      </c>
      <c r="I1838" s="42">
        <f t="shared" ca="1" si="415"/>
        <v>1.0011968099999999</v>
      </c>
      <c r="J1838" s="40">
        <f t="shared" si="410"/>
        <v>3.5999999999999997E-2</v>
      </c>
      <c r="K1838" s="98">
        <f t="shared" si="416"/>
        <v>43840</v>
      </c>
      <c r="L1838" s="43">
        <f t="shared" si="411"/>
        <v>7</v>
      </c>
      <c r="M1838" s="44">
        <f t="shared" si="417"/>
        <v>7</v>
      </c>
      <c r="N1838" s="8">
        <f t="shared" si="418"/>
        <v>1.0009829029999999</v>
      </c>
      <c r="O1838" s="8">
        <f t="shared" ca="1" si="419"/>
        <v>1.0021808889999999</v>
      </c>
      <c r="P1838" s="44">
        <v>0</v>
      </c>
      <c r="Q1838" s="42">
        <f t="shared" ca="1" si="420"/>
        <v>3618.6033312899999</v>
      </c>
      <c r="R1838" s="42"/>
      <c r="S1838" s="34">
        <f t="shared" si="421"/>
        <v>0</v>
      </c>
      <c r="T1838" s="34"/>
    </row>
    <row r="1839" spans="1:20" x14ac:dyDescent="0.2">
      <c r="A1839" s="38">
        <f t="shared" si="409"/>
        <v>43852</v>
      </c>
      <c r="B1839" s="39">
        <f t="shared" ca="1" si="412"/>
        <v>1663369.345580789</v>
      </c>
      <c r="C1839" s="34">
        <f t="shared" ca="1" si="413"/>
        <v>1659233.1527636591</v>
      </c>
      <c r="D1839" s="34"/>
      <c r="E1839" s="40">
        <f ca="1">IF(A1839&lt;$B$1,VLOOKUP(A1839,[1]DI!$A$4:$B$15000,2,FALSE),0)</f>
        <v>4.4000000000000004E-2</v>
      </c>
      <c r="F1839" s="41">
        <f t="shared" ca="1" si="408"/>
        <v>1.0001708855892</v>
      </c>
      <c r="G1839" s="41">
        <f ca="1">(TRUNC(PRODUCT($F$11:$F1838),16))</f>
        <v>1.5949723517350201</v>
      </c>
      <c r="H1839" s="42">
        <f t="shared" ca="1" si="414"/>
        <v>1.59279356520284</v>
      </c>
      <c r="I1839" s="42">
        <f t="shared" ca="1" si="415"/>
        <v>1.0013679</v>
      </c>
      <c r="J1839" s="40">
        <f t="shared" si="410"/>
        <v>3.5999999999999997E-2</v>
      </c>
      <c r="K1839" s="98">
        <f t="shared" si="416"/>
        <v>43840</v>
      </c>
      <c r="L1839" s="43">
        <f t="shared" si="411"/>
        <v>8</v>
      </c>
      <c r="M1839" s="44">
        <f t="shared" si="417"/>
        <v>8</v>
      </c>
      <c r="N1839" s="8">
        <f t="shared" si="418"/>
        <v>1.001123397</v>
      </c>
      <c r="O1839" s="8">
        <f t="shared" ca="1" si="419"/>
        <v>1.0024928340000001</v>
      </c>
      <c r="P1839" s="44">
        <v>0</v>
      </c>
      <c r="Q1839" s="42">
        <f t="shared" ca="1" si="420"/>
        <v>4136.1928171299996</v>
      </c>
      <c r="R1839" s="42"/>
      <c r="S1839" s="34">
        <f t="shared" si="421"/>
        <v>0</v>
      </c>
      <c r="T1839" s="34"/>
    </row>
    <row r="1840" spans="1:20" x14ac:dyDescent="0.2">
      <c r="A1840" s="38">
        <f t="shared" si="409"/>
        <v>43853</v>
      </c>
      <c r="B1840" s="39">
        <f t="shared" ca="1" si="412"/>
        <v>1663887.0943530092</v>
      </c>
      <c r="C1840" s="34">
        <f t="shared" ca="1" si="413"/>
        <v>1659233.1527636591</v>
      </c>
      <c r="D1840" s="34"/>
      <c r="E1840" s="40">
        <f ca="1">IF(A1840&lt;$B$1,VLOOKUP(A1840,[1]DI!$A$4:$B$15000,2,FALSE),0)</f>
        <v>4.4000000000000004E-2</v>
      </c>
      <c r="F1840" s="41">
        <f t="shared" ca="1" si="408"/>
        <v>1.0001708855892</v>
      </c>
      <c r="G1840" s="41">
        <f ca="1">(TRUNC(PRODUCT($F$11:$F1839),16))</f>
        <v>1.5952449095251</v>
      </c>
      <c r="H1840" s="42">
        <f t="shared" ca="1" si="414"/>
        <v>1.59279356520284</v>
      </c>
      <c r="I1840" s="42">
        <f t="shared" ca="1" si="415"/>
        <v>1.0015390200000001</v>
      </c>
      <c r="J1840" s="40">
        <f t="shared" si="410"/>
        <v>3.5999999999999997E-2</v>
      </c>
      <c r="K1840" s="98">
        <f t="shared" si="416"/>
        <v>43840</v>
      </c>
      <c r="L1840" s="43">
        <f t="shared" si="411"/>
        <v>9</v>
      </c>
      <c r="M1840" s="44">
        <f t="shared" si="417"/>
        <v>9</v>
      </c>
      <c r="N1840" s="8">
        <f t="shared" si="418"/>
        <v>1.00126391</v>
      </c>
      <c r="O1840" s="8">
        <f t="shared" ca="1" si="419"/>
        <v>1.002804875</v>
      </c>
      <c r="P1840" s="44">
        <v>0</v>
      </c>
      <c r="Q1840" s="42">
        <f t="shared" ca="1" si="420"/>
        <v>4653.94158935</v>
      </c>
      <c r="R1840" s="42"/>
      <c r="S1840" s="34">
        <f t="shared" si="421"/>
        <v>0</v>
      </c>
      <c r="T1840" s="34"/>
    </row>
    <row r="1841" spans="1:20" x14ac:dyDescent="0.2">
      <c r="A1841" s="38">
        <f t="shared" si="409"/>
        <v>43854</v>
      </c>
      <c r="B1841" s="39">
        <f t="shared" ca="1" si="412"/>
        <v>1664405.0073893191</v>
      </c>
      <c r="C1841" s="34">
        <f t="shared" ca="1" si="413"/>
        <v>1659233.1527636591</v>
      </c>
      <c r="D1841" s="34"/>
      <c r="E1841" s="40">
        <f ca="1">IF(A1841&lt;$B$1,VLOOKUP(A1841,[1]DI!$A$4:$B$15000,2,FALSE),0)</f>
        <v>4.4000000000000004E-2</v>
      </c>
      <c r="F1841" s="41">
        <f t="shared" ca="1" si="408"/>
        <v>1.0001708855892</v>
      </c>
      <c r="G1841" s="41">
        <f ca="1">(TRUNC(PRODUCT($F$11:$F1840),16))</f>
        <v>1.59551751389139</v>
      </c>
      <c r="H1841" s="42">
        <f t="shared" ca="1" si="414"/>
        <v>1.59279356520284</v>
      </c>
      <c r="I1841" s="42">
        <f t="shared" ca="1" si="415"/>
        <v>1.00171017</v>
      </c>
      <c r="J1841" s="40">
        <f t="shared" si="410"/>
        <v>3.5999999999999997E-2</v>
      </c>
      <c r="K1841" s="98">
        <f t="shared" si="416"/>
        <v>43840</v>
      </c>
      <c r="L1841" s="43">
        <f t="shared" si="411"/>
        <v>10</v>
      </c>
      <c r="M1841" s="44">
        <f t="shared" si="417"/>
        <v>10</v>
      </c>
      <c r="N1841" s="8">
        <f t="shared" si="418"/>
        <v>1.001404443</v>
      </c>
      <c r="O1841" s="8">
        <f t="shared" ca="1" si="419"/>
        <v>1.0031170149999999</v>
      </c>
      <c r="P1841" s="44">
        <v>0</v>
      </c>
      <c r="Q1841" s="42">
        <f t="shared" ca="1" si="420"/>
        <v>5171.8546256600002</v>
      </c>
      <c r="R1841" s="42"/>
      <c r="S1841" s="34">
        <f t="shared" si="421"/>
        <v>0</v>
      </c>
      <c r="T1841" s="34"/>
    </row>
    <row r="1842" spans="1:20" x14ac:dyDescent="0.2">
      <c r="A1842" s="38">
        <f t="shared" si="409"/>
        <v>43855</v>
      </c>
      <c r="B1842" s="39">
        <f t="shared" ca="1" si="412"/>
        <v>1664923.0830304692</v>
      </c>
      <c r="C1842" s="34">
        <f t="shared" ca="1" si="413"/>
        <v>1659233.1527636591</v>
      </c>
      <c r="D1842" s="34"/>
      <c r="E1842" s="40">
        <f ca="1">IF(A1842&lt;$B$1,VLOOKUP(A1842,[1]DI!$A$4:$B$15000,2,FALSE),0)</f>
        <v>0</v>
      </c>
      <c r="F1842" s="41">
        <f t="shared" ca="1" si="408"/>
        <v>1</v>
      </c>
      <c r="G1842" s="41">
        <f ca="1">(TRUNC(PRODUCT($F$11:$F1841),16))</f>
        <v>1.59579016484183</v>
      </c>
      <c r="H1842" s="42">
        <f t="shared" ca="1" si="414"/>
        <v>1.59279356520284</v>
      </c>
      <c r="I1842" s="42">
        <f t="shared" ca="1" si="415"/>
        <v>1.0018813499999999</v>
      </c>
      <c r="J1842" s="40">
        <f t="shared" si="410"/>
        <v>3.5999999999999997E-2</v>
      </c>
      <c r="K1842" s="98">
        <f t="shared" si="416"/>
        <v>43840</v>
      </c>
      <c r="L1842" s="43">
        <f t="shared" si="411"/>
        <v>10</v>
      </c>
      <c r="M1842" s="44">
        <f t="shared" si="417"/>
        <v>11</v>
      </c>
      <c r="N1842" s="8">
        <f t="shared" si="418"/>
        <v>1.001544996</v>
      </c>
      <c r="O1842" s="8">
        <f t="shared" ca="1" si="419"/>
        <v>1.003429253</v>
      </c>
      <c r="P1842" s="44">
        <v>0</v>
      </c>
      <c r="Q1842" s="42">
        <f t="shared" ca="1" si="420"/>
        <v>5689.9302668099999</v>
      </c>
      <c r="R1842" s="42"/>
      <c r="S1842" s="34">
        <f t="shared" si="421"/>
        <v>0</v>
      </c>
      <c r="T1842" s="34"/>
    </row>
    <row r="1843" spans="1:20" x14ac:dyDescent="0.2">
      <c r="A1843" s="38">
        <f t="shared" si="409"/>
        <v>43856</v>
      </c>
      <c r="B1843" s="39">
        <f t="shared" ca="1" si="412"/>
        <v>1664923.0830304692</v>
      </c>
      <c r="C1843" s="34">
        <f t="shared" ca="1" si="413"/>
        <v>1659233.1527636591</v>
      </c>
      <c r="D1843" s="34"/>
      <c r="E1843" s="40">
        <f ca="1">IF(A1843&lt;$B$1,VLOOKUP(A1843,[1]DI!$A$4:$B$15000,2,FALSE),0)</f>
        <v>0</v>
      </c>
      <c r="F1843" s="41">
        <f t="shared" ca="1" si="408"/>
        <v>1</v>
      </c>
      <c r="G1843" s="41">
        <f ca="1">(TRUNC(PRODUCT($F$11:$F1842),16))</f>
        <v>1.59579016484183</v>
      </c>
      <c r="H1843" s="42">
        <f t="shared" ca="1" si="414"/>
        <v>1.59279356520284</v>
      </c>
      <c r="I1843" s="42">
        <f t="shared" ca="1" si="415"/>
        <v>1.0018813499999999</v>
      </c>
      <c r="J1843" s="40">
        <f t="shared" si="410"/>
        <v>3.5999999999999997E-2</v>
      </c>
      <c r="K1843" s="98">
        <f t="shared" si="416"/>
        <v>43840</v>
      </c>
      <c r="L1843" s="43">
        <f t="shared" si="411"/>
        <v>10</v>
      </c>
      <c r="M1843" s="44">
        <f t="shared" si="417"/>
        <v>11</v>
      </c>
      <c r="N1843" s="8">
        <f t="shared" si="418"/>
        <v>1.001544996</v>
      </c>
      <c r="O1843" s="8">
        <f t="shared" ca="1" si="419"/>
        <v>1.003429253</v>
      </c>
      <c r="P1843" s="44">
        <v>0</v>
      </c>
      <c r="Q1843" s="42">
        <f t="shared" ca="1" si="420"/>
        <v>5689.9302668099999</v>
      </c>
      <c r="R1843" s="42"/>
      <c r="S1843" s="34">
        <f t="shared" si="421"/>
        <v>0</v>
      </c>
      <c r="T1843" s="34"/>
    </row>
    <row r="1844" spans="1:20" x14ac:dyDescent="0.2">
      <c r="A1844" s="38">
        <f t="shared" si="409"/>
        <v>43857</v>
      </c>
      <c r="B1844" s="39">
        <f t="shared" ca="1" si="412"/>
        <v>1664923.0830304692</v>
      </c>
      <c r="C1844" s="34">
        <f t="shared" ca="1" si="413"/>
        <v>1659233.1527636591</v>
      </c>
      <c r="D1844" s="34"/>
      <c r="E1844" s="40">
        <f ca="1">IF(A1844&lt;$B$1,VLOOKUP(A1844,[1]DI!$A$4:$B$15000,2,FALSE),0)</f>
        <v>4.4000000000000004E-2</v>
      </c>
      <c r="F1844" s="41">
        <f t="shared" ca="1" si="408"/>
        <v>1.0001708855892</v>
      </c>
      <c r="G1844" s="41">
        <f ca="1">(TRUNC(PRODUCT($F$11:$F1843),16))</f>
        <v>1.59579016484183</v>
      </c>
      <c r="H1844" s="42">
        <f t="shared" ca="1" si="414"/>
        <v>1.59279356520284</v>
      </c>
      <c r="I1844" s="42">
        <f t="shared" ca="1" si="415"/>
        <v>1.0018813499999999</v>
      </c>
      <c r="J1844" s="40">
        <f t="shared" si="410"/>
        <v>3.5999999999999997E-2</v>
      </c>
      <c r="K1844" s="98">
        <f t="shared" si="416"/>
        <v>43840</v>
      </c>
      <c r="L1844" s="43">
        <f t="shared" si="411"/>
        <v>11</v>
      </c>
      <c r="M1844" s="44">
        <f t="shared" si="417"/>
        <v>11</v>
      </c>
      <c r="N1844" s="8">
        <f t="shared" si="418"/>
        <v>1.001544996</v>
      </c>
      <c r="O1844" s="8">
        <f t="shared" ca="1" si="419"/>
        <v>1.003429253</v>
      </c>
      <c r="P1844" s="44">
        <v>0</v>
      </c>
      <c r="Q1844" s="42">
        <f t="shared" ca="1" si="420"/>
        <v>5689.9302668099999</v>
      </c>
      <c r="R1844" s="42"/>
      <c r="S1844" s="34">
        <f t="shared" si="421"/>
        <v>0</v>
      </c>
      <c r="T1844" s="34"/>
    </row>
    <row r="1845" spans="1:20" x14ac:dyDescent="0.2">
      <c r="A1845" s="38">
        <f t="shared" si="409"/>
        <v>43858</v>
      </c>
      <c r="B1845" s="39">
        <f t="shared" ca="1" si="412"/>
        <v>1665441.3212764692</v>
      </c>
      <c r="C1845" s="34">
        <f t="shared" ca="1" si="413"/>
        <v>1659233.1527636591</v>
      </c>
      <c r="D1845" s="34"/>
      <c r="E1845" s="40">
        <f ca="1">IF(A1845&lt;$B$1,VLOOKUP(A1845,[1]DI!$A$4:$B$15000,2,FALSE),0)</f>
        <v>4.4000000000000004E-2</v>
      </c>
      <c r="F1845" s="41">
        <f t="shared" ca="1" si="408"/>
        <v>1.0001708855892</v>
      </c>
      <c r="G1845" s="41">
        <f ca="1">(TRUNC(PRODUCT($F$11:$F1844),16))</f>
        <v>1.59606286238438</v>
      </c>
      <c r="H1845" s="42">
        <f t="shared" ca="1" si="414"/>
        <v>1.59279356520284</v>
      </c>
      <c r="I1845" s="42">
        <f t="shared" ca="1" si="415"/>
        <v>1.0020525600000001</v>
      </c>
      <c r="J1845" s="40">
        <f t="shared" si="410"/>
        <v>3.5999999999999997E-2</v>
      </c>
      <c r="K1845" s="98">
        <f t="shared" si="416"/>
        <v>43840</v>
      </c>
      <c r="L1845" s="43">
        <f t="shared" si="411"/>
        <v>12</v>
      </c>
      <c r="M1845" s="44">
        <f t="shared" si="417"/>
        <v>12</v>
      </c>
      <c r="N1845" s="8">
        <f t="shared" si="418"/>
        <v>1.0016855689999999</v>
      </c>
      <c r="O1845" s="8">
        <f t="shared" ca="1" si="419"/>
        <v>1.0037415890000001</v>
      </c>
      <c r="P1845" s="44">
        <v>0</v>
      </c>
      <c r="Q1845" s="42">
        <f t="shared" ca="1" si="420"/>
        <v>6208.1685128099998</v>
      </c>
      <c r="R1845" s="42"/>
      <c r="S1845" s="34">
        <f t="shared" si="421"/>
        <v>0</v>
      </c>
      <c r="T1845" s="34"/>
    </row>
    <row r="1846" spans="1:20" x14ac:dyDescent="0.2">
      <c r="A1846" s="38">
        <f t="shared" si="409"/>
        <v>43859</v>
      </c>
      <c r="B1846" s="39">
        <f t="shared" ca="1" si="412"/>
        <v>1665959.7038757592</v>
      </c>
      <c r="C1846" s="34">
        <f t="shared" ca="1" si="413"/>
        <v>1659233.1527636591</v>
      </c>
      <c r="D1846" s="34"/>
      <c r="E1846" s="40">
        <f ca="1">IF(A1846&lt;$B$1,VLOOKUP(A1846,[1]DI!$A$4:$B$15000,2,FALSE),0)</f>
        <v>4.4000000000000004E-2</v>
      </c>
      <c r="F1846" s="41">
        <f t="shared" ca="1" si="408"/>
        <v>1.0001708855892</v>
      </c>
      <c r="G1846" s="41">
        <f ca="1">(TRUNC(PRODUCT($F$11:$F1845),16))</f>
        <v>1.59633560652702</v>
      </c>
      <c r="H1846" s="42">
        <f t="shared" ca="1" si="414"/>
        <v>1.59279356520284</v>
      </c>
      <c r="I1846" s="42">
        <f t="shared" ca="1" si="415"/>
        <v>1.0022237899999999</v>
      </c>
      <c r="J1846" s="40">
        <f t="shared" si="410"/>
        <v>3.5999999999999997E-2</v>
      </c>
      <c r="K1846" s="98">
        <f t="shared" si="416"/>
        <v>43840</v>
      </c>
      <c r="L1846" s="43">
        <f t="shared" si="411"/>
        <v>13</v>
      </c>
      <c r="M1846" s="44">
        <f t="shared" si="417"/>
        <v>13</v>
      </c>
      <c r="N1846" s="8">
        <f t="shared" si="418"/>
        <v>1.0018261610000001</v>
      </c>
      <c r="O1846" s="8">
        <f t="shared" ca="1" si="419"/>
        <v>1.0040540120000001</v>
      </c>
      <c r="P1846" s="44">
        <v>0</v>
      </c>
      <c r="Q1846" s="42">
        <f t="shared" ca="1" si="420"/>
        <v>6726.5511121</v>
      </c>
      <c r="R1846" s="42"/>
      <c r="S1846" s="34">
        <f t="shared" si="421"/>
        <v>0</v>
      </c>
      <c r="T1846" s="34"/>
    </row>
    <row r="1847" spans="1:20" x14ac:dyDescent="0.2">
      <c r="A1847" s="38">
        <f t="shared" si="409"/>
        <v>43860</v>
      </c>
      <c r="B1847" s="39">
        <f t="shared" ca="1" si="412"/>
        <v>1666478.2673314591</v>
      </c>
      <c r="C1847" s="34">
        <f t="shared" ca="1" si="413"/>
        <v>1659233.1527636591</v>
      </c>
      <c r="D1847" s="34"/>
      <c r="E1847" s="40">
        <f ca="1">IF(A1847&lt;$B$1,VLOOKUP(A1847,[1]DI!$A$4:$B$15000,2,FALSE),0)</f>
        <v>4.4000000000000004E-2</v>
      </c>
      <c r="F1847" s="41">
        <f t="shared" ca="1" si="408"/>
        <v>1.0001708855892</v>
      </c>
      <c r="G1847" s="41">
        <f ca="1">(TRUNC(PRODUCT($F$11:$F1846),16))</f>
        <v>1.5966083972777101</v>
      </c>
      <c r="H1847" s="42">
        <f t="shared" ca="1" si="414"/>
        <v>1.59279356520284</v>
      </c>
      <c r="I1847" s="42">
        <f t="shared" ca="1" si="415"/>
        <v>1.00239506</v>
      </c>
      <c r="J1847" s="40">
        <f t="shared" si="410"/>
        <v>3.5999999999999997E-2</v>
      </c>
      <c r="K1847" s="98">
        <f t="shared" si="416"/>
        <v>43840</v>
      </c>
      <c r="L1847" s="43">
        <f t="shared" si="411"/>
        <v>14</v>
      </c>
      <c r="M1847" s="44">
        <f t="shared" si="417"/>
        <v>14</v>
      </c>
      <c r="N1847" s="8">
        <f t="shared" si="418"/>
        <v>1.0019667729999999</v>
      </c>
      <c r="O1847" s="8">
        <f t="shared" ca="1" si="419"/>
        <v>1.004366544</v>
      </c>
      <c r="P1847" s="44">
        <v>0</v>
      </c>
      <c r="Q1847" s="42">
        <f t="shared" ca="1" si="420"/>
        <v>7245.1145678000003</v>
      </c>
      <c r="R1847" s="42"/>
      <c r="S1847" s="34">
        <f t="shared" si="421"/>
        <v>0</v>
      </c>
      <c r="T1847" s="34"/>
    </row>
    <row r="1848" spans="1:20" x14ac:dyDescent="0.2">
      <c r="A1848" s="38">
        <f t="shared" si="409"/>
        <v>43861</v>
      </c>
      <c r="B1848" s="39">
        <f t="shared" ca="1" si="412"/>
        <v>1666996.9751404391</v>
      </c>
      <c r="C1848" s="34">
        <f t="shared" ca="1" si="413"/>
        <v>1659233.1527636591</v>
      </c>
      <c r="D1848" s="34"/>
      <c r="E1848" s="40">
        <f ca="1">IF(A1848&lt;$B$1,VLOOKUP(A1848,[1]DI!$A$4:$B$15000,2,FALSE),0)</f>
        <v>4.4000000000000004E-2</v>
      </c>
      <c r="F1848" s="41">
        <f t="shared" ca="1" si="408"/>
        <v>1.0001708855892</v>
      </c>
      <c r="G1848" s="41">
        <f ca="1">(TRUNC(PRODUCT($F$11:$F1847),16))</f>
        <v>1.5968812346443999</v>
      </c>
      <c r="H1848" s="42">
        <f t="shared" ca="1" si="414"/>
        <v>1.59279356520284</v>
      </c>
      <c r="I1848" s="42">
        <f t="shared" ca="1" si="415"/>
        <v>1.0025663499999999</v>
      </c>
      <c r="J1848" s="40">
        <f t="shared" si="410"/>
        <v>3.5999999999999997E-2</v>
      </c>
      <c r="K1848" s="98">
        <f t="shared" si="416"/>
        <v>43840</v>
      </c>
      <c r="L1848" s="43">
        <f t="shared" si="411"/>
        <v>15</v>
      </c>
      <c r="M1848" s="44">
        <f t="shared" si="417"/>
        <v>15</v>
      </c>
      <c r="N1848" s="8">
        <f t="shared" si="418"/>
        <v>1.0021074050000001</v>
      </c>
      <c r="O1848" s="8">
        <f t="shared" ca="1" si="419"/>
        <v>1.004679163</v>
      </c>
      <c r="P1848" s="44">
        <v>0</v>
      </c>
      <c r="Q1848" s="42">
        <f t="shared" ca="1" si="420"/>
        <v>7763.82237678</v>
      </c>
      <c r="R1848" s="42"/>
      <c r="S1848" s="34">
        <f t="shared" si="421"/>
        <v>0</v>
      </c>
      <c r="T1848" s="34"/>
    </row>
    <row r="1849" spans="1:20" x14ac:dyDescent="0.2">
      <c r="A1849" s="38">
        <f t="shared" si="409"/>
        <v>43862</v>
      </c>
      <c r="B1849" s="39">
        <f t="shared" ca="1" si="412"/>
        <v>1667515.8621465992</v>
      </c>
      <c r="C1849" s="34">
        <f t="shared" ca="1" si="413"/>
        <v>1659233.1527636591</v>
      </c>
      <c r="D1849" s="34"/>
      <c r="E1849" s="40">
        <f ca="1">IF(A1849&lt;$B$1,VLOOKUP(A1849,[1]DI!$A$4:$B$15000,2,FALSE),0)</f>
        <v>0</v>
      </c>
      <c r="F1849" s="41">
        <f t="shared" ca="1" si="408"/>
        <v>1</v>
      </c>
      <c r="G1849" s="41">
        <f ca="1">(TRUNC(PRODUCT($F$11:$F1848),16))</f>
        <v>1.59715411863506</v>
      </c>
      <c r="H1849" s="42">
        <f t="shared" ca="1" si="414"/>
        <v>1.59279356520284</v>
      </c>
      <c r="I1849" s="42">
        <f t="shared" ca="1" si="415"/>
        <v>1.0027376800000001</v>
      </c>
      <c r="J1849" s="40">
        <f t="shared" si="410"/>
        <v>3.5999999999999997E-2</v>
      </c>
      <c r="K1849" s="98">
        <f t="shared" si="416"/>
        <v>43840</v>
      </c>
      <c r="L1849" s="43">
        <f t="shared" si="411"/>
        <v>15</v>
      </c>
      <c r="M1849" s="44">
        <f t="shared" si="417"/>
        <v>16</v>
      </c>
      <c r="N1849" s="8">
        <f t="shared" si="418"/>
        <v>1.002248056</v>
      </c>
      <c r="O1849" s="8">
        <f t="shared" ca="1" si="419"/>
        <v>1.0049918900000001</v>
      </c>
      <c r="P1849" s="44">
        <v>0</v>
      </c>
      <c r="Q1849" s="42">
        <f t="shared" ca="1" si="420"/>
        <v>8282.7093829400001</v>
      </c>
      <c r="R1849" s="42"/>
      <c r="S1849" s="34">
        <f t="shared" si="421"/>
        <v>0</v>
      </c>
      <c r="T1849" s="34"/>
    </row>
    <row r="1850" spans="1:20" x14ac:dyDescent="0.2">
      <c r="A1850" s="38">
        <f t="shared" si="409"/>
        <v>43863</v>
      </c>
      <c r="B1850" s="39">
        <f t="shared" ca="1" si="412"/>
        <v>1667515.8621465992</v>
      </c>
      <c r="C1850" s="34">
        <f t="shared" ca="1" si="413"/>
        <v>1659233.1527636591</v>
      </c>
      <c r="D1850" s="34"/>
      <c r="E1850" s="40">
        <f ca="1">IF(A1850&lt;$B$1,VLOOKUP(A1850,[1]DI!$A$4:$B$15000,2,FALSE),0)</f>
        <v>0</v>
      </c>
      <c r="F1850" s="41">
        <f t="shared" ca="1" si="408"/>
        <v>1</v>
      </c>
      <c r="G1850" s="41">
        <f ca="1">(TRUNC(PRODUCT($F$11:$F1849),16))</f>
        <v>1.59715411863506</v>
      </c>
      <c r="H1850" s="42">
        <f t="shared" ca="1" si="414"/>
        <v>1.59279356520284</v>
      </c>
      <c r="I1850" s="42">
        <f t="shared" ca="1" si="415"/>
        <v>1.0027376800000001</v>
      </c>
      <c r="J1850" s="40">
        <f t="shared" si="410"/>
        <v>3.5999999999999997E-2</v>
      </c>
      <c r="K1850" s="98">
        <f t="shared" si="416"/>
        <v>43840</v>
      </c>
      <c r="L1850" s="43">
        <f t="shared" si="411"/>
        <v>15</v>
      </c>
      <c r="M1850" s="44">
        <f t="shared" si="417"/>
        <v>16</v>
      </c>
      <c r="N1850" s="8">
        <f t="shared" si="418"/>
        <v>1.002248056</v>
      </c>
      <c r="O1850" s="8">
        <f t="shared" ca="1" si="419"/>
        <v>1.0049918900000001</v>
      </c>
      <c r="P1850" s="44">
        <v>0</v>
      </c>
      <c r="Q1850" s="42">
        <f t="shared" ca="1" si="420"/>
        <v>8282.7093829400001</v>
      </c>
      <c r="R1850" s="42"/>
      <c r="S1850" s="34">
        <f t="shared" si="421"/>
        <v>0</v>
      </c>
      <c r="T1850" s="34"/>
    </row>
    <row r="1851" spans="1:20" x14ac:dyDescent="0.2">
      <c r="A1851" s="38">
        <f t="shared" si="409"/>
        <v>43864</v>
      </c>
      <c r="B1851" s="39">
        <f t="shared" ca="1" si="412"/>
        <v>1667515.8621465992</v>
      </c>
      <c r="C1851" s="34">
        <f t="shared" ca="1" si="413"/>
        <v>1659233.1527636591</v>
      </c>
      <c r="D1851" s="34"/>
      <c r="E1851" s="40">
        <f ca="1">IF(A1851&lt;$B$1,VLOOKUP(A1851,[1]DI!$A$4:$B$15000,2,FALSE),0)</f>
        <v>4.4000000000000004E-2</v>
      </c>
      <c r="F1851" s="41">
        <f t="shared" ca="1" si="408"/>
        <v>1.0001708855892</v>
      </c>
      <c r="G1851" s="41">
        <f ca="1">(TRUNC(PRODUCT($F$11:$F1850),16))</f>
        <v>1.59715411863506</v>
      </c>
      <c r="H1851" s="42">
        <f t="shared" ca="1" si="414"/>
        <v>1.59279356520284</v>
      </c>
      <c r="I1851" s="42">
        <f t="shared" ca="1" si="415"/>
        <v>1.0027376800000001</v>
      </c>
      <c r="J1851" s="40">
        <f t="shared" si="410"/>
        <v>3.5999999999999997E-2</v>
      </c>
      <c r="K1851" s="98">
        <f t="shared" si="416"/>
        <v>43840</v>
      </c>
      <c r="L1851" s="43">
        <f t="shared" si="411"/>
        <v>16</v>
      </c>
      <c r="M1851" s="44">
        <f t="shared" si="417"/>
        <v>16</v>
      </c>
      <c r="N1851" s="8">
        <f t="shared" si="418"/>
        <v>1.002248056</v>
      </c>
      <c r="O1851" s="8">
        <f t="shared" ca="1" si="419"/>
        <v>1.0049918900000001</v>
      </c>
      <c r="P1851" s="44">
        <v>0</v>
      </c>
      <c r="Q1851" s="42">
        <f t="shared" ca="1" si="420"/>
        <v>8282.7093829400001</v>
      </c>
      <c r="R1851" s="42"/>
      <c r="S1851" s="34">
        <f t="shared" si="421"/>
        <v>0</v>
      </c>
      <c r="T1851" s="34"/>
    </row>
    <row r="1852" spans="1:20" x14ac:dyDescent="0.2">
      <c r="A1852" s="38">
        <f t="shared" si="409"/>
        <v>43865</v>
      </c>
      <c r="B1852" s="39">
        <f t="shared" ca="1" si="412"/>
        <v>1668034.8968245191</v>
      </c>
      <c r="C1852" s="34">
        <f t="shared" ca="1" si="413"/>
        <v>1659233.1527636591</v>
      </c>
      <c r="D1852" s="34"/>
      <c r="E1852" s="40">
        <f ca="1">IF(A1852&lt;$B$1,VLOOKUP(A1852,[1]DI!$A$4:$B$15000,2,FALSE),0)</f>
        <v>4.4000000000000004E-2</v>
      </c>
      <c r="F1852" s="41">
        <f t="shared" ca="1" si="408"/>
        <v>1.0001708855892</v>
      </c>
      <c r="G1852" s="41">
        <f ca="1">(TRUNC(PRODUCT($F$11:$F1851),16))</f>
        <v>1.5974270492576701</v>
      </c>
      <c r="H1852" s="42">
        <f t="shared" ca="1" si="414"/>
        <v>1.59279356520284</v>
      </c>
      <c r="I1852" s="42">
        <f t="shared" ca="1" si="415"/>
        <v>1.0029090300000001</v>
      </c>
      <c r="J1852" s="40">
        <f t="shared" si="410"/>
        <v>3.5999999999999997E-2</v>
      </c>
      <c r="K1852" s="98">
        <f t="shared" si="416"/>
        <v>43840</v>
      </c>
      <c r="L1852" s="43">
        <f t="shared" si="411"/>
        <v>17</v>
      </c>
      <c r="M1852" s="44">
        <f t="shared" si="417"/>
        <v>17</v>
      </c>
      <c r="N1852" s="8">
        <f t="shared" si="418"/>
        <v>1.002388727</v>
      </c>
      <c r="O1852" s="8">
        <f t="shared" ca="1" si="419"/>
        <v>1.005304706</v>
      </c>
      <c r="P1852" s="44">
        <v>0</v>
      </c>
      <c r="Q1852" s="42">
        <f t="shared" ca="1" si="420"/>
        <v>8801.7440608600009</v>
      </c>
      <c r="R1852" s="42"/>
      <c r="S1852" s="34">
        <f t="shared" si="421"/>
        <v>0</v>
      </c>
      <c r="T1852" s="34"/>
    </row>
    <row r="1853" spans="1:20" x14ac:dyDescent="0.2">
      <c r="A1853" s="38">
        <f t="shared" si="409"/>
        <v>43866</v>
      </c>
      <c r="B1853" s="39">
        <f t="shared" ca="1" si="412"/>
        <v>1668554.0941072791</v>
      </c>
      <c r="C1853" s="34">
        <f t="shared" ca="1" si="413"/>
        <v>1659233.1527636591</v>
      </c>
      <c r="D1853" s="34"/>
      <c r="E1853" s="40">
        <f ca="1">IF(A1853&lt;$B$1,VLOOKUP(A1853,[1]DI!$A$4:$B$15000,2,FALSE),0)</f>
        <v>4.4000000000000004E-2</v>
      </c>
      <c r="F1853" s="41">
        <f t="shared" ca="1" si="408"/>
        <v>1.0001708855892</v>
      </c>
      <c r="G1853" s="41">
        <f ca="1">(TRUNC(PRODUCT($F$11:$F1852),16))</f>
        <v>1.59770002652018</v>
      </c>
      <c r="H1853" s="42">
        <f t="shared" ca="1" si="414"/>
        <v>1.59279356520284</v>
      </c>
      <c r="I1853" s="42">
        <f t="shared" ca="1" si="415"/>
        <v>1.0030804099999999</v>
      </c>
      <c r="J1853" s="40">
        <f t="shared" si="410"/>
        <v>3.5999999999999997E-2</v>
      </c>
      <c r="K1853" s="98">
        <f t="shared" si="416"/>
        <v>43840</v>
      </c>
      <c r="L1853" s="43">
        <f t="shared" si="411"/>
        <v>18</v>
      </c>
      <c r="M1853" s="44">
        <f t="shared" si="417"/>
        <v>18</v>
      </c>
      <c r="N1853" s="8">
        <f t="shared" si="418"/>
        <v>1.0025294179999999</v>
      </c>
      <c r="O1853" s="8">
        <f t="shared" ca="1" si="419"/>
        <v>1.00561762</v>
      </c>
      <c r="P1853" s="44">
        <v>0</v>
      </c>
      <c r="Q1853" s="42">
        <f t="shared" ca="1" si="420"/>
        <v>9320.9413436199993</v>
      </c>
      <c r="R1853" s="42"/>
      <c r="S1853" s="34">
        <f t="shared" si="421"/>
        <v>0</v>
      </c>
      <c r="T1853" s="34"/>
    </row>
    <row r="1854" spans="1:20" x14ac:dyDescent="0.2">
      <c r="A1854" s="38">
        <f t="shared" si="409"/>
        <v>43867</v>
      </c>
      <c r="B1854" s="39">
        <f t="shared" ca="1" si="412"/>
        <v>1669073.4539948991</v>
      </c>
      <c r="C1854" s="34">
        <f t="shared" ca="1" si="413"/>
        <v>1659233.1527636591</v>
      </c>
      <c r="D1854" s="34"/>
      <c r="E1854" s="40">
        <f ca="1">IF(A1854&lt;$B$1,VLOOKUP(A1854,[1]DI!$A$4:$B$15000,2,FALSE),0)</f>
        <v>4.1500000000000002E-2</v>
      </c>
      <c r="F1854" s="41">
        <f t="shared" ca="1" si="408"/>
        <v>1.0001613700890699</v>
      </c>
      <c r="G1854" s="41">
        <f ca="1">(TRUNC(PRODUCT($F$11:$F1853),16))</f>
        <v>1.59797305043058</v>
      </c>
      <c r="H1854" s="42">
        <f t="shared" ca="1" si="414"/>
        <v>1.59279356520284</v>
      </c>
      <c r="I1854" s="42">
        <f t="shared" ca="1" si="415"/>
        <v>1.00325182</v>
      </c>
      <c r="J1854" s="40">
        <f t="shared" si="410"/>
        <v>3.5999999999999997E-2</v>
      </c>
      <c r="K1854" s="98">
        <f t="shared" si="416"/>
        <v>43840</v>
      </c>
      <c r="L1854" s="43">
        <f t="shared" si="411"/>
        <v>19</v>
      </c>
      <c r="M1854" s="44">
        <f t="shared" si="417"/>
        <v>19</v>
      </c>
      <c r="N1854" s="8">
        <f t="shared" si="418"/>
        <v>1.002670129</v>
      </c>
      <c r="O1854" s="8">
        <f t="shared" ca="1" si="419"/>
        <v>1.0059306320000001</v>
      </c>
      <c r="P1854" s="44">
        <v>0</v>
      </c>
      <c r="Q1854" s="42">
        <f t="shared" ca="1" si="420"/>
        <v>9840.3012312400006</v>
      </c>
      <c r="R1854" s="42"/>
      <c r="S1854" s="34">
        <f t="shared" si="421"/>
        <v>0</v>
      </c>
      <c r="T1854" s="34"/>
    </row>
    <row r="1855" spans="1:20" x14ac:dyDescent="0.2">
      <c r="A1855" s="38">
        <f t="shared" si="409"/>
        <v>43868</v>
      </c>
      <c r="B1855" s="39">
        <f t="shared" ca="1" si="412"/>
        <v>1669577.1009445491</v>
      </c>
      <c r="C1855" s="34">
        <f t="shared" ca="1" si="413"/>
        <v>1659233.1527636591</v>
      </c>
      <c r="D1855" s="34"/>
      <c r="E1855" s="40">
        <f ca="1">IF(A1855&lt;$B$1,VLOOKUP(A1855,[1]DI!$A$4:$B$15000,2,FALSE),0)</f>
        <v>4.1500000000000002E-2</v>
      </c>
      <c r="F1855" s="41">
        <f t="shared" ca="1" si="408"/>
        <v>1.0001613700890699</v>
      </c>
      <c r="G1855" s="41">
        <f ca="1">(TRUNC(PRODUCT($F$11:$F1854),16))</f>
        <v>1.5982309154840599</v>
      </c>
      <c r="H1855" s="42">
        <f t="shared" ca="1" si="414"/>
        <v>1.59279356520284</v>
      </c>
      <c r="I1855" s="42">
        <f t="shared" ca="1" si="415"/>
        <v>1.00341372</v>
      </c>
      <c r="J1855" s="40">
        <f t="shared" si="410"/>
        <v>3.5999999999999997E-2</v>
      </c>
      <c r="K1855" s="98">
        <f t="shared" si="416"/>
        <v>43840</v>
      </c>
      <c r="L1855" s="43">
        <f t="shared" si="411"/>
        <v>20</v>
      </c>
      <c r="M1855" s="44">
        <f t="shared" si="417"/>
        <v>20</v>
      </c>
      <c r="N1855" s="8">
        <f t="shared" si="418"/>
        <v>1.002810859</v>
      </c>
      <c r="O1855" s="8">
        <f t="shared" ca="1" si="419"/>
        <v>1.006234174</v>
      </c>
      <c r="P1855" s="44">
        <v>0</v>
      </c>
      <c r="Q1855" s="42">
        <f t="shared" ca="1" si="420"/>
        <v>10343.94818089</v>
      </c>
      <c r="R1855" s="42"/>
      <c r="S1855" s="34">
        <f t="shared" si="421"/>
        <v>0</v>
      </c>
      <c r="T1855" s="34"/>
    </row>
    <row r="1856" spans="1:20" x14ac:dyDescent="0.2">
      <c r="A1856" s="38">
        <f t="shared" si="409"/>
        <v>43869</v>
      </c>
      <c r="B1856" s="39">
        <f t="shared" ca="1" si="412"/>
        <v>1670080.8922474892</v>
      </c>
      <c r="C1856" s="34">
        <f t="shared" ca="1" si="413"/>
        <v>1659233.1527636591</v>
      </c>
      <c r="D1856" s="34"/>
      <c r="E1856" s="40">
        <f ca="1">IF(A1856&lt;$B$1,VLOOKUP(A1856,[1]DI!$A$4:$B$15000,2,FALSE),0)</f>
        <v>0</v>
      </c>
      <c r="F1856" s="41">
        <f t="shared" ca="1" si="408"/>
        <v>1</v>
      </c>
      <c r="G1856" s="41">
        <f ca="1">(TRUNC(PRODUCT($F$11:$F1855),16))</f>
        <v>1.5984888221492499</v>
      </c>
      <c r="H1856" s="42">
        <f t="shared" ca="1" si="414"/>
        <v>1.59279356520284</v>
      </c>
      <c r="I1856" s="42">
        <f t="shared" ca="1" si="415"/>
        <v>1.00357564</v>
      </c>
      <c r="J1856" s="40">
        <f t="shared" si="410"/>
        <v>3.5999999999999997E-2</v>
      </c>
      <c r="K1856" s="98">
        <f t="shared" si="416"/>
        <v>43840</v>
      </c>
      <c r="L1856" s="43">
        <f t="shared" si="411"/>
        <v>20</v>
      </c>
      <c r="M1856" s="44">
        <f t="shared" si="417"/>
        <v>21</v>
      </c>
      <c r="N1856" s="8">
        <f t="shared" si="418"/>
        <v>1.0029516089999999</v>
      </c>
      <c r="O1856" s="8">
        <f t="shared" ca="1" si="419"/>
        <v>1.0065378030000001</v>
      </c>
      <c r="P1856" s="44">
        <v>0</v>
      </c>
      <c r="Q1856" s="42">
        <f t="shared" ca="1" si="420"/>
        <v>10847.739483830001</v>
      </c>
      <c r="R1856" s="42"/>
      <c r="S1856" s="34">
        <f t="shared" si="421"/>
        <v>0</v>
      </c>
      <c r="T1856" s="34"/>
    </row>
    <row r="1857" spans="1:20" x14ac:dyDescent="0.2">
      <c r="A1857" s="38">
        <f t="shared" si="409"/>
        <v>43870</v>
      </c>
      <c r="B1857" s="39">
        <f t="shared" ca="1" si="412"/>
        <v>1670080.8922474892</v>
      </c>
      <c r="C1857" s="34">
        <f t="shared" ca="1" si="413"/>
        <v>1659233.1527636591</v>
      </c>
      <c r="D1857" s="34"/>
      <c r="E1857" s="40">
        <f ca="1">IF(A1857&lt;$B$1,VLOOKUP(A1857,[1]DI!$A$4:$B$15000,2,FALSE),0)</f>
        <v>0</v>
      </c>
      <c r="F1857" s="41">
        <f t="shared" ca="1" si="408"/>
        <v>1</v>
      </c>
      <c r="G1857" s="41">
        <f ca="1">(TRUNC(PRODUCT($F$11:$F1856),16))</f>
        <v>1.5984888221492499</v>
      </c>
      <c r="H1857" s="42">
        <f t="shared" ca="1" si="414"/>
        <v>1.59279356520284</v>
      </c>
      <c r="I1857" s="42">
        <f t="shared" ca="1" si="415"/>
        <v>1.00357564</v>
      </c>
      <c r="J1857" s="40">
        <f t="shared" si="410"/>
        <v>3.5999999999999997E-2</v>
      </c>
      <c r="K1857" s="98">
        <f t="shared" si="416"/>
        <v>43840</v>
      </c>
      <c r="L1857" s="43">
        <f t="shared" si="411"/>
        <v>20</v>
      </c>
      <c r="M1857" s="44">
        <f t="shared" si="417"/>
        <v>21</v>
      </c>
      <c r="N1857" s="8">
        <f t="shared" si="418"/>
        <v>1.0029516089999999</v>
      </c>
      <c r="O1857" s="8">
        <f t="shared" ca="1" si="419"/>
        <v>1.0065378030000001</v>
      </c>
      <c r="P1857" s="44">
        <v>0</v>
      </c>
      <c r="Q1857" s="42">
        <f t="shared" ca="1" si="420"/>
        <v>10847.739483830001</v>
      </c>
      <c r="R1857" s="42"/>
      <c r="S1857" s="34">
        <f t="shared" si="421"/>
        <v>0</v>
      </c>
      <c r="T1857" s="34"/>
    </row>
    <row r="1858" spans="1:20" x14ac:dyDescent="0.2">
      <c r="A1858" s="38">
        <f t="shared" si="409"/>
        <v>43871</v>
      </c>
      <c r="B1858" s="39">
        <f t="shared" ca="1" si="412"/>
        <v>1670080.8922474892</v>
      </c>
      <c r="C1858" s="34">
        <f t="shared" ca="1" si="413"/>
        <v>1659233.1527636591</v>
      </c>
      <c r="D1858" s="34"/>
      <c r="E1858" s="40">
        <f ca="1">IF(A1858&lt;$B$1,VLOOKUP(A1858,[1]DI!$A$4:$B$15000,2,FALSE),0)</f>
        <v>4.1500000000000002E-2</v>
      </c>
      <c r="F1858" s="41">
        <f t="shared" ca="1" si="408"/>
        <v>1.0001613700890699</v>
      </c>
      <c r="G1858" s="41">
        <f ca="1">(TRUNC(PRODUCT($F$11:$F1857),16))</f>
        <v>1.5984888221492499</v>
      </c>
      <c r="H1858" s="42">
        <f t="shared" ca="1" si="414"/>
        <v>1.59279356520284</v>
      </c>
      <c r="I1858" s="42">
        <f t="shared" ca="1" si="415"/>
        <v>1.00357564</v>
      </c>
      <c r="J1858" s="40">
        <f t="shared" si="410"/>
        <v>3.5999999999999997E-2</v>
      </c>
      <c r="K1858" s="98">
        <f t="shared" si="416"/>
        <v>43840</v>
      </c>
      <c r="L1858" s="43">
        <f t="shared" si="411"/>
        <v>21</v>
      </c>
      <c r="M1858" s="44">
        <f t="shared" si="417"/>
        <v>21</v>
      </c>
      <c r="N1858" s="8">
        <f t="shared" si="418"/>
        <v>1.0029516089999999</v>
      </c>
      <c r="O1858" s="8">
        <f t="shared" ca="1" si="419"/>
        <v>1.0065378030000001</v>
      </c>
      <c r="P1858" s="44">
        <v>0</v>
      </c>
      <c r="Q1858" s="42">
        <f t="shared" ca="1" si="420"/>
        <v>10847.739483830001</v>
      </c>
      <c r="R1858" s="42"/>
      <c r="S1858" s="34">
        <f t="shared" si="421"/>
        <v>0</v>
      </c>
      <c r="T1858" s="34"/>
    </row>
    <row r="1859" spans="1:20" x14ac:dyDescent="0.2">
      <c r="A1859" s="38">
        <f t="shared" si="409"/>
        <v>43872</v>
      </c>
      <c r="B1859" s="39">
        <f t="shared" ca="1" si="412"/>
        <v>1670584.8411775792</v>
      </c>
      <c r="C1859" s="34">
        <f t="shared" ca="1" si="413"/>
        <v>1659233.1527636591</v>
      </c>
      <c r="D1859" s="34"/>
      <c r="E1859" s="40">
        <f ca="1">IF(A1859&lt;$B$1,VLOOKUP(A1859,[1]DI!$A$4:$B$15000,2,FALSE),0)</f>
        <v>4.1500000000000002E-2</v>
      </c>
      <c r="F1859" s="41">
        <f t="shared" ca="1" si="408"/>
        <v>1.0001613700890699</v>
      </c>
      <c r="G1859" s="41">
        <f ca="1">(TRUNC(PRODUCT($F$11:$F1858),16))</f>
        <v>1.59874677043285</v>
      </c>
      <c r="H1859" s="42">
        <f t="shared" ca="1" si="414"/>
        <v>1.59279356520284</v>
      </c>
      <c r="I1859" s="42">
        <f t="shared" ca="1" si="415"/>
        <v>1.0037375900000001</v>
      </c>
      <c r="J1859" s="40">
        <f t="shared" si="410"/>
        <v>3.5999999999999997E-2</v>
      </c>
      <c r="K1859" s="98">
        <f t="shared" si="416"/>
        <v>43840</v>
      </c>
      <c r="L1859" s="43">
        <f t="shared" si="411"/>
        <v>22</v>
      </c>
      <c r="M1859" s="44">
        <f t="shared" si="417"/>
        <v>22</v>
      </c>
      <c r="N1859" s="8">
        <f t="shared" si="418"/>
        <v>1.0030923789999999</v>
      </c>
      <c r="O1859" s="8">
        <f t="shared" ca="1" si="419"/>
        <v>1.006841527</v>
      </c>
      <c r="P1859" s="44">
        <v>0</v>
      </c>
      <c r="Q1859" s="42">
        <f t="shared" ca="1" si="420"/>
        <v>11351.688413919999</v>
      </c>
      <c r="R1859" s="42"/>
      <c r="S1859" s="34">
        <f t="shared" si="421"/>
        <v>0</v>
      </c>
      <c r="T1859" s="34"/>
    </row>
    <row r="1860" spans="1:20" x14ac:dyDescent="0.2">
      <c r="A1860" s="38">
        <f t="shared" si="409"/>
        <v>43873</v>
      </c>
      <c r="B1860" s="39">
        <f t="shared" ca="1" si="412"/>
        <v>1671088.9328017191</v>
      </c>
      <c r="C1860" s="34">
        <f t="shared" ca="1" si="413"/>
        <v>1659233.1527636591</v>
      </c>
      <c r="D1860" s="34"/>
      <c r="E1860" s="40">
        <f ca="1">IF(A1860&lt;$B$1,VLOOKUP(A1860,[1]DI!$A$4:$B$15000,2,FALSE),0)</f>
        <v>4.1500000000000002E-2</v>
      </c>
      <c r="F1860" s="41">
        <f t="shared" ca="1" si="408"/>
        <v>1.0001613700890699</v>
      </c>
      <c r="G1860" s="41">
        <f ca="1">(TRUNC(PRODUCT($F$11:$F1859),16))</f>
        <v>1.5990047603416</v>
      </c>
      <c r="H1860" s="42">
        <f t="shared" ca="1" si="414"/>
        <v>1.59279356520284</v>
      </c>
      <c r="I1860" s="42">
        <f t="shared" ca="1" si="415"/>
        <v>1.00389956</v>
      </c>
      <c r="J1860" s="40">
        <f t="shared" si="410"/>
        <v>3.5999999999999997E-2</v>
      </c>
      <c r="K1860" s="98">
        <f t="shared" si="416"/>
        <v>43840</v>
      </c>
      <c r="L1860" s="43">
        <f t="shared" si="411"/>
        <v>23</v>
      </c>
      <c r="M1860" s="44">
        <f t="shared" si="417"/>
        <v>23</v>
      </c>
      <c r="N1860" s="8">
        <f t="shared" si="418"/>
        <v>1.003233169</v>
      </c>
      <c r="O1860" s="8">
        <f t="shared" ca="1" si="419"/>
        <v>1.0071453370000001</v>
      </c>
      <c r="P1860" s="44">
        <v>0</v>
      </c>
      <c r="Q1860" s="42">
        <f t="shared" ca="1" si="420"/>
        <v>11855.78003806</v>
      </c>
      <c r="R1860" s="42"/>
      <c r="S1860" s="34">
        <f t="shared" si="421"/>
        <v>0</v>
      </c>
      <c r="T1860" s="34"/>
    </row>
    <row r="1861" spans="1:20" x14ac:dyDescent="0.2">
      <c r="A1861" s="38">
        <f t="shared" si="409"/>
        <v>43874</v>
      </c>
      <c r="B1861" s="39">
        <f t="shared" ca="1" si="412"/>
        <v>1671593.1837122492</v>
      </c>
      <c r="C1861" s="34">
        <f t="shared" ca="1" si="413"/>
        <v>1659233.1527636591</v>
      </c>
      <c r="D1861" s="34"/>
      <c r="E1861" s="40">
        <f ca="1">IF(A1861&lt;$B$1,VLOOKUP(A1861,[1]DI!$A$4:$B$15000,2,FALSE),0)</f>
        <v>4.1500000000000002E-2</v>
      </c>
      <c r="F1861" s="41">
        <f t="shared" ca="1" si="408"/>
        <v>1.0001613700890699</v>
      </c>
      <c r="G1861" s="41">
        <f ca="1">(TRUNC(PRODUCT($F$11:$F1860),16))</f>
        <v>1.5992627918822</v>
      </c>
      <c r="H1861" s="42">
        <f t="shared" ca="1" si="414"/>
        <v>1.59279356520284</v>
      </c>
      <c r="I1861" s="42">
        <f t="shared" ca="1" si="415"/>
        <v>1.00406156</v>
      </c>
      <c r="J1861" s="40">
        <f t="shared" si="410"/>
        <v>3.5999999999999997E-2</v>
      </c>
      <c r="K1861" s="98">
        <f t="shared" si="416"/>
        <v>43840</v>
      </c>
      <c r="L1861" s="43">
        <f t="shared" si="411"/>
        <v>24</v>
      </c>
      <c r="M1861" s="44">
        <f t="shared" si="417"/>
        <v>24</v>
      </c>
      <c r="N1861" s="8">
        <f t="shared" si="418"/>
        <v>1.003373979</v>
      </c>
      <c r="O1861" s="8">
        <f t="shared" ca="1" si="419"/>
        <v>1.0074492429999999</v>
      </c>
      <c r="P1861" s="44">
        <v>0</v>
      </c>
      <c r="Q1861" s="42">
        <f t="shared" ca="1" si="420"/>
        <v>12360.03094859</v>
      </c>
      <c r="R1861" s="42"/>
      <c r="S1861" s="34">
        <f t="shared" si="421"/>
        <v>0</v>
      </c>
      <c r="T1861" s="34"/>
    </row>
    <row r="1862" spans="1:20" x14ac:dyDescent="0.2">
      <c r="A1862" s="38">
        <f t="shared" si="409"/>
        <v>43875</v>
      </c>
      <c r="B1862" s="39">
        <f t="shared" ca="1" si="412"/>
        <v>1672097.5905906891</v>
      </c>
      <c r="C1862" s="34">
        <f t="shared" ca="1" si="413"/>
        <v>1659233.1527636591</v>
      </c>
      <c r="D1862" s="34"/>
      <c r="E1862" s="40">
        <f ca="1">IF(A1862&lt;$B$1,VLOOKUP(A1862,[1]DI!$A$4:$B$15000,2,FALSE),0)</f>
        <v>4.1500000000000002E-2</v>
      </c>
      <c r="F1862" s="41">
        <f t="shared" ca="1" si="408"/>
        <v>1.0001613700890699</v>
      </c>
      <c r="G1862" s="41">
        <f ca="1">(TRUNC(PRODUCT($F$11:$F1861),16))</f>
        <v>1.5995208650613699</v>
      </c>
      <c r="H1862" s="42">
        <f t="shared" ca="1" si="414"/>
        <v>1.59279356520284</v>
      </c>
      <c r="I1862" s="42">
        <f t="shared" ca="1" si="415"/>
        <v>1.0042235900000001</v>
      </c>
      <c r="J1862" s="40">
        <f t="shared" si="410"/>
        <v>3.5999999999999997E-2</v>
      </c>
      <c r="K1862" s="98">
        <f t="shared" si="416"/>
        <v>43840</v>
      </c>
      <c r="L1862" s="43">
        <f t="shared" si="411"/>
        <v>25</v>
      </c>
      <c r="M1862" s="44">
        <f t="shared" si="417"/>
        <v>25</v>
      </c>
      <c r="N1862" s="8">
        <f t="shared" si="418"/>
        <v>1.003514808</v>
      </c>
      <c r="O1862" s="8">
        <f t="shared" ca="1" si="419"/>
        <v>1.007753243</v>
      </c>
      <c r="P1862" s="44">
        <v>0</v>
      </c>
      <c r="Q1862" s="42">
        <f t="shared" ca="1" si="420"/>
        <v>12864.43782703</v>
      </c>
      <c r="R1862" s="42"/>
      <c r="S1862" s="34">
        <f t="shared" si="421"/>
        <v>0</v>
      </c>
      <c r="T1862" s="34"/>
    </row>
    <row r="1863" spans="1:20" x14ac:dyDescent="0.2">
      <c r="A1863" s="38">
        <f t="shared" si="409"/>
        <v>43876</v>
      </c>
      <c r="B1863" s="39">
        <f t="shared" ca="1" si="412"/>
        <v>1672602.140163179</v>
      </c>
      <c r="C1863" s="34">
        <f t="shared" ca="1" si="413"/>
        <v>1659233.1527636591</v>
      </c>
      <c r="D1863" s="34"/>
      <c r="E1863" s="40">
        <f ca="1">IF(A1863&lt;$B$1,VLOOKUP(A1863,[1]DI!$A$4:$B$15000,2,FALSE),0)</f>
        <v>0</v>
      </c>
      <c r="F1863" s="41">
        <f t="shared" ca="1" si="408"/>
        <v>1</v>
      </c>
      <c r="G1863" s="41">
        <f ca="1">(TRUNC(PRODUCT($F$11:$F1862),16))</f>
        <v>1.59977897988583</v>
      </c>
      <c r="H1863" s="42">
        <f t="shared" ca="1" si="414"/>
        <v>1.59279356520284</v>
      </c>
      <c r="I1863" s="42">
        <f t="shared" ca="1" si="415"/>
        <v>1.00438564</v>
      </c>
      <c r="J1863" s="40">
        <f t="shared" si="410"/>
        <v>3.5999999999999997E-2</v>
      </c>
      <c r="K1863" s="98">
        <f t="shared" si="416"/>
        <v>43840</v>
      </c>
      <c r="L1863" s="43">
        <f t="shared" si="411"/>
        <v>25</v>
      </c>
      <c r="M1863" s="44">
        <f t="shared" si="417"/>
        <v>26</v>
      </c>
      <c r="N1863" s="8">
        <f t="shared" si="418"/>
        <v>1.0036556569999999</v>
      </c>
      <c r="O1863" s="8">
        <f t="shared" ca="1" si="419"/>
        <v>1.0080573289999999</v>
      </c>
      <c r="P1863" s="44">
        <v>0</v>
      </c>
      <c r="Q1863" s="42">
        <f t="shared" ca="1" si="420"/>
        <v>13368.98739952</v>
      </c>
      <c r="R1863" s="42"/>
      <c r="S1863" s="34">
        <f t="shared" si="421"/>
        <v>0</v>
      </c>
      <c r="T1863" s="34"/>
    </row>
    <row r="1864" spans="1:20" x14ac:dyDescent="0.2">
      <c r="A1864" s="38">
        <f t="shared" si="409"/>
        <v>43877</v>
      </c>
      <c r="B1864" s="39">
        <f t="shared" ca="1" si="412"/>
        <v>1672602.140163179</v>
      </c>
      <c r="C1864" s="34">
        <f t="shared" ca="1" si="413"/>
        <v>1659233.1527636591</v>
      </c>
      <c r="D1864" s="34"/>
      <c r="E1864" s="40">
        <f ca="1">IF(A1864&lt;$B$1,VLOOKUP(A1864,[1]DI!$A$4:$B$15000,2,FALSE),0)</f>
        <v>0</v>
      </c>
      <c r="F1864" s="41">
        <f t="shared" ca="1" si="408"/>
        <v>1</v>
      </c>
      <c r="G1864" s="41">
        <f ca="1">(TRUNC(PRODUCT($F$11:$F1863),16))</f>
        <v>1.59977897988583</v>
      </c>
      <c r="H1864" s="42">
        <f t="shared" ca="1" si="414"/>
        <v>1.59279356520284</v>
      </c>
      <c r="I1864" s="42">
        <f t="shared" ca="1" si="415"/>
        <v>1.00438564</v>
      </c>
      <c r="J1864" s="40">
        <f t="shared" si="410"/>
        <v>3.5999999999999997E-2</v>
      </c>
      <c r="K1864" s="98">
        <f t="shared" si="416"/>
        <v>43840</v>
      </c>
      <c r="L1864" s="43">
        <f t="shared" si="411"/>
        <v>25</v>
      </c>
      <c r="M1864" s="44">
        <f t="shared" si="417"/>
        <v>26</v>
      </c>
      <c r="N1864" s="8">
        <f t="shared" si="418"/>
        <v>1.0036556569999999</v>
      </c>
      <c r="O1864" s="8">
        <f t="shared" ca="1" si="419"/>
        <v>1.0080573289999999</v>
      </c>
      <c r="P1864" s="44">
        <v>0</v>
      </c>
      <c r="Q1864" s="42">
        <f t="shared" ca="1" si="420"/>
        <v>13368.98739952</v>
      </c>
      <c r="R1864" s="42"/>
      <c r="S1864" s="34">
        <f t="shared" si="421"/>
        <v>0</v>
      </c>
      <c r="T1864" s="34"/>
    </row>
    <row r="1865" spans="1:20" x14ac:dyDescent="0.2">
      <c r="A1865" s="38">
        <f t="shared" si="409"/>
        <v>43878</v>
      </c>
      <c r="B1865" s="39">
        <f t="shared" ca="1" si="412"/>
        <v>1672602.140163179</v>
      </c>
      <c r="C1865" s="34">
        <f t="shared" ca="1" si="413"/>
        <v>1659233.1527636591</v>
      </c>
      <c r="D1865" s="34"/>
      <c r="E1865" s="40">
        <f ca="1">IF(A1865&lt;$B$1,VLOOKUP(A1865,[1]DI!$A$4:$B$15000,2,FALSE),0)</f>
        <v>4.1500000000000002E-2</v>
      </c>
      <c r="F1865" s="41">
        <f t="shared" ca="1" si="408"/>
        <v>1.0001613700890699</v>
      </c>
      <c r="G1865" s="41">
        <f ca="1">(TRUNC(PRODUCT($F$11:$F1864),16))</f>
        <v>1.59977897988583</v>
      </c>
      <c r="H1865" s="42">
        <f t="shared" ca="1" si="414"/>
        <v>1.59279356520284</v>
      </c>
      <c r="I1865" s="42">
        <f t="shared" ca="1" si="415"/>
        <v>1.00438564</v>
      </c>
      <c r="J1865" s="40">
        <f t="shared" si="410"/>
        <v>3.5999999999999997E-2</v>
      </c>
      <c r="K1865" s="98">
        <f t="shared" si="416"/>
        <v>43840</v>
      </c>
      <c r="L1865" s="43">
        <f t="shared" si="411"/>
        <v>26</v>
      </c>
      <c r="M1865" s="44">
        <f t="shared" si="417"/>
        <v>26</v>
      </c>
      <c r="N1865" s="8">
        <f t="shared" si="418"/>
        <v>1.0036556569999999</v>
      </c>
      <c r="O1865" s="8">
        <f t="shared" ca="1" si="419"/>
        <v>1.0080573289999999</v>
      </c>
      <c r="P1865" s="44">
        <v>0</v>
      </c>
      <c r="Q1865" s="42">
        <f t="shared" ca="1" si="420"/>
        <v>13368.98739952</v>
      </c>
      <c r="R1865" s="42"/>
      <c r="S1865" s="34">
        <f t="shared" si="421"/>
        <v>0</v>
      </c>
      <c r="T1865" s="34"/>
    </row>
    <row r="1866" spans="1:20" x14ac:dyDescent="0.2">
      <c r="A1866" s="38">
        <f t="shared" si="409"/>
        <v>43879</v>
      </c>
      <c r="B1866" s="39">
        <f t="shared" ca="1" si="412"/>
        <v>1673106.8307704891</v>
      </c>
      <c r="C1866" s="34">
        <f t="shared" ca="1" si="413"/>
        <v>1659233.1527636591</v>
      </c>
      <c r="D1866" s="34"/>
      <c r="E1866" s="40">
        <f ca="1">IF(A1866&lt;$B$1,VLOOKUP(A1866,[1]DI!$A$4:$B$15000,2,FALSE),0)</f>
        <v>4.1500000000000002E-2</v>
      </c>
      <c r="F1866" s="41">
        <f t="shared" ca="1" si="408"/>
        <v>1.0001613700890699</v>
      </c>
      <c r="G1866" s="41">
        <f ca="1">(TRUNC(PRODUCT($F$11:$F1865),16))</f>
        <v>1.60003713636231</v>
      </c>
      <c r="H1866" s="42">
        <f t="shared" ca="1" si="414"/>
        <v>1.59279356520284</v>
      </c>
      <c r="I1866" s="42">
        <f t="shared" ca="1" si="415"/>
        <v>1.00454771</v>
      </c>
      <c r="J1866" s="40">
        <f t="shared" si="410"/>
        <v>3.5999999999999997E-2</v>
      </c>
      <c r="K1866" s="98">
        <f t="shared" si="416"/>
        <v>43840</v>
      </c>
      <c r="L1866" s="43">
        <f t="shared" si="411"/>
        <v>27</v>
      </c>
      <c r="M1866" s="44">
        <f t="shared" si="417"/>
        <v>27</v>
      </c>
      <c r="N1866" s="8">
        <f t="shared" si="418"/>
        <v>1.0037965250000001</v>
      </c>
      <c r="O1866" s="8">
        <f t="shared" ca="1" si="419"/>
        <v>1.0083614999999999</v>
      </c>
      <c r="P1866" s="44">
        <v>0</v>
      </c>
      <c r="Q1866" s="42">
        <f t="shared" ca="1" si="420"/>
        <v>13873.67800683</v>
      </c>
      <c r="R1866" s="42"/>
      <c r="S1866" s="34">
        <f t="shared" si="421"/>
        <v>0</v>
      </c>
      <c r="T1866" s="34"/>
    </row>
    <row r="1867" spans="1:20" x14ac:dyDescent="0.2">
      <c r="A1867" s="38">
        <f t="shared" si="409"/>
        <v>43880</v>
      </c>
      <c r="B1867" s="39">
        <f t="shared" ca="1" si="412"/>
        <v>1673611.7005749792</v>
      </c>
      <c r="C1867" s="34">
        <f t="shared" ca="1" si="413"/>
        <v>1659233.1527636591</v>
      </c>
      <c r="D1867" s="34"/>
      <c r="E1867" s="40">
        <f ca="1">IF(A1867&lt;$B$1,VLOOKUP(A1867,[1]DI!$A$4:$B$15000,2,FALSE),0)</f>
        <v>4.1500000000000002E-2</v>
      </c>
      <c r="F1867" s="41">
        <f t="shared" ca="1" si="408"/>
        <v>1.0001613700890699</v>
      </c>
      <c r="G1867" s="41">
        <f ca="1">(TRUNC(PRODUCT($F$11:$F1866),16))</f>
        <v>1.6002953344975199</v>
      </c>
      <c r="H1867" s="42">
        <f t="shared" ca="1" si="414"/>
        <v>1.59279356520284</v>
      </c>
      <c r="I1867" s="42">
        <f t="shared" ca="1" si="415"/>
        <v>1.00470982</v>
      </c>
      <c r="J1867" s="40">
        <f t="shared" si="410"/>
        <v>3.5999999999999997E-2</v>
      </c>
      <c r="K1867" s="98">
        <f t="shared" si="416"/>
        <v>43840</v>
      </c>
      <c r="L1867" s="43">
        <f t="shared" si="411"/>
        <v>28</v>
      </c>
      <c r="M1867" s="44">
        <f t="shared" si="417"/>
        <v>28</v>
      </c>
      <c r="N1867" s="8">
        <f t="shared" si="418"/>
        <v>1.0039374139999999</v>
      </c>
      <c r="O1867" s="8">
        <f t="shared" ca="1" si="419"/>
        <v>1.008665779</v>
      </c>
      <c r="P1867" s="44">
        <v>0</v>
      </c>
      <c r="Q1867" s="42">
        <f t="shared" ca="1" si="420"/>
        <v>14378.547811320001</v>
      </c>
      <c r="R1867" s="42"/>
      <c r="S1867" s="34">
        <f t="shared" si="421"/>
        <v>0</v>
      </c>
      <c r="T1867" s="34"/>
    </row>
    <row r="1868" spans="1:20" x14ac:dyDescent="0.2">
      <c r="A1868" s="38">
        <f t="shared" si="409"/>
        <v>43881</v>
      </c>
      <c r="B1868" s="39">
        <f t="shared" ca="1" si="412"/>
        <v>1674116.7080958192</v>
      </c>
      <c r="C1868" s="34">
        <f t="shared" ca="1" si="413"/>
        <v>1659233.1527636591</v>
      </c>
      <c r="D1868" s="34"/>
      <c r="E1868" s="40">
        <f ca="1">IF(A1868&lt;$B$1,VLOOKUP(A1868,[1]DI!$A$4:$B$15000,2,FALSE),0)</f>
        <v>4.1500000000000002E-2</v>
      </c>
      <c r="F1868" s="41">
        <f t="shared" ref="F1868:F1931" ca="1" si="422">IF(A1868&lt;A$9,1,ROUND(((1+E1868)^(1/252)),16))</f>
        <v>1.0001613700890699</v>
      </c>
      <c r="G1868" s="41">
        <f ca="1">(TRUNC(PRODUCT($F$11:$F1867),16))</f>
        <v>1.60055357429819</v>
      </c>
      <c r="H1868" s="42">
        <f t="shared" ca="1" si="414"/>
        <v>1.59279356520284</v>
      </c>
      <c r="I1868" s="42">
        <f t="shared" ca="1" si="415"/>
        <v>1.0048719500000001</v>
      </c>
      <c r="J1868" s="40">
        <f t="shared" si="410"/>
        <v>3.5999999999999997E-2</v>
      </c>
      <c r="K1868" s="98">
        <f t="shared" si="416"/>
        <v>43840</v>
      </c>
      <c r="L1868" s="43">
        <f t="shared" si="411"/>
        <v>29</v>
      </c>
      <c r="M1868" s="44">
        <f t="shared" si="417"/>
        <v>29</v>
      </c>
      <c r="N1868" s="8">
        <f t="shared" si="418"/>
        <v>1.004078322</v>
      </c>
      <c r="O1868" s="8">
        <f t="shared" ca="1" si="419"/>
        <v>1.008970141</v>
      </c>
      <c r="P1868" s="44">
        <v>0</v>
      </c>
      <c r="Q1868" s="42">
        <f t="shared" ca="1" si="420"/>
        <v>14883.55533216</v>
      </c>
      <c r="R1868" s="42"/>
      <c r="S1868" s="34">
        <f t="shared" si="421"/>
        <v>0</v>
      </c>
      <c r="T1868" s="34"/>
    </row>
    <row r="1869" spans="1:20" x14ac:dyDescent="0.2">
      <c r="A1869" s="38">
        <f t="shared" ref="A1869:A1932" si="423">(A1868+1)</f>
        <v>43882</v>
      </c>
      <c r="B1869" s="39">
        <f t="shared" ca="1" si="412"/>
        <v>1674621.8765622792</v>
      </c>
      <c r="C1869" s="34">
        <f t="shared" ca="1" si="413"/>
        <v>1659233.1527636591</v>
      </c>
      <c r="D1869" s="34"/>
      <c r="E1869" s="40">
        <f ca="1">IF(A1869&lt;$B$1,VLOOKUP(A1869,[1]DI!$A$4:$B$15000,2,FALSE),0)</f>
        <v>4.1500000000000002E-2</v>
      </c>
      <c r="F1869" s="41">
        <f t="shared" ca="1" si="422"/>
        <v>1.0001613700890699</v>
      </c>
      <c r="G1869" s="41">
        <f ca="1">(TRUNC(PRODUCT($F$11:$F1868),16))</f>
        <v>1.60081185577103</v>
      </c>
      <c r="H1869" s="42">
        <f t="shared" ca="1" si="414"/>
        <v>1.59279356520284</v>
      </c>
      <c r="I1869" s="42">
        <f t="shared" ca="1" si="415"/>
        <v>1.00503411</v>
      </c>
      <c r="J1869" s="40">
        <f t="shared" ref="J1869:J1932" si="424">J1868</f>
        <v>3.5999999999999997E-2</v>
      </c>
      <c r="K1869" s="98">
        <f t="shared" si="416"/>
        <v>43840</v>
      </c>
      <c r="L1869" s="43">
        <f t="shared" si="411"/>
        <v>30</v>
      </c>
      <c r="M1869" s="44">
        <f t="shared" si="417"/>
        <v>30</v>
      </c>
      <c r="N1869" s="8">
        <f t="shared" si="418"/>
        <v>1.00421925</v>
      </c>
      <c r="O1869" s="8">
        <f t="shared" ca="1" si="419"/>
        <v>1.0092745999999999</v>
      </c>
      <c r="P1869" s="44">
        <v>0</v>
      </c>
      <c r="Q1869" s="42">
        <f t="shared" ca="1" si="420"/>
        <v>15388.72379862</v>
      </c>
      <c r="R1869" s="42"/>
      <c r="S1869" s="34">
        <f t="shared" si="421"/>
        <v>0</v>
      </c>
      <c r="T1869" s="34"/>
    </row>
    <row r="1870" spans="1:20" x14ac:dyDescent="0.2">
      <c r="A1870" s="38">
        <f t="shared" si="423"/>
        <v>43883</v>
      </c>
      <c r="B1870" s="39">
        <f t="shared" ca="1" si="412"/>
        <v>1675127.1877227891</v>
      </c>
      <c r="C1870" s="34">
        <f t="shared" ca="1" si="413"/>
        <v>1659233.1527636591</v>
      </c>
      <c r="D1870" s="34"/>
      <c r="E1870" s="40">
        <f ca="1">IF(A1870&lt;$B$1,VLOOKUP(A1870,[1]DI!$A$4:$B$15000,2,FALSE),0)</f>
        <v>0</v>
      </c>
      <c r="F1870" s="41">
        <f t="shared" ca="1" si="422"/>
        <v>1</v>
      </c>
      <c r="G1870" s="41">
        <f ca="1">(TRUNC(PRODUCT($F$11:$F1869),16))</f>
        <v>1.6010701789227799</v>
      </c>
      <c r="H1870" s="42">
        <f t="shared" ca="1" si="414"/>
        <v>1.59279356520284</v>
      </c>
      <c r="I1870" s="42">
        <f t="shared" ca="1" si="415"/>
        <v>1.00519629</v>
      </c>
      <c r="J1870" s="40">
        <f t="shared" si="424"/>
        <v>3.5999999999999997E-2</v>
      </c>
      <c r="K1870" s="98">
        <f t="shared" si="416"/>
        <v>43840</v>
      </c>
      <c r="L1870" s="43">
        <f t="shared" ref="L1870:L1933" si="425">IF(A1870&gt;K1870,IF(NETWORKDAYS(K1870,A1870,$W$12:$W$197)-1=0,1,NETWORKDAYS(K1870,A1870,$W$12:$W$197)-1),0)</f>
        <v>30</v>
      </c>
      <c r="M1870" s="44">
        <f t="shared" si="417"/>
        <v>31</v>
      </c>
      <c r="N1870" s="8">
        <f t="shared" si="418"/>
        <v>1.0043601980000001</v>
      </c>
      <c r="O1870" s="8">
        <f t="shared" ca="1" si="419"/>
        <v>1.009579145</v>
      </c>
      <c r="P1870" s="44">
        <v>0</v>
      </c>
      <c r="Q1870" s="42">
        <f t="shared" ca="1" si="420"/>
        <v>15894.03495913</v>
      </c>
      <c r="R1870" s="42"/>
      <c r="S1870" s="34">
        <f t="shared" si="421"/>
        <v>0</v>
      </c>
      <c r="T1870" s="34"/>
    </row>
    <row r="1871" spans="1:20" x14ac:dyDescent="0.2">
      <c r="A1871" s="38">
        <f t="shared" si="423"/>
        <v>43884</v>
      </c>
      <c r="B1871" s="39">
        <f t="shared" ca="1" si="412"/>
        <v>1675127.1877227891</v>
      </c>
      <c r="C1871" s="34">
        <f t="shared" ca="1" si="413"/>
        <v>1659233.1527636591</v>
      </c>
      <c r="D1871" s="34"/>
      <c r="E1871" s="40">
        <f ca="1">IF(A1871&lt;$B$1,VLOOKUP(A1871,[1]DI!$A$4:$B$15000,2,FALSE),0)</f>
        <v>0</v>
      </c>
      <c r="F1871" s="41">
        <f t="shared" ca="1" si="422"/>
        <v>1</v>
      </c>
      <c r="G1871" s="41">
        <f ca="1">(TRUNC(PRODUCT($F$11:$F1870),16))</f>
        <v>1.6010701789227799</v>
      </c>
      <c r="H1871" s="42">
        <f t="shared" ca="1" si="414"/>
        <v>1.59279356520284</v>
      </c>
      <c r="I1871" s="42">
        <f t="shared" ca="1" si="415"/>
        <v>1.00519629</v>
      </c>
      <c r="J1871" s="40">
        <f t="shared" si="424"/>
        <v>3.5999999999999997E-2</v>
      </c>
      <c r="K1871" s="98">
        <f t="shared" si="416"/>
        <v>43840</v>
      </c>
      <c r="L1871" s="43">
        <f t="shared" si="425"/>
        <v>30</v>
      </c>
      <c r="M1871" s="44">
        <f t="shared" si="417"/>
        <v>31</v>
      </c>
      <c r="N1871" s="8">
        <f t="shared" si="418"/>
        <v>1.0043601980000001</v>
      </c>
      <c r="O1871" s="8">
        <f t="shared" ca="1" si="419"/>
        <v>1.009579145</v>
      </c>
      <c r="P1871" s="44">
        <v>0</v>
      </c>
      <c r="Q1871" s="42">
        <f t="shared" ca="1" si="420"/>
        <v>15894.03495913</v>
      </c>
      <c r="R1871" s="42"/>
      <c r="S1871" s="34">
        <f t="shared" si="421"/>
        <v>0</v>
      </c>
      <c r="T1871" s="34"/>
    </row>
    <row r="1872" spans="1:20" x14ac:dyDescent="0.2">
      <c r="A1872" s="38">
        <f t="shared" si="423"/>
        <v>43885</v>
      </c>
      <c r="B1872" s="39">
        <f t="shared" ca="1" si="412"/>
        <v>1675127.1877227891</v>
      </c>
      <c r="C1872" s="34">
        <f t="shared" ca="1" si="413"/>
        <v>1659233.1527636591</v>
      </c>
      <c r="D1872" s="34"/>
      <c r="E1872" s="40">
        <f ca="1">IF(A1872&lt;$B$1,VLOOKUP(A1872,[1]DI!$A$4:$B$15000,2,FALSE),0)</f>
        <v>0</v>
      </c>
      <c r="F1872" s="41">
        <f t="shared" ca="1" si="422"/>
        <v>1</v>
      </c>
      <c r="G1872" s="41">
        <f ca="1">(TRUNC(PRODUCT($F$11:$F1871),16))</f>
        <v>1.6010701789227799</v>
      </c>
      <c r="H1872" s="42">
        <f t="shared" ca="1" si="414"/>
        <v>1.59279356520284</v>
      </c>
      <c r="I1872" s="42">
        <f t="shared" ca="1" si="415"/>
        <v>1.00519629</v>
      </c>
      <c r="J1872" s="40">
        <f t="shared" si="424"/>
        <v>3.5999999999999997E-2</v>
      </c>
      <c r="K1872" s="98">
        <f t="shared" si="416"/>
        <v>43840</v>
      </c>
      <c r="L1872" s="43">
        <f t="shared" si="425"/>
        <v>30</v>
      </c>
      <c r="M1872" s="44">
        <f t="shared" si="417"/>
        <v>31</v>
      </c>
      <c r="N1872" s="8">
        <f t="shared" si="418"/>
        <v>1.0043601980000001</v>
      </c>
      <c r="O1872" s="8">
        <f t="shared" ca="1" si="419"/>
        <v>1.009579145</v>
      </c>
      <c r="P1872" s="44">
        <v>0</v>
      </c>
      <c r="Q1872" s="42">
        <f t="shared" ca="1" si="420"/>
        <v>15894.03495913</v>
      </c>
      <c r="R1872" s="42"/>
      <c r="S1872" s="34">
        <f t="shared" si="421"/>
        <v>0</v>
      </c>
      <c r="T1872" s="34"/>
    </row>
    <row r="1873" spans="1:20" x14ac:dyDescent="0.2">
      <c r="A1873" s="38">
        <f t="shared" si="423"/>
        <v>43886</v>
      </c>
      <c r="B1873" s="39">
        <f t="shared" ca="1" si="412"/>
        <v>1675127.1877227891</v>
      </c>
      <c r="C1873" s="34">
        <f t="shared" ca="1" si="413"/>
        <v>1659233.1527636591</v>
      </c>
      <c r="D1873" s="34"/>
      <c r="E1873" s="40">
        <f ca="1">IF(A1873&lt;$B$1,VLOOKUP(A1873,[1]DI!$A$4:$B$15000,2,FALSE),0)</f>
        <v>0</v>
      </c>
      <c r="F1873" s="41">
        <f t="shared" ca="1" si="422"/>
        <v>1</v>
      </c>
      <c r="G1873" s="41">
        <f ca="1">(TRUNC(PRODUCT($F$11:$F1872),16))</f>
        <v>1.6010701789227799</v>
      </c>
      <c r="H1873" s="42">
        <f t="shared" ca="1" si="414"/>
        <v>1.59279356520284</v>
      </c>
      <c r="I1873" s="42">
        <f t="shared" ca="1" si="415"/>
        <v>1.00519629</v>
      </c>
      <c r="J1873" s="40">
        <f t="shared" si="424"/>
        <v>3.5999999999999997E-2</v>
      </c>
      <c r="K1873" s="98">
        <f t="shared" si="416"/>
        <v>43840</v>
      </c>
      <c r="L1873" s="43">
        <f t="shared" si="425"/>
        <v>30</v>
      </c>
      <c r="M1873" s="44">
        <f t="shared" si="417"/>
        <v>31</v>
      </c>
      <c r="N1873" s="8">
        <f t="shared" si="418"/>
        <v>1.0043601980000001</v>
      </c>
      <c r="O1873" s="8">
        <f t="shared" ca="1" si="419"/>
        <v>1.009579145</v>
      </c>
      <c r="P1873" s="44">
        <v>0</v>
      </c>
      <c r="Q1873" s="42">
        <f t="shared" ca="1" si="420"/>
        <v>15894.03495913</v>
      </c>
      <c r="R1873" s="42"/>
      <c r="S1873" s="34">
        <f t="shared" si="421"/>
        <v>0</v>
      </c>
      <c r="T1873" s="34"/>
    </row>
    <row r="1874" spans="1:20" x14ac:dyDescent="0.2">
      <c r="A1874" s="38">
        <f t="shared" si="423"/>
        <v>43887</v>
      </c>
      <c r="B1874" s="39">
        <f t="shared" ca="1" si="412"/>
        <v>1675127.1877227891</v>
      </c>
      <c r="C1874" s="34">
        <f t="shared" ca="1" si="413"/>
        <v>1659233.1527636591</v>
      </c>
      <c r="D1874" s="34"/>
      <c r="E1874" s="40">
        <f ca="1">IF(A1874&lt;$B$1,VLOOKUP(A1874,[1]DI!$A$4:$B$15000,2,FALSE),0)</f>
        <v>4.1500000000000002E-2</v>
      </c>
      <c r="F1874" s="41">
        <f t="shared" ca="1" si="422"/>
        <v>1.0001613700890699</v>
      </c>
      <c r="G1874" s="41">
        <f ca="1">(TRUNC(PRODUCT($F$11:$F1873),16))</f>
        <v>1.6010701789227799</v>
      </c>
      <c r="H1874" s="42">
        <f t="shared" ca="1" si="414"/>
        <v>1.59279356520284</v>
      </c>
      <c r="I1874" s="42">
        <f t="shared" ca="1" si="415"/>
        <v>1.00519629</v>
      </c>
      <c r="J1874" s="40">
        <f t="shared" si="424"/>
        <v>3.5999999999999997E-2</v>
      </c>
      <c r="K1874" s="98">
        <f t="shared" si="416"/>
        <v>43840</v>
      </c>
      <c r="L1874" s="43">
        <f t="shared" si="425"/>
        <v>31</v>
      </c>
      <c r="M1874" s="44">
        <f t="shared" si="417"/>
        <v>31</v>
      </c>
      <c r="N1874" s="8">
        <f t="shared" si="418"/>
        <v>1.0043601980000001</v>
      </c>
      <c r="O1874" s="8">
        <f t="shared" ca="1" si="419"/>
        <v>1.009579145</v>
      </c>
      <c r="P1874" s="44">
        <v>0</v>
      </c>
      <c r="Q1874" s="42">
        <f t="shared" ca="1" si="420"/>
        <v>15894.03495913</v>
      </c>
      <c r="R1874" s="42"/>
      <c r="S1874" s="34">
        <f t="shared" si="421"/>
        <v>0</v>
      </c>
      <c r="T1874" s="34"/>
    </row>
    <row r="1875" spans="1:20" x14ac:dyDescent="0.2">
      <c r="A1875" s="38">
        <f t="shared" si="423"/>
        <v>43888</v>
      </c>
      <c r="B1875" s="39">
        <f t="shared" ca="1" si="412"/>
        <v>1675632.6565104392</v>
      </c>
      <c r="C1875" s="34">
        <f t="shared" ca="1" si="413"/>
        <v>1659233.1527636591</v>
      </c>
      <c r="D1875" s="34"/>
      <c r="E1875" s="40">
        <f ca="1">IF(A1875&lt;$B$1,VLOOKUP(A1875,[1]DI!$A$4:$B$15000,2,FALSE),0)</f>
        <v>4.1500000000000002E-2</v>
      </c>
      <c r="F1875" s="41">
        <f t="shared" ca="1" si="422"/>
        <v>1.0001613700890699</v>
      </c>
      <c r="G1875" s="41">
        <f ca="1">(TRUNC(PRODUCT($F$11:$F1874),16))</f>
        <v>1.6013285437601601</v>
      </c>
      <c r="H1875" s="42">
        <f t="shared" ca="1" si="414"/>
        <v>1.59279356520284</v>
      </c>
      <c r="I1875" s="42">
        <f t="shared" ca="1" si="415"/>
        <v>1.0053585</v>
      </c>
      <c r="J1875" s="40">
        <f t="shared" si="424"/>
        <v>3.5999999999999997E-2</v>
      </c>
      <c r="K1875" s="98">
        <f t="shared" si="416"/>
        <v>43840</v>
      </c>
      <c r="L1875" s="43">
        <f t="shared" si="425"/>
        <v>32</v>
      </c>
      <c r="M1875" s="44">
        <f t="shared" si="417"/>
        <v>32</v>
      </c>
      <c r="N1875" s="8">
        <f t="shared" si="418"/>
        <v>1.0045011660000001</v>
      </c>
      <c r="O1875" s="8">
        <f t="shared" ca="1" si="419"/>
        <v>1.009883785</v>
      </c>
      <c r="P1875" s="44">
        <v>0</v>
      </c>
      <c r="Q1875" s="42">
        <f t="shared" ca="1" si="420"/>
        <v>16399.503746779999</v>
      </c>
      <c r="R1875" s="42"/>
      <c r="S1875" s="34">
        <f t="shared" si="421"/>
        <v>0</v>
      </c>
      <c r="T1875" s="34"/>
    </row>
    <row r="1876" spans="1:20" x14ac:dyDescent="0.2">
      <c r="A1876" s="38">
        <f t="shared" si="423"/>
        <v>43889</v>
      </c>
      <c r="B1876" s="39">
        <f t="shared" ca="1" si="412"/>
        <v>1676138.2679921491</v>
      </c>
      <c r="C1876" s="34">
        <f t="shared" ca="1" si="413"/>
        <v>1659233.1527636591</v>
      </c>
      <c r="D1876" s="34"/>
      <c r="E1876" s="40">
        <f ca="1">IF(A1876&lt;$B$1,VLOOKUP(A1876,[1]DI!$A$4:$B$15000,2,FALSE),0)</f>
        <v>4.1500000000000002E-2</v>
      </c>
      <c r="F1876" s="41">
        <f t="shared" ca="1" si="422"/>
        <v>1.0001613700890699</v>
      </c>
      <c r="G1876" s="41">
        <f ca="1">(TRUNC(PRODUCT($F$11:$F1875),16))</f>
        <v>1.6015869502899001</v>
      </c>
      <c r="H1876" s="42">
        <f t="shared" ca="1" si="414"/>
        <v>1.59279356520284</v>
      </c>
      <c r="I1876" s="42">
        <f t="shared" ca="1" si="415"/>
        <v>1.00552073</v>
      </c>
      <c r="J1876" s="40">
        <f t="shared" si="424"/>
        <v>3.5999999999999997E-2</v>
      </c>
      <c r="K1876" s="98">
        <f t="shared" si="416"/>
        <v>43840</v>
      </c>
      <c r="L1876" s="43">
        <f t="shared" si="425"/>
        <v>33</v>
      </c>
      <c r="M1876" s="44">
        <f t="shared" si="417"/>
        <v>33</v>
      </c>
      <c r="N1876" s="8">
        <f t="shared" si="418"/>
        <v>1.004642153</v>
      </c>
      <c r="O1876" s="8">
        <f t="shared" ca="1" si="419"/>
        <v>1.010188511</v>
      </c>
      <c r="P1876" s="44">
        <v>0</v>
      </c>
      <c r="Q1876" s="42">
        <f t="shared" ca="1" si="420"/>
        <v>16905.115228490002</v>
      </c>
      <c r="R1876" s="42"/>
      <c r="S1876" s="34">
        <f t="shared" si="421"/>
        <v>0</v>
      </c>
      <c r="T1876" s="34"/>
    </row>
    <row r="1877" spans="1:20" x14ac:dyDescent="0.2">
      <c r="A1877" s="38">
        <f t="shared" si="423"/>
        <v>43890</v>
      </c>
      <c r="B1877" s="39">
        <f t="shared" ca="1" si="412"/>
        <v>1676644.038760239</v>
      </c>
      <c r="C1877" s="34">
        <f t="shared" ca="1" si="413"/>
        <v>1659233.1527636591</v>
      </c>
      <c r="D1877" s="34"/>
      <c r="E1877" s="40">
        <f ca="1">IF(A1877&lt;$B$1,VLOOKUP(A1877,[1]DI!$A$4:$B$15000,2,FALSE),0)</f>
        <v>0</v>
      </c>
      <c r="F1877" s="41">
        <f t="shared" ca="1" si="422"/>
        <v>1</v>
      </c>
      <c r="G1877" s="41">
        <f ca="1">(TRUNC(PRODUCT($F$11:$F1876),16))</f>
        <v>1.60184539851872</v>
      </c>
      <c r="H1877" s="42">
        <f t="shared" ca="1" si="414"/>
        <v>1.59279356520284</v>
      </c>
      <c r="I1877" s="42">
        <f t="shared" ca="1" si="415"/>
        <v>1.0056829899999999</v>
      </c>
      <c r="J1877" s="40">
        <f t="shared" si="424"/>
        <v>3.5999999999999997E-2</v>
      </c>
      <c r="K1877" s="98">
        <f t="shared" si="416"/>
        <v>43840</v>
      </c>
      <c r="L1877" s="43">
        <f t="shared" si="425"/>
        <v>33</v>
      </c>
      <c r="M1877" s="44">
        <f t="shared" si="417"/>
        <v>34</v>
      </c>
      <c r="N1877" s="8">
        <f t="shared" si="418"/>
        <v>1.0047831599999999</v>
      </c>
      <c r="O1877" s="8">
        <f t="shared" ca="1" si="419"/>
        <v>1.0104933330000001</v>
      </c>
      <c r="P1877" s="44">
        <v>0</v>
      </c>
      <c r="Q1877" s="42">
        <f t="shared" ca="1" si="420"/>
        <v>17410.88599658</v>
      </c>
      <c r="R1877" s="42"/>
      <c r="S1877" s="34">
        <f t="shared" si="421"/>
        <v>0</v>
      </c>
      <c r="T1877" s="34"/>
    </row>
    <row r="1878" spans="1:20" x14ac:dyDescent="0.2">
      <c r="A1878" s="38">
        <f t="shared" si="423"/>
        <v>43891</v>
      </c>
      <c r="B1878" s="39">
        <f t="shared" ca="1" si="412"/>
        <v>1676644.038760239</v>
      </c>
      <c r="C1878" s="34">
        <f t="shared" ca="1" si="413"/>
        <v>1659233.1527636591</v>
      </c>
      <c r="D1878" s="34"/>
      <c r="E1878" s="40">
        <f ca="1">IF(A1878&lt;$B$1,VLOOKUP(A1878,[1]DI!$A$4:$B$15000,2,FALSE),0)</f>
        <v>0</v>
      </c>
      <c r="F1878" s="41">
        <f t="shared" ca="1" si="422"/>
        <v>1</v>
      </c>
      <c r="G1878" s="41">
        <f ca="1">(TRUNC(PRODUCT($F$11:$F1877),16))</f>
        <v>1.60184539851872</v>
      </c>
      <c r="H1878" s="42">
        <f t="shared" ca="1" si="414"/>
        <v>1.59279356520284</v>
      </c>
      <c r="I1878" s="42">
        <f t="shared" ca="1" si="415"/>
        <v>1.0056829899999999</v>
      </c>
      <c r="J1878" s="40">
        <f t="shared" si="424"/>
        <v>3.5999999999999997E-2</v>
      </c>
      <c r="K1878" s="98">
        <f t="shared" si="416"/>
        <v>43840</v>
      </c>
      <c r="L1878" s="43">
        <f t="shared" si="425"/>
        <v>33</v>
      </c>
      <c r="M1878" s="44">
        <f t="shared" si="417"/>
        <v>34</v>
      </c>
      <c r="N1878" s="8">
        <f t="shared" si="418"/>
        <v>1.0047831599999999</v>
      </c>
      <c r="O1878" s="8">
        <f t="shared" ca="1" si="419"/>
        <v>1.0104933330000001</v>
      </c>
      <c r="P1878" s="44">
        <v>0</v>
      </c>
      <c r="Q1878" s="42">
        <f t="shared" ca="1" si="420"/>
        <v>17410.88599658</v>
      </c>
      <c r="R1878" s="42"/>
      <c r="S1878" s="34">
        <f t="shared" si="421"/>
        <v>0</v>
      </c>
      <c r="T1878" s="34"/>
    </row>
    <row r="1879" spans="1:20" x14ac:dyDescent="0.2">
      <c r="A1879" s="38">
        <f t="shared" si="423"/>
        <v>43892</v>
      </c>
      <c r="B1879" s="39">
        <f t="shared" ca="1" si="412"/>
        <v>1676644.038760239</v>
      </c>
      <c r="C1879" s="34">
        <f t="shared" ca="1" si="413"/>
        <v>1659233.1527636591</v>
      </c>
      <c r="D1879" s="34"/>
      <c r="E1879" s="40">
        <f ca="1">IF(A1879&lt;$B$1,VLOOKUP(A1879,[1]DI!$A$4:$B$15000,2,FALSE),0)</f>
        <v>4.1500000000000002E-2</v>
      </c>
      <c r="F1879" s="41">
        <f t="shared" ca="1" si="422"/>
        <v>1.0001613700890699</v>
      </c>
      <c r="G1879" s="41">
        <f ca="1">(TRUNC(PRODUCT($F$11:$F1878),16))</f>
        <v>1.60184539851872</v>
      </c>
      <c r="H1879" s="42">
        <f t="shared" ca="1" si="414"/>
        <v>1.59279356520284</v>
      </c>
      <c r="I1879" s="42">
        <f t="shared" ca="1" si="415"/>
        <v>1.0056829899999999</v>
      </c>
      <c r="J1879" s="40">
        <f t="shared" si="424"/>
        <v>3.5999999999999997E-2</v>
      </c>
      <c r="K1879" s="98">
        <f t="shared" si="416"/>
        <v>43840</v>
      </c>
      <c r="L1879" s="43">
        <f t="shared" si="425"/>
        <v>34</v>
      </c>
      <c r="M1879" s="44">
        <f t="shared" si="417"/>
        <v>34</v>
      </c>
      <c r="N1879" s="8">
        <f t="shared" si="418"/>
        <v>1.0047831599999999</v>
      </c>
      <c r="O1879" s="8">
        <f t="shared" ca="1" si="419"/>
        <v>1.0104933330000001</v>
      </c>
      <c r="P1879" s="44">
        <v>0</v>
      </c>
      <c r="Q1879" s="42">
        <f t="shared" ca="1" si="420"/>
        <v>17410.88599658</v>
      </c>
      <c r="R1879" s="42"/>
      <c r="S1879" s="34">
        <f t="shared" si="421"/>
        <v>0</v>
      </c>
      <c r="T1879" s="34"/>
    </row>
    <row r="1880" spans="1:20" x14ac:dyDescent="0.2">
      <c r="A1880" s="38">
        <f t="shared" si="423"/>
        <v>43893</v>
      </c>
      <c r="B1880" s="39">
        <f t="shared" ca="1" si="412"/>
        <v>1677149.9671554891</v>
      </c>
      <c r="C1880" s="34">
        <f t="shared" ca="1" si="413"/>
        <v>1659233.1527636591</v>
      </c>
      <c r="D1880" s="34"/>
      <c r="E1880" s="40">
        <f ca="1">IF(A1880&lt;$B$1,VLOOKUP(A1880,[1]DI!$A$4:$B$15000,2,FALSE),0)</f>
        <v>4.1500000000000002E-2</v>
      </c>
      <c r="F1880" s="41">
        <f t="shared" ca="1" si="422"/>
        <v>1.0001613700890699</v>
      </c>
      <c r="G1880" s="41">
        <f ca="1">(TRUNC(PRODUCT($F$11:$F1879),16))</f>
        <v>1.6021038884533501</v>
      </c>
      <c r="H1880" s="42">
        <f t="shared" ca="1" si="414"/>
        <v>1.59279356520284</v>
      </c>
      <c r="I1880" s="42">
        <f t="shared" ca="1" si="415"/>
        <v>1.00584528</v>
      </c>
      <c r="J1880" s="40">
        <f t="shared" si="424"/>
        <v>3.5999999999999997E-2</v>
      </c>
      <c r="K1880" s="98">
        <f t="shared" si="416"/>
        <v>43840</v>
      </c>
      <c r="L1880" s="43">
        <f t="shared" si="425"/>
        <v>35</v>
      </c>
      <c r="M1880" s="44">
        <f t="shared" si="417"/>
        <v>35</v>
      </c>
      <c r="N1880" s="8">
        <f t="shared" si="418"/>
        <v>1.0049241870000001</v>
      </c>
      <c r="O1880" s="8">
        <f t="shared" ca="1" si="419"/>
        <v>1.0107982499999999</v>
      </c>
      <c r="P1880" s="44">
        <v>0</v>
      </c>
      <c r="Q1880" s="42">
        <f t="shared" ca="1" si="420"/>
        <v>17916.814391830001</v>
      </c>
      <c r="R1880" s="42"/>
      <c r="S1880" s="34">
        <f t="shared" si="421"/>
        <v>0</v>
      </c>
      <c r="T1880" s="34"/>
    </row>
    <row r="1881" spans="1:20" x14ac:dyDescent="0.2">
      <c r="A1881" s="38">
        <f t="shared" si="423"/>
        <v>43894</v>
      </c>
      <c r="B1881" s="39">
        <f t="shared" ca="1" si="412"/>
        <v>1677656.0399040091</v>
      </c>
      <c r="C1881" s="34">
        <f t="shared" ca="1" si="413"/>
        <v>1659233.1527636591</v>
      </c>
      <c r="D1881" s="34"/>
      <c r="E1881" s="40">
        <f ca="1">IF(A1881&lt;$B$1,VLOOKUP(A1881,[1]DI!$A$4:$B$15000,2,FALSE),0)</f>
        <v>4.1500000000000002E-2</v>
      </c>
      <c r="F1881" s="41">
        <f t="shared" ca="1" si="422"/>
        <v>1.0001613700890699</v>
      </c>
      <c r="G1881" s="41">
        <f ca="1">(TRUNC(PRODUCT($F$11:$F1880),16))</f>
        <v>1.60236242010053</v>
      </c>
      <c r="H1881" s="42">
        <f t="shared" ca="1" si="414"/>
        <v>1.59279356520284</v>
      </c>
      <c r="I1881" s="42">
        <f t="shared" ca="1" si="415"/>
        <v>1.0060075900000001</v>
      </c>
      <c r="J1881" s="40">
        <f t="shared" si="424"/>
        <v>3.5999999999999997E-2</v>
      </c>
      <c r="K1881" s="98">
        <f t="shared" si="416"/>
        <v>43840</v>
      </c>
      <c r="L1881" s="43">
        <f t="shared" si="425"/>
        <v>36</v>
      </c>
      <c r="M1881" s="44">
        <f t="shared" si="417"/>
        <v>36</v>
      </c>
      <c r="N1881" s="8">
        <f t="shared" si="418"/>
        <v>1.0050652339999999</v>
      </c>
      <c r="O1881" s="8">
        <f t="shared" ca="1" si="419"/>
        <v>1.011103254</v>
      </c>
      <c r="P1881" s="44">
        <v>0</v>
      </c>
      <c r="Q1881" s="42">
        <f t="shared" ca="1" si="420"/>
        <v>18422.887140350002</v>
      </c>
      <c r="R1881" s="42"/>
      <c r="S1881" s="34">
        <f t="shared" si="421"/>
        <v>0</v>
      </c>
      <c r="T1881" s="34"/>
    </row>
    <row r="1882" spans="1:20" x14ac:dyDescent="0.2">
      <c r="A1882" s="38">
        <f t="shared" si="423"/>
        <v>43895</v>
      </c>
      <c r="B1882" s="39">
        <f t="shared" ca="1" si="412"/>
        <v>1678162.2719389191</v>
      </c>
      <c r="C1882" s="34">
        <f t="shared" ca="1" si="413"/>
        <v>1659233.1527636591</v>
      </c>
      <c r="D1882" s="34"/>
      <c r="E1882" s="40">
        <f ca="1">IF(A1882&lt;$B$1,VLOOKUP(A1882,[1]DI!$A$4:$B$15000,2,FALSE),0)</f>
        <v>4.1500000000000002E-2</v>
      </c>
      <c r="F1882" s="41">
        <f t="shared" ca="1" si="422"/>
        <v>1.0001613700890699</v>
      </c>
      <c r="G1882" s="41">
        <f ca="1">(TRUNC(PRODUCT($F$11:$F1881),16))</f>
        <v>1.6026209934669899</v>
      </c>
      <c r="H1882" s="42">
        <f t="shared" ca="1" si="414"/>
        <v>1.59279356520284</v>
      </c>
      <c r="I1882" s="42">
        <f t="shared" ca="1" si="415"/>
        <v>1.00616993</v>
      </c>
      <c r="J1882" s="40">
        <f t="shared" si="424"/>
        <v>3.5999999999999997E-2</v>
      </c>
      <c r="K1882" s="98">
        <f t="shared" si="416"/>
        <v>43840</v>
      </c>
      <c r="L1882" s="43">
        <f t="shared" si="425"/>
        <v>37</v>
      </c>
      <c r="M1882" s="44">
        <f t="shared" si="417"/>
        <v>37</v>
      </c>
      <c r="N1882" s="8">
        <f t="shared" si="418"/>
        <v>1.0052063010000001</v>
      </c>
      <c r="O1882" s="8">
        <f t="shared" ca="1" si="419"/>
        <v>1.0114083540000001</v>
      </c>
      <c r="P1882" s="44">
        <v>0</v>
      </c>
      <c r="Q1882" s="42">
        <f t="shared" ca="1" si="420"/>
        <v>18929.119175259999</v>
      </c>
      <c r="R1882" s="42"/>
      <c r="S1882" s="34">
        <f t="shared" si="421"/>
        <v>0</v>
      </c>
      <c r="T1882" s="34"/>
    </row>
    <row r="1883" spans="1:20" x14ac:dyDescent="0.2">
      <c r="A1883" s="38">
        <f t="shared" si="423"/>
        <v>43896</v>
      </c>
      <c r="B1883" s="39">
        <f t="shared" ca="1" si="412"/>
        <v>1678668.6599417392</v>
      </c>
      <c r="C1883" s="34">
        <f t="shared" ca="1" si="413"/>
        <v>1659233.1527636591</v>
      </c>
      <c r="D1883" s="34"/>
      <c r="E1883" s="40">
        <f ca="1">IF(A1883&lt;$B$1,VLOOKUP(A1883,[1]DI!$A$4:$B$15000,2,FALSE),0)</f>
        <v>4.1500000000000002E-2</v>
      </c>
      <c r="F1883" s="41">
        <f t="shared" ca="1" si="422"/>
        <v>1.0001613700890699</v>
      </c>
      <c r="G1883" s="41">
        <f ca="1">(TRUNC(PRODUCT($F$11:$F1882),16))</f>
        <v>1.6028796085594501</v>
      </c>
      <c r="H1883" s="42">
        <f t="shared" ca="1" si="414"/>
        <v>1.59279356520284</v>
      </c>
      <c r="I1883" s="42">
        <f t="shared" ca="1" si="415"/>
        <v>1.0063323</v>
      </c>
      <c r="J1883" s="40">
        <f t="shared" si="424"/>
        <v>3.5999999999999997E-2</v>
      </c>
      <c r="K1883" s="98">
        <f t="shared" si="416"/>
        <v>43840</v>
      </c>
      <c r="L1883" s="43">
        <f t="shared" si="425"/>
        <v>38</v>
      </c>
      <c r="M1883" s="44">
        <f t="shared" si="417"/>
        <v>38</v>
      </c>
      <c r="N1883" s="8">
        <f t="shared" si="418"/>
        <v>1.005347387</v>
      </c>
      <c r="O1883" s="8">
        <f t="shared" ca="1" si="419"/>
        <v>1.0117135479999999</v>
      </c>
      <c r="P1883" s="44">
        <v>0</v>
      </c>
      <c r="Q1883" s="42">
        <f t="shared" ca="1" si="420"/>
        <v>19435.507178079999</v>
      </c>
      <c r="R1883" s="42"/>
      <c r="S1883" s="34">
        <f t="shared" si="421"/>
        <v>0</v>
      </c>
      <c r="T1883" s="34"/>
    </row>
    <row r="1884" spans="1:20" x14ac:dyDescent="0.2">
      <c r="A1884" s="38">
        <f t="shared" si="423"/>
        <v>43897</v>
      </c>
      <c r="B1884" s="39">
        <f t="shared" ca="1" si="412"/>
        <v>1679175.1922978491</v>
      </c>
      <c r="C1884" s="34">
        <f t="shared" ca="1" si="413"/>
        <v>1659233.1527636591</v>
      </c>
      <c r="D1884" s="34"/>
      <c r="E1884" s="40">
        <f ca="1">IF(A1884&lt;$B$1,VLOOKUP(A1884,[1]DI!$A$4:$B$15000,2,FALSE),0)</f>
        <v>0</v>
      </c>
      <c r="F1884" s="41">
        <f t="shared" ca="1" si="422"/>
        <v>1</v>
      </c>
      <c r="G1884" s="41">
        <f ca="1">(TRUNC(PRODUCT($F$11:$F1883),16))</f>
        <v>1.60313826538465</v>
      </c>
      <c r="H1884" s="42">
        <f t="shared" ca="1" si="414"/>
        <v>1.59279356520284</v>
      </c>
      <c r="I1884" s="42">
        <f t="shared" ca="1" si="415"/>
        <v>1.00649469</v>
      </c>
      <c r="J1884" s="40">
        <f t="shared" si="424"/>
        <v>3.5999999999999997E-2</v>
      </c>
      <c r="K1884" s="98">
        <f t="shared" si="416"/>
        <v>43840</v>
      </c>
      <c r="L1884" s="43">
        <f t="shared" si="425"/>
        <v>38</v>
      </c>
      <c r="M1884" s="44">
        <f t="shared" si="417"/>
        <v>39</v>
      </c>
      <c r="N1884" s="8">
        <f t="shared" si="418"/>
        <v>1.0054884930000001</v>
      </c>
      <c r="O1884" s="8">
        <f t="shared" ca="1" si="419"/>
        <v>1.0120188290000001</v>
      </c>
      <c r="P1884" s="44">
        <v>0</v>
      </c>
      <c r="Q1884" s="42">
        <f t="shared" ca="1" si="420"/>
        <v>19942.03953419</v>
      </c>
      <c r="R1884" s="42"/>
      <c r="S1884" s="34">
        <f t="shared" si="421"/>
        <v>0</v>
      </c>
      <c r="T1884" s="34"/>
    </row>
    <row r="1885" spans="1:20" x14ac:dyDescent="0.2">
      <c r="A1885" s="38">
        <f t="shared" si="423"/>
        <v>43898</v>
      </c>
      <c r="B1885" s="39">
        <f t="shared" ca="1" si="412"/>
        <v>1679175.1922978491</v>
      </c>
      <c r="C1885" s="34">
        <f t="shared" ca="1" si="413"/>
        <v>1659233.1527636591</v>
      </c>
      <c r="D1885" s="34"/>
      <c r="E1885" s="40">
        <f ca="1">IF(A1885&lt;$B$1,VLOOKUP(A1885,[1]DI!$A$4:$B$15000,2,FALSE),0)</f>
        <v>0</v>
      </c>
      <c r="F1885" s="41">
        <f t="shared" ca="1" si="422"/>
        <v>1</v>
      </c>
      <c r="G1885" s="41">
        <f ca="1">(TRUNC(PRODUCT($F$11:$F1884),16))</f>
        <v>1.60313826538465</v>
      </c>
      <c r="H1885" s="42">
        <f t="shared" ca="1" si="414"/>
        <v>1.59279356520284</v>
      </c>
      <c r="I1885" s="42">
        <f t="shared" ca="1" si="415"/>
        <v>1.00649469</v>
      </c>
      <c r="J1885" s="40">
        <f t="shared" si="424"/>
        <v>3.5999999999999997E-2</v>
      </c>
      <c r="K1885" s="98">
        <f t="shared" si="416"/>
        <v>43840</v>
      </c>
      <c r="L1885" s="43">
        <f t="shared" si="425"/>
        <v>38</v>
      </c>
      <c r="M1885" s="44">
        <f t="shared" si="417"/>
        <v>39</v>
      </c>
      <c r="N1885" s="8">
        <f t="shared" si="418"/>
        <v>1.0054884930000001</v>
      </c>
      <c r="O1885" s="8">
        <f t="shared" ca="1" si="419"/>
        <v>1.0120188290000001</v>
      </c>
      <c r="P1885" s="44">
        <v>0</v>
      </c>
      <c r="Q1885" s="42">
        <f t="shared" ca="1" si="420"/>
        <v>19942.03953419</v>
      </c>
      <c r="R1885" s="42"/>
      <c r="S1885" s="34">
        <f t="shared" si="421"/>
        <v>0</v>
      </c>
      <c r="T1885" s="34"/>
    </row>
    <row r="1886" spans="1:20" x14ac:dyDescent="0.2">
      <c r="A1886" s="38">
        <f t="shared" si="423"/>
        <v>43899</v>
      </c>
      <c r="B1886" s="39">
        <f t="shared" ca="1" si="412"/>
        <v>1679175.1922978491</v>
      </c>
      <c r="C1886" s="34">
        <f t="shared" ca="1" si="413"/>
        <v>1659233.1527636591</v>
      </c>
      <c r="D1886" s="34"/>
      <c r="E1886" s="40">
        <f ca="1">IF(A1886&lt;$B$1,VLOOKUP(A1886,[1]DI!$A$4:$B$15000,2,FALSE),0)</f>
        <v>4.1500000000000002E-2</v>
      </c>
      <c r="F1886" s="41">
        <f t="shared" ca="1" si="422"/>
        <v>1.0001613700890699</v>
      </c>
      <c r="G1886" s="41">
        <f ca="1">(TRUNC(PRODUCT($F$11:$F1885),16))</f>
        <v>1.60313826538465</v>
      </c>
      <c r="H1886" s="42">
        <f t="shared" ca="1" si="414"/>
        <v>1.59279356520284</v>
      </c>
      <c r="I1886" s="42">
        <f t="shared" ca="1" si="415"/>
        <v>1.00649469</v>
      </c>
      <c r="J1886" s="40">
        <f t="shared" si="424"/>
        <v>3.5999999999999997E-2</v>
      </c>
      <c r="K1886" s="98">
        <f t="shared" si="416"/>
        <v>43840</v>
      </c>
      <c r="L1886" s="43">
        <f t="shared" si="425"/>
        <v>39</v>
      </c>
      <c r="M1886" s="44">
        <f t="shared" si="417"/>
        <v>39</v>
      </c>
      <c r="N1886" s="8">
        <f t="shared" si="418"/>
        <v>1.0054884930000001</v>
      </c>
      <c r="O1886" s="8">
        <f t="shared" ca="1" si="419"/>
        <v>1.0120188290000001</v>
      </c>
      <c r="P1886" s="44">
        <v>0</v>
      </c>
      <c r="Q1886" s="42">
        <f t="shared" ca="1" si="420"/>
        <v>19942.03953419</v>
      </c>
      <c r="R1886" s="42"/>
      <c r="S1886" s="34">
        <f t="shared" si="421"/>
        <v>0</v>
      </c>
      <c r="T1886" s="34"/>
    </row>
    <row r="1887" spans="1:20" x14ac:dyDescent="0.2">
      <c r="A1887" s="38">
        <f t="shared" si="423"/>
        <v>43900</v>
      </c>
      <c r="B1887" s="39">
        <f t="shared" ca="1" si="412"/>
        <v>1679681.8839403391</v>
      </c>
      <c r="C1887" s="34">
        <f t="shared" ca="1" si="413"/>
        <v>1659233.1527636591</v>
      </c>
      <c r="D1887" s="34"/>
      <c r="E1887" s="40">
        <f ca="1">IF(A1887&lt;$B$1,VLOOKUP(A1887,[1]DI!$A$4:$B$15000,2,FALSE),0)</f>
        <v>4.1500000000000002E-2</v>
      </c>
      <c r="F1887" s="41">
        <f t="shared" ca="1" si="422"/>
        <v>1.0001613700890699</v>
      </c>
      <c r="G1887" s="41">
        <f ca="1">(TRUNC(PRODUCT($F$11:$F1886),16))</f>
        <v>1.60339696394933</v>
      </c>
      <c r="H1887" s="42">
        <f t="shared" ca="1" si="414"/>
        <v>1.59279356520284</v>
      </c>
      <c r="I1887" s="42">
        <f t="shared" ca="1" si="415"/>
        <v>1.0066571099999999</v>
      </c>
      <c r="J1887" s="40">
        <f t="shared" si="424"/>
        <v>3.5999999999999997E-2</v>
      </c>
      <c r="K1887" s="98">
        <f t="shared" si="416"/>
        <v>43840</v>
      </c>
      <c r="L1887" s="43">
        <f t="shared" si="425"/>
        <v>40</v>
      </c>
      <c r="M1887" s="44">
        <f t="shared" si="417"/>
        <v>40</v>
      </c>
      <c r="N1887" s="8">
        <f t="shared" si="418"/>
        <v>1.005629619</v>
      </c>
      <c r="O1887" s="8">
        <f t="shared" ca="1" si="419"/>
        <v>1.0123242059999999</v>
      </c>
      <c r="P1887" s="44">
        <v>0</v>
      </c>
      <c r="Q1887" s="42">
        <f t="shared" ca="1" si="420"/>
        <v>20448.731176680001</v>
      </c>
      <c r="R1887" s="42"/>
      <c r="S1887" s="34">
        <f t="shared" si="421"/>
        <v>0</v>
      </c>
      <c r="T1887" s="34"/>
    </row>
    <row r="1888" spans="1:20" x14ac:dyDescent="0.2">
      <c r="A1888" s="38">
        <f t="shared" si="423"/>
        <v>43901</v>
      </c>
      <c r="B1888" s="39">
        <f t="shared" ca="1" si="412"/>
        <v>1680188.7182768891</v>
      </c>
      <c r="C1888" s="34">
        <f t="shared" ca="1" si="413"/>
        <v>1659233.1527636591</v>
      </c>
      <c r="D1888" s="34"/>
      <c r="E1888" s="40">
        <f ca="1">IF(A1888&lt;$B$1,VLOOKUP(A1888,[1]DI!$A$4:$B$15000,2,FALSE),0)</f>
        <v>4.1500000000000002E-2</v>
      </c>
      <c r="F1888" s="41">
        <f t="shared" ca="1" si="422"/>
        <v>1.0001613700890699</v>
      </c>
      <c r="G1888" s="41">
        <f ca="1">(TRUNC(PRODUCT($F$11:$F1887),16))</f>
        <v>1.60365570426021</v>
      </c>
      <c r="H1888" s="42">
        <f t="shared" ca="1" si="414"/>
        <v>1.59279356520284</v>
      </c>
      <c r="I1888" s="42">
        <f t="shared" ca="1" si="415"/>
        <v>1.0068195499999999</v>
      </c>
      <c r="J1888" s="40">
        <f t="shared" si="424"/>
        <v>3.5999999999999997E-2</v>
      </c>
      <c r="K1888" s="98">
        <f t="shared" si="416"/>
        <v>43840</v>
      </c>
      <c r="L1888" s="43">
        <f t="shared" si="425"/>
        <v>41</v>
      </c>
      <c r="M1888" s="44">
        <f t="shared" si="417"/>
        <v>41</v>
      </c>
      <c r="N1888" s="8">
        <f t="shared" si="418"/>
        <v>1.0057707650000001</v>
      </c>
      <c r="O1888" s="8">
        <f t="shared" ca="1" si="419"/>
        <v>1.0126296690000001</v>
      </c>
      <c r="P1888" s="44">
        <v>0</v>
      </c>
      <c r="Q1888" s="42">
        <f t="shared" ca="1" si="420"/>
        <v>20955.565513230002</v>
      </c>
      <c r="R1888" s="42"/>
      <c r="S1888" s="34">
        <f t="shared" si="421"/>
        <v>0</v>
      </c>
      <c r="T1888" s="34"/>
    </row>
    <row r="1889" spans="1:20" x14ac:dyDescent="0.2">
      <c r="A1889" s="38">
        <f t="shared" si="423"/>
        <v>43902</v>
      </c>
      <c r="B1889" s="39">
        <f t="shared" ref="B1889:B1910" ca="1" si="426">IF(A1889&lt;=TODAY(),C1889+Q1889,IF(AND(A1889&gt;TODAY(),A1889&lt;=$B$1),IF(VLOOKUP(TODAY(),$A$10:$E$2000,5,FALSE)=0,"n.d",C1889+Q1889),"n.d"))</f>
        <v>1680695.7118998091</v>
      </c>
      <c r="C1889" s="34">
        <f t="shared" ref="C1889:C1910" ca="1" si="427">(C1888-S1888)</f>
        <v>1659233.1527636591</v>
      </c>
      <c r="D1889" s="34"/>
      <c r="E1889" s="40">
        <f ca="1">IF(A1889&lt;$B$1,VLOOKUP(A1889,[1]DI!$A$4:$B$15000,2,FALSE),0)</f>
        <v>4.1500000000000002E-2</v>
      </c>
      <c r="F1889" s="41">
        <f t="shared" ca="1" si="422"/>
        <v>1.0001613700890699</v>
      </c>
      <c r="G1889" s="41">
        <f ca="1">(TRUNC(PRODUCT($F$11:$F1888),16))</f>
        <v>1.60391448632405</v>
      </c>
      <c r="H1889" s="42">
        <f t="shared" ref="H1889:H1910" ca="1" si="428">IF(P1888&gt;0,G1888,H1888)</f>
        <v>1.59279356520284</v>
      </c>
      <c r="I1889" s="42">
        <f t="shared" ref="I1889:I1910" ca="1" si="429">ROUND(G1889/H1889,8)</f>
        <v>1.0069820199999999</v>
      </c>
      <c r="J1889" s="40">
        <f t="shared" si="424"/>
        <v>3.5999999999999997E-2</v>
      </c>
      <c r="K1889" s="98">
        <f t="shared" ref="K1889:K1910" si="430">IF(P1888&gt;0,A1888,K1888)</f>
        <v>43840</v>
      </c>
      <c r="L1889" s="43">
        <f t="shared" si="425"/>
        <v>42</v>
      </c>
      <c r="M1889" s="44">
        <f t="shared" ref="M1889:M1910" si="431">IF(AND(L1889=1,L1888=1),1,IF(L1889&gt;0,IF(L1889=L1888,L1889+1,L1889),0))</f>
        <v>42</v>
      </c>
      <c r="N1889" s="8">
        <f t="shared" ref="N1889:N1910" si="432">ROUND((J1889+1)^(M1889/252),9)</f>
        <v>1.005911931</v>
      </c>
      <c r="O1889" s="8">
        <f t="shared" ref="O1889:O1910" ca="1" si="433">ROUND(I1889*N1889,9)</f>
        <v>1.0129352279999999</v>
      </c>
      <c r="P1889" s="44">
        <v>0</v>
      </c>
      <c r="Q1889" s="42">
        <f t="shared" ref="Q1889:Q1910" ca="1" si="434">TRUNC(((O1889-1)*C1889),8)</f>
        <v>21462.559136150001</v>
      </c>
      <c r="R1889" s="42"/>
      <c r="S1889" s="34">
        <f t="shared" ref="S1889:S1910" si="435">IF(T1889&gt;0,T1889-Q1889,0)</f>
        <v>0</v>
      </c>
      <c r="T1889" s="34"/>
    </row>
    <row r="1890" spans="1:20" x14ac:dyDescent="0.2">
      <c r="A1890" s="38">
        <f t="shared" si="423"/>
        <v>43903</v>
      </c>
      <c r="B1890" s="39">
        <f t="shared" ca="1" si="426"/>
        <v>1681202.8648091191</v>
      </c>
      <c r="C1890" s="34">
        <f t="shared" ca="1" si="427"/>
        <v>1659233.1527636591</v>
      </c>
      <c r="D1890" s="34"/>
      <c r="E1890" s="40">
        <f ca="1">IF(A1890&lt;$B$1,VLOOKUP(A1890,[1]DI!$A$4:$B$15000,2,FALSE),0)</f>
        <v>4.1500000000000002E-2</v>
      </c>
      <c r="F1890" s="41">
        <f t="shared" ca="1" si="422"/>
        <v>1.0001613700890699</v>
      </c>
      <c r="G1890" s="41">
        <f ca="1">(TRUNC(PRODUCT($F$11:$F1889),16))</f>
        <v>1.6041733101475699</v>
      </c>
      <c r="H1890" s="42">
        <f t="shared" ca="1" si="428"/>
        <v>1.59279356520284</v>
      </c>
      <c r="I1890" s="42">
        <f t="shared" ca="1" si="429"/>
        <v>1.00714452</v>
      </c>
      <c r="J1890" s="40">
        <f t="shared" si="424"/>
        <v>3.5999999999999997E-2</v>
      </c>
      <c r="K1890" s="98">
        <f t="shared" si="430"/>
        <v>43840</v>
      </c>
      <c r="L1890" s="43">
        <f t="shared" si="425"/>
        <v>43</v>
      </c>
      <c r="M1890" s="44">
        <f t="shared" si="431"/>
        <v>43</v>
      </c>
      <c r="N1890" s="8">
        <f t="shared" si="432"/>
        <v>1.0060531159999999</v>
      </c>
      <c r="O1890" s="8">
        <f t="shared" ca="1" si="433"/>
        <v>1.0132408829999999</v>
      </c>
      <c r="P1890" s="44">
        <v>0</v>
      </c>
      <c r="Q1890" s="42">
        <f t="shared" ca="1" si="434"/>
        <v>21969.712045460001</v>
      </c>
      <c r="R1890" s="42"/>
      <c r="S1890" s="34">
        <f t="shared" si="435"/>
        <v>0</v>
      </c>
      <c r="T1890" s="34"/>
    </row>
    <row r="1891" spans="1:20" x14ac:dyDescent="0.2">
      <c r="A1891" s="38">
        <f t="shared" si="423"/>
        <v>43904</v>
      </c>
      <c r="B1891" s="39">
        <f t="shared" ca="1" si="426"/>
        <v>1681710.1604124792</v>
      </c>
      <c r="C1891" s="34">
        <f t="shared" ca="1" si="427"/>
        <v>1659233.1527636591</v>
      </c>
      <c r="D1891" s="34"/>
      <c r="E1891" s="40">
        <f ca="1">IF(A1891&lt;$B$1,VLOOKUP(A1891,[1]DI!$A$4:$B$15000,2,FALSE),0)</f>
        <v>0</v>
      </c>
      <c r="F1891" s="41">
        <f t="shared" ca="1" si="422"/>
        <v>1</v>
      </c>
      <c r="G1891" s="41">
        <f ca="1">(TRUNC(PRODUCT($F$11:$F1890),16))</f>
        <v>1.60443217573751</v>
      </c>
      <c r="H1891" s="42">
        <f t="shared" ca="1" si="428"/>
        <v>1.59279356520284</v>
      </c>
      <c r="I1891" s="42">
        <f t="shared" ca="1" si="429"/>
        <v>1.0073070399999999</v>
      </c>
      <c r="J1891" s="40">
        <f t="shared" si="424"/>
        <v>3.5999999999999997E-2</v>
      </c>
      <c r="K1891" s="98">
        <f t="shared" si="430"/>
        <v>43840</v>
      </c>
      <c r="L1891" s="43">
        <f t="shared" si="425"/>
        <v>43</v>
      </c>
      <c r="M1891" s="44">
        <f t="shared" si="431"/>
        <v>44</v>
      </c>
      <c r="N1891" s="8">
        <f t="shared" si="432"/>
        <v>1.006194322</v>
      </c>
      <c r="O1891" s="8">
        <f t="shared" ca="1" si="433"/>
        <v>1.013546624</v>
      </c>
      <c r="P1891" s="44">
        <v>0</v>
      </c>
      <c r="Q1891" s="42">
        <f t="shared" ca="1" si="434"/>
        <v>22477.007648819999</v>
      </c>
      <c r="R1891" s="42"/>
      <c r="S1891" s="34">
        <f t="shared" si="435"/>
        <v>0</v>
      </c>
      <c r="T1891" s="34"/>
    </row>
    <row r="1892" spans="1:20" x14ac:dyDescent="0.2">
      <c r="A1892" s="38">
        <f t="shared" si="423"/>
        <v>43905</v>
      </c>
      <c r="B1892" s="39">
        <f t="shared" ca="1" si="426"/>
        <v>1681710.1604124792</v>
      </c>
      <c r="C1892" s="34">
        <f t="shared" ca="1" si="427"/>
        <v>1659233.1527636591</v>
      </c>
      <c r="D1892" s="34"/>
      <c r="E1892" s="40">
        <f ca="1">IF(A1892&lt;$B$1,VLOOKUP(A1892,[1]DI!$A$4:$B$15000,2,FALSE),0)</f>
        <v>0</v>
      </c>
      <c r="F1892" s="41">
        <f t="shared" ca="1" si="422"/>
        <v>1</v>
      </c>
      <c r="G1892" s="41">
        <f ca="1">(TRUNC(PRODUCT($F$11:$F1891),16))</f>
        <v>1.60443217573751</v>
      </c>
      <c r="H1892" s="42">
        <f t="shared" ca="1" si="428"/>
        <v>1.59279356520284</v>
      </c>
      <c r="I1892" s="42">
        <f t="shared" ca="1" si="429"/>
        <v>1.0073070399999999</v>
      </c>
      <c r="J1892" s="40">
        <f t="shared" si="424"/>
        <v>3.5999999999999997E-2</v>
      </c>
      <c r="K1892" s="98">
        <f t="shared" si="430"/>
        <v>43840</v>
      </c>
      <c r="L1892" s="43">
        <f t="shared" si="425"/>
        <v>43</v>
      </c>
      <c r="M1892" s="44">
        <f t="shared" si="431"/>
        <v>44</v>
      </c>
      <c r="N1892" s="8">
        <f t="shared" si="432"/>
        <v>1.006194322</v>
      </c>
      <c r="O1892" s="8">
        <f t="shared" ca="1" si="433"/>
        <v>1.013546624</v>
      </c>
      <c r="P1892" s="44">
        <v>0</v>
      </c>
      <c r="Q1892" s="42">
        <f t="shared" ca="1" si="434"/>
        <v>22477.007648819999</v>
      </c>
      <c r="R1892" s="42"/>
      <c r="S1892" s="34">
        <f t="shared" si="435"/>
        <v>0</v>
      </c>
      <c r="T1892" s="34"/>
    </row>
    <row r="1893" spans="1:20" x14ac:dyDescent="0.2">
      <c r="A1893" s="38">
        <f t="shared" si="423"/>
        <v>43906</v>
      </c>
      <c r="B1893" s="39">
        <f t="shared" ca="1" si="426"/>
        <v>1681710.1604124792</v>
      </c>
      <c r="C1893" s="34">
        <f t="shared" ca="1" si="427"/>
        <v>1659233.1527636591</v>
      </c>
      <c r="D1893" s="34"/>
      <c r="E1893" s="40">
        <f ca="1">IF(A1893&lt;$B$1,VLOOKUP(A1893,[1]DI!$A$4:$B$15000,2,FALSE),0)</f>
        <v>4.1500000000000002E-2</v>
      </c>
      <c r="F1893" s="41">
        <f t="shared" ca="1" si="422"/>
        <v>1.0001613700890699</v>
      </c>
      <c r="G1893" s="41">
        <f ca="1">(TRUNC(PRODUCT($F$11:$F1892),16))</f>
        <v>1.60443217573751</v>
      </c>
      <c r="H1893" s="42">
        <f t="shared" ca="1" si="428"/>
        <v>1.59279356520284</v>
      </c>
      <c r="I1893" s="42">
        <f t="shared" ca="1" si="429"/>
        <v>1.0073070399999999</v>
      </c>
      <c r="J1893" s="40">
        <f t="shared" si="424"/>
        <v>3.5999999999999997E-2</v>
      </c>
      <c r="K1893" s="98">
        <f t="shared" si="430"/>
        <v>43840</v>
      </c>
      <c r="L1893" s="43">
        <f t="shared" si="425"/>
        <v>44</v>
      </c>
      <c r="M1893" s="44">
        <f t="shared" si="431"/>
        <v>44</v>
      </c>
      <c r="N1893" s="8">
        <f t="shared" si="432"/>
        <v>1.006194322</v>
      </c>
      <c r="O1893" s="8">
        <f t="shared" ca="1" si="433"/>
        <v>1.013546624</v>
      </c>
      <c r="P1893" s="44">
        <v>0</v>
      </c>
      <c r="Q1893" s="42">
        <f t="shared" ca="1" si="434"/>
        <v>22477.007648819999</v>
      </c>
      <c r="R1893" s="42"/>
      <c r="S1893" s="34">
        <f t="shared" si="435"/>
        <v>0</v>
      </c>
      <c r="T1893" s="34"/>
    </row>
    <row r="1894" spans="1:20" x14ac:dyDescent="0.2">
      <c r="A1894" s="38">
        <f t="shared" si="423"/>
        <v>43907</v>
      </c>
      <c r="B1894" s="39">
        <f t="shared" ca="1" si="426"/>
        <v>1682217.6153022191</v>
      </c>
      <c r="C1894" s="34">
        <f t="shared" ca="1" si="427"/>
        <v>1659233.1527636591</v>
      </c>
      <c r="D1894" s="34"/>
      <c r="E1894" s="40">
        <f ca="1">IF(A1894&lt;$B$1,VLOOKUP(A1894,[1]DI!$A$4:$B$15000,2,FALSE),0)</f>
        <v>4.1500000000000002E-2</v>
      </c>
      <c r="F1894" s="41">
        <f t="shared" ca="1" si="422"/>
        <v>1.0001613700890699</v>
      </c>
      <c r="G1894" s="41">
        <f ca="1">(TRUNC(PRODUCT($F$11:$F1893),16))</f>
        <v>1.60469108310061</v>
      </c>
      <c r="H1894" s="42">
        <f t="shared" ca="1" si="428"/>
        <v>1.59279356520284</v>
      </c>
      <c r="I1894" s="42">
        <f t="shared" ca="1" si="429"/>
        <v>1.0074695899999999</v>
      </c>
      <c r="J1894" s="40">
        <f t="shared" si="424"/>
        <v>3.5999999999999997E-2</v>
      </c>
      <c r="K1894" s="98">
        <f t="shared" si="430"/>
        <v>43840</v>
      </c>
      <c r="L1894" s="43">
        <f t="shared" si="425"/>
        <v>45</v>
      </c>
      <c r="M1894" s="44">
        <f t="shared" si="431"/>
        <v>45</v>
      </c>
      <c r="N1894" s="8">
        <f t="shared" si="432"/>
        <v>1.0063355469999999</v>
      </c>
      <c r="O1894" s="8">
        <f t="shared" ca="1" si="433"/>
        <v>1.0138524609999999</v>
      </c>
      <c r="P1894" s="44">
        <v>0</v>
      </c>
      <c r="Q1894" s="42">
        <f t="shared" ca="1" si="434"/>
        <v>22984.462538560001</v>
      </c>
      <c r="R1894" s="42"/>
      <c r="S1894" s="34">
        <f t="shared" si="435"/>
        <v>0</v>
      </c>
      <c r="T1894" s="34"/>
    </row>
    <row r="1895" spans="1:20" x14ac:dyDescent="0.2">
      <c r="A1895" s="38">
        <f t="shared" si="423"/>
        <v>43908</v>
      </c>
      <c r="B1895" s="39">
        <f t="shared" ca="1" si="426"/>
        <v>1682725.2278191091</v>
      </c>
      <c r="C1895" s="34">
        <f t="shared" ca="1" si="427"/>
        <v>1659233.1527636591</v>
      </c>
      <c r="D1895" s="34"/>
      <c r="E1895" s="40">
        <f ca="1">IF(A1895&lt;$B$1,VLOOKUP(A1895,[1]DI!$A$4:$B$15000,2,FALSE),0)</f>
        <v>4.1500000000000002E-2</v>
      </c>
      <c r="F1895" s="41">
        <f t="shared" ca="1" si="422"/>
        <v>1.0001613700890699</v>
      </c>
      <c r="G1895" s="41">
        <f ca="1">(TRUNC(PRODUCT($F$11:$F1894),16))</f>
        <v>1.6049500322436201</v>
      </c>
      <c r="H1895" s="42">
        <f t="shared" ca="1" si="428"/>
        <v>1.59279356520284</v>
      </c>
      <c r="I1895" s="42">
        <f t="shared" ca="1" si="429"/>
        <v>1.0076321699999999</v>
      </c>
      <c r="J1895" s="40">
        <f t="shared" si="424"/>
        <v>3.5999999999999997E-2</v>
      </c>
      <c r="K1895" s="98">
        <f t="shared" si="430"/>
        <v>43840</v>
      </c>
      <c r="L1895" s="43">
        <f t="shared" si="425"/>
        <v>46</v>
      </c>
      <c r="M1895" s="44">
        <f t="shared" si="431"/>
        <v>46</v>
      </c>
      <c r="N1895" s="8">
        <f t="shared" si="432"/>
        <v>1.0064767910000001</v>
      </c>
      <c r="O1895" s="8">
        <f t="shared" ca="1" si="433"/>
        <v>1.014158393</v>
      </c>
      <c r="P1895" s="44">
        <v>0</v>
      </c>
      <c r="Q1895" s="42">
        <f t="shared" ca="1" si="434"/>
        <v>23492.075055450001</v>
      </c>
      <c r="R1895" s="42"/>
      <c r="S1895" s="34">
        <f t="shared" si="435"/>
        <v>0</v>
      </c>
      <c r="T1895" s="34"/>
    </row>
    <row r="1896" spans="1:20" x14ac:dyDescent="0.2">
      <c r="A1896" s="38">
        <f t="shared" si="423"/>
        <v>43909</v>
      </c>
      <c r="B1896" s="39">
        <f t="shared" ca="1" si="426"/>
        <v>1683232.9846892892</v>
      </c>
      <c r="C1896" s="34">
        <f t="shared" ca="1" si="427"/>
        <v>1659233.1527636591</v>
      </c>
      <c r="D1896" s="34"/>
      <c r="E1896" s="40">
        <f ca="1">IF(A1896&lt;$B$1,VLOOKUP(A1896,[1]DI!$A$4:$B$15000,2,FALSE),0)</f>
        <v>3.6500000000000005E-2</v>
      </c>
      <c r="F1896" s="41">
        <f t="shared" ca="1" si="422"/>
        <v>1.0001422706468599</v>
      </c>
      <c r="G1896" s="41">
        <f ca="1">(TRUNC(PRODUCT($F$11:$F1895),16))</f>
        <v>1.6052090231732801</v>
      </c>
      <c r="H1896" s="42">
        <f t="shared" ca="1" si="428"/>
        <v>1.59279356520284</v>
      </c>
      <c r="I1896" s="42">
        <f t="shared" ca="1" si="429"/>
        <v>1.0077947700000001</v>
      </c>
      <c r="J1896" s="40">
        <f t="shared" si="424"/>
        <v>3.5999999999999997E-2</v>
      </c>
      <c r="K1896" s="98">
        <f t="shared" si="430"/>
        <v>43840</v>
      </c>
      <c r="L1896" s="43">
        <f t="shared" si="425"/>
        <v>47</v>
      </c>
      <c r="M1896" s="44">
        <f t="shared" si="431"/>
        <v>47</v>
      </c>
      <c r="N1896" s="8">
        <f t="shared" si="432"/>
        <v>1.006618056</v>
      </c>
      <c r="O1896" s="8">
        <f t="shared" ca="1" si="433"/>
        <v>1.0144644119999999</v>
      </c>
      <c r="P1896" s="44">
        <v>0</v>
      </c>
      <c r="Q1896" s="42">
        <f t="shared" ca="1" si="434"/>
        <v>23999.831925629998</v>
      </c>
      <c r="R1896" s="42"/>
      <c r="S1896" s="34">
        <f t="shared" si="435"/>
        <v>0</v>
      </c>
      <c r="T1896" s="34"/>
    </row>
    <row r="1897" spans="1:20" x14ac:dyDescent="0.2">
      <c r="A1897" s="38">
        <f t="shared" si="423"/>
        <v>43910</v>
      </c>
      <c r="B1897" s="39">
        <f t="shared" ca="1" si="426"/>
        <v>1683708.7465665792</v>
      </c>
      <c r="C1897" s="34">
        <f t="shared" ca="1" si="427"/>
        <v>1659233.1527636591</v>
      </c>
      <c r="D1897" s="34"/>
      <c r="E1897" s="40">
        <f ca="1">IF(A1897&lt;$B$1,VLOOKUP(A1897,[1]DI!$A$4:$B$15000,2,FALSE),0)</f>
        <v>3.6500000000000005E-2</v>
      </c>
      <c r="F1897" s="41">
        <f t="shared" ca="1" si="422"/>
        <v>1.0001422706468599</v>
      </c>
      <c r="G1897" s="41">
        <f ca="1">(TRUNC(PRODUCT($F$11:$F1896),16))</f>
        <v>1.6054373972993501</v>
      </c>
      <c r="H1897" s="42">
        <f t="shared" ca="1" si="428"/>
        <v>1.59279356520284</v>
      </c>
      <c r="I1897" s="42">
        <f t="shared" ca="1" si="429"/>
        <v>1.00793815</v>
      </c>
      <c r="J1897" s="40">
        <f t="shared" si="424"/>
        <v>3.5999999999999997E-2</v>
      </c>
      <c r="K1897" s="98">
        <f t="shared" si="430"/>
        <v>43840</v>
      </c>
      <c r="L1897" s="43">
        <f t="shared" si="425"/>
        <v>48</v>
      </c>
      <c r="M1897" s="44">
        <f t="shared" si="431"/>
        <v>48</v>
      </c>
      <c r="N1897" s="8">
        <f t="shared" si="432"/>
        <v>1.006759341</v>
      </c>
      <c r="O1897" s="8">
        <f t="shared" ca="1" si="433"/>
        <v>1.014751148</v>
      </c>
      <c r="P1897" s="44">
        <v>0</v>
      </c>
      <c r="Q1897" s="42">
        <f t="shared" ca="1" si="434"/>
        <v>24475.593802920001</v>
      </c>
      <c r="R1897" s="42"/>
      <c r="S1897" s="34">
        <f t="shared" si="435"/>
        <v>0</v>
      </c>
      <c r="T1897" s="34"/>
    </row>
    <row r="1898" spans="1:20" x14ac:dyDescent="0.2">
      <c r="A1898" s="38">
        <f t="shared" si="423"/>
        <v>43911</v>
      </c>
      <c r="B1898" s="39">
        <f t="shared" ca="1" si="426"/>
        <v>1684184.6395232892</v>
      </c>
      <c r="C1898" s="34">
        <f t="shared" ca="1" si="427"/>
        <v>1659233.1527636591</v>
      </c>
      <c r="D1898" s="34"/>
      <c r="E1898" s="40">
        <f ca="1">IF(A1898&lt;$B$1,VLOOKUP(A1898,[1]DI!$A$4:$B$15000,2,FALSE),0)</f>
        <v>0</v>
      </c>
      <c r="F1898" s="41">
        <f t="shared" ca="1" si="422"/>
        <v>1</v>
      </c>
      <c r="G1898" s="41">
        <f ca="1">(TRUNC(PRODUCT($F$11:$F1897),16))</f>
        <v>1.60566580391636</v>
      </c>
      <c r="H1898" s="42">
        <f t="shared" ca="1" si="428"/>
        <v>1.59279356520284</v>
      </c>
      <c r="I1898" s="42">
        <f t="shared" ca="1" si="429"/>
        <v>1.00808155</v>
      </c>
      <c r="J1898" s="40">
        <f t="shared" si="424"/>
        <v>3.5999999999999997E-2</v>
      </c>
      <c r="K1898" s="98">
        <f t="shared" si="430"/>
        <v>43840</v>
      </c>
      <c r="L1898" s="43">
        <f t="shared" si="425"/>
        <v>48</v>
      </c>
      <c r="M1898" s="44">
        <f t="shared" si="431"/>
        <v>49</v>
      </c>
      <c r="N1898" s="8">
        <f t="shared" si="432"/>
        <v>1.006900645</v>
      </c>
      <c r="O1898" s="8">
        <f t="shared" ca="1" si="433"/>
        <v>1.0150379629999999</v>
      </c>
      <c r="P1898" s="44">
        <v>0</v>
      </c>
      <c r="Q1898" s="42">
        <f t="shared" ca="1" si="434"/>
        <v>24951.486759629999</v>
      </c>
      <c r="R1898" s="42"/>
      <c r="S1898" s="34">
        <f t="shared" si="435"/>
        <v>0</v>
      </c>
      <c r="T1898" s="34"/>
    </row>
    <row r="1899" spans="1:20" x14ac:dyDescent="0.2">
      <c r="A1899" s="38">
        <f t="shared" si="423"/>
        <v>43912</v>
      </c>
      <c r="B1899" s="39">
        <f t="shared" ca="1" si="426"/>
        <v>1684184.6395232892</v>
      </c>
      <c r="C1899" s="34">
        <f t="shared" ca="1" si="427"/>
        <v>1659233.1527636591</v>
      </c>
      <c r="D1899" s="34"/>
      <c r="E1899" s="40">
        <f ca="1">IF(A1899&lt;$B$1,VLOOKUP(A1899,[1]DI!$A$4:$B$15000,2,FALSE),0)</f>
        <v>0</v>
      </c>
      <c r="F1899" s="41">
        <f t="shared" ca="1" si="422"/>
        <v>1</v>
      </c>
      <c r="G1899" s="41">
        <f ca="1">(TRUNC(PRODUCT($F$11:$F1898),16))</f>
        <v>1.60566580391636</v>
      </c>
      <c r="H1899" s="42">
        <f t="shared" ca="1" si="428"/>
        <v>1.59279356520284</v>
      </c>
      <c r="I1899" s="42">
        <f t="shared" ca="1" si="429"/>
        <v>1.00808155</v>
      </c>
      <c r="J1899" s="40">
        <f t="shared" si="424"/>
        <v>3.5999999999999997E-2</v>
      </c>
      <c r="K1899" s="98">
        <f t="shared" si="430"/>
        <v>43840</v>
      </c>
      <c r="L1899" s="43">
        <f t="shared" si="425"/>
        <v>48</v>
      </c>
      <c r="M1899" s="44">
        <f t="shared" si="431"/>
        <v>49</v>
      </c>
      <c r="N1899" s="8">
        <f t="shared" si="432"/>
        <v>1.006900645</v>
      </c>
      <c r="O1899" s="8">
        <f t="shared" ca="1" si="433"/>
        <v>1.0150379629999999</v>
      </c>
      <c r="P1899" s="44">
        <v>0</v>
      </c>
      <c r="Q1899" s="42">
        <f t="shared" ca="1" si="434"/>
        <v>24951.486759629999</v>
      </c>
      <c r="R1899" s="42"/>
      <c r="S1899" s="34">
        <f t="shared" si="435"/>
        <v>0</v>
      </c>
      <c r="T1899" s="34"/>
    </row>
    <row r="1900" spans="1:20" x14ac:dyDescent="0.2">
      <c r="A1900" s="38">
        <f t="shared" si="423"/>
        <v>43913</v>
      </c>
      <c r="B1900" s="39">
        <f t="shared" ca="1" si="426"/>
        <v>1684184.6395232892</v>
      </c>
      <c r="C1900" s="34">
        <f t="shared" ca="1" si="427"/>
        <v>1659233.1527636591</v>
      </c>
      <c r="D1900" s="34"/>
      <c r="E1900" s="40">
        <f ca="1">IF(A1900&lt;$B$1,VLOOKUP(A1900,[1]DI!$A$4:$B$15000,2,FALSE),0)</f>
        <v>3.6500000000000005E-2</v>
      </c>
      <c r="F1900" s="41">
        <f t="shared" ca="1" si="422"/>
        <v>1.0001422706468599</v>
      </c>
      <c r="G1900" s="41">
        <f ca="1">(TRUNC(PRODUCT($F$11:$F1899),16))</f>
        <v>1.60566580391636</v>
      </c>
      <c r="H1900" s="42">
        <f t="shared" ca="1" si="428"/>
        <v>1.59279356520284</v>
      </c>
      <c r="I1900" s="42">
        <f t="shared" ca="1" si="429"/>
        <v>1.00808155</v>
      </c>
      <c r="J1900" s="40">
        <f t="shared" si="424"/>
        <v>3.5999999999999997E-2</v>
      </c>
      <c r="K1900" s="98">
        <f t="shared" si="430"/>
        <v>43840</v>
      </c>
      <c r="L1900" s="43">
        <f t="shared" si="425"/>
        <v>49</v>
      </c>
      <c r="M1900" s="44">
        <f t="shared" si="431"/>
        <v>49</v>
      </c>
      <c r="N1900" s="8">
        <f t="shared" si="432"/>
        <v>1.006900645</v>
      </c>
      <c r="O1900" s="8">
        <f t="shared" ca="1" si="433"/>
        <v>1.0150379629999999</v>
      </c>
      <c r="P1900" s="44">
        <v>0</v>
      </c>
      <c r="Q1900" s="42">
        <f t="shared" ca="1" si="434"/>
        <v>24951.486759629999</v>
      </c>
      <c r="R1900" s="42"/>
      <c r="S1900" s="34">
        <f t="shared" si="435"/>
        <v>0</v>
      </c>
      <c r="T1900" s="34"/>
    </row>
    <row r="1901" spans="1:20" x14ac:dyDescent="0.2">
      <c r="A1901" s="38">
        <f t="shared" si="423"/>
        <v>43914</v>
      </c>
      <c r="B1901" s="39">
        <f t="shared" ca="1" si="426"/>
        <v>1684660.6668778791</v>
      </c>
      <c r="C1901" s="34">
        <f t="shared" ca="1" si="427"/>
        <v>1659233.1527636591</v>
      </c>
      <c r="D1901" s="34"/>
      <c r="E1901" s="40">
        <f ca="1">IF(A1901&lt;$B$1,VLOOKUP(A1901,[1]DI!$A$4:$B$15000,2,FALSE),0)</f>
        <v>3.6500000000000005E-2</v>
      </c>
      <c r="F1901" s="41">
        <f t="shared" ca="1" si="422"/>
        <v>1.0001422706468599</v>
      </c>
      <c r="G1901" s="41">
        <f ca="1">(TRUNC(PRODUCT($F$11:$F1900),16))</f>
        <v>1.60589424302892</v>
      </c>
      <c r="H1901" s="42">
        <f t="shared" ca="1" si="428"/>
        <v>1.59279356520284</v>
      </c>
      <c r="I1901" s="42">
        <f t="shared" ca="1" si="429"/>
        <v>1.0082249700000001</v>
      </c>
      <c r="J1901" s="40">
        <f t="shared" si="424"/>
        <v>3.5999999999999997E-2</v>
      </c>
      <c r="K1901" s="98">
        <f t="shared" si="430"/>
        <v>43840</v>
      </c>
      <c r="L1901" s="43">
        <f t="shared" si="425"/>
        <v>50</v>
      </c>
      <c r="M1901" s="44">
        <f t="shared" si="431"/>
        <v>50</v>
      </c>
      <c r="N1901" s="8">
        <f t="shared" si="432"/>
        <v>1.0070419690000001</v>
      </c>
      <c r="O1901" s="8">
        <f t="shared" ca="1" si="433"/>
        <v>1.0153248589999999</v>
      </c>
      <c r="P1901" s="44">
        <v>0</v>
      </c>
      <c r="Q1901" s="42">
        <f t="shared" ca="1" si="434"/>
        <v>25427.514114220001</v>
      </c>
      <c r="R1901" s="42"/>
      <c r="S1901" s="34">
        <f t="shared" si="435"/>
        <v>0</v>
      </c>
      <c r="T1901" s="34"/>
    </row>
    <row r="1902" spans="1:20" x14ac:dyDescent="0.2">
      <c r="A1902" s="38">
        <f t="shared" si="423"/>
        <v>43915</v>
      </c>
      <c r="B1902" s="39">
        <f t="shared" ca="1" si="426"/>
        <v>1685136.8286303591</v>
      </c>
      <c r="C1902" s="34">
        <f t="shared" ca="1" si="427"/>
        <v>1659233.1527636591</v>
      </c>
      <c r="D1902" s="34"/>
      <c r="E1902" s="40">
        <f ca="1">IF(A1902&lt;$B$1,VLOOKUP(A1902,[1]DI!$A$4:$B$15000,2,FALSE),0)</f>
        <v>3.6500000000000005E-2</v>
      </c>
      <c r="F1902" s="41">
        <f t="shared" ca="1" si="422"/>
        <v>1.0001422706468599</v>
      </c>
      <c r="G1902" s="41">
        <f ca="1">(TRUNC(PRODUCT($F$11:$F1901),16))</f>
        <v>1.6061227146416699</v>
      </c>
      <c r="H1902" s="42">
        <f t="shared" ca="1" si="428"/>
        <v>1.59279356520284</v>
      </c>
      <c r="I1902" s="42">
        <f t="shared" ca="1" si="429"/>
        <v>1.0083684100000001</v>
      </c>
      <c r="J1902" s="40">
        <f t="shared" si="424"/>
        <v>3.5999999999999997E-2</v>
      </c>
      <c r="K1902" s="98">
        <f t="shared" si="430"/>
        <v>43840</v>
      </c>
      <c r="L1902" s="43">
        <f t="shared" si="425"/>
        <v>51</v>
      </c>
      <c r="M1902" s="44">
        <f t="shared" si="431"/>
        <v>51</v>
      </c>
      <c r="N1902" s="8">
        <f t="shared" si="432"/>
        <v>1.0071833130000001</v>
      </c>
      <c r="O1902" s="8">
        <f t="shared" ca="1" si="433"/>
        <v>1.0156118359999999</v>
      </c>
      <c r="P1902" s="44">
        <v>0</v>
      </c>
      <c r="Q1902" s="42">
        <f t="shared" ca="1" si="434"/>
        <v>25903.675866699999</v>
      </c>
      <c r="R1902" s="42"/>
      <c r="S1902" s="34">
        <f t="shared" si="435"/>
        <v>0</v>
      </c>
      <c r="T1902" s="34"/>
    </row>
    <row r="1903" spans="1:20" x14ac:dyDescent="0.2">
      <c r="A1903" s="38">
        <f t="shared" si="423"/>
        <v>43916</v>
      </c>
      <c r="B1903" s="39">
        <f t="shared" ca="1" si="426"/>
        <v>1685613.1247807292</v>
      </c>
      <c r="C1903" s="34">
        <f t="shared" ca="1" si="427"/>
        <v>1659233.1527636591</v>
      </c>
      <c r="D1903" s="34"/>
      <c r="E1903" s="40">
        <f ca="1">IF(A1903&lt;$B$1,VLOOKUP(A1903,[1]DI!$A$4:$B$15000,2,FALSE),0)</f>
        <v>3.6500000000000005E-2</v>
      </c>
      <c r="F1903" s="41">
        <f t="shared" ca="1" si="422"/>
        <v>1.0001422706468599</v>
      </c>
      <c r="G1903" s="41">
        <f ca="1">(TRUNC(PRODUCT($F$11:$F1902),16))</f>
        <v>1.6063512187592199</v>
      </c>
      <c r="H1903" s="42">
        <f t="shared" ca="1" si="428"/>
        <v>1.59279356520284</v>
      </c>
      <c r="I1903" s="42">
        <f t="shared" ca="1" si="429"/>
        <v>1.00851187</v>
      </c>
      <c r="J1903" s="40">
        <f t="shared" si="424"/>
        <v>3.5999999999999997E-2</v>
      </c>
      <c r="K1903" s="98">
        <f t="shared" si="430"/>
        <v>43840</v>
      </c>
      <c r="L1903" s="43">
        <f t="shared" si="425"/>
        <v>52</v>
      </c>
      <c r="M1903" s="44">
        <f t="shared" si="431"/>
        <v>52</v>
      </c>
      <c r="N1903" s="8">
        <f t="shared" si="432"/>
        <v>1.0073246769999999</v>
      </c>
      <c r="O1903" s="8">
        <f t="shared" ca="1" si="433"/>
        <v>1.015898894</v>
      </c>
      <c r="P1903" s="44">
        <v>0</v>
      </c>
      <c r="Q1903" s="42">
        <f t="shared" ca="1" si="434"/>
        <v>26379.972017069998</v>
      </c>
      <c r="R1903" s="42"/>
      <c r="S1903" s="34">
        <f t="shared" si="435"/>
        <v>0</v>
      </c>
      <c r="T1903" s="34"/>
    </row>
    <row r="1904" spans="1:20" x14ac:dyDescent="0.2">
      <c r="A1904" s="38">
        <f t="shared" si="423"/>
        <v>43917</v>
      </c>
      <c r="B1904" s="39">
        <f t="shared" ca="1" si="426"/>
        <v>1686089.5536697491</v>
      </c>
      <c r="C1904" s="34">
        <f t="shared" ca="1" si="427"/>
        <v>1659233.1527636591</v>
      </c>
      <c r="D1904" s="34"/>
      <c r="E1904" s="40">
        <f ca="1">IF(A1904&lt;$B$1,VLOOKUP(A1904,[1]DI!$A$4:$B$15000,2,FALSE),0)</f>
        <v>3.6500000000000005E-2</v>
      </c>
      <c r="F1904" s="41">
        <f t="shared" ca="1" si="422"/>
        <v>1.0001422706468599</v>
      </c>
      <c r="G1904" s="41">
        <f ca="1">(TRUNC(PRODUCT($F$11:$F1903),16))</f>
        <v>1.60657975538619</v>
      </c>
      <c r="H1904" s="42">
        <f t="shared" ca="1" si="428"/>
        <v>1.59279356520284</v>
      </c>
      <c r="I1904" s="42">
        <f t="shared" ca="1" si="429"/>
        <v>1.00865535</v>
      </c>
      <c r="J1904" s="40">
        <f t="shared" si="424"/>
        <v>3.5999999999999997E-2</v>
      </c>
      <c r="K1904" s="98">
        <f t="shared" si="430"/>
        <v>43840</v>
      </c>
      <c r="L1904" s="43">
        <f t="shared" si="425"/>
        <v>53</v>
      </c>
      <c r="M1904" s="44">
        <f t="shared" si="431"/>
        <v>53</v>
      </c>
      <c r="N1904" s="8">
        <f t="shared" si="432"/>
        <v>1.0074660609999999</v>
      </c>
      <c r="O1904" s="8">
        <f t="shared" ca="1" si="433"/>
        <v>1.016186032</v>
      </c>
      <c r="P1904" s="44">
        <v>0</v>
      </c>
      <c r="Q1904" s="42">
        <f t="shared" ca="1" si="434"/>
        <v>26856.400906089999</v>
      </c>
      <c r="R1904" s="42"/>
      <c r="S1904" s="34">
        <f t="shared" si="435"/>
        <v>0</v>
      </c>
      <c r="T1904" s="34"/>
    </row>
    <row r="1905" spans="1:20" x14ac:dyDescent="0.2">
      <c r="A1905" s="38">
        <f t="shared" si="423"/>
        <v>43918</v>
      </c>
      <c r="B1905" s="39">
        <f t="shared" ca="1" si="426"/>
        <v>1686566.1186158892</v>
      </c>
      <c r="C1905" s="34">
        <f t="shared" ca="1" si="427"/>
        <v>1659233.1527636591</v>
      </c>
      <c r="D1905" s="34"/>
      <c r="E1905" s="40">
        <f ca="1">IF(A1905&lt;$B$1,VLOOKUP(A1905,[1]DI!$A$4:$B$15000,2,FALSE),0)</f>
        <v>0</v>
      </c>
      <c r="F1905" s="41">
        <f t="shared" ca="1" si="422"/>
        <v>1</v>
      </c>
      <c r="G1905" s="41">
        <f ca="1">(TRUNC(PRODUCT($F$11:$F1904),16))</f>
        <v>1.60680832452722</v>
      </c>
      <c r="H1905" s="42">
        <f t="shared" ca="1" si="428"/>
        <v>1.59279356520284</v>
      </c>
      <c r="I1905" s="42">
        <f t="shared" ca="1" si="429"/>
        <v>1.00879885</v>
      </c>
      <c r="J1905" s="40">
        <f t="shared" si="424"/>
        <v>3.5999999999999997E-2</v>
      </c>
      <c r="K1905" s="98">
        <f t="shared" si="430"/>
        <v>43840</v>
      </c>
      <c r="L1905" s="43">
        <f t="shared" si="425"/>
        <v>53</v>
      </c>
      <c r="M1905" s="44">
        <f t="shared" si="431"/>
        <v>54</v>
      </c>
      <c r="N1905" s="8">
        <f t="shared" si="432"/>
        <v>1.007607465</v>
      </c>
      <c r="O1905" s="8">
        <f t="shared" ca="1" si="433"/>
        <v>1.0164732519999999</v>
      </c>
      <c r="P1905" s="44">
        <v>0</v>
      </c>
      <c r="Q1905" s="42">
        <f t="shared" ca="1" si="434"/>
        <v>27332.965852230001</v>
      </c>
      <c r="R1905" s="42"/>
      <c r="S1905" s="34">
        <f t="shared" si="435"/>
        <v>0</v>
      </c>
      <c r="T1905" s="34"/>
    </row>
    <row r="1906" spans="1:20" x14ac:dyDescent="0.2">
      <c r="A1906" s="38">
        <f t="shared" si="423"/>
        <v>43919</v>
      </c>
      <c r="B1906" s="39">
        <f t="shared" ca="1" si="426"/>
        <v>1686566.1186158892</v>
      </c>
      <c r="C1906" s="34">
        <f t="shared" ca="1" si="427"/>
        <v>1659233.1527636591</v>
      </c>
      <c r="D1906" s="34"/>
      <c r="E1906" s="40">
        <f ca="1">IF(A1906&lt;$B$1,VLOOKUP(A1906,[1]DI!$A$4:$B$15000,2,FALSE),0)</f>
        <v>0</v>
      </c>
      <c r="F1906" s="41">
        <f t="shared" ca="1" si="422"/>
        <v>1</v>
      </c>
      <c r="G1906" s="41">
        <f ca="1">(TRUNC(PRODUCT($F$11:$F1905),16))</f>
        <v>1.60680832452722</v>
      </c>
      <c r="H1906" s="42">
        <f t="shared" ca="1" si="428"/>
        <v>1.59279356520284</v>
      </c>
      <c r="I1906" s="42">
        <f t="shared" ca="1" si="429"/>
        <v>1.00879885</v>
      </c>
      <c r="J1906" s="40">
        <f t="shared" si="424"/>
        <v>3.5999999999999997E-2</v>
      </c>
      <c r="K1906" s="98">
        <f t="shared" si="430"/>
        <v>43840</v>
      </c>
      <c r="L1906" s="43">
        <f t="shared" si="425"/>
        <v>53</v>
      </c>
      <c r="M1906" s="44">
        <f t="shared" si="431"/>
        <v>54</v>
      </c>
      <c r="N1906" s="8">
        <f t="shared" si="432"/>
        <v>1.007607465</v>
      </c>
      <c r="O1906" s="8">
        <f t="shared" ca="1" si="433"/>
        <v>1.0164732519999999</v>
      </c>
      <c r="P1906" s="44">
        <v>0</v>
      </c>
      <c r="Q1906" s="42">
        <f t="shared" ca="1" si="434"/>
        <v>27332.965852230001</v>
      </c>
      <c r="R1906" s="42"/>
      <c r="S1906" s="34">
        <f t="shared" si="435"/>
        <v>0</v>
      </c>
      <c r="T1906" s="34"/>
    </row>
    <row r="1907" spans="1:20" x14ac:dyDescent="0.2">
      <c r="A1907" s="38">
        <f t="shared" si="423"/>
        <v>43920</v>
      </c>
      <c r="B1907" s="39">
        <f t="shared" ca="1" si="426"/>
        <v>1686566.1186158892</v>
      </c>
      <c r="C1907" s="34">
        <f t="shared" ca="1" si="427"/>
        <v>1659233.1527636591</v>
      </c>
      <c r="D1907" s="34"/>
      <c r="E1907" s="40">
        <f ca="1">IF(A1907&lt;$B$1,VLOOKUP(A1907,[1]DI!$A$4:$B$15000,2,FALSE),0)</f>
        <v>3.6500000000000005E-2</v>
      </c>
      <c r="F1907" s="41">
        <f t="shared" ca="1" si="422"/>
        <v>1.0001422706468599</v>
      </c>
      <c r="G1907" s="41">
        <f ca="1">(TRUNC(PRODUCT($F$11:$F1906),16))</f>
        <v>1.60680832452722</v>
      </c>
      <c r="H1907" s="42">
        <f t="shared" ca="1" si="428"/>
        <v>1.59279356520284</v>
      </c>
      <c r="I1907" s="42">
        <f t="shared" ca="1" si="429"/>
        <v>1.00879885</v>
      </c>
      <c r="J1907" s="40">
        <f t="shared" si="424"/>
        <v>3.5999999999999997E-2</v>
      </c>
      <c r="K1907" s="98">
        <f t="shared" si="430"/>
        <v>43840</v>
      </c>
      <c r="L1907" s="43">
        <f t="shared" si="425"/>
        <v>54</v>
      </c>
      <c r="M1907" s="44">
        <f t="shared" si="431"/>
        <v>54</v>
      </c>
      <c r="N1907" s="8">
        <f t="shared" si="432"/>
        <v>1.007607465</v>
      </c>
      <c r="O1907" s="8">
        <f t="shared" ca="1" si="433"/>
        <v>1.0164732519999999</v>
      </c>
      <c r="P1907" s="44">
        <v>0</v>
      </c>
      <c r="Q1907" s="42">
        <f t="shared" ca="1" si="434"/>
        <v>27332.965852230001</v>
      </c>
      <c r="R1907" s="42"/>
      <c r="S1907" s="34">
        <f t="shared" si="435"/>
        <v>0</v>
      </c>
      <c r="T1907" s="34"/>
    </row>
    <row r="1908" spans="1:20" x14ac:dyDescent="0.2">
      <c r="A1908" s="38">
        <f t="shared" si="423"/>
        <v>43921</v>
      </c>
      <c r="B1908" s="39">
        <f t="shared" ca="1" si="426"/>
        <v>1687042.8328930091</v>
      </c>
      <c r="C1908" s="34">
        <f t="shared" ca="1" si="427"/>
        <v>1659233.1527636591</v>
      </c>
      <c r="D1908" s="34"/>
      <c r="E1908" s="40">
        <f ca="1">IF(A1908&lt;$B$1,VLOOKUP(A1908,[1]DI!$A$4:$B$15000,2,FALSE),0)</f>
        <v>3.6500000000000005E-2</v>
      </c>
      <c r="F1908" s="41">
        <f t="shared" ca="1" si="422"/>
        <v>1.0001422706468599</v>
      </c>
      <c r="G1908" s="41">
        <f ca="1">(TRUNC(PRODUCT($F$11:$F1907),16))</f>
        <v>1.6070369261869299</v>
      </c>
      <c r="H1908" s="42">
        <f t="shared" ca="1" si="428"/>
        <v>1.59279356520284</v>
      </c>
      <c r="I1908" s="42">
        <f t="shared" ca="1" si="429"/>
        <v>1.0089423799999999</v>
      </c>
      <c r="J1908" s="40">
        <f t="shared" si="424"/>
        <v>3.5999999999999997E-2</v>
      </c>
      <c r="K1908" s="98">
        <f t="shared" si="430"/>
        <v>43840</v>
      </c>
      <c r="L1908" s="43">
        <f t="shared" si="425"/>
        <v>55</v>
      </c>
      <c r="M1908" s="44">
        <f t="shared" si="431"/>
        <v>55</v>
      </c>
      <c r="N1908" s="8">
        <f t="shared" si="432"/>
        <v>1.0077488880000001</v>
      </c>
      <c r="O1908" s="8">
        <f t="shared" ca="1" si="433"/>
        <v>1.016760562</v>
      </c>
      <c r="P1908" s="44">
        <v>0</v>
      </c>
      <c r="Q1908" s="42">
        <f t="shared" ca="1" si="434"/>
        <v>27809.680129349999</v>
      </c>
      <c r="R1908" s="42"/>
      <c r="S1908" s="34">
        <f t="shared" si="435"/>
        <v>0</v>
      </c>
      <c r="T1908" s="34"/>
    </row>
    <row r="1909" spans="1:20" x14ac:dyDescent="0.2">
      <c r="A1909" s="38">
        <f t="shared" si="423"/>
        <v>43922</v>
      </c>
      <c r="B1909" s="39">
        <f t="shared" ca="1" si="426"/>
        <v>1687519.6633164492</v>
      </c>
      <c r="C1909" s="34">
        <f t="shared" ca="1" si="427"/>
        <v>1659233.1527636591</v>
      </c>
      <c r="D1909" s="34"/>
      <c r="E1909" s="40">
        <f ca="1">IF(A1909&lt;$B$1,VLOOKUP(A1909,[1]DI!$A$4:$B$15000,2,FALSE),0)</f>
        <v>3.6500000000000005E-2</v>
      </c>
      <c r="F1909" s="41">
        <f t="shared" ca="1" si="422"/>
        <v>1.0001422706468599</v>
      </c>
      <c r="G1909" s="41">
        <f ca="1">(TRUNC(PRODUCT($F$11:$F1908),16))</f>
        <v>1.6072655603699499</v>
      </c>
      <c r="H1909" s="42">
        <f t="shared" ca="1" si="428"/>
        <v>1.59279356520284</v>
      </c>
      <c r="I1909" s="42">
        <f t="shared" ca="1" si="429"/>
        <v>1.00908592</v>
      </c>
      <c r="J1909" s="40">
        <f t="shared" si="424"/>
        <v>3.5999999999999997E-2</v>
      </c>
      <c r="K1909" s="98">
        <f t="shared" si="430"/>
        <v>43840</v>
      </c>
      <c r="L1909" s="43">
        <f t="shared" si="425"/>
        <v>56</v>
      </c>
      <c r="M1909" s="44">
        <f t="shared" si="431"/>
        <v>56</v>
      </c>
      <c r="N1909" s="8">
        <f t="shared" si="432"/>
        <v>1.007890331</v>
      </c>
      <c r="O1909" s="8">
        <f t="shared" ca="1" si="433"/>
        <v>1.017047942</v>
      </c>
      <c r="P1909" s="44">
        <v>0</v>
      </c>
      <c r="Q1909" s="42">
        <f t="shared" ca="1" si="434"/>
        <v>28286.510552790001</v>
      </c>
      <c r="R1909" s="42"/>
      <c r="S1909" s="34">
        <f t="shared" si="435"/>
        <v>0</v>
      </c>
      <c r="T1909" s="34"/>
    </row>
    <row r="1910" spans="1:20" x14ac:dyDescent="0.2">
      <c r="A1910" s="38">
        <f t="shared" si="423"/>
        <v>43923</v>
      </c>
      <c r="B1910" s="39">
        <f t="shared" ca="1" si="426"/>
        <v>1687996.6281377692</v>
      </c>
      <c r="C1910" s="34">
        <f t="shared" ca="1" si="427"/>
        <v>1659233.1527636591</v>
      </c>
      <c r="D1910" s="34"/>
      <c r="E1910" s="40">
        <f ca="1">IF(A1910&lt;$B$1,VLOOKUP(A1910,[1]DI!$A$4:$B$15000,2,FALSE),0)</f>
        <v>3.6500000000000005E-2</v>
      </c>
      <c r="F1910" s="41">
        <f t="shared" ca="1" si="422"/>
        <v>1.0001422706468599</v>
      </c>
      <c r="G1910" s="41">
        <f ca="1">(TRUNC(PRODUCT($F$11:$F1909),16))</f>
        <v>1.6074942270809001</v>
      </c>
      <c r="H1910" s="42">
        <f t="shared" ca="1" si="428"/>
        <v>1.59279356520284</v>
      </c>
      <c r="I1910" s="42">
        <f t="shared" ca="1" si="429"/>
        <v>1.0092294799999999</v>
      </c>
      <c r="J1910" s="40">
        <f t="shared" si="424"/>
        <v>3.5999999999999997E-2</v>
      </c>
      <c r="K1910" s="98">
        <f t="shared" si="430"/>
        <v>43840</v>
      </c>
      <c r="L1910" s="43">
        <f t="shared" si="425"/>
        <v>57</v>
      </c>
      <c r="M1910" s="44">
        <f t="shared" si="431"/>
        <v>57</v>
      </c>
      <c r="N1910" s="8">
        <f t="shared" si="432"/>
        <v>1.0080317940000001</v>
      </c>
      <c r="O1910" s="8">
        <f t="shared" ca="1" si="433"/>
        <v>1.0173354029999999</v>
      </c>
      <c r="P1910" s="44">
        <v>0</v>
      </c>
      <c r="Q1910" s="42">
        <f t="shared" ca="1" si="434"/>
        <v>28763.475374109999</v>
      </c>
      <c r="R1910" s="42"/>
      <c r="S1910" s="34">
        <f t="shared" si="435"/>
        <v>0</v>
      </c>
      <c r="T1910" s="34"/>
    </row>
    <row r="1911" spans="1:20" x14ac:dyDescent="0.2">
      <c r="A1911" s="38">
        <f t="shared" si="423"/>
        <v>43924</v>
      </c>
      <c r="B1911" s="39">
        <f t="shared" ref="B1911" ca="1" si="436">IF(A1911&lt;=TODAY(),C1911+Q1911,IF(AND(A1911&gt;TODAY(),A1911&lt;=$B$1),IF(VLOOKUP(TODAY(),$A$10:$E$2000,5,FALSE)=0,"n.d",C1911+Q1911),"n.d"))</f>
        <v>1688473.7456085491</v>
      </c>
      <c r="C1911" s="34">
        <f t="shared" ref="C1911" ca="1" si="437">(C1910-S1910)</f>
        <v>1659233.1527636591</v>
      </c>
      <c r="D1911" s="34"/>
      <c r="E1911" s="40">
        <f ca="1">IF(A1911&lt;$B$1,VLOOKUP(A1911,[1]DI!$A$4:$B$15000,2,FALSE),0)</f>
        <v>3.6500000000000005E-2</v>
      </c>
      <c r="F1911" s="41">
        <f t="shared" ca="1" si="422"/>
        <v>1.0001422706468599</v>
      </c>
      <c r="G1911" s="41">
        <f ca="1">(TRUNC(PRODUCT($F$11:$F1910),16))</f>
        <v>1.6077229263244099</v>
      </c>
      <c r="H1911" s="42">
        <f t="shared" ref="H1911" ca="1" si="438">IF(P1910&gt;0,G1910,H1910)</f>
        <v>1.59279356520284</v>
      </c>
      <c r="I1911" s="42">
        <f t="shared" ref="I1911" ca="1" si="439">ROUND(G1911/H1911,8)</f>
        <v>1.0093730700000001</v>
      </c>
      <c r="J1911" s="40">
        <f t="shared" si="424"/>
        <v>3.5999999999999997E-2</v>
      </c>
      <c r="K1911" s="98">
        <f t="shared" ref="K1911" si="440">IF(P1910&gt;0,A1910,K1910)</f>
        <v>43840</v>
      </c>
      <c r="L1911" s="43">
        <f t="shared" si="425"/>
        <v>58</v>
      </c>
      <c r="M1911" s="44">
        <f t="shared" ref="M1911" si="441">IF(AND(L1911=1,L1910=1),1,IF(L1911&gt;0,IF(L1911=L1910,L1911+1,L1911),0))</f>
        <v>58</v>
      </c>
      <c r="N1911" s="8">
        <f t="shared" ref="N1911" si="442">ROUND((J1911+1)^(M1911/252),9)</f>
        <v>1.008173277</v>
      </c>
      <c r="O1911" s="8">
        <f t="shared" ref="O1911" ca="1" si="443">ROUND(I1911*N1911,9)</f>
        <v>1.0176229560000001</v>
      </c>
      <c r="P1911" s="44">
        <v>0</v>
      </c>
      <c r="Q1911" s="42">
        <f t="shared" ref="Q1911" ca="1" si="444">TRUNC(((O1911-1)*C1911),8)</f>
        <v>29240.592844890001</v>
      </c>
      <c r="R1911" s="42"/>
      <c r="S1911" s="34">
        <f t="shared" ref="S1911" si="445">IF(T1911&gt;0,T1911-Q1911,0)</f>
        <v>0</v>
      </c>
      <c r="T1911" s="34"/>
    </row>
    <row r="1912" spans="1:20" x14ac:dyDescent="0.2">
      <c r="A1912" s="38">
        <f t="shared" si="423"/>
        <v>43925</v>
      </c>
      <c r="B1912" s="39">
        <f t="shared" ref="B1912:B1975" ca="1" si="446">IF(A1912&lt;=TODAY(),C1912+Q1912,IF(AND(A1912&gt;TODAY(),A1912&lt;=$B$1),IF(VLOOKUP(TODAY(),$A$10:$E$2000,5,FALSE)=0,"n.d",C1912+Q1912),"n.d"))</f>
        <v>1688950.979225649</v>
      </c>
      <c r="C1912" s="34">
        <f t="shared" ref="C1912:C1975" ca="1" si="447">(C1911-S1911)</f>
        <v>1659233.1527636591</v>
      </c>
      <c r="D1912" s="34"/>
      <c r="E1912" s="40">
        <f ca="1">IF(A1912&lt;$B$1,VLOOKUP(A1912,[1]DI!$A$4:$B$15000,2,FALSE),0)</f>
        <v>0</v>
      </c>
      <c r="F1912" s="41">
        <f t="shared" ca="1" si="422"/>
        <v>1</v>
      </c>
      <c r="G1912" s="41">
        <f ca="1">(TRUNC(PRODUCT($F$11:$F1911),16))</f>
        <v>1.6079516581051101</v>
      </c>
      <c r="H1912" s="42">
        <f t="shared" ref="H1912:H1975" ca="1" si="448">IF(P1911&gt;0,G1911,H1911)</f>
        <v>1.59279356520284</v>
      </c>
      <c r="I1912" s="42">
        <f t="shared" ref="I1912:I1975" ca="1" si="449">ROUND(G1912/H1912,8)</f>
        <v>1.00951667</v>
      </c>
      <c r="J1912" s="40">
        <f t="shared" si="424"/>
        <v>3.5999999999999997E-2</v>
      </c>
      <c r="K1912" s="98">
        <f t="shared" ref="K1912:K1975" si="450">IF(P1911&gt;0,A1911,K1911)</f>
        <v>43840</v>
      </c>
      <c r="L1912" s="43">
        <f t="shared" si="425"/>
        <v>58</v>
      </c>
      <c r="M1912" s="44">
        <f t="shared" ref="M1912:M1975" si="451">IF(AND(L1912=1,L1911=1),1,IF(L1912&gt;0,IF(L1912=L1911,L1912+1,L1912),0))</f>
        <v>59</v>
      </c>
      <c r="N1912" s="8">
        <f t="shared" ref="N1912:N1975" si="452">ROUND((J1912+1)^(M1912/252),9)</f>
        <v>1.0083147800000001</v>
      </c>
      <c r="O1912" s="8">
        <f t="shared" ref="O1912:O1975" ca="1" si="453">ROUND(I1912*N1912,9)</f>
        <v>1.017910579</v>
      </c>
      <c r="P1912" s="44">
        <v>0</v>
      </c>
      <c r="Q1912" s="42">
        <f t="shared" ref="Q1912:Q1975" ca="1" si="454">TRUNC(((O1912-1)*C1912),8)</f>
        <v>29717.82646199</v>
      </c>
      <c r="R1912" s="42"/>
      <c r="S1912" s="34">
        <f t="shared" ref="S1912:S1975" si="455">IF(T1912&gt;0,T1912-Q1912,0)</f>
        <v>0</v>
      </c>
      <c r="T1912" s="34"/>
    </row>
    <row r="1913" spans="1:20" x14ac:dyDescent="0.2">
      <c r="A1913" s="38">
        <f t="shared" si="423"/>
        <v>43926</v>
      </c>
      <c r="B1913" s="39">
        <f t="shared" ca="1" si="446"/>
        <v>1688950.979225649</v>
      </c>
      <c r="C1913" s="34">
        <f t="shared" ca="1" si="447"/>
        <v>1659233.1527636591</v>
      </c>
      <c r="D1913" s="34"/>
      <c r="E1913" s="40">
        <f ca="1">IF(A1913&lt;$B$1,VLOOKUP(A1913,[1]DI!$A$4:$B$15000,2,FALSE),0)</f>
        <v>0</v>
      </c>
      <c r="F1913" s="41">
        <f t="shared" ca="1" si="422"/>
        <v>1</v>
      </c>
      <c r="G1913" s="41">
        <f ca="1">(TRUNC(PRODUCT($F$11:$F1912),16))</f>
        <v>1.6079516581051101</v>
      </c>
      <c r="H1913" s="42">
        <f t="shared" ca="1" si="448"/>
        <v>1.59279356520284</v>
      </c>
      <c r="I1913" s="42">
        <f t="shared" ca="1" si="449"/>
        <v>1.00951667</v>
      </c>
      <c r="J1913" s="40">
        <f t="shared" si="424"/>
        <v>3.5999999999999997E-2</v>
      </c>
      <c r="K1913" s="98">
        <f t="shared" si="450"/>
        <v>43840</v>
      </c>
      <c r="L1913" s="43">
        <f t="shared" si="425"/>
        <v>58</v>
      </c>
      <c r="M1913" s="44">
        <f t="shared" si="451"/>
        <v>59</v>
      </c>
      <c r="N1913" s="8">
        <f t="shared" si="452"/>
        <v>1.0083147800000001</v>
      </c>
      <c r="O1913" s="8">
        <f t="shared" ca="1" si="453"/>
        <v>1.017910579</v>
      </c>
      <c r="P1913" s="44">
        <v>0</v>
      </c>
      <c r="Q1913" s="42">
        <f t="shared" ca="1" si="454"/>
        <v>29717.82646199</v>
      </c>
      <c r="R1913" s="42"/>
      <c r="S1913" s="34">
        <f t="shared" si="455"/>
        <v>0</v>
      </c>
      <c r="T1913" s="34"/>
    </row>
    <row r="1914" spans="1:20" x14ac:dyDescent="0.2">
      <c r="A1914" s="38">
        <f t="shared" si="423"/>
        <v>43927</v>
      </c>
      <c r="B1914" s="39">
        <f t="shared" ca="1" si="446"/>
        <v>1688950.979225649</v>
      </c>
      <c r="C1914" s="34">
        <f t="shared" ca="1" si="447"/>
        <v>1659233.1527636591</v>
      </c>
      <c r="D1914" s="34"/>
      <c r="E1914" s="40">
        <f ca="1">IF(A1914&lt;$B$1,VLOOKUP(A1914,[1]DI!$A$4:$B$15000,2,FALSE),0)</f>
        <v>3.6500000000000005E-2</v>
      </c>
      <c r="F1914" s="41">
        <f t="shared" ca="1" si="422"/>
        <v>1.0001422706468599</v>
      </c>
      <c r="G1914" s="41">
        <f ca="1">(TRUNC(PRODUCT($F$11:$F1913),16))</f>
        <v>1.6079516581051101</v>
      </c>
      <c r="H1914" s="42">
        <f t="shared" ca="1" si="448"/>
        <v>1.59279356520284</v>
      </c>
      <c r="I1914" s="42">
        <f t="shared" ca="1" si="449"/>
        <v>1.00951667</v>
      </c>
      <c r="J1914" s="40">
        <f t="shared" si="424"/>
        <v>3.5999999999999997E-2</v>
      </c>
      <c r="K1914" s="98">
        <f t="shared" si="450"/>
        <v>43840</v>
      </c>
      <c r="L1914" s="43">
        <f t="shared" si="425"/>
        <v>59</v>
      </c>
      <c r="M1914" s="44">
        <f t="shared" si="451"/>
        <v>59</v>
      </c>
      <c r="N1914" s="8">
        <f t="shared" si="452"/>
        <v>1.0083147800000001</v>
      </c>
      <c r="O1914" s="8">
        <f t="shared" ca="1" si="453"/>
        <v>1.017910579</v>
      </c>
      <c r="P1914" s="44">
        <v>0</v>
      </c>
      <c r="Q1914" s="42">
        <f t="shared" ca="1" si="454"/>
        <v>29717.82646199</v>
      </c>
      <c r="R1914" s="42"/>
      <c r="S1914" s="34">
        <f t="shared" si="455"/>
        <v>0</v>
      </c>
      <c r="T1914" s="34"/>
    </row>
    <row r="1915" spans="1:20" x14ac:dyDescent="0.2">
      <c r="A1915" s="38">
        <f t="shared" si="423"/>
        <v>43928</v>
      </c>
      <c r="B1915" s="39">
        <f t="shared" ca="1" si="446"/>
        <v>1689428.3638329592</v>
      </c>
      <c r="C1915" s="34">
        <f t="shared" ca="1" si="447"/>
        <v>1659233.1527636591</v>
      </c>
      <c r="D1915" s="34"/>
      <c r="E1915" s="40">
        <f ca="1">IF(A1915&lt;$B$1,VLOOKUP(A1915,[1]DI!$A$4:$B$15000,2,FALSE),0)</f>
        <v>3.6500000000000005E-2</v>
      </c>
      <c r="F1915" s="41">
        <f t="shared" ca="1" si="422"/>
        <v>1.0001422706468599</v>
      </c>
      <c r="G1915" s="41">
        <f ca="1">(TRUNC(PRODUCT($F$11:$F1914),16))</f>
        <v>1.6081804224276299</v>
      </c>
      <c r="H1915" s="42">
        <f t="shared" ca="1" si="448"/>
        <v>1.59279356520284</v>
      </c>
      <c r="I1915" s="42">
        <f t="shared" ca="1" si="449"/>
        <v>1.0096603</v>
      </c>
      <c r="J1915" s="40">
        <f t="shared" si="424"/>
        <v>3.5999999999999997E-2</v>
      </c>
      <c r="K1915" s="98">
        <f t="shared" si="450"/>
        <v>43840</v>
      </c>
      <c r="L1915" s="43">
        <f t="shared" si="425"/>
        <v>60</v>
      </c>
      <c r="M1915" s="44">
        <f t="shared" si="451"/>
        <v>60</v>
      </c>
      <c r="N1915" s="8">
        <f t="shared" si="452"/>
        <v>1.008456303</v>
      </c>
      <c r="O1915" s="8">
        <f t="shared" ca="1" si="453"/>
        <v>1.018198293</v>
      </c>
      <c r="P1915" s="44">
        <v>0</v>
      </c>
      <c r="Q1915" s="42">
        <f t="shared" ca="1" si="454"/>
        <v>30195.2110693</v>
      </c>
      <c r="R1915" s="42"/>
      <c r="S1915" s="34">
        <f t="shared" si="455"/>
        <v>0</v>
      </c>
      <c r="T1915" s="34"/>
    </row>
    <row r="1916" spans="1:20" x14ac:dyDescent="0.2">
      <c r="A1916" s="38">
        <f t="shared" si="423"/>
        <v>43929</v>
      </c>
      <c r="B1916" s="39">
        <f t="shared" ca="1" si="446"/>
        <v>1689905.866245829</v>
      </c>
      <c r="C1916" s="34">
        <f t="shared" ca="1" si="447"/>
        <v>1659233.1527636591</v>
      </c>
      <c r="D1916" s="34"/>
      <c r="E1916" s="40">
        <f ca="1">IF(A1916&lt;$B$1,VLOOKUP(A1916,[1]DI!$A$4:$B$15000,2,FALSE),0)</f>
        <v>3.6500000000000005E-2</v>
      </c>
      <c r="F1916" s="41">
        <f t="shared" ca="1" si="422"/>
        <v>1.0001422706468599</v>
      </c>
      <c r="G1916" s="41">
        <f ca="1">(TRUNC(PRODUCT($F$11:$F1915),16))</f>
        <v>1.60840921929659</v>
      </c>
      <c r="H1916" s="42">
        <f t="shared" ca="1" si="448"/>
        <v>1.59279356520284</v>
      </c>
      <c r="I1916" s="42">
        <f t="shared" ca="1" si="449"/>
        <v>1.0098039400000001</v>
      </c>
      <c r="J1916" s="40">
        <f t="shared" si="424"/>
        <v>3.5999999999999997E-2</v>
      </c>
      <c r="K1916" s="98">
        <f t="shared" si="450"/>
        <v>43840</v>
      </c>
      <c r="L1916" s="43">
        <f t="shared" si="425"/>
        <v>61</v>
      </c>
      <c r="M1916" s="44">
        <f t="shared" si="451"/>
        <v>61</v>
      </c>
      <c r="N1916" s="8">
        <f t="shared" si="452"/>
        <v>1.0085978449999999</v>
      </c>
      <c r="O1916" s="8">
        <f t="shared" ca="1" si="453"/>
        <v>1.018486078</v>
      </c>
      <c r="P1916" s="44">
        <v>0</v>
      </c>
      <c r="Q1916" s="42">
        <f t="shared" ca="1" si="454"/>
        <v>30672.713482169998</v>
      </c>
      <c r="R1916" s="42"/>
      <c r="S1916" s="34">
        <f t="shared" si="455"/>
        <v>0</v>
      </c>
      <c r="T1916" s="34"/>
    </row>
    <row r="1917" spans="1:20" x14ac:dyDescent="0.2">
      <c r="A1917" s="38">
        <f t="shared" si="423"/>
        <v>43930</v>
      </c>
      <c r="B1917" s="39">
        <f t="shared" ca="1" si="446"/>
        <v>1690383.5196489191</v>
      </c>
      <c r="C1917" s="34">
        <f t="shared" ca="1" si="447"/>
        <v>1659233.1527636591</v>
      </c>
      <c r="D1917" s="34"/>
      <c r="E1917" s="40">
        <f ca="1">IF(A1917&lt;$B$1,VLOOKUP(A1917,[1]DI!$A$4:$B$15000,2,FALSE),0)</f>
        <v>3.6500000000000005E-2</v>
      </c>
      <c r="F1917" s="41">
        <f t="shared" ca="1" si="422"/>
        <v>1.0001422706468599</v>
      </c>
      <c r="G1917" s="41">
        <f ca="1">(TRUNC(PRODUCT($F$11:$F1916),16))</f>
        <v>1.6086380487166401</v>
      </c>
      <c r="H1917" s="42">
        <f t="shared" ca="1" si="448"/>
        <v>1.59279356520284</v>
      </c>
      <c r="I1917" s="42">
        <f t="shared" ca="1" si="449"/>
        <v>1.00994761</v>
      </c>
      <c r="J1917" s="40">
        <f t="shared" si="424"/>
        <v>3.5999999999999997E-2</v>
      </c>
      <c r="K1917" s="98">
        <f t="shared" si="450"/>
        <v>43840</v>
      </c>
      <c r="L1917" s="43">
        <f t="shared" si="425"/>
        <v>62</v>
      </c>
      <c r="M1917" s="44">
        <f t="shared" si="451"/>
        <v>62</v>
      </c>
      <c r="N1917" s="8">
        <f t="shared" si="452"/>
        <v>1.0087394080000001</v>
      </c>
      <c r="O1917" s="8">
        <f t="shared" ca="1" si="453"/>
        <v>1.018773954</v>
      </c>
      <c r="P1917" s="44">
        <v>0</v>
      </c>
      <c r="Q1917" s="42">
        <f t="shared" ca="1" si="454"/>
        <v>31150.366885259999</v>
      </c>
      <c r="R1917" s="42"/>
      <c r="S1917" s="34">
        <f t="shared" si="455"/>
        <v>0</v>
      </c>
      <c r="T1917" s="34"/>
    </row>
    <row r="1918" spans="1:20" x14ac:dyDescent="0.2">
      <c r="A1918" s="38">
        <f t="shared" si="423"/>
        <v>43931</v>
      </c>
      <c r="B1918" s="39">
        <f t="shared" ca="1" si="446"/>
        <v>1690861.2908575491</v>
      </c>
      <c r="C1918" s="34">
        <f t="shared" ca="1" si="447"/>
        <v>1659233.1527636591</v>
      </c>
      <c r="D1918" s="34"/>
      <c r="E1918" s="40">
        <f ca="1">IF(A1918&lt;$B$1,VLOOKUP(A1918,[1]DI!$A$4:$B$15000,2,FALSE),0)</f>
        <v>0</v>
      </c>
      <c r="F1918" s="41">
        <f t="shared" ca="1" si="422"/>
        <v>1</v>
      </c>
      <c r="G1918" s="41">
        <f ca="1">(TRUNC(PRODUCT($F$11:$F1917),16))</f>
        <v>1.6088669106923901</v>
      </c>
      <c r="H1918" s="42">
        <f t="shared" ca="1" si="448"/>
        <v>1.59279356520284</v>
      </c>
      <c r="I1918" s="42">
        <f t="shared" ca="1" si="449"/>
        <v>1.0100912900000001</v>
      </c>
      <c r="J1918" s="40">
        <f t="shared" si="424"/>
        <v>3.5999999999999997E-2</v>
      </c>
      <c r="K1918" s="98">
        <f t="shared" si="450"/>
        <v>43840</v>
      </c>
      <c r="L1918" s="43">
        <f t="shared" si="425"/>
        <v>62</v>
      </c>
      <c r="M1918" s="44">
        <f t="shared" si="451"/>
        <v>63</v>
      </c>
      <c r="N1918" s="8">
        <f t="shared" si="452"/>
        <v>1.00888099</v>
      </c>
      <c r="O1918" s="8">
        <f t="shared" ca="1" si="453"/>
        <v>1.0190619009999999</v>
      </c>
      <c r="P1918" s="44">
        <v>0</v>
      </c>
      <c r="Q1918" s="42">
        <f t="shared" ca="1" si="454"/>
        <v>31628.13809389</v>
      </c>
      <c r="R1918" s="42"/>
      <c r="S1918" s="34">
        <f t="shared" si="455"/>
        <v>0</v>
      </c>
      <c r="T1918" s="34"/>
    </row>
    <row r="1919" spans="1:20" x14ac:dyDescent="0.2">
      <c r="A1919" s="38">
        <f t="shared" si="423"/>
        <v>43932</v>
      </c>
      <c r="B1919" s="39">
        <f t="shared" ca="1" si="446"/>
        <v>1690861.2908575491</v>
      </c>
      <c r="C1919" s="34">
        <f t="shared" ca="1" si="447"/>
        <v>1659233.1527636591</v>
      </c>
      <c r="D1919" s="34"/>
      <c r="E1919" s="40">
        <f ca="1">IF(A1919&lt;$B$1,VLOOKUP(A1919,[1]DI!$A$4:$B$15000,2,FALSE),0)</f>
        <v>0</v>
      </c>
      <c r="F1919" s="41">
        <f t="shared" ca="1" si="422"/>
        <v>1</v>
      </c>
      <c r="G1919" s="41">
        <f ca="1">(TRUNC(PRODUCT($F$11:$F1918),16))</f>
        <v>1.6088669106923901</v>
      </c>
      <c r="H1919" s="42">
        <f t="shared" ca="1" si="448"/>
        <v>1.59279356520284</v>
      </c>
      <c r="I1919" s="42">
        <f t="shared" ca="1" si="449"/>
        <v>1.0100912900000001</v>
      </c>
      <c r="J1919" s="40">
        <f t="shared" si="424"/>
        <v>3.5999999999999997E-2</v>
      </c>
      <c r="K1919" s="98">
        <f t="shared" si="450"/>
        <v>43840</v>
      </c>
      <c r="L1919" s="43">
        <f t="shared" si="425"/>
        <v>62</v>
      </c>
      <c r="M1919" s="44">
        <f t="shared" si="451"/>
        <v>63</v>
      </c>
      <c r="N1919" s="8">
        <f t="shared" si="452"/>
        <v>1.00888099</v>
      </c>
      <c r="O1919" s="8">
        <f t="shared" ca="1" si="453"/>
        <v>1.0190619009999999</v>
      </c>
      <c r="P1919" s="44">
        <v>0</v>
      </c>
      <c r="Q1919" s="42">
        <f t="shared" ca="1" si="454"/>
        <v>31628.13809389</v>
      </c>
      <c r="R1919" s="42"/>
      <c r="S1919" s="34">
        <f t="shared" si="455"/>
        <v>0</v>
      </c>
      <c r="T1919" s="34"/>
    </row>
    <row r="1920" spans="1:20" x14ac:dyDescent="0.2">
      <c r="A1920" s="38">
        <f t="shared" si="423"/>
        <v>43933</v>
      </c>
      <c r="B1920" s="39">
        <f t="shared" ca="1" si="446"/>
        <v>1690861.2908575491</v>
      </c>
      <c r="C1920" s="34">
        <f t="shared" ca="1" si="447"/>
        <v>1659233.1527636591</v>
      </c>
      <c r="D1920" s="34"/>
      <c r="E1920" s="40">
        <f ca="1">IF(A1920&lt;$B$1,VLOOKUP(A1920,[1]DI!$A$4:$B$15000,2,FALSE),0)</f>
        <v>0</v>
      </c>
      <c r="F1920" s="41">
        <f t="shared" ca="1" si="422"/>
        <v>1</v>
      </c>
      <c r="G1920" s="41">
        <f ca="1">(TRUNC(PRODUCT($F$11:$F1919),16))</f>
        <v>1.6088669106923901</v>
      </c>
      <c r="H1920" s="42">
        <f t="shared" ca="1" si="448"/>
        <v>1.59279356520284</v>
      </c>
      <c r="I1920" s="42">
        <f t="shared" ca="1" si="449"/>
        <v>1.0100912900000001</v>
      </c>
      <c r="J1920" s="40">
        <f t="shared" si="424"/>
        <v>3.5999999999999997E-2</v>
      </c>
      <c r="K1920" s="98">
        <f t="shared" si="450"/>
        <v>43840</v>
      </c>
      <c r="L1920" s="43">
        <f t="shared" si="425"/>
        <v>62</v>
      </c>
      <c r="M1920" s="44">
        <f t="shared" si="451"/>
        <v>63</v>
      </c>
      <c r="N1920" s="8">
        <f t="shared" si="452"/>
        <v>1.00888099</v>
      </c>
      <c r="O1920" s="8">
        <f t="shared" ca="1" si="453"/>
        <v>1.0190619009999999</v>
      </c>
      <c r="P1920" s="44">
        <v>0</v>
      </c>
      <c r="Q1920" s="42">
        <f t="shared" ca="1" si="454"/>
        <v>31628.13809389</v>
      </c>
      <c r="R1920" s="42"/>
      <c r="S1920" s="34">
        <f t="shared" si="455"/>
        <v>0</v>
      </c>
      <c r="T1920" s="34"/>
    </row>
    <row r="1921" spans="1:20" x14ac:dyDescent="0.2">
      <c r="A1921" s="38">
        <f t="shared" si="423"/>
        <v>43934</v>
      </c>
      <c r="B1921" s="39">
        <f t="shared" ca="1" si="446"/>
        <v>1690861.2908575491</v>
      </c>
      <c r="C1921" s="34">
        <f t="shared" ca="1" si="447"/>
        <v>1659233.1527636591</v>
      </c>
      <c r="D1921" s="34"/>
      <c r="E1921" s="40">
        <f ca="1">IF(A1921&lt;$B$1,VLOOKUP(A1921,[1]DI!$A$4:$B$15000,2,FALSE),0)</f>
        <v>3.6500000000000005E-2</v>
      </c>
      <c r="F1921" s="41">
        <f t="shared" ca="1" si="422"/>
        <v>1.0001422706468599</v>
      </c>
      <c r="G1921" s="41">
        <f ca="1">(TRUNC(PRODUCT($F$11:$F1920),16))</f>
        <v>1.6088669106923901</v>
      </c>
      <c r="H1921" s="42">
        <f t="shared" ca="1" si="448"/>
        <v>1.59279356520284</v>
      </c>
      <c r="I1921" s="42">
        <f t="shared" ca="1" si="449"/>
        <v>1.0100912900000001</v>
      </c>
      <c r="J1921" s="40">
        <f t="shared" si="424"/>
        <v>3.5999999999999997E-2</v>
      </c>
      <c r="K1921" s="98">
        <f t="shared" si="450"/>
        <v>43840</v>
      </c>
      <c r="L1921" s="43">
        <f t="shared" si="425"/>
        <v>63</v>
      </c>
      <c r="M1921" s="44">
        <f t="shared" si="451"/>
        <v>63</v>
      </c>
      <c r="N1921" s="8">
        <f t="shared" si="452"/>
        <v>1.00888099</v>
      </c>
      <c r="O1921" s="8">
        <f t="shared" ca="1" si="453"/>
        <v>1.0190619009999999</v>
      </c>
      <c r="P1921" s="44">
        <v>0</v>
      </c>
      <c r="Q1921" s="42">
        <f t="shared" ca="1" si="454"/>
        <v>31628.13809389</v>
      </c>
      <c r="R1921" s="42"/>
      <c r="S1921" s="34">
        <f t="shared" si="455"/>
        <v>0</v>
      </c>
      <c r="T1921" s="34"/>
    </row>
    <row r="1922" spans="1:20" x14ac:dyDescent="0.2">
      <c r="A1922" s="38">
        <f t="shared" si="423"/>
        <v>43935</v>
      </c>
      <c r="B1922" s="39">
        <f t="shared" ca="1" si="446"/>
        <v>1691339.2113971792</v>
      </c>
      <c r="C1922" s="34">
        <f t="shared" ca="1" si="447"/>
        <v>1659233.1527636591</v>
      </c>
      <c r="D1922" s="34"/>
      <c r="E1922" s="40">
        <f ca="1">IF(A1922&lt;$B$1,VLOOKUP(A1922,[1]DI!$A$4:$B$15000,2,FALSE),0)</f>
        <v>3.6500000000000005E-2</v>
      </c>
      <c r="F1922" s="41">
        <f t="shared" ca="1" si="422"/>
        <v>1.0001422706468599</v>
      </c>
      <c r="G1922" s="41">
        <f ca="1">(TRUNC(PRODUCT($F$11:$F1921),16))</f>
        <v>1.6090958052284901</v>
      </c>
      <c r="H1922" s="42">
        <f t="shared" ca="1" si="448"/>
        <v>1.59279356520284</v>
      </c>
      <c r="I1922" s="42">
        <f t="shared" ca="1" si="449"/>
        <v>1.010235</v>
      </c>
      <c r="J1922" s="40">
        <f t="shared" si="424"/>
        <v>3.5999999999999997E-2</v>
      </c>
      <c r="K1922" s="98">
        <f t="shared" si="450"/>
        <v>43840</v>
      </c>
      <c r="L1922" s="43">
        <f t="shared" si="425"/>
        <v>64</v>
      </c>
      <c r="M1922" s="44">
        <f t="shared" si="451"/>
        <v>64</v>
      </c>
      <c r="N1922" s="8">
        <f t="shared" si="452"/>
        <v>1.009022592</v>
      </c>
      <c r="O1922" s="8">
        <f t="shared" ca="1" si="453"/>
        <v>1.019349938</v>
      </c>
      <c r="P1922" s="44">
        <v>0</v>
      </c>
      <c r="Q1922" s="42">
        <f t="shared" ca="1" si="454"/>
        <v>32106.058633519999</v>
      </c>
      <c r="R1922" s="42"/>
      <c r="S1922" s="34">
        <f t="shared" si="455"/>
        <v>0</v>
      </c>
      <c r="T1922" s="34"/>
    </row>
    <row r="1923" spans="1:20" x14ac:dyDescent="0.2">
      <c r="A1923" s="38">
        <f t="shared" si="423"/>
        <v>43936</v>
      </c>
      <c r="B1923" s="39">
        <f t="shared" ca="1" si="446"/>
        <v>1691817.2679939191</v>
      </c>
      <c r="C1923" s="34">
        <f t="shared" ca="1" si="447"/>
        <v>1659233.1527636591</v>
      </c>
      <c r="D1923" s="34"/>
      <c r="E1923" s="40">
        <f ca="1">IF(A1923&lt;$B$1,VLOOKUP(A1923,[1]DI!$A$4:$B$15000,2,FALSE),0)</f>
        <v>3.6500000000000005E-2</v>
      </c>
      <c r="F1923" s="41">
        <f t="shared" ca="1" si="422"/>
        <v>1.0001422706468599</v>
      </c>
      <c r="G1923" s="41">
        <f ca="1">(TRUNC(PRODUCT($F$11:$F1922),16))</f>
        <v>1.6093247323295601</v>
      </c>
      <c r="H1923" s="42">
        <f t="shared" ca="1" si="448"/>
        <v>1.59279356520284</v>
      </c>
      <c r="I1923" s="42">
        <f t="shared" ca="1" si="449"/>
        <v>1.01037873</v>
      </c>
      <c r="J1923" s="40">
        <f t="shared" si="424"/>
        <v>3.5999999999999997E-2</v>
      </c>
      <c r="K1923" s="98">
        <f t="shared" si="450"/>
        <v>43840</v>
      </c>
      <c r="L1923" s="43">
        <f t="shared" si="425"/>
        <v>65</v>
      </c>
      <c r="M1923" s="44">
        <f t="shared" si="451"/>
        <v>65</v>
      </c>
      <c r="N1923" s="8">
        <f t="shared" si="452"/>
        <v>1.0091642139999999</v>
      </c>
      <c r="O1923" s="8">
        <f t="shared" ca="1" si="453"/>
        <v>1.0196380570000001</v>
      </c>
      <c r="P1923" s="44">
        <v>0</v>
      </c>
      <c r="Q1923" s="42">
        <f t="shared" ca="1" si="454"/>
        <v>32584.115230259998</v>
      </c>
      <c r="R1923" s="42"/>
      <c r="S1923" s="34">
        <f t="shared" si="455"/>
        <v>0</v>
      </c>
      <c r="T1923" s="34"/>
    </row>
    <row r="1924" spans="1:20" x14ac:dyDescent="0.2">
      <c r="A1924" s="38">
        <f t="shared" si="423"/>
        <v>43937</v>
      </c>
      <c r="B1924" s="39">
        <f t="shared" ca="1" si="446"/>
        <v>1692295.4423962091</v>
      </c>
      <c r="C1924" s="34">
        <f t="shared" ca="1" si="447"/>
        <v>1659233.1527636591</v>
      </c>
      <c r="D1924" s="34"/>
      <c r="E1924" s="40">
        <f ca="1">IF(A1924&lt;$B$1,VLOOKUP(A1924,[1]DI!$A$4:$B$15000,2,FALSE),0)</f>
        <v>3.6500000000000005E-2</v>
      </c>
      <c r="F1924" s="41">
        <f t="shared" ca="1" si="422"/>
        <v>1.0001422706468599</v>
      </c>
      <c r="G1924" s="41">
        <f ca="1">(TRUNC(PRODUCT($F$11:$F1923),16))</f>
        <v>1.60955369200023</v>
      </c>
      <c r="H1924" s="42">
        <f t="shared" ca="1" si="448"/>
        <v>1.59279356520284</v>
      </c>
      <c r="I1924" s="42">
        <f t="shared" ca="1" si="449"/>
        <v>1.01052247</v>
      </c>
      <c r="J1924" s="40">
        <f t="shared" si="424"/>
        <v>3.5999999999999997E-2</v>
      </c>
      <c r="K1924" s="98">
        <f t="shared" si="450"/>
        <v>43840</v>
      </c>
      <c r="L1924" s="43">
        <f t="shared" si="425"/>
        <v>66</v>
      </c>
      <c r="M1924" s="44">
        <f t="shared" si="451"/>
        <v>66</v>
      </c>
      <c r="N1924" s="8">
        <f t="shared" si="452"/>
        <v>1.0093058559999999</v>
      </c>
      <c r="O1924" s="8">
        <f t="shared" ca="1" si="453"/>
        <v>1.0199262469999999</v>
      </c>
      <c r="P1924" s="44">
        <v>0</v>
      </c>
      <c r="Q1924" s="42">
        <f t="shared" ca="1" si="454"/>
        <v>33062.289632549997</v>
      </c>
      <c r="R1924" s="42"/>
      <c r="S1924" s="34">
        <f t="shared" si="455"/>
        <v>0</v>
      </c>
      <c r="T1924" s="34"/>
    </row>
    <row r="1925" spans="1:20" x14ac:dyDescent="0.2">
      <c r="A1925" s="38">
        <f t="shared" si="423"/>
        <v>43938</v>
      </c>
      <c r="B1925" s="39">
        <f t="shared" ca="1" si="446"/>
        <v>1692773.7661294891</v>
      </c>
      <c r="C1925" s="34">
        <f t="shared" ca="1" si="447"/>
        <v>1659233.1527636591</v>
      </c>
      <c r="D1925" s="34"/>
      <c r="E1925" s="40">
        <f ca="1">IF(A1925&lt;$B$1,VLOOKUP(A1925,[1]DI!$A$4:$B$15000,2,FALSE),0)</f>
        <v>3.6500000000000005E-2</v>
      </c>
      <c r="F1925" s="41">
        <f t="shared" ca="1" si="422"/>
        <v>1.0001422706468599</v>
      </c>
      <c r="G1925" s="41">
        <f ca="1">(TRUNC(PRODUCT($F$11:$F1924),16))</f>
        <v>1.6097826842451499</v>
      </c>
      <c r="H1925" s="42">
        <f t="shared" ca="1" si="448"/>
        <v>1.59279356520284</v>
      </c>
      <c r="I1925" s="42">
        <f t="shared" ca="1" si="449"/>
        <v>1.0106662399999999</v>
      </c>
      <c r="J1925" s="40">
        <f t="shared" si="424"/>
        <v>3.5999999999999997E-2</v>
      </c>
      <c r="K1925" s="98">
        <f t="shared" si="450"/>
        <v>43840</v>
      </c>
      <c r="L1925" s="43">
        <f t="shared" si="425"/>
        <v>67</v>
      </c>
      <c r="M1925" s="44">
        <f t="shared" si="451"/>
        <v>67</v>
      </c>
      <c r="N1925" s="8">
        <f t="shared" si="452"/>
        <v>1.009447518</v>
      </c>
      <c r="O1925" s="8">
        <f t="shared" ca="1" si="453"/>
        <v>1.020214527</v>
      </c>
      <c r="P1925" s="44">
        <v>0</v>
      </c>
      <c r="Q1925" s="42">
        <f t="shared" ca="1" si="454"/>
        <v>33540.613365830002</v>
      </c>
      <c r="R1925" s="42"/>
      <c r="S1925" s="34">
        <f t="shared" si="455"/>
        <v>0</v>
      </c>
      <c r="T1925" s="34"/>
    </row>
    <row r="1926" spans="1:20" x14ac:dyDescent="0.2">
      <c r="A1926" s="38">
        <f t="shared" si="423"/>
        <v>43939</v>
      </c>
      <c r="B1926" s="39">
        <f t="shared" ca="1" si="446"/>
        <v>1693252.2275791191</v>
      </c>
      <c r="C1926" s="34">
        <f t="shared" ca="1" si="447"/>
        <v>1659233.1527636591</v>
      </c>
      <c r="D1926" s="34"/>
      <c r="E1926" s="40">
        <f ca="1">IF(A1926&lt;$B$1,VLOOKUP(A1926,[1]DI!$A$4:$B$15000,2,FALSE),0)</f>
        <v>0</v>
      </c>
      <c r="F1926" s="41">
        <f t="shared" ca="1" si="422"/>
        <v>1</v>
      </c>
      <c r="G1926" s="41">
        <f ca="1">(TRUNC(PRODUCT($F$11:$F1925),16))</f>
        <v>1.6100117090689401</v>
      </c>
      <c r="H1926" s="42">
        <f t="shared" ca="1" si="448"/>
        <v>1.59279356520284</v>
      </c>
      <c r="I1926" s="42">
        <f t="shared" ca="1" si="449"/>
        <v>1.01081003</v>
      </c>
      <c r="J1926" s="40">
        <f t="shared" si="424"/>
        <v>3.5999999999999997E-2</v>
      </c>
      <c r="K1926" s="98">
        <f t="shared" si="450"/>
        <v>43840</v>
      </c>
      <c r="L1926" s="43">
        <f t="shared" si="425"/>
        <v>67</v>
      </c>
      <c r="M1926" s="44">
        <f t="shared" si="451"/>
        <v>68</v>
      </c>
      <c r="N1926" s="8">
        <f t="shared" si="452"/>
        <v>1.0095892</v>
      </c>
      <c r="O1926" s="8">
        <f t="shared" ca="1" si="453"/>
        <v>1.0205028899999999</v>
      </c>
      <c r="P1926" s="44">
        <v>0</v>
      </c>
      <c r="Q1926" s="42">
        <f t="shared" ca="1" si="454"/>
        <v>34019.074815460001</v>
      </c>
      <c r="R1926" s="42"/>
      <c r="S1926" s="34">
        <f t="shared" si="455"/>
        <v>0</v>
      </c>
      <c r="T1926" s="34"/>
    </row>
    <row r="1927" spans="1:20" x14ac:dyDescent="0.2">
      <c r="A1927" s="38">
        <f t="shared" si="423"/>
        <v>43940</v>
      </c>
      <c r="B1927" s="39">
        <f t="shared" ca="1" si="446"/>
        <v>1693252.2275791191</v>
      </c>
      <c r="C1927" s="34">
        <f t="shared" ca="1" si="447"/>
        <v>1659233.1527636591</v>
      </c>
      <c r="D1927" s="34"/>
      <c r="E1927" s="40">
        <f ca="1">IF(A1927&lt;$B$1,VLOOKUP(A1927,[1]DI!$A$4:$B$15000,2,FALSE),0)</f>
        <v>0</v>
      </c>
      <c r="F1927" s="41">
        <f t="shared" ca="1" si="422"/>
        <v>1</v>
      </c>
      <c r="G1927" s="41">
        <f ca="1">(TRUNC(PRODUCT($F$11:$F1926),16))</f>
        <v>1.6100117090689401</v>
      </c>
      <c r="H1927" s="42">
        <f t="shared" ca="1" si="448"/>
        <v>1.59279356520284</v>
      </c>
      <c r="I1927" s="42">
        <f t="shared" ca="1" si="449"/>
        <v>1.01081003</v>
      </c>
      <c r="J1927" s="40">
        <f t="shared" si="424"/>
        <v>3.5999999999999997E-2</v>
      </c>
      <c r="K1927" s="98">
        <f t="shared" si="450"/>
        <v>43840</v>
      </c>
      <c r="L1927" s="43">
        <f t="shared" si="425"/>
        <v>67</v>
      </c>
      <c r="M1927" s="44">
        <f t="shared" si="451"/>
        <v>68</v>
      </c>
      <c r="N1927" s="8">
        <f t="shared" si="452"/>
        <v>1.0095892</v>
      </c>
      <c r="O1927" s="8">
        <f t="shared" ca="1" si="453"/>
        <v>1.0205028899999999</v>
      </c>
      <c r="P1927" s="44">
        <v>0</v>
      </c>
      <c r="Q1927" s="42">
        <f t="shared" ca="1" si="454"/>
        <v>34019.074815460001</v>
      </c>
      <c r="R1927" s="42"/>
      <c r="S1927" s="34">
        <f t="shared" si="455"/>
        <v>0</v>
      </c>
      <c r="T1927" s="34"/>
    </row>
    <row r="1928" spans="1:20" x14ac:dyDescent="0.2">
      <c r="A1928" s="38">
        <f t="shared" si="423"/>
        <v>43941</v>
      </c>
      <c r="B1928" s="39">
        <f t="shared" ca="1" si="446"/>
        <v>1693252.2275791191</v>
      </c>
      <c r="C1928" s="34">
        <f t="shared" ca="1" si="447"/>
        <v>1659233.1527636591</v>
      </c>
      <c r="D1928" s="34"/>
      <c r="E1928" s="40">
        <f ca="1">IF(A1928&lt;$B$1,VLOOKUP(A1928,[1]DI!$A$4:$B$15000,2,FALSE),0)</f>
        <v>3.6500000000000005E-2</v>
      </c>
      <c r="F1928" s="41">
        <f t="shared" ca="1" si="422"/>
        <v>1.0001422706468599</v>
      </c>
      <c r="G1928" s="41">
        <f ca="1">(TRUNC(PRODUCT($F$11:$F1927),16))</f>
        <v>1.6100117090689401</v>
      </c>
      <c r="H1928" s="42">
        <f t="shared" ca="1" si="448"/>
        <v>1.59279356520284</v>
      </c>
      <c r="I1928" s="42">
        <f t="shared" ca="1" si="449"/>
        <v>1.01081003</v>
      </c>
      <c r="J1928" s="40">
        <f t="shared" si="424"/>
        <v>3.5999999999999997E-2</v>
      </c>
      <c r="K1928" s="98">
        <f t="shared" si="450"/>
        <v>43840</v>
      </c>
      <c r="L1928" s="43">
        <f t="shared" si="425"/>
        <v>68</v>
      </c>
      <c r="M1928" s="44">
        <f t="shared" si="451"/>
        <v>68</v>
      </c>
      <c r="N1928" s="8">
        <f t="shared" si="452"/>
        <v>1.0095892</v>
      </c>
      <c r="O1928" s="8">
        <f t="shared" ca="1" si="453"/>
        <v>1.0205028899999999</v>
      </c>
      <c r="P1928" s="44">
        <v>0</v>
      </c>
      <c r="Q1928" s="42">
        <f t="shared" ca="1" si="454"/>
        <v>34019.074815460001</v>
      </c>
      <c r="R1928" s="42"/>
      <c r="S1928" s="34">
        <f t="shared" si="455"/>
        <v>0</v>
      </c>
      <c r="T1928" s="34"/>
    </row>
    <row r="1929" spans="1:20" x14ac:dyDescent="0.2">
      <c r="A1929" s="38">
        <f t="shared" si="423"/>
        <v>43942</v>
      </c>
      <c r="B1929" s="39">
        <f t="shared" ca="1" si="446"/>
        <v>1693730.8201081692</v>
      </c>
      <c r="C1929" s="34">
        <f t="shared" ca="1" si="447"/>
        <v>1659233.1527636591</v>
      </c>
      <c r="D1929" s="34"/>
      <c r="E1929" s="40">
        <f ca="1">IF(A1929&lt;$B$1,VLOOKUP(A1929,[1]DI!$A$4:$B$15000,2,FALSE),0)</f>
        <v>0</v>
      </c>
      <c r="F1929" s="41">
        <f t="shared" ca="1" si="422"/>
        <v>1</v>
      </c>
      <c r="G1929" s="41">
        <f ca="1">(TRUNC(PRODUCT($F$11:$F1928),16))</f>
        <v>1.6102407664762399</v>
      </c>
      <c r="H1929" s="42">
        <f t="shared" ca="1" si="448"/>
        <v>1.59279356520284</v>
      </c>
      <c r="I1929" s="42">
        <f t="shared" ca="1" si="449"/>
        <v>1.01095384</v>
      </c>
      <c r="J1929" s="40">
        <f t="shared" si="424"/>
        <v>3.5999999999999997E-2</v>
      </c>
      <c r="K1929" s="98">
        <f t="shared" si="450"/>
        <v>43840</v>
      </c>
      <c r="L1929" s="43">
        <f t="shared" si="425"/>
        <v>68</v>
      </c>
      <c r="M1929" s="44">
        <f t="shared" si="451"/>
        <v>69</v>
      </c>
      <c r="N1929" s="8">
        <f t="shared" si="452"/>
        <v>1.009730901</v>
      </c>
      <c r="O1929" s="8">
        <f t="shared" ca="1" si="453"/>
        <v>1.0207913319999999</v>
      </c>
      <c r="P1929" s="44">
        <v>0</v>
      </c>
      <c r="Q1929" s="42">
        <f t="shared" ca="1" si="454"/>
        <v>34497.667344510002</v>
      </c>
      <c r="R1929" s="42"/>
      <c r="S1929" s="34">
        <f t="shared" si="455"/>
        <v>0</v>
      </c>
      <c r="T1929" s="34"/>
    </row>
    <row r="1930" spans="1:20" x14ac:dyDescent="0.2">
      <c r="A1930" s="38">
        <f t="shared" si="423"/>
        <v>43943</v>
      </c>
      <c r="B1930" s="39">
        <f t="shared" ca="1" si="446"/>
        <v>1693730.8201081692</v>
      </c>
      <c r="C1930" s="34">
        <f t="shared" ca="1" si="447"/>
        <v>1659233.1527636591</v>
      </c>
      <c r="D1930" s="34"/>
      <c r="E1930" s="40">
        <f ca="1">IF(A1930&lt;$B$1,VLOOKUP(A1930,[1]DI!$A$4:$B$15000,2,FALSE),0)</f>
        <v>3.6500000000000005E-2</v>
      </c>
      <c r="F1930" s="41">
        <f t="shared" ca="1" si="422"/>
        <v>1.0001422706468599</v>
      </c>
      <c r="G1930" s="41">
        <f ca="1">(TRUNC(PRODUCT($F$11:$F1929),16))</f>
        <v>1.6102407664762399</v>
      </c>
      <c r="H1930" s="42">
        <f t="shared" ca="1" si="448"/>
        <v>1.59279356520284</v>
      </c>
      <c r="I1930" s="42">
        <f t="shared" ca="1" si="449"/>
        <v>1.01095384</v>
      </c>
      <c r="J1930" s="40">
        <f t="shared" si="424"/>
        <v>3.5999999999999997E-2</v>
      </c>
      <c r="K1930" s="98">
        <f t="shared" si="450"/>
        <v>43840</v>
      </c>
      <c r="L1930" s="43">
        <f t="shared" si="425"/>
        <v>69</v>
      </c>
      <c r="M1930" s="44">
        <f t="shared" si="451"/>
        <v>69</v>
      </c>
      <c r="N1930" s="8">
        <f t="shared" si="452"/>
        <v>1.009730901</v>
      </c>
      <c r="O1930" s="8">
        <f t="shared" ca="1" si="453"/>
        <v>1.0207913319999999</v>
      </c>
      <c r="P1930" s="44">
        <v>0</v>
      </c>
      <c r="Q1930" s="42">
        <f t="shared" ca="1" si="454"/>
        <v>34497.667344510002</v>
      </c>
      <c r="R1930" s="42"/>
      <c r="S1930" s="34">
        <f t="shared" si="455"/>
        <v>0</v>
      </c>
      <c r="T1930" s="34"/>
    </row>
    <row r="1931" spans="1:20" x14ac:dyDescent="0.2">
      <c r="A1931" s="38">
        <f t="shared" si="423"/>
        <v>43944</v>
      </c>
      <c r="B1931" s="39">
        <f t="shared" ca="1" si="446"/>
        <v>1694209.5486943391</v>
      </c>
      <c r="C1931" s="34">
        <f t="shared" ca="1" si="447"/>
        <v>1659233.1527636591</v>
      </c>
      <c r="D1931" s="34"/>
      <c r="E1931" s="40">
        <f ca="1">IF(A1931&lt;$B$1,VLOOKUP(A1931,[1]DI!$A$4:$B$15000,2,FALSE),0)</f>
        <v>3.6500000000000005E-2</v>
      </c>
      <c r="F1931" s="41">
        <f t="shared" ca="1" si="422"/>
        <v>1.0001422706468599</v>
      </c>
      <c r="G1931" s="41">
        <f ca="1">(TRUNC(PRODUCT($F$11:$F1930),16))</f>
        <v>1.6104698564716899</v>
      </c>
      <c r="H1931" s="42">
        <f t="shared" ca="1" si="448"/>
        <v>1.59279356520284</v>
      </c>
      <c r="I1931" s="42">
        <f t="shared" ca="1" si="449"/>
        <v>1.0110976700000001</v>
      </c>
      <c r="J1931" s="40">
        <f t="shared" si="424"/>
        <v>3.5999999999999997E-2</v>
      </c>
      <c r="K1931" s="98">
        <f t="shared" si="450"/>
        <v>43840</v>
      </c>
      <c r="L1931" s="43">
        <f t="shared" si="425"/>
        <v>70</v>
      </c>
      <c r="M1931" s="44">
        <f t="shared" si="451"/>
        <v>70</v>
      </c>
      <c r="N1931" s="8">
        <f t="shared" si="452"/>
        <v>1.0098726229999999</v>
      </c>
      <c r="O1931" s="8">
        <f t="shared" ca="1" si="453"/>
        <v>1.0210798560000001</v>
      </c>
      <c r="P1931" s="44">
        <v>0</v>
      </c>
      <c r="Q1931" s="42">
        <f t="shared" ca="1" si="454"/>
        <v>34976.395930680002</v>
      </c>
      <c r="R1931" s="42"/>
      <c r="S1931" s="34">
        <f t="shared" si="455"/>
        <v>0</v>
      </c>
      <c r="T1931" s="34"/>
    </row>
    <row r="1932" spans="1:20" x14ac:dyDescent="0.2">
      <c r="A1932" s="38">
        <f t="shared" si="423"/>
        <v>43945</v>
      </c>
      <c r="B1932" s="39">
        <f t="shared" ca="1" si="446"/>
        <v>1694688.4116783892</v>
      </c>
      <c r="C1932" s="34">
        <f t="shared" ca="1" si="447"/>
        <v>1659233.1527636591</v>
      </c>
      <c r="D1932" s="34"/>
      <c r="E1932" s="40">
        <f ca="1">IF(A1932&lt;$B$1,VLOOKUP(A1932,[1]DI!$A$4:$B$15000,2,FALSE),0)</f>
        <v>3.6500000000000005E-2</v>
      </c>
      <c r="F1932" s="41">
        <f t="shared" ref="F1932:F1995" ca="1" si="456">IF(A1932&lt;A$9,1,ROUND(((1+E1932)^(1/252)),16))</f>
        <v>1.0001422706468599</v>
      </c>
      <c r="G1932" s="41">
        <f ca="1">(TRUNC(PRODUCT($F$11:$F1931),16))</f>
        <v>1.61069897905992</v>
      </c>
      <c r="H1932" s="42">
        <f t="shared" ca="1" si="448"/>
        <v>1.59279356520284</v>
      </c>
      <c r="I1932" s="42">
        <f t="shared" ca="1" si="449"/>
        <v>1.01124152</v>
      </c>
      <c r="J1932" s="40">
        <f t="shared" si="424"/>
        <v>3.5999999999999997E-2</v>
      </c>
      <c r="K1932" s="98">
        <f t="shared" si="450"/>
        <v>43840</v>
      </c>
      <c r="L1932" s="43">
        <f t="shared" si="425"/>
        <v>71</v>
      </c>
      <c r="M1932" s="44">
        <f t="shared" si="451"/>
        <v>71</v>
      </c>
      <c r="N1932" s="8">
        <f t="shared" si="452"/>
        <v>1.0100143640000001</v>
      </c>
      <c r="O1932" s="8">
        <f t="shared" ca="1" si="453"/>
        <v>1.021368461</v>
      </c>
      <c r="P1932" s="44">
        <v>0</v>
      </c>
      <c r="Q1932" s="42">
        <f t="shared" ca="1" si="454"/>
        <v>35455.258914730002</v>
      </c>
      <c r="R1932" s="42"/>
      <c r="S1932" s="34">
        <f t="shared" si="455"/>
        <v>0</v>
      </c>
      <c r="T1932" s="34"/>
    </row>
    <row r="1933" spans="1:20" x14ac:dyDescent="0.2">
      <c r="A1933" s="38">
        <f t="shared" ref="A1933:A1996" si="457">(A1932+1)</f>
        <v>43946</v>
      </c>
      <c r="B1933" s="39">
        <f t="shared" ca="1" si="446"/>
        <v>1695167.4074010991</v>
      </c>
      <c r="C1933" s="34">
        <f t="shared" ca="1" si="447"/>
        <v>1659233.1527636591</v>
      </c>
      <c r="D1933" s="34"/>
      <c r="E1933" s="40">
        <f ca="1">IF(A1933&lt;$B$1,VLOOKUP(A1933,[1]DI!$A$4:$B$15000,2,FALSE),0)</f>
        <v>0</v>
      </c>
      <c r="F1933" s="41">
        <f t="shared" ca="1" si="456"/>
        <v>1</v>
      </c>
      <c r="G1933" s="41">
        <f ca="1">(TRUNC(PRODUCT($F$11:$F1932),16))</f>
        <v>1.6109281342455699</v>
      </c>
      <c r="H1933" s="42">
        <f t="shared" ca="1" si="448"/>
        <v>1.59279356520284</v>
      </c>
      <c r="I1933" s="42">
        <f t="shared" ca="1" si="449"/>
        <v>1.0113853900000001</v>
      </c>
      <c r="J1933" s="40">
        <f t="shared" ref="J1933:J1996" si="458">J1932</f>
        <v>3.5999999999999997E-2</v>
      </c>
      <c r="K1933" s="98">
        <f t="shared" si="450"/>
        <v>43840</v>
      </c>
      <c r="L1933" s="43">
        <f t="shared" si="425"/>
        <v>71</v>
      </c>
      <c r="M1933" s="44">
        <f t="shared" si="451"/>
        <v>72</v>
      </c>
      <c r="N1933" s="8">
        <f t="shared" si="452"/>
        <v>1.010156125</v>
      </c>
      <c r="O1933" s="8">
        <f t="shared" ca="1" si="453"/>
        <v>1.0216571459999999</v>
      </c>
      <c r="P1933" s="44">
        <v>0</v>
      </c>
      <c r="Q1933" s="42">
        <f t="shared" ca="1" si="454"/>
        <v>35934.254637439997</v>
      </c>
      <c r="R1933" s="42"/>
      <c r="S1933" s="34">
        <f t="shared" si="455"/>
        <v>0</v>
      </c>
      <c r="T1933" s="34"/>
    </row>
    <row r="1934" spans="1:20" x14ac:dyDescent="0.2">
      <c r="A1934" s="38">
        <f t="shared" si="457"/>
        <v>43947</v>
      </c>
      <c r="B1934" s="39">
        <f t="shared" ca="1" si="446"/>
        <v>1695167.4074010991</v>
      </c>
      <c r="C1934" s="34">
        <f t="shared" ca="1" si="447"/>
        <v>1659233.1527636591</v>
      </c>
      <c r="D1934" s="34"/>
      <c r="E1934" s="40">
        <f ca="1">IF(A1934&lt;$B$1,VLOOKUP(A1934,[1]DI!$A$4:$B$15000,2,FALSE),0)</f>
        <v>0</v>
      </c>
      <c r="F1934" s="41">
        <f t="shared" ca="1" si="456"/>
        <v>1</v>
      </c>
      <c r="G1934" s="41">
        <f ca="1">(TRUNC(PRODUCT($F$11:$F1933),16))</f>
        <v>1.6109281342455699</v>
      </c>
      <c r="H1934" s="42">
        <f t="shared" ca="1" si="448"/>
        <v>1.59279356520284</v>
      </c>
      <c r="I1934" s="42">
        <f t="shared" ca="1" si="449"/>
        <v>1.0113853900000001</v>
      </c>
      <c r="J1934" s="40">
        <f t="shared" si="458"/>
        <v>3.5999999999999997E-2</v>
      </c>
      <c r="K1934" s="98">
        <f t="shared" si="450"/>
        <v>43840</v>
      </c>
      <c r="L1934" s="43">
        <f t="shared" ref="L1934:L1997" si="459">IF(A1934&gt;K1934,IF(NETWORKDAYS(K1934,A1934,$W$12:$W$197)-1=0,1,NETWORKDAYS(K1934,A1934,$W$12:$W$197)-1),0)</f>
        <v>71</v>
      </c>
      <c r="M1934" s="44">
        <f t="shared" si="451"/>
        <v>72</v>
      </c>
      <c r="N1934" s="8">
        <f t="shared" si="452"/>
        <v>1.010156125</v>
      </c>
      <c r="O1934" s="8">
        <f t="shared" ca="1" si="453"/>
        <v>1.0216571459999999</v>
      </c>
      <c r="P1934" s="44">
        <v>0</v>
      </c>
      <c r="Q1934" s="42">
        <f t="shared" ca="1" si="454"/>
        <v>35934.254637439997</v>
      </c>
      <c r="R1934" s="42"/>
      <c r="S1934" s="34">
        <f t="shared" si="455"/>
        <v>0</v>
      </c>
      <c r="T1934" s="34"/>
    </row>
    <row r="1935" spans="1:20" x14ac:dyDescent="0.2">
      <c r="A1935" s="38">
        <f t="shared" si="457"/>
        <v>43948</v>
      </c>
      <c r="B1935" s="39">
        <f t="shared" ca="1" si="446"/>
        <v>1695167.4074010991</v>
      </c>
      <c r="C1935" s="34">
        <f t="shared" ca="1" si="447"/>
        <v>1659233.1527636591</v>
      </c>
      <c r="D1935" s="34"/>
      <c r="E1935" s="40">
        <f ca="1">IF(A1935&lt;$B$1,VLOOKUP(A1935,[1]DI!$A$4:$B$15000,2,FALSE),0)</f>
        <v>3.6500000000000005E-2</v>
      </c>
      <c r="F1935" s="41">
        <f t="shared" ca="1" si="456"/>
        <v>1.0001422706468599</v>
      </c>
      <c r="G1935" s="41">
        <f ca="1">(TRUNC(PRODUCT($F$11:$F1934),16))</f>
        <v>1.6109281342455699</v>
      </c>
      <c r="H1935" s="42">
        <f t="shared" ca="1" si="448"/>
        <v>1.59279356520284</v>
      </c>
      <c r="I1935" s="42">
        <f t="shared" ca="1" si="449"/>
        <v>1.0113853900000001</v>
      </c>
      <c r="J1935" s="40">
        <f t="shared" si="458"/>
        <v>3.5999999999999997E-2</v>
      </c>
      <c r="K1935" s="98">
        <f t="shared" si="450"/>
        <v>43840</v>
      </c>
      <c r="L1935" s="43">
        <f t="shared" si="459"/>
        <v>72</v>
      </c>
      <c r="M1935" s="44">
        <f t="shared" si="451"/>
        <v>72</v>
      </c>
      <c r="N1935" s="8">
        <f t="shared" si="452"/>
        <v>1.010156125</v>
      </c>
      <c r="O1935" s="8">
        <f t="shared" ca="1" si="453"/>
        <v>1.0216571459999999</v>
      </c>
      <c r="P1935" s="44">
        <v>0</v>
      </c>
      <c r="Q1935" s="42">
        <f t="shared" ca="1" si="454"/>
        <v>35934.254637439997</v>
      </c>
      <c r="R1935" s="42"/>
      <c r="S1935" s="34">
        <f t="shared" si="455"/>
        <v>0</v>
      </c>
      <c r="T1935" s="34"/>
    </row>
    <row r="1936" spans="1:20" x14ac:dyDescent="0.2">
      <c r="A1936" s="38">
        <f t="shared" si="457"/>
        <v>43949</v>
      </c>
      <c r="B1936" s="39">
        <f t="shared" ca="1" si="446"/>
        <v>1695646.5391809191</v>
      </c>
      <c r="C1936" s="34">
        <f t="shared" ca="1" si="447"/>
        <v>1659233.1527636591</v>
      </c>
      <c r="D1936" s="34"/>
      <c r="E1936" s="40">
        <f ca="1">IF(A1936&lt;$B$1,VLOOKUP(A1936,[1]DI!$A$4:$B$15000,2,FALSE),0)</f>
        <v>3.6500000000000005E-2</v>
      </c>
      <c r="F1936" s="41">
        <f t="shared" ca="1" si="456"/>
        <v>1.0001422706468599</v>
      </c>
      <c r="G1936" s="41">
        <f ca="1">(TRUNC(PRODUCT($F$11:$F1935),16))</f>
        <v>1.61115732203327</v>
      </c>
      <c r="H1936" s="42">
        <f t="shared" ca="1" si="448"/>
        <v>1.59279356520284</v>
      </c>
      <c r="I1936" s="42">
        <f t="shared" ca="1" si="449"/>
        <v>1.01152928</v>
      </c>
      <c r="J1936" s="40">
        <f t="shared" si="458"/>
        <v>3.5999999999999997E-2</v>
      </c>
      <c r="K1936" s="98">
        <f t="shared" si="450"/>
        <v>43840</v>
      </c>
      <c r="L1936" s="43">
        <f t="shared" si="459"/>
        <v>73</v>
      </c>
      <c r="M1936" s="44">
        <f t="shared" si="451"/>
        <v>73</v>
      </c>
      <c r="N1936" s="8">
        <f t="shared" si="452"/>
        <v>1.0102979059999999</v>
      </c>
      <c r="O1936" s="8">
        <f t="shared" ca="1" si="453"/>
        <v>1.0219459129999999</v>
      </c>
      <c r="P1936" s="44">
        <v>0</v>
      </c>
      <c r="Q1936" s="42">
        <f t="shared" ca="1" si="454"/>
        <v>36413.386417260001</v>
      </c>
      <c r="R1936" s="42"/>
      <c r="S1936" s="34">
        <f t="shared" si="455"/>
        <v>0</v>
      </c>
      <c r="T1936" s="34"/>
    </row>
    <row r="1937" spans="1:20" x14ac:dyDescent="0.2">
      <c r="A1937" s="38">
        <f t="shared" si="457"/>
        <v>43950</v>
      </c>
      <c r="B1937" s="39">
        <f t="shared" ca="1" si="446"/>
        <v>1696125.8070178591</v>
      </c>
      <c r="C1937" s="34">
        <f t="shared" ca="1" si="447"/>
        <v>1659233.1527636591</v>
      </c>
      <c r="D1937" s="34"/>
      <c r="E1937" s="40">
        <f ca="1">IF(A1937&lt;$B$1,VLOOKUP(A1937,[1]DI!$A$4:$B$15000,2,FALSE),0)</f>
        <v>3.6500000000000005E-2</v>
      </c>
      <c r="F1937" s="41">
        <f t="shared" ca="1" si="456"/>
        <v>1.0001422706468599</v>
      </c>
      <c r="G1937" s="41">
        <f ca="1">(TRUNC(PRODUCT($F$11:$F1936),16))</f>
        <v>1.6113865424276701</v>
      </c>
      <c r="H1937" s="42">
        <f t="shared" ca="1" si="448"/>
        <v>1.59279356520284</v>
      </c>
      <c r="I1937" s="42">
        <f t="shared" ca="1" si="449"/>
        <v>1.01167319</v>
      </c>
      <c r="J1937" s="40">
        <f t="shared" si="458"/>
        <v>3.5999999999999997E-2</v>
      </c>
      <c r="K1937" s="98">
        <f t="shared" si="450"/>
        <v>43840</v>
      </c>
      <c r="L1937" s="43">
        <f t="shared" si="459"/>
        <v>74</v>
      </c>
      <c r="M1937" s="44">
        <f t="shared" si="451"/>
        <v>74</v>
      </c>
      <c r="N1937" s="8">
        <f t="shared" si="452"/>
        <v>1.010439707</v>
      </c>
      <c r="O1937" s="8">
        <f t="shared" ca="1" si="453"/>
        <v>1.0222347620000001</v>
      </c>
      <c r="P1937" s="44">
        <v>0</v>
      </c>
      <c r="Q1937" s="42">
        <f t="shared" ca="1" si="454"/>
        <v>36892.654254200002</v>
      </c>
      <c r="R1937" s="42"/>
      <c r="S1937" s="34">
        <f t="shared" si="455"/>
        <v>0</v>
      </c>
      <c r="T1937" s="34"/>
    </row>
    <row r="1938" spans="1:20" x14ac:dyDescent="0.2">
      <c r="A1938" s="38">
        <f t="shared" si="457"/>
        <v>43951</v>
      </c>
      <c r="B1938" s="39">
        <f t="shared" ca="1" si="446"/>
        <v>1696605.2075934592</v>
      </c>
      <c r="C1938" s="34">
        <f t="shared" ca="1" si="447"/>
        <v>1659233.1527636591</v>
      </c>
      <c r="D1938" s="34"/>
      <c r="E1938" s="40">
        <f ca="1">IF(A1938&lt;$B$1,VLOOKUP(A1938,[1]DI!$A$4:$B$15000,2,FALSE),0)</f>
        <v>3.6500000000000005E-2</v>
      </c>
      <c r="F1938" s="41">
        <f t="shared" ca="1" si="456"/>
        <v>1.0001422706468599</v>
      </c>
      <c r="G1938" s="41">
        <f ca="1">(TRUNC(PRODUCT($F$11:$F1937),16))</f>
        <v>1.6116157954334001</v>
      </c>
      <c r="H1938" s="42">
        <f t="shared" ca="1" si="448"/>
        <v>1.59279356520284</v>
      </c>
      <c r="I1938" s="42">
        <f t="shared" ca="1" si="449"/>
        <v>1.0118171199999999</v>
      </c>
      <c r="J1938" s="40">
        <f t="shared" si="458"/>
        <v>3.5999999999999997E-2</v>
      </c>
      <c r="K1938" s="98">
        <f t="shared" si="450"/>
        <v>43840</v>
      </c>
      <c r="L1938" s="43">
        <f t="shared" si="459"/>
        <v>75</v>
      </c>
      <c r="M1938" s="44">
        <f t="shared" si="451"/>
        <v>75</v>
      </c>
      <c r="N1938" s="8">
        <f t="shared" si="452"/>
        <v>1.0105815279999999</v>
      </c>
      <c r="O1938" s="8">
        <f t="shared" ca="1" si="453"/>
        <v>1.022523691</v>
      </c>
      <c r="P1938" s="44">
        <v>0</v>
      </c>
      <c r="Q1938" s="42">
        <f t="shared" ca="1" si="454"/>
        <v>37372.054829799999</v>
      </c>
      <c r="R1938" s="42"/>
      <c r="S1938" s="34">
        <f t="shared" si="455"/>
        <v>0</v>
      </c>
      <c r="T1938" s="34"/>
    </row>
    <row r="1939" spans="1:20" x14ac:dyDescent="0.2">
      <c r="A1939" s="38">
        <f t="shared" si="457"/>
        <v>43952</v>
      </c>
      <c r="B1939" s="39">
        <f t="shared" ca="1" si="446"/>
        <v>1697084.7442261691</v>
      </c>
      <c r="C1939" s="34">
        <f t="shared" ca="1" si="447"/>
        <v>1659233.1527636591</v>
      </c>
      <c r="D1939" s="34"/>
      <c r="E1939" s="40">
        <f ca="1">IF(A1939&lt;$B$1,VLOOKUP(A1939,[1]DI!$A$4:$B$15000,2,FALSE),0)</f>
        <v>0</v>
      </c>
      <c r="F1939" s="41">
        <f t="shared" ca="1" si="456"/>
        <v>1</v>
      </c>
      <c r="G1939" s="41">
        <f ca="1">(TRUNC(PRODUCT($F$11:$F1938),16))</f>
        <v>1.6118450810551099</v>
      </c>
      <c r="H1939" s="42">
        <f t="shared" ca="1" si="448"/>
        <v>1.59279356520284</v>
      </c>
      <c r="I1939" s="42">
        <f t="shared" ca="1" si="449"/>
        <v>1.0119610699999999</v>
      </c>
      <c r="J1939" s="40">
        <f t="shared" si="458"/>
        <v>3.5999999999999997E-2</v>
      </c>
      <c r="K1939" s="98">
        <f t="shared" si="450"/>
        <v>43840</v>
      </c>
      <c r="L1939" s="43">
        <f t="shared" si="459"/>
        <v>75</v>
      </c>
      <c r="M1939" s="44">
        <f t="shared" si="451"/>
        <v>76</v>
      </c>
      <c r="N1939" s="8">
        <f t="shared" si="452"/>
        <v>1.0107233689999999</v>
      </c>
      <c r="O1939" s="8">
        <f t="shared" ca="1" si="453"/>
        <v>1.022812702</v>
      </c>
      <c r="P1939" s="44">
        <v>0</v>
      </c>
      <c r="Q1939" s="42">
        <f t="shared" ca="1" si="454"/>
        <v>37851.591462509998</v>
      </c>
      <c r="R1939" s="42"/>
      <c r="S1939" s="34">
        <f t="shared" si="455"/>
        <v>0</v>
      </c>
      <c r="T1939" s="34"/>
    </row>
    <row r="1940" spans="1:20" x14ac:dyDescent="0.2">
      <c r="A1940" s="38">
        <f t="shared" si="457"/>
        <v>43953</v>
      </c>
      <c r="B1940" s="39">
        <f t="shared" ca="1" si="446"/>
        <v>1697084.7442261691</v>
      </c>
      <c r="C1940" s="34">
        <f t="shared" ca="1" si="447"/>
        <v>1659233.1527636591</v>
      </c>
      <c r="D1940" s="34"/>
      <c r="E1940" s="40">
        <f ca="1">IF(A1940&lt;$B$1,VLOOKUP(A1940,[1]DI!$A$4:$B$15000,2,FALSE),0)</f>
        <v>0</v>
      </c>
      <c r="F1940" s="41">
        <f t="shared" ca="1" si="456"/>
        <v>1</v>
      </c>
      <c r="G1940" s="41">
        <f ca="1">(TRUNC(PRODUCT($F$11:$F1939),16))</f>
        <v>1.6118450810551099</v>
      </c>
      <c r="H1940" s="42">
        <f t="shared" ca="1" si="448"/>
        <v>1.59279356520284</v>
      </c>
      <c r="I1940" s="42">
        <f t="shared" ca="1" si="449"/>
        <v>1.0119610699999999</v>
      </c>
      <c r="J1940" s="40">
        <f t="shared" si="458"/>
        <v>3.5999999999999997E-2</v>
      </c>
      <c r="K1940" s="98">
        <f t="shared" si="450"/>
        <v>43840</v>
      </c>
      <c r="L1940" s="43">
        <f t="shared" si="459"/>
        <v>75</v>
      </c>
      <c r="M1940" s="44">
        <f t="shared" si="451"/>
        <v>76</v>
      </c>
      <c r="N1940" s="8">
        <f t="shared" si="452"/>
        <v>1.0107233689999999</v>
      </c>
      <c r="O1940" s="8">
        <f t="shared" ca="1" si="453"/>
        <v>1.022812702</v>
      </c>
      <c r="P1940" s="44">
        <v>0</v>
      </c>
      <c r="Q1940" s="42">
        <f t="shared" ca="1" si="454"/>
        <v>37851.591462509998</v>
      </c>
      <c r="R1940" s="42"/>
      <c r="S1940" s="34">
        <f t="shared" si="455"/>
        <v>0</v>
      </c>
      <c r="T1940" s="34"/>
    </row>
    <row r="1941" spans="1:20" x14ac:dyDescent="0.2">
      <c r="A1941" s="38">
        <f t="shared" si="457"/>
        <v>43954</v>
      </c>
      <c r="B1941" s="39">
        <f t="shared" ca="1" si="446"/>
        <v>1697084.7442261691</v>
      </c>
      <c r="C1941" s="34">
        <f t="shared" ca="1" si="447"/>
        <v>1659233.1527636591</v>
      </c>
      <c r="D1941" s="34"/>
      <c r="E1941" s="40">
        <f ca="1">IF(A1941&lt;$B$1,VLOOKUP(A1941,[1]DI!$A$4:$B$15000,2,FALSE),0)</f>
        <v>0</v>
      </c>
      <c r="F1941" s="41">
        <f t="shared" ca="1" si="456"/>
        <v>1</v>
      </c>
      <c r="G1941" s="41">
        <f ca="1">(TRUNC(PRODUCT($F$11:$F1940),16))</f>
        <v>1.6118450810551099</v>
      </c>
      <c r="H1941" s="42">
        <f t="shared" ca="1" si="448"/>
        <v>1.59279356520284</v>
      </c>
      <c r="I1941" s="42">
        <f t="shared" ca="1" si="449"/>
        <v>1.0119610699999999</v>
      </c>
      <c r="J1941" s="40">
        <f t="shared" si="458"/>
        <v>3.5999999999999997E-2</v>
      </c>
      <c r="K1941" s="98">
        <f t="shared" si="450"/>
        <v>43840</v>
      </c>
      <c r="L1941" s="43">
        <f t="shared" si="459"/>
        <v>75</v>
      </c>
      <c r="M1941" s="44">
        <f t="shared" si="451"/>
        <v>76</v>
      </c>
      <c r="N1941" s="8">
        <f t="shared" si="452"/>
        <v>1.0107233689999999</v>
      </c>
      <c r="O1941" s="8">
        <f t="shared" ca="1" si="453"/>
        <v>1.022812702</v>
      </c>
      <c r="P1941" s="44">
        <v>0</v>
      </c>
      <c r="Q1941" s="42">
        <f t="shared" ca="1" si="454"/>
        <v>37851.591462509998</v>
      </c>
      <c r="R1941" s="42"/>
      <c r="S1941" s="34">
        <f t="shared" si="455"/>
        <v>0</v>
      </c>
      <c r="T1941" s="34"/>
    </row>
    <row r="1942" spans="1:20" x14ac:dyDescent="0.2">
      <c r="A1942" s="38">
        <f t="shared" si="457"/>
        <v>43955</v>
      </c>
      <c r="B1942" s="39">
        <f t="shared" ca="1" si="446"/>
        <v>1697084.7442261691</v>
      </c>
      <c r="C1942" s="34">
        <f t="shared" ca="1" si="447"/>
        <v>1659233.1527636591</v>
      </c>
      <c r="D1942" s="34"/>
      <c r="E1942" s="40">
        <f ca="1">IF(A1942&lt;$B$1,VLOOKUP(A1942,[1]DI!$A$4:$B$15000,2,FALSE),0)</f>
        <v>3.6500000000000005E-2</v>
      </c>
      <c r="F1942" s="41">
        <f t="shared" ca="1" si="456"/>
        <v>1.0001422706468599</v>
      </c>
      <c r="G1942" s="41">
        <f ca="1">(TRUNC(PRODUCT($F$11:$F1941),16))</f>
        <v>1.6118450810551099</v>
      </c>
      <c r="H1942" s="42">
        <f t="shared" ca="1" si="448"/>
        <v>1.59279356520284</v>
      </c>
      <c r="I1942" s="42">
        <f t="shared" ca="1" si="449"/>
        <v>1.0119610699999999</v>
      </c>
      <c r="J1942" s="40">
        <f t="shared" si="458"/>
        <v>3.5999999999999997E-2</v>
      </c>
      <c r="K1942" s="98">
        <f t="shared" si="450"/>
        <v>43840</v>
      </c>
      <c r="L1942" s="43">
        <f t="shared" si="459"/>
        <v>76</v>
      </c>
      <c r="M1942" s="44">
        <f t="shared" si="451"/>
        <v>76</v>
      </c>
      <c r="N1942" s="8">
        <f t="shared" si="452"/>
        <v>1.0107233689999999</v>
      </c>
      <c r="O1942" s="8">
        <f t="shared" ca="1" si="453"/>
        <v>1.022812702</v>
      </c>
      <c r="P1942" s="44">
        <v>0</v>
      </c>
      <c r="Q1942" s="42">
        <f t="shared" ca="1" si="454"/>
        <v>37851.591462509998</v>
      </c>
      <c r="R1942" s="42"/>
      <c r="S1942" s="34">
        <f t="shared" si="455"/>
        <v>0</v>
      </c>
      <c r="T1942" s="34"/>
    </row>
    <row r="1943" spans="1:20" x14ac:dyDescent="0.2">
      <c r="A1943" s="38">
        <f t="shared" si="457"/>
        <v>43956</v>
      </c>
      <c r="B1943" s="39">
        <f t="shared" ca="1" si="446"/>
        <v>1697564.4152567692</v>
      </c>
      <c r="C1943" s="34">
        <f t="shared" ca="1" si="447"/>
        <v>1659233.1527636591</v>
      </c>
      <c r="D1943" s="34"/>
      <c r="E1943" s="40">
        <f ca="1">IF(A1943&lt;$B$1,VLOOKUP(A1943,[1]DI!$A$4:$B$15000,2,FALSE),0)</f>
        <v>3.6500000000000005E-2</v>
      </c>
      <c r="F1943" s="41">
        <f t="shared" ca="1" si="456"/>
        <v>1.0001422706468599</v>
      </c>
      <c r="G1943" s="41">
        <f ca="1">(TRUNC(PRODUCT($F$11:$F1942),16))</f>
        <v>1.61207439929743</v>
      </c>
      <c r="H1943" s="42">
        <f t="shared" ca="1" si="448"/>
        <v>1.59279356520284</v>
      </c>
      <c r="I1943" s="42">
        <f t="shared" ca="1" si="449"/>
        <v>1.01210504</v>
      </c>
      <c r="J1943" s="40">
        <f t="shared" si="458"/>
        <v>3.5999999999999997E-2</v>
      </c>
      <c r="K1943" s="98">
        <f t="shared" si="450"/>
        <v>43840</v>
      </c>
      <c r="L1943" s="43">
        <f t="shared" si="459"/>
        <v>77</v>
      </c>
      <c r="M1943" s="44">
        <f t="shared" si="451"/>
        <v>77</v>
      </c>
      <c r="N1943" s="8">
        <f t="shared" si="452"/>
        <v>1.0108652300000001</v>
      </c>
      <c r="O1943" s="8">
        <f t="shared" ca="1" si="453"/>
        <v>1.023101794</v>
      </c>
      <c r="P1943" s="44">
        <v>0</v>
      </c>
      <c r="Q1943" s="42">
        <f t="shared" ca="1" si="454"/>
        <v>38331.26249311</v>
      </c>
      <c r="R1943" s="42"/>
      <c r="S1943" s="34">
        <f t="shared" si="455"/>
        <v>0</v>
      </c>
      <c r="T1943" s="34"/>
    </row>
    <row r="1944" spans="1:20" x14ac:dyDescent="0.2">
      <c r="A1944" s="38">
        <f t="shared" si="457"/>
        <v>43957</v>
      </c>
      <c r="B1944" s="39">
        <f t="shared" ca="1" si="446"/>
        <v>1698044.237277589</v>
      </c>
      <c r="C1944" s="34">
        <f t="shared" ca="1" si="447"/>
        <v>1659233.1527636591</v>
      </c>
      <c r="D1944" s="34"/>
      <c r="E1944" s="40">
        <f ca="1">IF(A1944&lt;$B$1,VLOOKUP(A1944,[1]DI!$A$4:$B$15000,2,FALSE),0)</f>
        <v>3.6500000000000005E-2</v>
      </c>
      <c r="F1944" s="41">
        <f t="shared" ca="1" si="456"/>
        <v>1.0001422706468599</v>
      </c>
      <c r="G1944" s="41">
        <f ca="1">(TRUNC(PRODUCT($F$11:$F1943),16))</f>
        <v>1.6123037501649999</v>
      </c>
      <c r="H1944" s="42">
        <f t="shared" ca="1" si="448"/>
        <v>1.59279356520284</v>
      </c>
      <c r="I1944" s="42">
        <f t="shared" ca="1" si="449"/>
        <v>1.0122490399999999</v>
      </c>
      <c r="J1944" s="40">
        <f t="shared" si="458"/>
        <v>3.5999999999999997E-2</v>
      </c>
      <c r="K1944" s="98">
        <f t="shared" si="450"/>
        <v>43840</v>
      </c>
      <c r="L1944" s="43">
        <f t="shared" si="459"/>
        <v>78</v>
      </c>
      <c r="M1944" s="44">
        <f t="shared" si="451"/>
        <v>78</v>
      </c>
      <c r="N1944" s="8">
        <f t="shared" si="452"/>
        <v>1.01100711</v>
      </c>
      <c r="O1944" s="8">
        <f t="shared" ca="1" si="453"/>
        <v>1.023390977</v>
      </c>
      <c r="P1944" s="44">
        <v>0</v>
      </c>
      <c r="Q1944" s="42">
        <f t="shared" ca="1" si="454"/>
        <v>38811.08451393</v>
      </c>
      <c r="R1944" s="42"/>
      <c r="S1944" s="34">
        <f t="shared" si="455"/>
        <v>0</v>
      </c>
      <c r="T1944" s="34"/>
    </row>
    <row r="1945" spans="1:20" x14ac:dyDescent="0.2">
      <c r="A1945" s="38">
        <f t="shared" si="457"/>
        <v>43958</v>
      </c>
      <c r="B1945" s="39">
        <f t="shared" ca="1" si="446"/>
        <v>1698524.177103959</v>
      </c>
      <c r="C1945" s="34">
        <f t="shared" ca="1" si="447"/>
        <v>1659233.1527636591</v>
      </c>
      <c r="D1945" s="34"/>
      <c r="E1945" s="40">
        <f ca="1">IF(A1945&lt;$B$1,VLOOKUP(A1945,[1]DI!$A$4:$B$15000,2,FALSE),0)</f>
        <v>2.9000000000000005E-2</v>
      </c>
      <c r="F1945" s="41">
        <f t="shared" ca="1" si="456"/>
        <v>1.0001134487239101</v>
      </c>
      <c r="G1945" s="41">
        <f ca="1">(TRUNC(PRODUCT($F$11:$F1944),16))</f>
        <v>1.61253313366247</v>
      </c>
      <c r="H1945" s="42">
        <f t="shared" ca="1" si="448"/>
        <v>1.59279356520284</v>
      </c>
      <c r="I1945" s="42">
        <f t="shared" ca="1" si="449"/>
        <v>1.01239305</v>
      </c>
      <c r="J1945" s="40">
        <f t="shared" si="458"/>
        <v>3.5999999999999997E-2</v>
      </c>
      <c r="K1945" s="98">
        <f t="shared" si="450"/>
        <v>43840</v>
      </c>
      <c r="L1945" s="43">
        <f t="shared" si="459"/>
        <v>79</v>
      </c>
      <c r="M1945" s="44">
        <f t="shared" si="451"/>
        <v>79</v>
      </c>
      <c r="N1945" s="8">
        <f t="shared" si="452"/>
        <v>1.0111490110000001</v>
      </c>
      <c r="O1945" s="8">
        <f t="shared" ca="1" si="453"/>
        <v>1.0236802309999999</v>
      </c>
      <c r="P1945" s="44">
        <v>0</v>
      </c>
      <c r="Q1945" s="42">
        <f t="shared" ca="1" si="454"/>
        <v>39291.024340299999</v>
      </c>
      <c r="R1945" s="42"/>
      <c r="S1945" s="34">
        <f t="shared" si="455"/>
        <v>0</v>
      </c>
      <c r="T1945" s="34"/>
    </row>
    <row r="1946" spans="1:20" x14ac:dyDescent="0.2">
      <c r="A1946" s="38">
        <f t="shared" si="457"/>
        <v>43959</v>
      </c>
      <c r="B1946" s="39">
        <f t="shared" ca="1" si="446"/>
        <v>1698955.2890171092</v>
      </c>
      <c r="C1946" s="34">
        <f t="shared" ca="1" si="447"/>
        <v>1659233.1527636591</v>
      </c>
      <c r="D1946" s="34"/>
      <c r="E1946" s="40">
        <f ca="1">IF(A1946&lt;$B$1,VLOOKUP(A1946,[1]DI!$A$4:$B$15000,2,FALSE),0)</f>
        <v>2.9000000000000005E-2</v>
      </c>
      <c r="F1946" s="41">
        <f t="shared" ca="1" si="456"/>
        <v>1.0001134487239101</v>
      </c>
      <c r="G1946" s="41">
        <f ca="1">(TRUNC(PRODUCT($F$11:$F1945),16))</f>
        <v>1.61271607348875</v>
      </c>
      <c r="H1946" s="42">
        <f t="shared" ca="1" si="448"/>
        <v>1.59279356520284</v>
      </c>
      <c r="I1946" s="42">
        <f t="shared" ca="1" si="449"/>
        <v>1.0125078999999999</v>
      </c>
      <c r="J1946" s="40">
        <f t="shared" si="458"/>
        <v>3.5999999999999997E-2</v>
      </c>
      <c r="K1946" s="98">
        <f t="shared" si="450"/>
        <v>43840</v>
      </c>
      <c r="L1946" s="43">
        <f t="shared" si="459"/>
        <v>80</v>
      </c>
      <c r="M1946" s="44">
        <f t="shared" si="451"/>
        <v>80</v>
      </c>
      <c r="N1946" s="8">
        <f t="shared" si="452"/>
        <v>1.011290931</v>
      </c>
      <c r="O1946" s="8">
        <f t="shared" ca="1" si="453"/>
        <v>1.0239400569999999</v>
      </c>
      <c r="P1946" s="44">
        <v>0</v>
      </c>
      <c r="Q1946" s="42">
        <f t="shared" ca="1" si="454"/>
        <v>39722.13625345</v>
      </c>
      <c r="R1946" s="42"/>
      <c r="S1946" s="34">
        <f t="shared" si="455"/>
        <v>0</v>
      </c>
      <c r="T1946" s="34"/>
    </row>
    <row r="1947" spans="1:20" x14ac:dyDescent="0.2">
      <c r="A1947" s="38">
        <f t="shared" si="457"/>
        <v>43960</v>
      </c>
      <c r="B1947" s="39">
        <f t="shared" ca="1" si="446"/>
        <v>1699386.5237135091</v>
      </c>
      <c r="C1947" s="34">
        <f t="shared" ca="1" si="447"/>
        <v>1659233.1527636591</v>
      </c>
      <c r="D1947" s="34"/>
      <c r="E1947" s="40">
        <f ca="1">IF(A1947&lt;$B$1,VLOOKUP(A1947,[1]DI!$A$4:$B$15000,2,FALSE),0)</f>
        <v>0</v>
      </c>
      <c r="F1947" s="41">
        <f t="shared" ca="1" si="456"/>
        <v>1</v>
      </c>
      <c r="G1947" s="41">
        <f ca="1">(TRUNC(PRODUCT($F$11:$F1946),16))</f>
        <v>1.6128990340693199</v>
      </c>
      <c r="H1947" s="42">
        <f t="shared" ca="1" si="448"/>
        <v>1.59279356520284</v>
      </c>
      <c r="I1947" s="42">
        <f t="shared" ca="1" si="449"/>
        <v>1.0126227699999999</v>
      </c>
      <c r="J1947" s="40">
        <f t="shared" si="458"/>
        <v>3.5999999999999997E-2</v>
      </c>
      <c r="K1947" s="98">
        <f t="shared" si="450"/>
        <v>43840</v>
      </c>
      <c r="L1947" s="43">
        <f t="shared" si="459"/>
        <v>80</v>
      </c>
      <c r="M1947" s="44">
        <f t="shared" si="451"/>
        <v>81</v>
      </c>
      <c r="N1947" s="8">
        <f t="shared" si="452"/>
        <v>1.0114328720000001</v>
      </c>
      <c r="O1947" s="8">
        <f t="shared" ca="1" si="453"/>
        <v>1.024199957</v>
      </c>
      <c r="P1947" s="44">
        <v>0</v>
      </c>
      <c r="Q1947" s="42">
        <f t="shared" ca="1" si="454"/>
        <v>40153.370949850003</v>
      </c>
      <c r="R1947" s="42"/>
      <c r="S1947" s="34">
        <f t="shared" si="455"/>
        <v>0</v>
      </c>
      <c r="T1947" s="34"/>
    </row>
    <row r="1948" spans="1:20" x14ac:dyDescent="0.2">
      <c r="A1948" s="38">
        <f t="shared" si="457"/>
        <v>43961</v>
      </c>
      <c r="B1948" s="39">
        <f t="shared" ca="1" si="446"/>
        <v>1699386.5237135091</v>
      </c>
      <c r="C1948" s="34">
        <f t="shared" ca="1" si="447"/>
        <v>1659233.1527636591</v>
      </c>
      <c r="D1948" s="34"/>
      <c r="E1948" s="40">
        <f ca="1">IF(A1948&lt;$B$1,VLOOKUP(A1948,[1]DI!$A$4:$B$15000,2,FALSE),0)</f>
        <v>0</v>
      </c>
      <c r="F1948" s="41">
        <f t="shared" ca="1" si="456"/>
        <v>1</v>
      </c>
      <c r="G1948" s="41">
        <f ca="1">(TRUNC(PRODUCT($F$11:$F1947),16))</f>
        <v>1.6128990340693199</v>
      </c>
      <c r="H1948" s="42">
        <f t="shared" ca="1" si="448"/>
        <v>1.59279356520284</v>
      </c>
      <c r="I1948" s="42">
        <f t="shared" ca="1" si="449"/>
        <v>1.0126227699999999</v>
      </c>
      <c r="J1948" s="40">
        <f t="shared" si="458"/>
        <v>3.5999999999999997E-2</v>
      </c>
      <c r="K1948" s="98">
        <f t="shared" si="450"/>
        <v>43840</v>
      </c>
      <c r="L1948" s="43">
        <f t="shared" si="459"/>
        <v>80</v>
      </c>
      <c r="M1948" s="44">
        <f t="shared" si="451"/>
        <v>81</v>
      </c>
      <c r="N1948" s="8">
        <f t="shared" si="452"/>
        <v>1.0114328720000001</v>
      </c>
      <c r="O1948" s="8">
        <f t="shared" ca="1" si="453"/>
        <v>1.024199957</v>
      </c>
      <c r="P1948" s="44">
        <v>0</v>
      </c>
      <c r="Q1948" s="42">
        <f t="shared" ca="1" si="454"/>
        <v>40153.370949850003</v>
      </c>
      <c r="R1948" s="42"/>
      <c r="S1948" s="34">
        <f t="shared" si="455"/>
        <v>0</v>
      </c>
      <c r="T1948" s="34"/>
    </row>
    <row r="1949" spans="1:20" x14ac:dyDescent="0.2">
      <c r="A1949" s="38">
        <f t="shared" si="457"/>
        <v>43962</v>
      </c>
      <c r="B1949" s="39">
        <f t="shared" ca="1" si="446"/>
        <v>1699386.5237135091</v>
      </c>
      <c r="C1949" s="34">
        <f t="shared" ca="1" si="447"/>
        <v>1659233.1527636591</v>
      </c>
      <c r="D1949" s="34"/>
      <c r="E1949" s="40">
        <f ca="1">IF(A1949&lt;$B$1,VLOOKUP(A1949,[1]DI!$A$4:$B$15000,2,FALSE),0)</f>
        <v>2.9000000000000005E-2</v>
      </c>
      <c r="F1949" s="41">
        <f t="shared" ca="1" si="456"/>
        <v>1.0001134487239101</v>
      </c>
      <c r="G1949" s="41">
        <f ca="1">(TRUNC(PRODUCT($F$11:$F1948),16))</f>
        <v>1.6128990340693199</v>
      </c>
      <c r="H1949" s="42">
        <f t="shared" ca="1" si="448"/>
        <v>1.59279356520284</v>
      </c>
      <c r="I1949" s="42">
        <f t="shared" ca="1" si="449"/>
        <v>1.0126227699999999</v>
      </c>
      <c r="J1949" s="40">
        <f t="shared" si="458"/>
        <v>3.5999999999999997E-2</v>
      </c>
      <c r="K1949" s="98">
        <f t="shared" si="450"/>
        <v>43840</v>
      </c>
      <c r="L1949" s="43">
        <f t="shared" si="459"/>
        <v>81</v>
      </c>
      <c r="M1949" s="44">
        <f t="shared" si="451"/>
        <v>81</v>
      </c>
      <c r="N1949" s="8">
        <f t="shared" si="452"/>
        <v>1.0114328720000001</v>
      </c>
      <c r="O1949" s="8">
        <f t="shared" ca="1" si="453"/>
        <v>1.024199957</v>
      </c>
      <c r="P1949" s="44">
        <v>0</v>
      </c>
      <c r="Q1949" s="42">
        <f t="shared" ca="1" si="454"/>
        <v>40153.370949850003</v>
      </c>
      <c r="R1949" s="42"/>
      <c r="S1949" s="34">
        <f t="shared" si="455"/>
        <v>0</v>
      </c>
      <c r="T1949" s="34"/>
    </row>
    <row r="1950" spans="1:20" x14ac:dyDescent="0.2">
      <c r="A1950" s="38">
        <f t="shared" si="457"/>
        <v>43963</v>
      </c>
      <c r="B1950" s="39">
        <f t="shared" ca="1" si="446"/>
        <v>1699817.859623139</v>
      </c>
      <c r="C1950" s="34">
        <f t="shared" ca="1" si="447"/>
        <v>1659233.1527636591</v>
      </c>
      <c r="D1950" s="34"/>
      <c r="E1950" s="40">
        <f ca="1">IF(A1950&lt;$B$1,VLOOKUP(A1950,[1]DI!$A$4:$B$15000,2,FALSE),0)</f>
        <v>2.9000000000000005E-2</v>
      </c>
      <c r="F1950" s="41">
        <f t="shared" ca="1" si="456"/>
        <v>1.0001134487239101</v>
      </c>
      <c r="G1950" s="41">
        <f ca="1">(TRUNC(PRODUCT($F$11:$F1949),16))</f>
        <v>1.61308201540653</v>
      </c>
      <c r="H1950" s="42">
        <f t="shared" ca="1" si="448"/>
        <v>1.59279356520284</v>
      </c>
      <c r="I1950" s="42">
        <f t="shared" ca="1" si="449"/>
        <v>1.01273765</v>
      </c>
      <c r="J1950" s="40">
        <f t="shared" si="458"/>
        <v>3.5999999999999997E-2</v>
      </c>
      <c r="K1950" s="98">
        <f t="shared" si="450"/>
        <v>43840</v>
      </c>
      <c r="L1950" s="43">
        <f t="shared" si="459"/>
        <v>82</v>
      </c>
      <c r="M1950" s="44">
        <f t="shared" si="451"/>
        <v>82</v>
      </c>
      <c r="N1950" s="8">
        <f t="shared" si="452"/>
        <v>1.011574832</v>
      </c>
      <c r="O1950" s="8">
        <f t="shared" ca="1" si="453"/>
        <v>1.024459918</v>
      </c>
      <c r="P1950" s="44">
        <v>0</v>
      </c>
      <c r="Q1950" s="42">
        <f t="shared" ca="1" si="454"/>
        <v>40584.70685948</v>
      </c>
      <c r="R1950" s="42"/>
      <c r="S1950" s="34">
        <f t="shared" si="455"/>
        <v>0</v>
      </c>
      <c r="T1950" s="34"/>
    </row>
    <row r="1951" spans="1:20" x14ac:dyDescent="0.2">
      <c r="A1951" s="38">
        <f t="shared" si="457"/>
        <v>43964</v>
      </c>
      <c r="B1951" s="39">
        <f t="shared" ca="1" si="446"/>
        <v>1700249.3183160091</v>
      </c>
      <c r="C1951" s="34">
        <f t="shared" ca="1" si="447"/>
        <v>1659233.1527636591</v>
      </c>
      <c r="D1951" s="34"/>
      <c r="E1951" s="40">
        <f ca="1">IF(A1951&lt;$B$1,VLOOKUP(A1951,[1]DI!$A$4:$B$15000,2,FALSE),0)</f>
        <v>2.9000000000000005E-2</v>
      </c>
      <c r="F1951" s="41">
        <f t="shared" ca="1" si="456"/>
        <v>1.0001134487239101</v>
      </c>
      <c r="G1951" s="41">
        <f ca="1">(TRUNC(PRODUCT($F$11:$F1950),16))</f>
        <v>1.6132650175027401</v>
      </c>
      <c r="H1951" s="42">
        <f t="shared" ca="1" si="448"/>
        <v>1.59279356520284</v>
      </c>
      <c r="I1951" s="42">
        <f t="shared" ca="1" si="449"/>
        <v>1.0128525500000001</v>
      </c>
      <c r="J1951" s="40">
        <f t="shared" si="458"/>
        <v>3.5999999999999997E-2</v>
      </c>
      <c r="K1951" s="98">
        <f t="shared" si="450"/>
        <v>43840</v>
      </c>
      <c r="L1951" s="43">
        <f t="shared" si="459"/>
        <v>83</v>
      </c>
      <c r="M1951" s="44">
        <f t="shared" si="451"/>
        <v>83</v>
      </c>
      <c r="N1951" s="8">
        <f t="shared" si="452"/>
        <v>1.011716812</v>
      </c>
      <c r="O1951" s="8">
        <f t="shared" ca="1" si="453"/>
        <v>1.024719953</v>
      </c>
      <c r="P1951" s="44">
        <v>0</v>
      </c>
      <c r="Q1951" s="42">
        <f t="shared" ca="1" si="454"/>
        <v>41016.165552350001</v>
      </c>
      <c r="R1951" s="42"/>
      <c r="S1951" s="34">
        <f t="shared" si="455"/>
        <v>0</v>
      </c>
      <c r="T1951" s="34"/>
    </row>
    <row r="1952" spans="1:20" x14ac:dyDescent="0.2">
      <c r="A1952" s="38">
        <f t="shared" si="457"/>
        <v>43965</v>
      </c>
      <c r="B1952" s="39">
        <f t="shared" ca="1" si="446"/>
        <v>1700680.8666074791</v>
      </c>
      <c r="C1952" s="34">
        <f t="shared" ca="1" si="447"/>
        <v>1659233.1527636591</v>
      </c>
      <c r="D1952" s="34"/>
      <c r="E1952" s="40">
        <f ca="1">IF(A1952&lt;$B$1,VLOOKUP(A1952,[1]DI!$A$4:$B$15000,2,FALSE),0)</f>
        <v>2.9000000000000005E-2</v>
      </c>
      <c r="F1952" s="41">
        <f t="shared" ca="1" si="456"/>
        <v>1.0001134487239101</v>
      </c>
      <c r="G1952" s="41">
        <f ca="1">(TRUNC(PRODUCT($F$11:$F1951),16))</f>
        <v>1.6134480403603</v>
      </c>
      <c r="H1952" s="42">
        <f t="shared" ca="1" si="448"/>
        <v>1.59279356520284</v>
      </c>
      <c r="I1952" s="42">
        <f t="shared" ca="1" si="449"/>
        <v>1.0129674500000001</v>
      </c>
      <c r="J1952" s="40">
        <f t="shared" si="458"/>
        <v>3.5999999999999997E-2</v>
      </c>
      <c r="K1952" s="98">
        <f t="shared" si="450"/>
        <v>43840</v>
      </c>
      <c r="L1952" s="43">
        <f t="shared" si="459"/>
        <v>84</v>
      </c>
      <c r="M1952" s="44">
        <f t="shared" si="451"/>
        <v>84</v>
      </c>
      <c r="N1952" s="8">
        <f t="shared" si="452"/>
        <v>1.0118588129999999</v>
      </c>
      <c r="O1952" s="8">
        <f t="shared" ca="1" si="453"/>
        <v>1.0249800419999999</v>
      </c>
      <c r="P1952" s="44">
        <v>0</v>
      </c>
      <c r="Q1952" s="42">
        <f t="shared" ca="1" si="454"/>
        <v>41447.713843819998</v>
      </c>
      <c r="R1952" s="42"/>
      <c r="S1952" s="34">
        <f t="shared" si="455"/>
        <v>0</v>
      </c>
      <c r="T1952" s="34"/>
    </row>
    <row r="1953" spans="1:20" x14ac:dyDescent="0.2">
      <c r="A1953" s="38">
        <f t="shared" si="457"/>
        <v>43966</v>
      </c>
      <c r="B1953" s="39">
        <f t="shared" ca="1" si="446"/>
        <v>1701112.5327045091</v>
      </c>
      <c r="C1953" s="34">
        <f t="shared" ca="1" si="447"/>
        <v>1659233.1527636591</v>
      </c>
      <c r="D1953" s="34"/>
      <c r="E1953" s="40">
        <f ca="1">IF(A1953&lt;$B$1,VLOOKUP(A1953,[1]DI!$A$4:$B$15000,2,FALSE),0)</f>
        <v>2.9000000000000005E-2</v>
      </c>
      <c r="F1953" s="41">
        <f t="shared" ca="1" si="456"/>
        <v>1.0001134487239101</v>
      </c>
      <c r="G1953" s="41">
        <f ca="1">(TRUNC(PRODUCT($F$11:$F1952),16))</f>
        <v>1.61363108398157</v>
      </c>
      <c r="H1953" s="42">
        <f t="shared" ca="1" si="448"/>
        <v>1.59279356520284</v>
      </c>
      <c r="I1953" s="42">
        <f t="shared" ca="1" si="449"/>
        <v>1.01308237</v>
      </c>
      <c r="J1953" s="40">
        <f t="shared" si="458"/>
        <v>3.5999999999999997E-2</v>
      </c>
      <c r="K1953" s="98">
        <f t="shared" si="450"/>
        <v>43840</v>
      </c>
      <c r="L1953" s="43">
        <f t="shared" si="459"/>
        <v>85</v>
      </c>
      <c r="M1953" s="44">
        <f t="shared" si="451"/>
        <v>85</v>
      </c>
      <c r="N1953" s="8">
        <f t="shared" si="452"/>
        <v>1.0120008330000001</v>
      </c>
      <c r="O1953" s="8">
        <f t="shared" ca="1" si="453"/>
        <v>1.025240202</v>
      </c>
      <c r="P1953" s="44">
        <v>0</v>
      </c>
      <c r="Q1953" s="42">
        <f t="shared" ca="1" si="454"/>
        <v>41879.379940849998</v>
      </c>
      <c r="R1953" s="42"/>
      <c r="S1953" s="34">
        <f t="shared" si="455"/>
        <v>0</v>
      </c>
      <c r="T1953" s="34"/>
    </row>
    <row r="1954" spans="1:20" x14ac:dyDescent="0.2">
      <c r="A1954" s="38">
        <f t="shared" si="457"/>
        <v>43967</v>
      </c>
      <c r="B1954" s="39">
        <f t="shared" ca="1" si="446"/>
        <v>1701544.3215847791</v>
      </c>
      <c r="C1954" s="34">
        <f t="shared" ca="1" si="447"/>
        <v>1659233.1527636591</v>
      </c>
      <c r="D1954" s="34"/>
      <c r="E1954" s="40">
        <f ca="1">IF(A1954&lt;$B$1,VLOOKUP(A1954,[1]DI!$A$4:$B$15000,2,FALSE),0)</f>
        <v>0</v>
      </c>
      <c r="F1954" s="41">
        <f t="shared" ca="1" si="456"/>
        <v>1</v>
      </c>
      <c r="G1954" s="41">
        <f ca="1">(TRUNC(PRODUCT($F$11:$F1953),16))</f>
        <v>1.6138141483689099</v>
      </c>
      <c r="H1954" s="42">
        <f t="shared" ca="1" si="448"/>
        <v>1.59279356520284</v>
      </c>
      <c r="I1954" s="42">
        <f t="shared" ca="1" si="449"/>
        <v>1.01319731</v>
      </c>
      <c r="J1954" s="40">
        <f t="shared" si="458"/>
        <v>3.5999999999999997E-2</v>
      </c>
      <c r="K1954" s="98">
        <f t="shared" si="450"/>
        <v>43840</v>
      </c>
      <c r="L1954" s="43">
        <f t="shared" si="459"/>
        <v>85</v>
      </c>
      <c r="M1954" s="44">
        <f t="shared" si="451"/>
        <v>86</v>
      </c>
      <c r="N1954" s="8">
        <f t="shared" si="452"/>
        <v>1.0121428729999999</v>
      </c>
      <c r="O1954" s="8">
        <f t="shared" ca="1" si="453"/>
        <v>1.025500436</v>
      </c>
      <c r="P1954" s="44">
        <v>0</v>
      </c>
      <c r="Q1954" s="42">
        <f t="shared" ca="1" si="454"/>
        <v>42311.168821120002</v>
      </c>
      <c r="R1954" s="42"/>
      <c r="S1954" s="34">
        <f t="shared" si="455"/>
        <v>0</v>
      </c>
      <c r="T1954" s="34"/>
    </row>
    <row r="1955" spans="1:20" x14ac:dyDescent="0.2">
      <c r="A1955" s="38">
        <f t="shared" si="457"/>
        <v>43968</v>
      </c>
      <c r="B1955" s="39">
        <f t="shared" ca="1" si="446"/>
        <v>1701544.3215847791</v>
      </c>
      <c r="C1955" s="34">
        <f t="shared" ca="1" si="447"/>
        <v>1659233.1527636591</v>
      </c>
      <c r="D1955" s="34"/>
      <c r="E1955" s="40">
        <f ca="1">IF(A1955&lt;$B$1,VLOOKUP(A1955,[1]DI!$A$4:$B$15000,2,FALSE),0)</f>
        <v>0</v>
      </c>
      <c r="F1955" s="41">
        <f t="shared" ca="1" si="456"/>
        <v>1</v>
      </c>
      <c r="G1955" s="41">
        <f ca="1">(TRUNC(PRODUCT($F$11:$F1954),16))</f>
        <v>1.6138141483689099</v>
      </c>
      <c r="H1955" s="42">
        <f t="shared" ca="1" si="448"/>
        <v>1.59279356520284</v>
      </c>
      <c r="I1955" s="42">
        <f t="shared" ca="1" si="449"/>
        <v>1.01319731</v>
      </c>
      <c r="J1955" s="40">
        <f t="shared" si="458"/>
        <v>3.5999999999999997E-2</v>
      </c>
      <c r="K1955" s="98">
        <f t="shared" si="450"/>
        <v>43840</v>
      </c>
      <c r="L1955" s="43">
        <f t="shared" si="459"/>
        <v>85</v>
      </c>
      <c r="M1955" s="44">
        <f t="shared" si="451"/>
        <v>86</v>
      </c>
      <c r="N1955" s="8">
        <f t="shared" si="452"/>
        <v>1.0121428729999999</v>
      </c>
      <c r="O1955" s="8">
        <f t="shared" ca="1" si="453"/>
        <v>1.025500436</v>
      </c>
      <c r="P1955" s="44">
        <v>0</v>
      </c>
      <c r="Q1955" s="42">
        <f t="shared" ca="1" si="454"/>
        <v>42311.168821120002</v>
      </c>
      <c r="R1955" s="42"/>
      <c r="S1955" s="34">
        <f t="shared" si="455"/>
        <v>0</v>
      </c>
      <c r="T1955" s="34"/>
    </row>
    <row r="1956" spans="1:20" x14ac:dyDescent="0.2">
      <c r="A1956" s="38">
        <f t="shared" si="457"/>
        <v>43969</v>
      </c>
      <c r="B1956" s="39">
        <f t="shared" ca="1" si="446"/>
        <v>1701544.3215847791</v>
      </c>
      <c r="C1956" s="34">
        <f t="shared" ca="1" si="447"/>
        <v>1659233.1527636591</v>
      </c>
      <c r="D1956" s="34"/>
      <c r="E1956" s="40">
        <f ca="1">IF(A1956&lt;$B$1,VLOOKUP(A1956,[1]DI!$A$4:$B$15000,2,FALSE),0)</f>
        <v>2.9000000000000005E-2</v>
      </c>
      <c r="F1956" s="41">
        <f t="shared" ca="1" si="456"/>
        <v>1.0001134487239101</v>
      </c>
      <c r="G1956" s="41">
        <f ca="1">(TRUNC(PRODUCT($F$11:$F1955),16))</f>
        <v>1.6138141483689099</v>
      </c>
      <c r="H1956" s="42">
        <f t="shared" ca="1" si="448"/>
        <v>1.59279356520284</v>
      </c>
      <c r="I1956" s="42">
        <f t="shared" ca="1" si="449"/>
        <v>1.01319731</v>
      </c>
      <c r="J1956" s="40">
        <f t="shared" si="458"/>
        <v>3.5999999999999997E-2</v>
      </c>
      <c r="K1956" s="98">
        <f t="shared" si="450"/>
        <v>43840</v>
      </c>
      <c r="L1956" s="43">
        <f t="shared" si="459"/>
        <v>86</v>
      </c>
      <c r="M1956" s="44">
        <f t="shared" si="451"/>
        <v>86</v>
      </c>
      <c r="N1956" s="8">
        <f t="shared" si="452"/>
        <v>1.0121428729999999</v>
      </c>
      <c r="O1956" s="8">
        <f t="shared" ca="1" si="453"/>
        <v>1.025500436</v>
      </c>
      <c r="P1956" s="44">
        <v>0</v>
      </c>
      <c r="Q1956" s="42">
        <f t="shared" ca="1" si="454"/>
        <v>42311.168821120002</v>
      </c>
      <c r="R1956" s="42"/>
      <c r="S1956" s="34">
        <f t="shared" si="455"/>
        <v>0</v>
      </c>
      <c r="T1956" s="34"/>
    </row>
    <row r="1957" spans="1:20" x14ac:dyDescent="0.2">
      <c r="A1957" s="38">
        <f t="shared" si="457"/>
        <v>43970</v>
      </c>
      <c r="B1957" s="39">
        <f t="shared" ca="1" si="446"/>
        <v>1701976.1984044192</v>
      </c>
      <c r="C1957" s="34">
        <f t="shared" ca="1" si="447"/>
        <v>1659233.1527636591</v>
      </c>
      <c r="D1957" s="34"/>
      <c r="E1957" s="40">
        <f ca="1">IF(A1957&lt;$B$1,VLOOKUP(A1957,[1]DI!$A$4:$B$15000,2,FALSE),0)</f>
        <v>2.9000000000000005E-2</v>
      </c>
      <c r="F1957" s="41">
        <f t="shared" ca="1" si="456"/>
        <v>1.0001134487239101</v>
      </c>
      <c r="G1957" s="41">
        <f ca="1">(TRUNC(PRODUCT($F$11:$F1956),16))</f>
        <v>1.6139972335246699</v>
      </c>
      <c r="H1957" s="42">
        <f t="shared" ca="1" si="448"/>
        <v>1.59279356520284</v>
      </c>
      <c r="I1957" s="42">
        <f t="shared" ca="1" si="449"/>
        <v>1.01331225</v>
      </c>
      <c r="J1957" s="40">
        <f t="shared" si="458"/>
        <v>3.5999999999999997E-2</v>
      </c>
      <c r="K1957" s="98">
        <f t="shared" si="450"/>
        <v>43840</v>
      </c>
      <c r="L1957" s="43">
        <f t="shared" si="459"/>
        <v>87</v>
      </c>
      <c r="M1957" s="44">
        <f t="shared" si="451"/>
        <v>87</v>
      </c>
      <c r="N1957" s="8">
        <f t="shared" si="452"/>
        <v>1.0122849330000001</v>
      </c>
      <c r="O1957" s="8">
        <f t="shared" ca="1" si="453"/>
        <v>1.0257607230000001</v>
      </c>
      <c r="P1957" s="44">
        <v>0</v>
      </c>
      <c r="Q1957" s="42">
        <f t="shared" ca="1" si="454"/>
        <v>42743.04564076</v>
      </c>
      <c r="R1957" s="42"/>
      <c r="S1957" s="34">
        <f t="shared" si="455"/>
        <v>0</v>
      </c>
      <c r="T1957" s="34"/>
    </row>
    <row r="1958" spans="1:20" x14ac:dyDescent="0.2">
      <c r="A1958" s="38">
        <f t="shared" si="457"/>
        <v>43971</v>
      </c>
      <c r="B1958" s="39">
        <f t="shared" ca="1" si="446"/>
        <v>1702408.1963480692</v>
      </c>
      <c r="C1958" s="34">
        <f t="shared" ca="1" si="447"/>
        <v>1659233.1527636591</v>
      </c>
      <c r="D1958" s="34"/>
      <c r="E1958" s="40">
        <f ca="1">IF(A1958&lt;$B$1,VLOOKUP(A1958,[1]DI!$A$4:$B$15000,2,FALSE),0)</f>
        <v>2.9000000000000005E-2</v>
      </c>
      <c r="F1958" s="41">
        <f t="shared" ca="1" si="456"/>
        <v>1.0001134487239101</v>
      </c>
      <c r="G1958" s="41">
        <f ca="1">(TRUNC(PRODUCT($F$11:$F1957),16))</f>
        <v>1.61418033945121</v>
      </c>
      <c r="H1958" s="42">
        <f t="shared" ca="1" si="448"/>
        <v>1.59279356520284</v>
      </c>
      <c r="I1958" s="42">
        <f t="shared" ca="1" si="449"/>
        <v>1.0134272099999999</v>
      </c>
      <c r="J1958" s="40">
        <f t="shared" si="458"/>
        <v>3.5999999999999997E-2</v>
      </c>
      <c r="K1958" s="98">
        <f t="shared" si="450"/>
        <v>43840</v>
      </c>
      <c r="L1958" s="43">
        <f t="shared" si="459"/>
        <v>88</v>
      </c>
      <c r="M1958" s="44">
        <f t="shared" si="451"/>
        <v>88</v>
      </c>
      <c r="N1958" s="8">
        <f t="shared" si="452"/>
        <v>1.0124270129999999</v>
      </c>
      <c r="O1958" s="8">
        <f t="shared" ca="1" si="453"/>
        <v>1.0260210830000001</v>
      </c>
      <c r="P1958" s="44">
        <v>0</v>
      </c>
      <c r="Q1958" s="42">
        <f t="shared" ca="1" si="454"/>
        <v>43175.043584409999</v>
      </c>
      <c r="R1958" s="42"/>
      <c r="S1958" s="34">
        <f t="shared" si="455"/>
        <v>0</v>
      </c>
      <c r="T1958" s="34"/>
    </row>
    <row r="1959" spans="1:20" x14ac:dyDescent="0.2">
      <c r="A1959" s="38">
        <f t="shared" si="457"/>
        <v>43972</v>
      </c>
      <c r="B1959" s="39">
        <f t="shared" ca="1" si="446"/>
        <v>1702840.2988234092</v>
      </c>
      <c r="C1959" s="34">
        <f t="shared" ca="1" si="447"/>
        <v>1659233.1527636591</v>
      </c>
      <c r="D1959" s="34"/>
      <c r="E1959" s="40">
        <f ca="1">IF(A1959&lt;$B$1,VLOOKUP(A1959,[1]DI!$A$4:$B$15000,2,FALSE),0)</f>
        <v>2.9000000000000005E-2</v>
      </c>
      <c r="F1959" s="41">
        <f t="shared" ca="1" si="456"/>
        <v>1.0001134487239101</v>
      </c>
      <c r="G1959" s="41">
        <f ca="1">(TRUNC(PRODUCT($F$11:$F1958),16))</f>
        <v>1.6143634661508801</v>
      </c>
      <c r="H1959" s="42">
        <f t="shared" ca="1" si="448"/>
        <v>1.59279356520284</v>
      </c>
      <c r="I1959" s="42">
        <f t="shared" ca="1" si="449"/>
        <v>1.01354218</v>
      </c>
      <c r="J1959" s="40">
        <f t="shared" si="458"/>
        <v>3.5999999999999997E-2</v>
      </c>
      <c r="K1959" s="98">
        <f t="shared" si="450"/>
        <v>43840</v>
      </c>
      <c r="L1959" s="43">
        <f t="shared" si="459"/>
        <v>89</v>
      </c>
      <c r="M1959" s="44">
        <f t="shared" si="451"/>
        <v>89</v>
      </c>
      <c r="N1959" s="8">
        <f t="shared" si="452"/>
        <v>1.0125691130000001</v>
      </c>
      <c r="O1959" s="8">
        <f t="shared" ca="1" si="453"/>
        <v>1.0262815059999999</v>
      </c>
      <c r="P1959" s="44">
        <v>0</v>
      </c>
      <c r="Q1959" s="42">
        <f t="shared" ca="1" si="454"/>
        <v>43607.146059749997</v>
      </c>
      <c r="R1959" s="42"/>
      <c r="S1959" s="34">
        <f t="shared" si="455"/>
        <v>0</v>
      </c>
      <c r="T1959" s="34"/>
    </row>
    <row r="1960" spans="1:20" x14ac:dyDescent="0.2">
      <c r="A1960" s="38">
        <f t="shared" si="457"/>
        <v>43973</v>
      </c>
      <c r="B1960" s="39">
        <f t="shared" ca="1" si="446"/>
        <v>1703272.5207635392</v>
      </c>
      <c r="C1960" s="34">
        <f t="shared" ca="1" si="447"/>
        <v>1659233.1527636591</v>
      </c>
      <c r="D1960" s="34"/>
      <c r="E1960" s="40">
        <f ca="1">IF(A1960&lt;$B$1,VLOOKUP(A1960,[1]DI!$A$4:$B$15000,2,FALSE),0)</f>
        <v>2.9000000000000005E-2</v>
      </c>
      <c r="F1960" s="41">
        <f t="shared" ca="1" si="456"/>
        <v>1.0001134487239101</v>
      </c>
      <c r="G1960" s="41">
        <f ca="1">(TRUNC(PRODUCT($F$11:$F1959),16))</f>
        <v>1.61454661362605</v>
      </c>
      <c r="H1960" s="42">
        <f t="shared" ca="1" si="448"/>
        <v>1.59279356520284</v>
      </c>
      <c r="I1960" s="42">
        <f t="shared" ca="1" si="449"/>
        <v>1.0136571700000001</v>
      </c>
      <c r="J1960" s="40">
        <f t="shared" si="458"/>
        <v>3.5999999999999997E-2</v>
      </c>
      <c r="K1960" s="98">
        <f t="shared" si="450"/>
        <v>43840</v>
      </c>
      <c r="L1960" s="43">
        <f t="shared" si="459"/>
        <v>90</v>
      </c>
      <c r="M1960" s="44">
        <f t="shared" si="451"/>
        <v>90</v>
      </c>
      <c r="N1960" s="8">
        <f t="shared" si="452"/>
        <v>1.012711232</v>
      </c>
      <c r="O1960" s="8">
        <f t="shared" ca="1" si="453"/>
        <v>1.0265420009999999</v>
      </c>
      <c r="P1960" s="44">
        <v>0</v>
      </c>
      <c r="Q1960" s="42">
        <f t="shared" ca="1" si="454"/>
        <v>44039.36799988</v>
      </c>
      <c r="R1960" s="42"/>
      <c r="S1960" s="34">
        <f t="shared" si="455"/>
        <v>0</v>
      </c>
      <c r="T1960" s="34"/>
    </row>
    <row r="1961" spans="1:20" x14ac:dyDescent="0.2">
      <c r="A1961" s="38">
        <f t="shared" si="457"/>
        <v>43974</v>
      </c>
      <c r="B1961" s="39">
        <f t="shared" ca="1" si="446"/>
        <v>1703704.8505538292</v>
      </c>
      <c r="C1961" s="34">
        <f t="shared" ca="1" si="447"/>
        <v>1659233.1527636591</v>
      </c>
      <c r="D1961" s="34"/>
      <c r="E1961" s="40">
        <f ca="1">IF(A1961&lt;$B$1,VLOOKUP(A1961,[1]DI!$A$4:$B$15000,2,FALSE),0)</f>
        <v>0</v>
      </c>
      <c r="F1961" s="41">
        <f t="shared" ca="1" si="456"/>
        <v>1</v>
      </c>
      <c r="G1961" s="41">
        <f ca="1">(TRUNC(PRODUCT($F$11:$F1960),16))</f>
        <v>1.61472978187905</v>
      </c>
      <c r="H1961" s="42">
        <f t="shared" ca="1" si="448"/>
        <v>1.59279356520284</v>
      </c>
      <c r="I1961" s="42">
        <f t="shared" ca="1" si="449"/>
        <v>1.01377217</v>
      </c>
      <c r="J1961" s="40">
        <f t="shared" si="458"/>
        <v>3.5999999999999997E-2</v>
      </c>
      <c r="K1961" s="98">
        <f t="shared" si="450"/>
        <v>43840</v>
      </c>
      <c r="L1961" s="43">
        <f t="shared" si="459"/>
        <v>90</v>
      </c>
      <c r="M1961" s="44">
        <f t="shared" si="451"/>
        <v>91</v>
      </c>
      <c r="N1961" s="8">
        <f t="shared" si="452"/>
        <v>1.0128533719999999</v>
      </c>
      <c r="O1961" s="8">
        <f t="shared" ca="1" si="453"/>
        <v>1.026802561</v>
      </c>
      <c r="P1961" s="44">
        <v>0</v>
      </c>
      <c r="Q1961" s="42">
        <f t="shared" ca="1" si="454"/>
        <v>44471.697790170001</v>
      </c>
      <c r="R1961" s="42"/>
      <c r="S1961" s="34">
        <f t="shared" si="455"/>
        <v>0</v>
      </c>
      <c r="T1961" s="34"/>
    </row>
    <row r="1962" spans="1:20" x14ac:dyDescent="0.2">
      <c r="A1962" s="38">
        <f t="shared" si="457"/>
        <v>43975</v>
      </c>
      <c r="B1962" s="39">
        <f t="shared" ca="1" si="446"/>
        <v>1703704.8505538292</v>
      </c>
      <c r="C1962" s="34">
        <f t="shared" ca="1" si="447"/>
        <v>1659233.1527636591</v>
      </c>
      <c r="D1962" s="34"/>
      <c r="E1962" s="40">
        <f ca="1">IF(A1962&lt;$B$1,VLOOKUP(A1962,[1]DI!$A$4:$B$15000,2,FALSE),0)</f>
        <v>0</v>
      </c>
      <c r="F1962" s="41">
        <f t="shared" ca="1" si="456"/>
        <v>1</v>
      </c>
      <c r="G1962" s="41">
        <f ca="1">(TRUNC(PRODUCT($F$11:$F1961),16))</f>
        <v>1.61472978187905</v>
      </c>
      <c r="H1962" s="42">
        <f t="shared" ca="1" si="448"/>
        <v>1.59279356520284</v>
      </c>
      <c r="I1962" s="42">
        <f t="shared" ca="1" si="449"/>
        <v>1.01377217</v>
      </c>
      <c r="J1962" s="40">
        <f t="shared" si="458"/>
        <v>3.5999999999999997E-2</v>
      </c>
      <c r="K1962" s="98">
        <f t="shared" si="450"/>
        <v>43840</v>
      </c>
      <c r="L1962" s="43">
        <f t="shared" si="459"/>
        <v>90</v>
      </c>
      <c r="M1962" s="44">
        <f t="shared" si="451"/>
        <v>91</v>
      </c>
      <c r="N1962" s="8">
        <f t="shared" si="452"/>
        <v>1.0128533719999999</v>
      </c>
      <c r="O1962" s="8">
        <f t="shared" ca="1" si="453"/>
        <v>1.026802561</v>
      </c>
      <c r="P1962" s="44">
        <v>0</v>
      </c>
      <c r="Q1962" s="42">
        <f t="shared" ca="1" si="454"/>
        <v>44471.697790170001</v>
      </c>
      <c r="R1962" s="42"/>
      <c r="S1962" s="34">
        <f t="shared" si="455"/>
        <v>0</v>
      </c>
      <c r="T1962" s="34"/>
    </row>
    <row r="1963" spans="1:20" x14ac:dyDescent="0.2">
      <c r="A1963" s="38">
        <f t="shared" si="457"/>
        <v>43976</v>
      </c>
      <c r="B1963" s="39">
        <f t="shared" ca="1" si="446"/>
        <v>1703704.8505538292</v>
      </c>
      <c r="C1963" s="34">
        <f t="shared" ca="1" si="447"/>
        <v>1659233.1527636591</v>
      </c>
      <c r="D1963" s="34"/>
      <c r="E1963" s="40">
        <f ca="1">IF(A1963&lt;$B$1,VLOOKUP(A1963,[1]DI!$A$4:$B$15000,2,FALSE),0)</f>
        <v>2.9000000000000005E-2</v>
      </c>
      <c r="F1963" s="41">
        <f t="shared" ca="1" si="456"/>
        <v>1.0001134487239101</v>
      </c>
      <c r="G1963" s="41">
        <f ca="1">(TRUNC(PRODUCT($F$11:$F1962),16))</f>
        <v>1.61472978187905</v>
      </c>
      <c r="H1963" s="42">
        <f t="shared" ca="1" si="448"/>
        <v>1.59279356520284</v>
      </c>
      <c r="I1963" s="42">
        <f t="shared" ca="1" si="449"/>
        <v>1.01377217</v>
      </c>
      <c r="J1963" s="40">
        <f t="shared" si="458"/>
        <v>3.5999999999999997E-2</v>
      </c>
      <c r="K1963" s="98">
        <f t="shared" si="450"/>
        <v>43840</v>
      </c>
      <c r="L1963" s="43">
        <f t="shared" si="459"/>
        <v>91</v>
      </c>
      <c r="M1963" s="44">
        <f t="shared" si="451"/>
        <v>91</v>
      </c>
      <c r="N1963" s="8">
        <f t="shared" si="452"/>
        <v>1.0128533719999999</v>
      </c>
      <c r="O1963" s="8">
        <f t="shared" ca="1" si="453"/>
        <v>1.026802561</v>
      </c>
      <c r="P1963" s="44">
        <v>0</v>
      </c>
      <c r="Q1963" s="42">
        <f t="shared" ca="1" si="454"/>
        <v>44471.697790170001</v>
      </c>
      <c r="R1963" s="42"/>
      <c r="S1963" s="34">
        <f t="shared" si="455"/>
        <v>0</v>
      </c>
      <c r="T1963" s="34"/>
    </row>
    <row r="1964" spans="1:20" x14ac:dyDescent="0.2">
      <c r="A1964" s="38">
        <f t="shared" si="457"/>
        <v>43977</v>
      </c>
      <c r="B1964" s="39">
        <f t="shared" ca="1" si="446"/>
        <v>1704137.2832165691</v>
      </c>
      <c r="C1964" s="34">
        <f t="shared" ca="1" si="447"/>
        <v>1659233.1527636591</v>
      </c>
      <c r="D1964" s="34"/>
      <c r="E1964" s="40">
        <f ca="1">IF(A1964&lt;$B$1,VLOOKUP(A1964,[1]DI!$A$4:$B$15000,2,FALSE),0)</f>
        <v>2.9000000000000005E-2</v>
      </c>
      <c r="F1964" s="41">
        <f t="shared" ca="1" si="456"/>
        <v>1.0001134487239101</v>
      </c>
      <c r="G1964" s="41">
        <f ca="1">(TRUNC(PRODUCT($F$11:$F1963),16))</f>
        <v>1.61491297091227</v>
      </c>
      <c r="H1964" s="42">
        <f t="shared" ca="1" si="448"/>
        <v>1.59279356520284</v>
      </c>
      <c r="I1964" s="42">
        <f t="shared" ca="1" si="449"/>
        <v>1.01388718</v>
      </c>
      <c r="J1964" s="40">
        <f t="shared" si="458"/>
        <v>3.5999999999999997E-2</v>
      </c>
      <c r="K1964" s="98">
        <f t="shared" si="450"/>
        <v>43840</v>
      </c>
      <c r="L1964" s="43">
        <f t="shared" si="459"/>
        <v>92</v>
      </c>
      <c r="M1964" s="44">
        <f t="shared" si="451"/>
        <v>92</v>
      </c>
      <c r="N1964" s="8">
        <f t="shared" si="452"/>
        <v>1.0129955319999999</v>
      </c>
      <c r="O1964" s="8">
        <f t="shared" ca="1" si="453"/>
        <v>1.0270631830000001</v>
      </c>
      <c r="P1964" s="44">
        <v>0</v>
      </c>
      <c r="Q1964" s="42">
        <f t="shared" ca="1" si="454"/>
        <v>44904.130452910002</v>
      </c>
      <c r="R1964" s="42"/>
      <c r="S1964" s="34">
        <f t="shared" si="455"/>
        <v>0</v>
      </c>
      <c r="T1964" s="34"/>
    </row>
    <row r="1965" spans="1:20" x14ac:dyDescent="0.2">
      <c r="A1965" s="38">
        <f t="shared" si="457"/>
        <v>43978</v>
      </c>
      <c r="B1965" s="39">
        <f t="shared" ca="1" si="446"/>
        <v>1704569.8204109892</v>
      </c>
      <c r="C1965" s="34">
        <f t="shared" ca="1" si="447"/>
        <v>1659233.1527636591</v>
      </c>
      <c r="D1965" s="34"/>
      <c r="E1965" s="40">
        <f ca="1">IF(A1965&lt;$B$1,VLOOKUP(A1965,[1]DI!$A$4:$B$15000,2,FALSE),0)</f>
        <v>2.9000000000000005E-2</v>
      </c>
      <c r="F1965" s="41">
        <f t="shared" ca="1" si="456"/>
        <v>1.0001134487239101</v>
      </c>
      <c r="G1965" s="41">
        <f ca="1">(TRUNC(PRODUCT($F$11:$F1964),16))</f>
        <v>1.61509618072804</v>
      </c>
      <c r="H1965" s="42">
        <f t="shared" ca="1" si="448"/>
        <v>1.59279356520284</v>
      </c>
      <c r="I1965" s="42">
        <f t="shared" ca="1" si="449"/>
        <v>1.0140022</v>
      </c>
      <c r="J1965" s="40">
        <f t="shared" si="458"/>
        <v>3.5999999999999997E-2</v>
      </c>
      <c r="K1965" s="98">
        <f t="shared" si="450"/>
        <v>43840</v>
      </c>
      <c r="L1965" s="43">
        <f t="shared" si="459"/>
        <v>93</v>
      </c>
      <c r="M1965" s="44">
        <f t="shared" si="451"/>
        <v>93</v>
      </c>
      <c r="N1965" s="8">
        <f t="shared" si="452"/>
        <v>1.0131377109999999</v>
      </c>
      <c r="O1965" s="8">
        <f t="shared" ca="1" si="453"/>
        <v>1.0273238680000001</v>
      </c>
      <c r="P1965" s="44">
        <v>0</v>
      </c>
      <c r="Q1965" s="42">
        <f t="shared" ca="1" si="454"/>
        <v>45336.667647330003</v>
      </c>
      <c r="R1965" s="42"/>
      <c r="S1965" s="34">
        <f t="shared" si="455"/>
        <v>0</v>
      </c>
      <c r="T1965" s="34"/>
    </row>
    <row r="1966" spans="1:20" x14ac:dyDescent="0.2">
      <c r="A1966" s="38">
        <f t="shared" si="457"/>
        <v>43979</v>
      </c>
      <c r="B1966" s="39">
        <f t="shared" ca="1" si="446"/>
        <v>1705002.4803886691</v>
      </c>
      <c r="C1966" s="34">
        <f t="shared" ca="1" si="447"/>
        <v>1659233.1527636591</v>
      </c>
      <c r="D1966" s="34"/>
      <c r="E1966" s="40">
        <f ca="1">IF(A1966&lt;$B$1,VLOOKUP(A1966,[1]DI!$A$4:$B$15000,2,FALSE),0)</f>
        <v>2.9000000000000005E-2</v>
      </c>
      <c r="F1966" s="41">
        <f t="shared" ca="1" si="456"/>
        <v>1.0001134487239101</v>
      </c>
      <c r="G1966" s="41">
        <f ca="1">(TRUNC(PRODUCT($F$11:$F1965),16))</f>
        <v>1.6152794113287401</v>
      </c>
      <c r="H1966" s="42">
        <f t="shared" ca="1" si="448"/>
        <v>1.59279356520284</v>
      </c>
      <c r="I1966" s="42">
        <f t="shared" ca="1" si="449"/>
        <v>1.01411724</v>
      </c>
      <c r="J1966" s="40">
        <f t="shared" si="458"/>
        <v>3.5999999999999997E-2</v>
      </c>
      <c r="K1966" s="98">
        <f t="shared" si="450"/>
        <v>43840</v>
      </c>
      <c r="L1966" s="43">
        <f t="shared" si="459"/>
        <v>94</v>
      </c>
      <c r="M1966" s="44">
        <f t="shared" si="451"/>
        <v>94</v>
      </c>
      <c r="N1966" s="8">
        <f t="shared" si="452"/>
        <v>1.0132799109999999</v>
      </c>
      <c r="O1966" s="8">
        <f t="shared" ca="1" si="453"/>
        <v>1.027584627</v>
      </c>
      <c r="P1966" s="44">
        <v>0</v>
      </c>
      <c r="Q1966" s="42">
        <f t="shared" ca="1" si="454"/>
        <v>45769.327625010003</v>
      </c>
      <c r="R1966" s="42"/>
      <c r="S1966" s="34">
        <f t="shared" si="455"/>
        <v>0</v>
      </c>
      <c r="T1966" s="34"/>
    </row>
    <row r="1967" spans="1:20" x14ac:dyDescent="0.2">
      <c r="A1967" s="38">
        <f t="shared" si="457"/>
        <v>43980</v>
      </c>
      <c r="B1967" s="39">
        <f t="shared" ca="1" si="446"/>
        <v>1705435.2448980391</v>
      </c>
      <c r="C1967" s="34">
        <f t="shared" ca="1" si="447"/>
        <v>1659233.1527636591</v>
      </c>
      <c r="D1967" s="34"/>
      <c r="E1967" s="40">
        <f ca="1">IF(A1967&lt;$B$1,VLOOKUP(A1967,[1]DI!$A$4:$B$15000,2,FALSE),0)</f>
        <v>2.9000000000000005E-2</v>
      </c>
      <c r="F1967" s="41">
        <f t="shared" ca="1" si="456"/>
        <v>1.0001134487239101</v>
      </c>
      <c r="G1967" s="41">
        <f ca="1">(TRUNC(PRODUCT($F$11:$F1966),16))</f>
        <v>1.6154626627167099</v>
      </c>
      <c r="H1967" s="42">
        <f t="shared" ca="1" si="448"/>
        <v>1.59279356520284</v>
      </c>
      <c r="I1967" s="42">
        <f t="shared" ca="1" si="449"/>
        <v>1.01423229</v>
      </c>
      <c r="J1967" s="40">
        <f t="shared" si="458"/>
        <v>3.5999999999999997E-2</v>
      </c>
      <c r="K1967" s="98">
        <f t="shared" si="450"/>
        <v>43840</v>
      </c>
      <c r="L1967" s="43">
        <f t="shared" si="459"/>
        <v>95</v>
      </c>
      <c r="M1967" s="44">
        <f t="shared" si="451"/>
        <v>95</v>
      </c>
      <c r="N1967" s="8">
        <f t="shared" si="452"/>
        <v>1.013422131</v>
      </c>
      <c r="O1967" s="8">
        <f t="shared" ca="1" si="453"/>
        <v>1.027845449</v>
      </c>
      <c r="P1967" s="44">
        <v>0</v>
      </c>
      <c r="Q1967" s="42">
        <f t="shared" ca="1" si="454"/>
        <v>46202.09213438</v>
      </c>
      <c r="R1967" s="42"/>
      <c r="S1967" s="34">
        <f t="shared" si="455"/>
        <v>0</v>
      </c>
      <c r="T1967" s="34"/>
    </row>
    <row r="1968" spans="1:20" x14ac:dyDescent="0.2">
      <c r="A1968" s="38">
        <f t="shared" si="457"/>
        <v>43981</v>
      </c>
      <c r="B1968" s="39">
        <f t="shared" ca="1" si="446"/>
        <v>1705868.1122798692</v>
      </c>
      <c r="C1968" s="34">
        <f t="shared" ca="1" si="447"/>
        <v>1659233.1527636591</v>
      </c>
      <c r="D1968" s="34"/>
      <c r="E1968" s="40">
        <f ca="1">IF(A1968&lt;$B$1,VLOOKUP(A1968,[1]DI!$A$4:$B$15000,2,FALSE),0)</f>
        <v>0</v>
      </c>
      <c r="F1968" s="41">
        <f t="shared" ca="1" si="456"/>
        <v>1</v>
      </c>
      <c r="G1968" s="41">
        <f ca="1">(TRUNC(PRODUCT($F$11:$F1967),16))</f>
        <v>1.61564593489432</v>
      </c>
      <c r="H1968" s="42">
        <f t="shared" ca="1" si="448"/>
        <v>1.59279356520284</v>
      </c>
      <c r="I1968" s="42">
        <f t="shared" ca="1" si="449"/>
        <v>1.01434735</v>
      </c>
      <c r="J1968" s="40">
        <f t="shared" si="458"/>
        <v>3.5999999999999997E-2</v>
      </c>
      <c r="K1968" s="98">
        <f t="shared" si="450"/>
        <v>43840</v>
      </c>
      <c r="L1968" s="43">
        <f t="shared" si="459"/>
        <v>95</v>
      </c>
      <c r="M1968" s="44">
        <f t="shared" si="451"/>
        <v>96</v>
      </c>
      <c r="N1968" s="8">
        <f t="shared" si="452"/>
        <v>1.0135643700000001</v>
      </c>
      <c r="O1968" s="8">
        <f t="shared" ca="1" si="453"/>
        <v>1.028106333</v>
      </c>
      <c r="P1968" s="44">
        <v>0</v>
      </c>
      <c r="Q1968" s="42">
        <f t="shared" ca="1" si="454"/>
        <v>46634.959516210001</v>
      </c>
      <c r="R1968" s="42"/>
      <c r="S1968" s="34">
        <f t="shared" si="455"/>
        <v>0</v>
      </c>
      <c r="T1968" s="34"/>
    </row>
    <row r="1969" spans="1:20" x14ac:dyDescent="0.2">
      <c r="A1969" s="38">
        <f t="shared" si="457"/>
        <v>43982</v>
      </c>
      <c r="B1969" s="39">
        <f t="shared" ca="1" si="446"/>
        <v>1705868.1122798692</v>
      </c>
      <c r="C1969" s="34">
        <f t="shared" ca="1" si="447"/>
        <v>1659233.1527636591</v>
      </c>
      <c r="D1969" s="34"/>
      <c r="E1969" s="40">
        <f ca="1">IF(A1969&lt;$B$1,VLOOKUP(A1969,[1]DI!$A$4:$B$15000,2,FALSE),0)</f>
        <v>0</v>
      </c>
      <c r="F1969" s="41">
        <f t="shared" ca="1" si="456"/>
        <v>1</v>
      </c>
      <c r="G1969" s="41">
        <f ca="1">(TRUNC(PRODUCT($F$11:$F1968),16))</f>
        <v>1.61564593489432</v>
      </c>
      <c r="H1969" s="42">
        <f t="shared" ca="1" si="448"/>
        <v>1.59279356520284</v>
      </c>
      <c r="I1969" s="42">
        <f t="shared" ca="1" si="449"/>
        <v>1.01434735</v>
      </c>
      <c r="J1969" s="40">
        <f t="shared" si="458"/>
        <v>3.5999999999999997E-2</v>
      </c>
      <c r="K1969" s="98">
        <f t="shared" si="450"/>
        <v>43840</v>
      </c>
      <c r="L1969" s="43">
        <f t="shared" si="459"/>
        <v>95</v>
      </c>
      <c r="M1969" s="44">
        <f t="shared" si="451"/>
        <v>96</v>
      </c>
      <c r="N1969" s="8">
        <f t="shared" si="452"/>
        <v>1.0135643700000001</v>
      </c>
      <c r="O1969" s="8">
        <f t="shared" ca="1" si="453"/>
        <v>1.028106333</v>
      </c>
      <c r="P1969" s="44">
        <v>0</v>
      </c>
      <c r="Q1969" s="42">
        <f t="shared" ca="1" si="454"/>
        <v>46634.959516210001</v>
      </c>
      <c r="R1969" s="42"/>
      <c r="S1969" s="34">
        <f t="shared" si="455"/>
        <v>0</v>
      </c>
      <c r="T1969" s="34"/>
    </row>
    <row r="1970" spans="1:20" x14ac:dyDescent="0.2">
      <c r="A1970" s="38">
        <f t="shared" si="457"/>
        <v>43983</v>
      </c>
      <c r="B1970" s="39">
        <f t="shared" ca="1" si="446"/>
        <v>1705868.1122798692</v>
      </c>
      <c r="C1970" s="34">
        <f t="shared" ca="1" si="447"/>
        <v>1659233.1527636591</v>
      </c>
      <c r="D1970" s="34"/>
      <c r="E1970" s="40">
        <f ca="1">IF(A1970&lt;$B$1,VLOOKUP(A1970,[1]DI!$A$4:$B$15000,2,FALSE),0)</f>
        <v>2.9000000000000005E-2</v>
      </c>
      <c r="F1970" s="41">
        <f t="shared" ca="1" si="456"/>
        <v>1.0001134487239101</v>
      </c>
      <c r="G1970" s="41">
        <f ca="1">(TRUNC(PRODUCT($F$11:$F1969),16))</f>
        <v>1.61564593489432</v>
      </c>
      <c r="H1970" s="42">
        <f t="shared" ca="1" si="448"/>
        <v>1.59279356520284</v>
      </c>
      <c r="I1970" s="42">
        <f t="shared" ca="1" si="449"/>
        <v>1.01434735</v>
      </c>
      <c r="J1970" s="40">
        <f t="shared" si="458"/>
        <v>3.5999999999999997E-2</v>
      </c>
      <c r="K1970" s="98">
        <f t="shared" si="450"/>
        <v>43840</v>
      </c>
      <c r="L1970" s="43">
        <f t="shared" si="459"/>
        <v>96</v>
      </c>
      <c r="M1970" s="44">
        <f t="shared" si="451"/>
        <v>96</v>
      </c>
      <c r="N1970" s="8">
        <f t="shared" si="452"/>
        <v>1.0135643700000001</v>
      </c>
      <c r="O1970" s="8">
        <f t="shared" ca="1" si="453"/>
        <v>1.028106333</v>
      </c>
      <c r="P1970" s="44">
        <v>0</v>
      </c>
      <c r="Q1970" s="42">
        <f t="shared" ca="1" si="454"/>
        <v>46634.959516210001</v>
      </c>
      <c r="R1970" s="42"/>
      <c r="S1970" s="34">
        <f t="shared" si="455"/>
        <v>0</v>
      </c>
      <c r="T1970" s="34"/>
    </row>
    <row r="1971" spans="1:20" x14ac:dyDescent="0.2">
      <c r="A1971" s="38">
        <f t="shared" si="457"/>
        <v>43984</v>
      </c>
      <c r="B1971" s="39">
        <f t="shared" ca="1" si="446"/>
        <v>1706301.1024449491</v>
      </c>
      <c r="C1971" s="34">
        <f t="shared" ca="1" si="447"/>
        <v>1659233.1527636591</v>
      </c>
      <c r="D1971" s="34"/>
      <c r="E1971" s="40">
        <f ca="1">IF(A1971&lt;$B$1,VLOOKUP(A1971,[1]DI!$A$4:$B$15000,2,FALSE),0)</f>
        <v>2.9000000000000005E-2</v>
      </c>
      <c r="F1971" s="41">
        <f t="shared" ca="1" si="456"/>
        <v>1.0001134487239101</v>
      </c>
      <c r="G1971" s="41">
        <f ca="1">(TRUNC(PRODUCT($F$11:$F1970),16))</f>
        <v>1.6158292278639299</v>
      </c>
      <c r="H1971" s="42">
        <f t="shared" ca="1" si="448"/>
        <v>1.59279356520284</v>
      </c>
      <c r="I1971" s="42">
        <f t="shared" ca="1" si="449"/>
        <v>1.01446243</v>
      </c>
      <c r="J1971" s="40">
        <f t="shared" si="458"/>
        <v>3.5999999999999997E-2</v>
      </c>
      <c r="K1971" s="98">
        <f t="shared" si="450"/>
        <v>43840</v>
      </c>
      <c r="L1971" s="43">
        <f t="shared" si="459"/>
        <v>97</v>
      </c>
      <c r="M1971" s="44">
        <f t="shared" si="451"/>
        <v>97</v>
      </c>
      <c r="N1971" s="8">
        <f t="shared" si="452"/>
        <v>1.0137066299999999</v>
      </c>
      <c r="O1971" s="8">
        <f t="shared" ca="1" si="453"/>
        <v>1.0283672909999999</v>
      </c>
      <c r="P1971" s="44">
        <v>0</v>
      </c>
      <c r="Q1971" s="42">
        <f t="shared" ca="1" si="454"/>
        <v>47067.949681290003</v>
      </c>
      <c r="R1971" s="42"/>
      <c r="S1971" s="34">
        <f t="shared" si="455"/>
        <v>0</v>
      </c>
      <c r="T1971" s="34"/>
    </row>
    <row r="1972" spans="1:20" x14ac:dyDescent="0.2">
      <c r="A1972" s="38">
        <f t="shared" si="457"/>
        <v>43985</v>
      </c>
      <c r="B1972" s="39">
        <f t="shared" ca="1" si="446"/>
        <v>1706734.1971417191</v>
      </c>
      <c r="C1972" s="34">
        <f t="shared" ca="1" si="447"/>
        <v>1659233.1527636591</v>
      </c>
      <c r="D1972" s="34"/>
      <c r="E1972" s="40">
        <f ca="1">IF(A1972&lt;$B$1,VLOOKUP(A1972,[1]DI!$A$4:$B$15000,2,FALSE),0)</f>
        <v>2.9000000000000005E-2</v>
      </c>
      <c r="F1972" s="41">
        <f t="shared" ca="1" si="456"/>
        <v>1.0001134487239101</v>
      </c>
      <c r="G1972" s="41">
        <f ca="1">(TRUNC(PRODUCT($F$11:$F1971),16))</f>
        <v>1.6160125416278801</v>
      </c>
      <c r="H1972" s="42">
        <f t="shared" ca="1" si="448"/>
        <v>1.59279356520284</v>
      </c>
      <c r="I1972" s="42">
        <f t="shared" ca="1" si="449"/>
        <v>1.01457752</v>
      </c>
      <c r="J1972" s="40">
        <f t="shared" si="458"/>
        <v>3.5999999999999997E-2</v>
      </c>
      <c r="K1972" s="98">
        <f t="shared" si="450"/>
        <v>43840</v>
      </c>
      <c r="L1972" s="43">
        <f t="shared" si="459"/>
        <v>98</v>
      </c>
      <c r="M1972" s="44">
        <f t="shared" si="451"/>
        <v>98</v>
      </c>
      <c r="N1972" s="8">
        <f t="shared" si="452"/>
        <v>1.013848909</v>
      </c>
      <c r="O1972" s="8">
        <f t="shared" ca="1" si="453"/>
        <v>1.0286283119999999</v>
      </c>
      <c r="P1972" s="44">
        <v>0</v>
      </c>
      <c r="Q1972" s="42">
        <f t="shared" ca="1" si="454"/>
        <v>47501.044378060004</v>
      </c>
      <c r="R1972" s="42"/>
      <c r="S1972" s="34">
        <f t="shared" si="455"/>
        <v>0</v>
      </c>
      <c r="T1972" s="34"/>
    </row>
    <row r="1973" spans="1:20" x14ac:dyDescent="0.2">
      <c r="A1973" s="38">
        <f t="shared" si="457"/>
        <v>43986</v>
      </c>
      <c r="B1973" s="39">
        <f t="shared" ca="1" si="446"/>
        <v>1707167.3980294091</v>
      </c>
      <c r="C1973" s="34">
        <f t="shared" ca="1" si="447"/>
        <v>1659233.1527636591</v>
      </c>
      <c r="D1973" s="34"/>
      <c r="E1973" s="40">
        <f ca="1">IF(A1973&lt;$B$1,VLOOKUP(A1973,[1]DI!$A$4:$B$15000,2,FALSE),0)</f>
        <v>2.9000000000000005E-2</v>
      </c>
      <c r="F1973" s="41">
        <f t="shared" ca="1" si="456"/>
        <v>1.0001134487239101</v>
      </c>
      <c r="G1973" s="41">
        <f ca="1">(TRUNC(PRODUCT($F$11:$F1972),16))</f>
        <v>1.61619587618856</v>
      </c>
      <c r="H1973" s="42">
        <f t="shared" ca="1" si="448"/>
        <v>1.59279356520284</v>
      </c>
      <c r="I1973" s="42">
        <f t="shared" ca="1" si="449"/>
        <v>1.0146926199999999</v>
      </c>
      <c r="J1973" s="40">
        <f t="shared" si="458"/>
        <v>3.5999999999999997E-2</v>
      </c>
      <c r="K1973" s="98">
        <f t="shared" si="450"/>
        <v>43840</v>
      </c>
      <c r="L1973" s="43">
        <f t="shared" si="459"/>
        <v>99</v>
      </c>
      <c r="M1973" s="44">
        <f t="shared" si="451"/>
        <v>99</v>
      </c>
      <c r="N1973" s="8">
        <f t="shared" si="452"/>
        <v>1.0139912090000001</v>
      </c>
      <c r="O1973" s="8">
        <f t="shared" ca="1" si="453"/>
        <v>1.0288893969999999</v>
      </c>
      <c r="P1973" s="44">
        <v>0</v>
      </c>
      <c r="Q1973" s="42">
        <f t="shared" ca="1" si="454"/>
        <v>47934.245265750003</v>
      </c>
      <c r="R1973" s="42"/>
      <c r="S1973" s="34">
        <f t="shared" si="455"/>
        <v>0</v>
      </c>
      <c r="T1973" s="34"/>
    </row>
    <row r="1974" spans="1:20" x14ac:dyDescent="0.2">
      <c r="A1974" s="38">
        <f t="shared" si="457"/>
        <v>43987</v>
      </c>
      <c r="B1974" s="39">
        <f t="shared" ca="1" si="446"/>
        <v>1707600.7183818792</v>
      </c>
      <c r="C1974" s="34">
        <f t="shared" ca="1" si="447"/>
        <v>1659233.1527636591</v>
      </c>
      <c r="D1974" s="34"/>
      <c r="E1974" s="40">
        <f ca="1">IF(A1974&lt;$B$1,VLOOKUP(A1974,[1]DI!$A$4:$B$15000,2,FALSE),0)</f>
        <v>2.9000000000000005E-2</v>
      </c>
      <c r="F1974" s="41">
        <f t="shared" ca="1" si="456"/>
        <v>1.0001134487239101</v>
      </c>
      <c r="G1974" s="41">
        <f ca="1">(TRUNC(PRODUCT($F$11:$F1973),16))</f>
        <v>1.6163792315483001</v>
      </c>
      <c r="H1974" s="42">
        <f t="shared" ca="1" si="448"/>
        <v>1.59279356520284</v>
      </c>
      <c r="I1974" s="42">
        <f t="shared" ca="1" si="449"/>
        <v>1.01480774</v>
      </c>
      <c r="J1974" s="40">
        <f t="shared" si="458"/>
        <v>3.5999999999999997E-2</v>
      </c>
      <c r="K1974" s="98">
        <f t="shared" si="450"/>
        <v>43840</v>
      </c>
      <c r="L1974" s="43">
        <f t="shared" si="459"/>
        <v>100</v>
      </c>
      <c r="M1974" s="44">
        <f t="shared" si="451"/>
        <v>100</v>
      </c>
      <c r="N1974" s="8">
        <f t="shared" si="452"/>
        <v>1.0141335279999999</v>
      </c>
      <c r="O1974" s="8">
        <f t="shared" ca="1" si="453"/>
        <v>1.0291505540000001</v>
      </c>
      <c r="P1974" s="44">
        <v>0</v>
      </c>
      <c r="Q1974" s="42">
        <f t="shared" ca="1" si="454"/>
        <v>48367.565618219996</v>
      </c>
      <c r="R1974" s="42"/>
      <c r="S1974" s="34">
        <f t="shared" si="455"/>
        <v>0</v>
      </c>
      <c r="T1974" s="34"/>
    </row>
    <row r="1975" spans="1:20" x14ac:dyDescent="0.2">
      <c r="A1975" s="38">
        <f t="shared" si="457"/>
        <v>43988</v>
      </c>
      <c r="B1975" s="39">
        <f t="shared" ca="1" si="446"/>
        <v>1708034.1266737191</v>
      </c>
      <c r="C1975" s="34">
        <f t="shared" ca="1" si="447"/>
        <v>1659233.1527636591</v>
      </c>
      <c r="D1975" s="34"/>
      <c r="E1975" s="40">
        <f ca="1">IF(A1975&lt;$B$1,VLOOKUP(A1975,[1]DI!$A$4:$B$15000,2,FALSE),0)</f>
        <v>0</v>
      </c>
      <c r="F1975" s="41">
        <f t="shared" ca="1" si="456"/>
        <v>1</v>
      </c>
      <c r="G1975" s="41">
        <f ca="1">(TRUNC(PRODUCT($F$11:$F1974),16))</f>
        <v>1.6165626077094699</v>
      </c>
      <c r="H1975" s="42">
        <f t="shared" ca="1" si="448"/>
        <v>1.59279356520284</v>
      </c>
      <c r="I1975" s="42">
        <f t="shared" ca="1" si="449"/>
        <v>1.01492286</v>
      </c>
      <c r="J1975" s="40">
        <f t="shared" si="458"/>
        <v>3.5999999999999997E-2</v>
      </c>
      <c r="K1975" s="98">
        <f t="shared" si="450"/>
        <v>43840</v>
      </c>
      <c r="L1975" s="43">
        <f t="shared" si="459"/>
        <v>100</v>
      </c>
      <c r="M1975" s="44">
        <f t="shared" si="451"/>
        <v>101</v>
      </c>
      <c r="N1975" s="8">
        <f t="shared" si="452"/>
        <v>1.0142758670000001</v>
      </c>
      <c r="O1975" s="8">
        <f t="shared" ca="1" si="453"/>
        <v>1.029411764</v>
      </c>
      <c r="P1975" s="44">
        <v>0</v>
      </c>
      <c r="Q1975" s="42">
        <f t="shared" ca="1" si="454"/>
        <v>48800.973910059998</v>
      </c>
      <c r="R1975" s="42"/>
      <c r="S1975" s="34">
        <f t="shared" si="455"/>
        <v>0</v>
      </c>
      <c r="T1975" s="34"/>
    </row>
    <row r="1976" spans="1:20" x14ac:dyDescent="0.2">
      <c r="A1976" s="38">
        <f t="shared" si="457"/>
        <v>43989</v>
      </c>
      <c r="B1976" s="39">
        <f t="shared" ref="B1976:B2001" ca="1" si="460">IF(A1976&lt;=TODAY(),C1976+Q1976,IF(AND(A1976&gt;TODAY(),A1976&lt;=$B$1),IF(VLOOKUP(TODAY(),$A$10:$E$2000,5,FALSE)=0,"n.d",C1976+Q1976),"n.d"))</f>
        <v>1708034.1266737191</v>
      </c>
      <c r="C1976" s="34">
        <f t="shared" ref="C1976:C2001" ca="1" si="461">(C1975-S1975)</f>
        <v>1659233.1527636591</v>
      </c>
      <c r="D1976" s="34"/>
      <c r="E1976" s="40">
        <f ca="1">IF(A1976&lt;$B$1,VLOOKUP(A1976,[1]DI!$A$4:$B$15000,2,FALSE),0)</f>
        <v>0</v>
      </c>
      <c r="F1976" s="41">
        <f t="shared" ca="1" si="456"/>
        <v>1</v>
      </c>
      <c r="G1976" s="41">
        <f ca="1">(TRUNC(PRODUCT($F$11:$F1975),16))</f>
        <v>1.6165626077094699</v>
      </c>
      <c r="H1976" s="42">
        <f t="shared" ref="H1976:H2001" ca="1" si="462">IF(P1975&gt;0,G1975,H1975)</f>
        <v>1.59279356520284</v>
      </c>
      <c r="I1976" s="42">
        <f t="shared" ref="I1976:I2001" ca="1" si="463">ROUND(G1976/H1976,8)</f>
        <v>1.01492286</v>
      </c>
      <c r="J1976" s="40">
        <f t="shared" si="458"/>
        <v>3.5999999999999997E-2</v>
      </c>
      <c r="K1976" s="98">
        <f t="shared" ref="K1976:K2001" si="464">IF(P1975&gt;0,A1975,K1975)</f>
        <v>43840</v>
      </c>
      <c r="L1976" s="43">
        <f t="shared" si="459"/>
        <v>100</v>
      </c>
      <c r="M1976" s="44">
        <f t="shared" ref="M1976:M2001" si="465">IF(AND(L1976=1,L1975=1),1,IF(L1976&gt;0,IF(L1976=L1975,L1976+1,L1976),0))</f>
        <v>101</v>
      </c>
      <c r="N1976" s="8">
        <f t="shared" ref="N1976:N2001" si="466">ROUND((J1976+1)^(M1976/252),9)</f>
        <v>1.0142758670000001</v>
      </c>
      <c r="O1976" s="8">
        <f t="shared" ref="O1976:O2001" ca="1" si="467">ROUND(I1976*N1976,9)</f>
        <v>1.029411764</v>
      </c>
      <c r="P1976" s="44">
        <v>0</v>
      </c>
      <c r="Q1976" s="42">
        <f t="shared" ref="Q1976:Q2001" ca="1" si="468">TRUNC(((O1976-1)*C1976),8)</f>
        <v>48800.973910059998</v>
      </c>
      <c r="R1976" s="42"/>
      <c r="S1976" s="34">
        <f t="shared" ref="S1976:S2001" si="469">IF(T1976&gt;0,T1976-Q1976,0)</f>
        <v>0</v>
      </c>
      <c r="T1976" s="34"/>
    </row>
    <row r="1977" spans="1:20" x14ac:dyDescent="0.2">
      <c r="A1977" s="38">
        <f t="shared" si="457"/>
        <v>43990</v>
      </c>
      <c r="B1977" s="39">
        <f t="shared" ca="1" si="460"/>
        <v>1708034.1266737191</v>
      </c>
      <c r="C1977" s="34">
        <f t="shared" ca="1" si="461"/>
        <v>1659233.1527636591</v>
      </c>
      <c r="D1977" s="34"/>
      <c r="E1977" s="40">
        <f ca="1">IF(A1977&lt;$B$1,VLOOKUP(A1977,[1]DI!$A$4:$B$15000,2,FALSE),0)</f>
        <v>2.9000000000000005E-2</v>
      </c>
      <c r="F1977" s="41">
        <f t="shared" ca="1" si="456"/>
        <v>1.0001134487239101</v>
      </c>
      <c r="G1977" s="41">
        <f ca="1">(TRUNC(PRODUCT($F$11:$F1976),16))</f>
        <v>1.6165626077094699</v>
      </c>
      <c r="H1977" s="42">
        <f t="shared" ca="1" si="462"/>
        <v>1.59279356520284</v>
      </c>
      <c r="I1977" s="42">
        <f t="shared" ca="1" si="463"/>
        <v>1.01492286</v>
      </c>
      <c r="J1977" s="40">
        <f t="shared" si="458"/>
        <v>3.5999999999999997E-2</v>
      </c>
      <c r="K1977" s="98">
        <f t="shared" si="464"/>
        <v>43840</v>
      </c>
      <c r="L1977" s="43">
        <f t="shared" si="459"/>
        <v>101</v>
      </c>
      <c r="M1977" s="44">
        <f t="shared" si="465"/>
        <v>101</v>
      </c>
      <c r="N1977" s="8">
        <f t="shared" si="466"/>
        <v>1.0142758670000001</v>
      </c>
      <c r="O1977" s="8">
        <f t="shared" ca="1" si="467"/>
        <v>1.029411764</v>
      </c>
      <c r="P1977" s="44">
        <v>0</v>
      </c>
      <c r="Q1977" s="42">
        <f t="shared" ca="1" si="468"/>
        <v>48800.973910059998</v>
      </c>
      <c r="R1977" s="42"/>
      <c r="S1977" s="34">
        <f t="shared" si="469"/>
        <v>0</v>
      </c>
      <c r="T1977" s="34"/>
    </row>
    <row r="1978" spans="1:20" x14ac:dyDescent="0.2">
      <c r="A1978" s="38">
        <f t="shared" si="457"/>
        <v>43991</v>
      </c>
      <c r="B1978" s="39">
        <f t="shared" ca="1" si="460"/>
        <v>1708467.6743411291</v>
      </c>
      <c r="C1978" s="34">
        <f t="shared" ca="1" si="461"/>
        <v>1659233.1527636591</v>
      </c>
      <c r="D1978" s="34"/>
      <c r="E1978" s="40">
        <f ca="1">IF(A1978&lt;$B$1,VLOOKUP(A1978,[1]DI!$A$4:$B$15000,2,FALSE),0)</f>
        <v>2.9000000000000005E-2</v>
      </c>
      <c r="F1978" s="41">
        <f t="shared" ca="1" si="456"/>
        <v>1.0001134487239101</v>
      </c>
      <c r="G1978" s="41">
        <f ca="1">(TRUNC(PRODUCT($F$11:$F1977),16))</f>
        <v>1.61674600467444</v>
      </c>
      <c r="H1978" s="42">
        <f t="shared" ca="1" si="462"/>
        <v>1.59279356520284</v>
      </c>
      <c r="I1978" s="42">
        <f t="shared" ca="1" si="463"/>
        <v>1.01503801</v>
      </c>
      <c r="J1978" s="40">
        <f t="shared" si="458"/>
        <v>3.5999999999999997E-2</v>
      </c>
      <c r="K1978" s="98">
        <f t="shared" si="464"/>
        <v>43840</v>
      </c>
      <c r="L1978" s="43">
        <f t="shared" si="459"/>
        <v>102</v>
      </c>
      <c r="M1978" s="44">
        <f t="shared" si="465"/>
        <v>102</v>
      </c>
      <c r="N1978" s="8">
        <f t="shared" si="466"/>
        <v>1.014418227</v>
      </c>
      <c r="O1978" s="8">
        <f t="shared" ca="1" si="467"/>
        <v>1.029673058</v>
      </c>
      <c r="P1978" s="44">
        <v>0</v>
      </c>
      <c r="Q1978" s="42">
        <f t="shared" ca="1" si="468"/>
        <v>49234.521577469997</v>
      </c>
      <c r="R1978" s="42"/>
      <c r="S1978" s="34">
        <f t="shared" si="469"/>
        <v>0</v>
      </c>
      <c r="T1978" s="34"/>
    </row>
    <row r="1979" spans="1:20" x14ac:dyDescent="0.2">
      <c r="A1979" s="38">
        <f t="shared" si="457"/>
        <v>43992</v>
      </c>
      <c r="B1979" s="39">
        <f t="shared" ca="1" si="460"/>
        <v>1708901.3099479091</v>
      </c>
      <c r="C1979" s="34">
        <f t="shared" ca="1" si="461"/>
        <v>1659233.1527636591</v>
      </c>
      <c r="D1979" s="34"/>
      <c r="E1979" s="40">
        <f ca="1">IF(A1979&lt;$B$1,VLOOKUP(A1979,[1]DI!$A$4:$B$15000,2,FALSE),0)</f>
        <v>2.9000000000000005E-2</v>
      </c>
      <c r="F1979" s="41">
        <f t="shared" ca="1" si="456"/>
        <v>1.0001134487239101</v>
      </c>
      <c r="G1979" s="41">
        <f ca="1">(TRUNC(PRODUCT($F$11:$F1978),16))</f>
        <v>1.6169294224455499</v>
      </c>
      <c r="H1979" s="42">
        <f t="shared" ca="1" si="462"/>
        <v>1.59279356520284</v>
      </c>
      <c r="I1979" s="42">
        <f t="shared" ca="1" si="463"/>
        <v>1.0151531600000001</v>
      </c>
      <c r="J1979" s="40">
        <f t="shared" si="458"/>
        <v>3.5999999999999997E-2</v>
      </c>
      <c r="K1979" s="98">
        <f t="shared" si="464"/>
        <v>43840</v>
      </c>
      <c r="L1979" s="43">
        <f t="shared" si="459"/>
        <v>103</v>
      </c>
      <c r="M1979" s="44">
        <f t="shared" si="465"/>
        <v>103</v>
      </c>
      <c r="N1979" s="8">
        <f t="shared" si="466"/>
        <v>1.0145606060000001</v>
      </c>
      <c r="O1979" s="8">
        <f t="shared" ca="1" si="467"/>
        <v>1.0299344050000001</v>
      </c>
      <c r="P1979" s="44">
        <v>0</v>
      </c>
      <c r="Q1979" s="42">
        <f t="shared" ca="1" si="468"/>
        <v>49668.157184249998</v>
      </c>
      <c r="R1979" s="42"/>
      <c r="S1979" s="34">
        <f t="shared" si="469"/>
        <v>0</v>
      </c>
      <c r="T1979" s="34"/>
    </row>
    <row r="1980" spans="1:20" x14ac:dyDescent="0.2">
      <c r="A1980" s="38">
        <f t="shared" si="457"/>
        <v>43993</v>
      </c>
      <c r="B1980" s="39">
        <f t="shared" ca="1" si="460"/>
        <v>1709335.0666786991</v>
      </c>
      <c r="C1980" s="34">
        <f t="shared" ca="1" si="461"/>
        <v>1659233.1527636591</v>
      </c>
      <c r="D1980" s="34"/>
      <c r="E1980" s="40">
        <f ca="1">IF(A1980&lt;$B$1,VLOOKUP(A1980,[1]DI!$A$4:$B$15000,2,FALSE),0)</f>
        <v>0</v>
      </c>
      <c r="F1980" s="41">
        <f t="shared" ca="1" si="456"/>
        <v>1</v>
      </c>
      <c r="G1980" s="41">
        <f ca="1">(TRUNC(PRODUCT($F$11:$F1979),16))</f>
        <v>1.6171128610251799</v>
      </c>
      <c r="H1980" s="42">
        <f t="shared" ca="1" si="462"/>
        <v>1.59279356520284</v>
      </c>
      <c r="I1980" s="42">
        <f t="shared" ca="1" si="463"/>
        <v>1.0152683300000001</v>
      </c>
      <c r="J1980" s="40">
        <f t="shared" si="458"/>
        <v>3.5999999999999997E-2</v>
      </c>
      <c r="K1980" s="98">
        <f t="shared" si="464"/>
        <v>43840</v>
      </c>
      <c r="L1980" s="43">
        <f t="shared" si="459"/>
        <v>103</v>
      </c>
      <c r="M1980" s="44">
        <f t="shared" si="465"/>
        <v>104</v>
      </c>
      <c r="N1980" s="8">
        <f t="shared" si="466"/>
        <v>1.0147030050000001</v>
      </c>
      <c r="O1980" s="8">
        <f t="shared" ca="1" si="467"/>
        <v>1.0301958250000001</v>
      </c>
      <c r="P1980" s="44">
        <v>0</v>
      </c>
      <c r="Q1980" s="42">
        <f t="shared" ca="1" si="468"/>
        <v>50101.913915040001</v>
      </c>
      <c r="R1980" s="42"/>
      <c r="S1980" s="34">
        <f t="shared" si="469"/>
        <v>0</v>
      </c>
      <c r="T1980" s="34"/>
    </row>
    <row r="1981" spans="1:20" x14ac:dyDescent="0.2">
      <c r="A1981" s="38">
        <f t="shared" si="457"/>
        <v>43994</v>
      </c>
      <c r="B1981" s="39">
        <f t="shared" ca="1" si="460"/>
        <v>1709335.0666786991</v>
      </c>
      <c r="C1981" s="34">
        <f t="shared" ca="1" si="461"/>
        <v>1659233.1527636591</v>
      </c>
      <c r="D1981" s="34"/>
      <c r="E1981" s="40">
        <f ca="1">IF(A1981&lt;$B$1,VLOOKUP(A1981,[1]DI!$A$4:$B$15000,2,FALSE),0)</f>
        <v>2.9000000000000005E-2</v>
      </c>
      <c r="F1981" s="41">
        <f t="shared" ca="1" si="456"/>
        <v>1.0001134487239101</v>
      </c>
      <c r="G1981" s="41">
        <f ca="1">(TRUNC(PRODUCT($F$11:$F1980),16))</f>
        <v>1.6171128610251799</v>
      </c>
      <c r="H1981" s="42">
        <f t="shared" ca="1" si="462"/>
        <v>1.59279356520284</v>
      </c>
      <c r="I1981" s="42">
        <f t="shared" ca="1" si="463"/>
        <v>1.0152683300000001</v>
      </c>
      <c r="J1981" s="40">
        <f t="shared" si="458"/>
        <v>3.5999999999999997E-2</v>
      </c>
      <c r="K1981" s="98">
        <f t="shared" si="464"/>
        <v>43840</v>
      </c>
      <c r="L1981" s="43">
        <f t="shared" si="459"/>
        <v>104</v>
      </c>
      <c r="M1981" s="44">
        <f t="shared" si="465"/>
        <v>104</v>
      </c>
      <c r="N1981" s="8">
        <f t="shared" si="466"/>
        <v>1.0147030050000001</v>
      </c>
      <c r="O1981" s="8">
        <f t="shared" ca="1" si="467"/>
        <v>1.0301958250000001</v>
      </c>
      <c r="P1981" s="44">
        <v>0</v>
      </c>
      <c r="Q1981" s="42">
        <f t="shared" ca="1" si="468"/>
        <v>50101.913915040001</v>
      </c>
      <c r="R1981" s="42"/>
      <c r="S1981" s="34">
        <f t="shared" si="469"/>
        <v>0</v>
      </c>
      <c r="T1981" s="34"/>
    </row>
    <row r="1982" spans="1:20" x14ac:dyDescent="0.2">
      <c r="A1982" s="38">
        <f t="shared" si="457"/>
        <v>43995</v>
      </c>
      <c r="B1982" s="39">
        <f t="shared" ca="1" si="460"/>
        <v>1709768.9312596591</v>
      </c>
      <c r="C1982" s="34">
        <f t="shared" ca="1" si="461"/>
        <v>1659233.1527636591</v>
      </c>
      <c r="D1982" s="34"/>
      <c r="E1982" s="40">
        <f ca="1">IF(A1982&lt;$B$1,VLOOKUP(A1982,[1]DI!$A$4:$B$15000,2,FALSE),0)</f>
        <v>0</v>
      </c>
      <c r="F1982" s="41">
        <f t="shared" ca="1" si="456"/>
        <v>1</v>
      </c>
      <c r="G1982" s="41">
        <f ca="1">(TRUNC(PRODUCT($F$11:$F1981),16))</f>
        <v>1.6172963204156801</v>
      </c>
      <c r="H1982" s="42">
        <f t="shared" ca="1" si="462"/>
        <v>1.59279356520284</v>
      </c>
      <c r="I1982" s="42">
        <f t="shared" ca="1" si="463"/>
        <v>1.0153835099999999</v>
      </c>
      <c r="J1982" s="40">
        <f t="shared" si="458"/>
        <v>3.5999999999999997E-2</v>
      </c>
      <c r="K1982" s="98">
        <f t="shared" si="464"/>
        <v>43840</v>
      </c>
      <c r="L1982" s="43">
        <f t="shared" si="459"/>
        <v>104</v>
      </c>
      <c r="M1982" s="44">
        <f t="shared" si="465"/>
        <v>105</v>
      </c>
      <c r="N1982" s="8">
        <f t="shared" si="466"/>
        <v>1.0148454250000001</v>
      </c>
      <c r="O1982" s="8">
        <f t="shared" ca="1" si="467"/>
        <v>1.0304573100000001</v>
      </c>
      <c r="P1982" s="44">
        <v>0</v>
      </c>
      <c r="Q1982" s="42">
        <f t="shared" ca="1" si="468"/>
        <v>50535.778495999999</v>
      </c>
      <c r="R1982" s="42"/>
      <c r="S1982" s="34">
        <f t="shared" si="469"/>
        <v>0</v>
      </c>
      <c r="T1982" s="34"/>
    </row>
    <row r="1983" spans="1:20" x14ac:dyDescent="0.2">
      <c r="A1983" s="38">
        <f t="shared" si="457"/>
        <v>43996</v>
      </c>
      <c r="B1983" s="39">
        <f t="shared" ca="1" si="460"/>
        <v>1709768.9312596591</v>
      </c>
      <c r="C1983" s="34">
        <f t="shared" ca="1" si="461"/>
        <v>1659233.1527636591</v>
      </c>
      <c r="D1983" s="34"/>
      <c r="E1983" s="40">
        <f ca="1">IF(A1983&lt;$B$1,VLOOKUP(A1983,[1]DI!$A$4:$B$15000,2,FALSE),0)</f>
        <v>0</v>
      </c>
      <c r="F1983" s="41">
        <f t="shared" ca="1" si="456"/>
        <v>1</v>
      </c>
      <c r="G1983" s="41">
        <f ca="1">(TRUNC(PRODUCT($F$11:$F1982),16))</f>
        <v>1.6172963204156801</v>
      </c>
      <c r="H1983" s="42">
        <f t="shared" ca="1" si="462"/>
        <v>1.59279356520284</v>
      </c>
      <c r="I1983" s="42">
        <f t="shared" ca="1" si="463"/>
        <v>1.0153835099999999</v>
      </c>
      <c r="J1983" s="40">
        <f t="shared" si="458"/>
        <v>3.5999999999999997E-2</v>
      </c>
      <c r="K1983" s="98">
        <f t="shared" si="464"/>
        <v>43840</v>
      </c>
      <c r="L1983" s="43">
        <f t="shared" si="459"/>
        <v>104</v>
      </c>
      <c r="M1983" s="44">
        <f t="shared" si="465"/>
        <v>105</v>
      </c>
      <c r="N1983" s="8">
        <f t="shared" si="466"/>
        <v>1.0148454250000001</v>
      </c>
      <c r="O1983" s="8">
        <f t="shared" ca="1" si="467"/>
        <v>1.0304573100000001</v>
      </c>
      <c r="P1983" s="44">
        <v>0</v>
      </c>
      <c r="Q1983" s="42">
        <f t="shared" ca="1" si="468"/>
        <v>50535.778495999999</v>
      </c>
      <c r="R1983" s="42"/>
      <c r="S1983" s="34">
        <f t="shared" si="469"/>
        <v>0</v>
      </c>
      <c r="T1983" s="34"/>
    </row>
    <row r="1984" spans="1:20" x14ac:dyDescent="0.2">
      <c r="A1984" s="38">
        <f t="shared" si="457"/>
        <v>43997</v>
      </c>
      <c r="B1984" s="39">
        <f t="shared" ca="1" si="460"/>
        <v>1709768.9312596591</v>
      </c>
      <c r="C1984" s="34">
        <f t="shared" ca="1" si="461"/>
        <v>1659233.1527636591</v>
      </c>
      <c r="D1984" s="34"/>
      <c r="E1984" s="40">
        <f ca="1">IF(A1984&lt;$B$1,VLOOKUP(A1984,[1]DI!$A$4:$B$15000,2,FALSE),0)</f>
        <v>2.9000000000000005E-2</v>
      </c>
      <c r="F1984" s="41">
        <f t="shared" ca="1" si="456"/>
        <v>1.0001134487239101</v>
      </c>
      <c r="G1984" s="41">
        <f ca="1">(TRUNC(PRODUCT($F$11:$F1983),16))</f>
        <v>1.6172963204156801</v>
      </c>
      <c r="H1984" s="42">
        <f t="shared" ca="1" si="462"/>
        <v>1.59279356520284</v>
      </c>
      <c r="I1984" s="42">
        <f t="shared" ca="1" si="463"/>
        <v>1.0153835099999999</v>
      </c>
      <c r="J1984" s="40">
        <f t="shared" si="458"/>
        <v>3.5999999999999997E-2</v>
      </c>
      <c r="K1984" s="98">
        <f t="shared" si="464"/>
        <v>43840</v>
      </c>
      <c r="L1984" s="43">
        <f t="shared" si="459"/>
        <v>105</v>
      </c>
      <c r="M1984" s="44">
        <f t="shared" si="465"/>
        <v>105</v>
      </c>
      <c r="N1984" s="8">
        <f t="shared" si="466"/>
        <v>1.0148454250000001</v>
      </c>
      <c r="O1984" s="8">
        <f t="shared" ca="1" si="467"/>
        <v>1.0304573100000001</v>
      </c>
      <c r="P1984" s="44">
        <v>0</v>
      </c>
      <c r="Q1984" s="42">
        <f t="shared" ca="1" si="468"/>
        <v>50535.778495999999</v>
      </c>
      <c r="R1984" s="42"/>
      <c r="S1984" s="34">
        <f t="shared" si="469"/>
        <v>0</v>
      </c>
      <c r="T1984" s="34"/>
    </row>
    <row r="1985" spans="1:20" x14ac:dyDescent="0.2">
      <c r="A1985" s="38">
        <f t="shared" si="457"/>
        <v>43998</v>
      </c>
      <c r="B1985" s="39">
        <f t="shared" ca="1" si="460"/>
        <v>1710202.8970538292</v>
      </c>
      <c r="C1985" s="34">
        <f t="shared" ca="1" si="461"/>
        <v>1659233.1527636591</v>
      </c>
      <c r="D1985" s="34"/>
      <c r="E1985" s="40">
        <f ca="1">IF(A1985&lt;$B$1,VLOOKUP(A1985,[1]DI!$A$4:$B$15000,2,FALSE),0)</f>
        <v>2.9000000000000005E-2</v>
      </c>
      <c r="F1985" s="41">
        <f t="shared" ca="1" si="456"/>
        <v>1.0001134487239101</v>
      </c>
      <c r="G1985" s="41">
        <f ca="1">(TRUNC(PRODUCT($F$11:$F1984),16))</f>
        <v>1.61747980061942</v>
      </c>
      <c r="H1985" s="42">
        <f t="shared" ca="1" si="462"/>
        <v>1.59279356520284</v>
      </c>
      <c r="I1985" s="42">
        <f t="shared" ca="1" si="463"/>
        <v>1.0154987</v>
      </c>
      <c r="J1985" s="40">
        <f t="shared" si="458"/>
        <v>3.5999999999999997E-2</v>
      </c>
      <c r="K1985" s="98">
        <f t="shared" si="464"/>
        <v>43840</v>
      </c>
      <c r="L1985" s="43">
        <f t="shared" si="459"/>
        <v>106</v>
      </c>
      <c r="M1985" s="44">
        <f t="shared" si="465"/>
        <v>106</v>
      </c>
      <c r="N1985" s="8">
        <f t="shared" si="466"/>
        <v>1.0149878640000001</v>
      </c>
      <c r="O1985" s="8">
        <f t="shared" ca="1" si="467"/>
        <v>1.030718856</v>
      </c>
      <c r="P1985" s="44">
        <v>0</v>
      </c>
      <c r="Q1985" s="42">
        <f t="shared" ca="1" si="468"/>
        <v>50969.744290169998</v>
      </c>
      <c r="R1985" s="42"/>
      <c r="S1985" s="34">
        <f t="shared" si="469"/>
        <v>0</v>
      </c>
      <c r="T1985" s="34"/>
    </row>
    <row r="1986" spans="1:20" x14ac:dyDescent="0.2">
      <c r="A1986" s="38">
        <f t="shared" si="457"/>
        <v>43999</v>
      </c>
      <c r="B1986" s="39">
        <f t="shared" ca="1" si="460"/>
        <v>1710636.987290489</v>
      </c>
      <c r="C1986" s="34">
        <f t="shared" ca="1" si="461"/>
        <v>1659233.1527636591</v>
      </c>
      <c r="D1986" s="34"/>
      <c r="E1986" s="40">
        <f ca="1">IF(A1986&lt;$B$1,VLOOKUP(A1986,[1]DI!$A$4:$B$15000,2,FALSE),0)</f>
        <v>2.9000000000000005E-2</v>
      </c>
      <c r="F1986" s="41">
        <f t="shared" ca="1" si="456"/>
        <v>1.0001134487239101</v>
      </c>
      <c r="G1986" s="41">
        <f ca="1">(TRUNC(PRODUCT($F$11:$F1985),16))</f>
        <v>1.6176633016387501</v>
      </c>
      <c r="H1986" s="42">
        <f t="shared" ca="1" si="462"/>
        <v>1.59279356520284</v>
      </c>
      <c r="I1986" s="42">
        <f t="shared" ca="1" si="463"/>
        <v>1.0156139099999999</v>
      </c>
      <c r="J1986" s="40">
        <f t="shared" si="458"/>
        <v>3.5999999999999997E-2</v>
      </c>
      <c r="K1986" s="98">
        <f t="shared" si="464"/>
        <v>43840</v>
      </c>
      <c r="L1986" s="43">
        <f t="shared" si="459"/>
        <v>107</v>
      </c>
      <c r="M1986" s="44">
        <f t="shared" si="465"/>
        <v>107</v>
      </c>
      <c r="N1986" s="8">
        <f t="shared" si="466"/>
        <v>1.0151303229999999</v>
      </c>
      <c r="O1986" s="8">
        <f t="shared" ca="1" si="467"/>
        <v>1.030980477</v>
      </c>
      <c r="P1986" s="44">
        <v>0</v>
      </c>
      <c r="Q1986" s="42">
        <f t="shared" ca="1" si="468"/>
        <v>51403.834526830004</v>
      </c>
      <c r="R1986" s="42"/>
      <c r="S1986" s="34">
        <f t="shared" si="469"/>
        <v>0</v>
      </c>
      <c r="T1986" s="34"/>
    </row>
    <row r="1987" spans="1:20" x14ac:dyDescent="0.2">
      <c r="A1987" s="38">
        <f t="shared" si="457"/>
        <v>44000</v>
      </c>
      <c r="B1987" s="39">
        <f t="shared" ca="1" si="460"/>
        <v>1711071.1820588291</v>
      </c>
      <c r="C1987" s="34">
        <f t="shared" ca="1" si="461"/>
        <v>1659233.1527636591</v>
      </c>
      <c r="D1987" s="34"/>
      <c r="E1987" s="40">
        <f ca="1">IF(A1987&lt;$B$1,VLOOKUP(A1987,[1]DI!$A$4:$B$15000,2,FALSE),0)</f>
        <v>2.1500000000000005E-2</v>
      </c>
      <c r="F1987" s="41">
        <f t="shared" ca="1" si="456"/>
        <v>1.00008441679812</v>
      </c>
      <c r="G1987" s="41">
        <f ca="1">(TRUNC(PRODUCT($F$11:$F1986),16))</f>
        <v>1.6178468234760399</v>
      </c>
      <c r="H1987" s="42">
        <f t="shared" ca="1" si="462"/>
        <v>1.59279356520284</v>
      </c>
      <c r="I1987" s="42">
        <f t="shared" ca="1" si="463"/>
        <v>1.01572913</v>
      </c>
      <c r="J1987" s="40">
        <f t="shared" si="458"/>
        <v>3.5999999999999997E-2</v>
      </c>
      <c r="K1987" s="98">
        <f t="shared" si="464"/>
        <v>43840</v>
      </c>
      <c r="L1987" s="43">
        <f t="shared" si="459"/>
        <v>108</v>
      </c>
      <c r="M1987" s="44">
        <f t="shared" si="465"/>
        <v>108</v>
      </c>
      <c r="N1987" s="8">
        <f t="shared" si="466"/>
        <v>1.015272803</v>
      </c>
      <c r="O1987" s="8">
        <f t="shared" ca="1" si="467"/>
        <v>1.031242161</v>
      </c>
      <c r="P1987" s="44">
        <v>0</v>
      </c>
      <c r="Q1987" s="42">
        <f t="shared" ca="1" si="468"/>
        <v>51838.029295170003</v>
      </c>
      <c r="R1987" s="42"/>
      <c r="S1987" s="34">
        <f t="shared" si="469"/>
        <v>0</v>
      </c>
      <c r="T1987" s="34"/>
    </row>
    <row r="1988" spans="1:20" x14ac:dyDescent="0.2">
      <c r="A1988" s="38">
        <f t="shared" si="457"/>
        <v>44001</v>
      </c>
      <c r="B1988" s="39">
        <f t="shared" ca="1" si="460"/>
        <v>1711455.812214439</v>
      </c>
      <c r="C1988" s="34">
        <f t="shared" ca="1" si="461"/>
        <v>1659233.1527636591</v>
      </c>
      <c r="D1988" s="34"/>
      <c r="E1988" s="40">
        <f ca="1">IF(A1988&lt;$B$1,VLOOKUP(A1988,[1]DI!$A$4:$B$15000,2,FALSE),0)</f>
        <v>2.1500000000000005E-2</v>
      </c>
      <c r="F1988" s="41">
        <f t="shared" ca="1" si="456"/>
        <v>1.00008441679812</v>
      </c>
      <c r="G1988" s="41">
        <f ca="1">(TRUNC(PRODUCT($F$11:$F1987),16))</f>
        <v>1.6179833969247199</v>
      </c>
      <c r="H1988" s="42">
        <f t="shared" ca="1" si="462"/>
        <v>1.59279356520284</v>
      </c>
      <c r="I1988" s="42">
        <f t="shared" ca="1" si="463"/>
        <v>1.01581488</v>
      </c>
      <c r="J1988" s="40">
        <f t="shared" si="458"/>
        <v>3.5999999999999997E-2</v>
      </c>
      <c r="K1988" s="98">
        <f t="shared" si="464"/>
        <v>43840</v>
      </c>
      <c r="L1988" s="43">
        <f t="shared" si="459"/>
        <v>109</v>
      </c>
      <c r="M1988" s="44">
        <f t="shared" si="465"/>
        <v>109</v>
      </c>
      <c r="N1988" s="8">
        <f t="shared" si="466"/>
        <v>1.0154153020000001</v>
      </c>
      <c r="O1988" s="8">
        <f t="shared" ca="1" si="467"/>
        <v>1.031473973</v>
      </c>
      <c r="P1988" s="44">
        <v>0</v>
      </c>
      <c r="Q1988" s="42">
        <f t="shared" ca="1" si="468"/>
        <v>52222.659450779996</v>
      </c>
      <c r="R1988" s="42"/>
      <c r="S1988" s="34">
        <f t="shared" si="469"/>
        <v>0</v>
      </c>
      <c r="T1988" s="34"/>
    </row>
    <row r="1989" spans="1:20" x14ac:dyDescent="0.2">
      <c r="A1989" s="38">
        <f t="shared" si="457"/>
        <v>44002</v>
      </c>
      <c r="B1989" s="39">
        <f t="shared" ca="1" si="460"/>
        <v>1711840.517035539</v>
      </c>
      <c r="C1989" s="34">
        <f t="shared" ca="1" si="461"/>
        <v>1659233.1527636591</v>
      </c>
      <c r="D1989" s="34"/>
      <c r="E1989" s="40">
        <f ca="1">IF(A1989&lt;$B$1,VLOOKUP(A1989,[1]DI!$A$4:$B$15000,2,FALSE),0)</f>
        <v>0</v>
      </c>
      <c r="F1989" s="41">
        <f t="shared" ca="1" si="456"/>
        <v>1</v>
      </c>
      <c r="G1989" s="41">
        <f ca="1">(TRUNC(PRODUCT($F$11:$F1988),16))</f>
        <v>1.6181199819025001</v>
      </c>
      <c r="H1989" s="42">
        <f t="shared" ca="1" si="462"/>
        <v>1.59279356520284</v>
      </c>
      <c r="I1989" s="42">
        <f t="shared" ca="1" si="463"/>
        <v>1.01590063</v>
      </c>
      <c r="J1989" s="40">
        <f t="shared" si="458"/>
        <v>3.5999999999999997E-2</v>
      </c>
      <c r="K1989" s="98">
        <f t="shared" si="464"/>
        <v>43840</v>
      </c>
      <c r="L1989" s="43">
        <f t="shared" si="459"/>
        <v>109</v>
      </c>
      <c r="M1989" s="44">
        <f t="shared" si="465"/>
        <v>110</v>
      </c>
      <c r="N1989" s="8">
        <f t="shared" si="466"/>
        <v>1.015557821</v>
      </c>
      <c r="O1989" s="8">
        <f t="shared" ca="1" si="467"/>
        <v>1.0317058299999999</v>
      </c>
      <c r="P1989" s="44">
        <v>0</v>
      </c>
      <c r="Q1989" s="42">
        <f t="shared" ca="1" si="468"/>
        <v>52607.364271879997</v>
      </c>
      <c r="R1989" s="42"/>
      <c r="S1989" s="34">
        <f t="shared" si="469"/>
        <v>0</v>
      </c>
      <c r="T1989" s="34"/>
    </row>
    <row r="1990" spans="1:20" x14ac:dyDescent="0.2">
      <c r="A1990" s="38">
        <f t="shared" si="457"/>
        <v>44003</v>
      </c>
      <c r="B1990" s="39">
        <f t="shared" ca="1" si="460"/>
        <v>1711840.517035539</v>
      </c>
      <c r="C1990" s="34">
        <f t="shared" ca="1" si="461"/>
        <v>1659233.1527636591</v>
      </c>
      <c r="D1990" s="34"/>
      <c r="E1990" s="40">
        <f ca="1">IF(A1990&lt;$B$1,VLOOKUP(A1990,[1]DI!$A$4:$B$15000,2,FALSE),0)</f>
        <v>0</v>
      </c>
      <c r="F1990" s="41">
        <f t="shared" ca="1" si="456"/>
        <v>1</v>
      </c>
      <c r="G1990" s="41">
        <f ca="1">(TRUNC(PRODUCT($F$11:$F1989),16))</f>
        <v>1.6181199819025001</v>
      </c>
      <c r="H1990" s="42">
        <f t="shared" ca="1" si="462"/>
        <v>1.59279356520284</v>
      </c>
      <c r="I1990" s="42">
        <f t="shared" ca="1" si="463"/>
        <v>1.01590063</v>
      </c>
      <c r="J1990" s="40">
        <f t="shared" si="458"/>
        <v>3.5999999999999997E-2</v>
      </c>
      <c r="K1990" s="98">
        <f t="shared" si="464"/>
        <v>43840</v>
      </c>
      <c r="L1990" s="43">
        <f t="shared" si="459"/>
        <v>109</v>
      </c>
      <c r="M1990" s="44">
        <f t="shared" si="465"/>
        <v>110</v>
      </c>
      <c r="N1990" s="8">
        <f t="shared" si="466"/>
        <v>1.015557821</v>
      </c>
      <c r="O1990" s="8">
        <f t="shared" ca="1" si="467"/>
        <v>1.0317058299999999</v>
      </c>
      <c r="P1990" s="44">
        <v>0</v>
      </c>
      <c r="Q1990" s="42">
        <f t="shared" ca="1" si="468"/>
        <v>52607.364271879997</v>
      </c>
      <c r="R1990" s="42"/>
      <c r="S1990" s="34">
        <f t="shared" si="469"/>
        <v>0</v>
      </c>
      <c r="T1990" s="34"/>
    </row>
    <row r="1991" spans="1:20" x14ac:dyDescent="0.2">
      <c r="A1991" s="38">
        <f t="shared" si="457"/>
        <v>44004</v>
      </c>
      <c r="B1991" s="39">
        <f t="shared" ca="1" si="460"/>
        <v>1711840.517035539</v>
      </c>
      <c r="C1991" s="34">
        <f t="shared" ca="1" si="461"/>
        <v>1659233.1527636591</v>
      </c>
      <c r="D1991" s="34"/>
      <c r="E1991" s="40">
        <f ca="1">IF(A1991&lt;$B$1,VLOOKUP(A1991,[1]DI!$A$4:$B$15000,2,FALSE),0)</f>
        <v>2.1500000000000005E-2</v>
      </c>
      <c r="F1991" s="41">
        <f t="shared" ca="1" si="456"/>
        <v>1.00008441679812</v>
      </c>
      <c r="G1991" s="41">
        <f ca="1">(TRUNC(PRODUCT($F$11:$F1990),16))</f>
        <v>1.6181199819025001</v>
      </c>
      <c r="H1991" s="42">
        <f t="shared" ca="1" si="462"/>
        <v>1.59279356520284</v>
      </c>
      <c r="I1991" s="42">
        <f t="shared" ca="1" si="463"/>
        <v>1.01590063</v>
      </c>
      <c r="J1991" s="40">
        <f t="shared" si="458"/>
        <v>3.5999999999999997E-2</v>
      </c>
      <c r="K1991" s="98">
        <f t="shared" si="464"/>
        <v>43840</v>
      </c>
      <c r="L1991" s="43">
        <f t="shared" si="459"/>
        <v>110</v>
      </c>
      <c r="M1991" s="44">
        <f t="shared" si="465"/>
        <v>110</v>
      </c>
      <c r="N1991" s="8">
        <f t="shared" si="466"/>
        <v>1.015557821</v>
      </c>
      <c r="O1991" s="8">
        <f t="shared" ca="1" si="467"/>
        <v>1.0317058299999999</v>
      </c>
      <c r="P1991" s="44">
        <v>0</v>
      </c>
      <c r="Q1991" s="42">
        <f t="shared" ca="1" si="468"/>
        <v>52607.364271879997</v>
      </c>
      <c r="R1991" s="42"/>
      <c r="S1991" s="34">
        <f t="shared" si="469"/>
        <v>0</v>
      </c>
      <c r="T1991" s="34"/>
    </row>
    <row r="1992" spans="1:20" x14ac:dyDescent="0.2">
      <c r="A1992" s="38">
        <f t="shared" si="457"/>
        <v>44005</v>
      </c>
      <c r="B1992" s="39">
        <f t="shared" ca="1" si="460"/>
        <v>1712225.3131144692</v>
      </c>
      <c r="C1992" s="34">
        <f t="shared" ca="1" si="461"/>
        <v>1659233.1527636591</v>
      </c>
      <c r="D1992" s="34"/>
      <c r="E1992" s="40">
        <f ca="1">IF(A1992&lt;$B$1,VLOOKUP(A1992,[1]DI!$A$4:$B$15000,2,FALSE),0)</f>
        <v>2.1500000000000005E-2</v>
      </c>
      <c r="F1992" s="41">
        <f t="shared" ca="1" si="456"/>
        <v>1.00008441679812</v>
      </c>
      <c r="G1992" s="41">
        <f ca="1">(TRUNC(PRODUCT($F$11:$F1991),16))</f>
        <v>1.61825657841035</v>
      </c>
      <c r="H1992" s="42">
        <f t="shared" ca="1" si="462"/>
        <v>1.59279356520284</v>
      </c>
      <c r="I1992" s="42">
        <f t="shared" ca="1" si="463"/>
        <v>1.0159863899999999</v>
      </c>
      <c r="J1992" s="40">
        <f t="shared" si="458"/>
        <v>3.5999999999999997E-2</v>
      </c>
      <c r="K1992" s="98">
        <f t="shared" si="464"/>
        <v>43840</v>
      </c>
      <c r="L1992" s="43">
        <f t="shared" si="459"/>
        <v>111</v>
      </c>
      <c r="M1992" s="44">
        <f t="shared" si="465"/>
        <v>111</v>
      </c>
      <c r="N1992" s="8">
        <f t="shared" si="466"/>
        <v>1.0157003600000001</v>
      </c>
      <c r="O1992" s="8">
        <f t="shared" ca="1" si="467"/>
        <v>1.031937742</v>
      </c>
      <c r="P1992" s="44">
        <v>0</v>
      </c>
      <c r="Q1992" s="42">
        <f t="shared" ca="1" si="468"/>
        <v>52992.160350810002</v>
      </c>
      <c r="R1992" s="42"/>
      <c r="S1992" s="34">
        <f t="shared" si="469"/>
        <v>0</v>
      </c>
      <c r="T1992" s="34"/>
    </row>
    <row r="1993" spans="1:20" x14ac:dyDescent="0.2">
      <c r="A1993" s="38">
        <f t="shared" si="457"/>
        <v>44006</v>
      </c>
      <c r="B1993" s="39">
        <f t="shared" ca="1" si="460"/>
        <v>1712610.185518119</v>
      </c>
      <c r="C1993" s="34">
        <f t="shared" ca="1" si="461"/>
        <v>1659233.1527636591</v>
      </c>
      <c r="D1993" s="34"/>
      <c r="E1993" s="40">
        <f ca="1">IF(A1993&lt;$B$1,VLOOKUP(A1993,[1]DI!$A$4:$B$15000,2,FALSE),0)</f>
        <v>2.1500000000000005E-2</v>
      </c>
      <c r="F1993" s="41">
        <f t="shared" ca="1" si="456"/>
        <v>1.00008441679812</v>
      </c>
      <c r="G1993" s="41">
        <f ca="1">(TRUNC(PRODUCT($F$11:$F1992),16))</f>
        <v>1.61839318644924</v>
      </c>
      <c r="H1993" s="42">
        <f t="shared" ca="1" si="462"/>
        <v>1.59279356520284</v>
      </c>
      <c r="I1993" s="42">
        <f t="shared" ca="1" si="463"/>
        <v>1.0160721500000001</v>
      </c>
      <c r="J1993" s="40">
        <f t="shared" si="458"/>
        <v>3.5999999999999997E-2</v>
      </c>
      <c r="K1993" s="98">
        <f t="shared" si="464"/>
        <v>43840</v>
      </c>
      <c r="L1993" s="43">
        <f t="shared" si="459"/>
        <v>112</v>
      </c>
      <c r="M1993" s="44">
        <f t="shared" si="465"/>
        <v>112</v>
      </c>
      <c r="N1993" s="8">
        <f t="shared" si="466"/>
        <v>1.0158429200000001</v>
      </c>
      <c r="O1993" s="8">
        <f t="shared" ca="1" si="467"/>
        <v>1.0321697000000001</v>
      </c>
      <c r="P1993" s="44">
        <v>0</v>
      </c>
      <c r="Q1993" s="42">
        <f t="shared" ca="1" si="468"/>
        <v>53377.03275446</v>
      </c>
      <c r="R1993" s="42"/>
      <c r="S1993" s="34">
        <f t="shared" si="469"/>
        <v>0</v>
      </c>
      <c r="T1993" s="34"/>
    </row>
    <row r="1994" spans="1:20" x14ac:dyDescent="0.2">
      <c r="A1994" s="38">
        <f t="shared" si="457"/>
        <v>44007</v>
      </c>
      <c r="B1994" s="39">
        <f t="shared" ca="1" si="460"/>
        <v>1712995.1641126892</v>
      </c>
      <c r="C1994" s="34">
        <f t="shared" ca="1" si="461"/>
        <v>1659233.1527636591</v>
      </c>
      <c r="D1994" s="34"/>
      <c r="E1994" s="40">
        <f ca="1">IF(A1994&lt;$B$1,VLOOKUP(A1994,[1]DI!$A$4:$B$15000,2,FALSE),0)</f>
        <v>2.1500000000000005E-2</v>
      </c>
      <c r="F1994" s="41">
        <f t="shared" ca="1" si="456"/>
        <v>1.00008441679812</v>
      </c>
      <c r="G1994" s="41">
        <f ca="1">(TRUNC(PRODUCT($F$11:$F1993),16))</f>
        <v>1.6185298060201401</v>
      </c>
      <c r="H1994" s="42">
        <f t="shared" ca="1" si="462"/>
        <v>1.59279356520284</v>
      </c>
      <c r="I1994" s="42">
        <f t="shared" ca="1" si="463"/>
        <v>1.0161579300000001</v>
      </c>
      <c r="J1994" s="40">
        <f t="shared" si="458"/>
        <v>3.5999999999999997E-2</v>
      </c>
      <c r="K1994" s="98">
        <f t="shared" si="464"/>
        <v>43840</v>
      </c>
      <c r="L1994" s="43">
        <f t="shared" si="459"/>
        <v>113</v>
      </c>
      <c r="M1994" s="44">
        <f t="shared" si="465"/>
        <v>113</v>
      </c>
      <c r="N1994" s="8">
        <f t="shared" si="466"/>
        <v>1.0159854989999999</v>
      </c>
      <c r="O1994" s="8">
        <f t="shared" ca="1" si="467"/>
        <v>1.0324017219999999</v>
      </c>
      <c r="P1994" s="44">
        <v>0</v>
      </c>
      <c r="Q1994" s="42">
        <f t="shared" ca="1" si="468"/>
        <v>53762.011349029999</v>
      </c>
      <c r="R1994" s="42"/>
      <c r="S1994" s="34">
        <f t="shared" si="469"/>
        <v>0</v>
      </c>
      <c r="T1994" s="34"/>
    </row>
    <row r="1995" spans="1:20" x14ac:dyDescent="0.2">
      <c r="A1995" s="38">
        <f t="shared" si="457"/>
        <v>44008</v>
      </c>
      <c r="B1995" s="39">
        <f t="shared" ca="1" si="460"/>
        <v>1713380.2157135191</v>
      </c>
      <c r="C1995" s="34">
        <f t="shared" ca="1" si="461"/>
        <v>1659233.1527636591</v>
      </c>
      <c r="D1995" s="34"/>
      <c r="E1995" s="40">
        <f ca="1">IF(A1995&lt;$B$1,VLOOKUP(A1995,[1]DI!$A$4:$B$15000,2,FALSE),0)</f>
        <v>2.1500000000000005E-2</v>
      </c>
      <c r="F1995" s="41">
        <f t="shared" ca="1" si="456"/>
        <v>1.00008441679812</v>
      </c>
      <c r="G1995" s="41">
        <f ca="1">(TRUNC(PRODUCT($F$11:$F1994),16))</f>
        <v>1.61866643712402</v>
      </c>
      <c r="H1995" s="42">
        <f t="shared" ca="1" si="462"/>
        <v>1.59279356520284</v>
      </c>
      <c r="I1995" s="42">
        <f t="shared" ca="1" si="463"/>
        <v>1.0162437099999999</v>
      </c>
      <c r="J1995" s="40">
        <f t="shared" si="458"/>
        <v>3.5999999999999997E-2</v>
      </c>
      <c r="K1995" s="98">
        <f t="shared" si="464"/>
        <v>43840</v>
      </c>
      <c r="L1995" s="43">
        <f t="shared" si="459"/>
        <v>114</v>
      </c>
      <c r="M1995" s="44">
        <f t="shared" si="465"/>
        <v>114</v>
      </c>
      <c r="N1995" s="8">
        <f t="shared" si="466"/>
        <v>1.016128098</v>
      </c>
      <c r="O1995" s="8">
        <f t="shared" ca="1" si="467"/>
        <v>1.0326337880000001</v>
      </c>
      <c r="P1995" s="44">
        <v>0</v>
      </c>
      <c r="Q1995" s="42">
        <f t="shared" ca="1" si="468"/>
        <v>54147.062949860003</v>
      </c>
      <c r="R1995" s="42"/>
      <c r="S1995" s="34">
        <f t="shared" si="469"/>
        <v>0</v>
      </c>
      <c r="T1995" s="34"/>
    </row>
    <row r="1996" spans="1:20" x14ac:dyDescent="0.2">
      <c r="A1996" s="38">
        <f t="shared" si="457"/>
        <v>44009</v>
      </c>
      <c r="B1996" s="39">
        <f t="shared" ca="1" si="460"/>
        <v>1713765.3618906292</v>
      </c>
      <c r="C1996" s="34">
        <f t="shared" ca="1" si="461"/>
        <v>1659233.1527636591</v>
      </c>
      <c r="D1996" s="34"/>
      <c r="E1996" s="40">
        <f ca="1">IF(A1996&lt;$B$1,VLOOKUP(A1996,[1]DI!$A$4:$B$15000,2,FALSE),0)</f>
        <v>0</v>
      </c>
      <c r="F1996" s="41">
        <f t="shared" ref="F1996:F2059" ca="1" si="470">IF(A1996&lt;A$9,1,ROUND(((1+E1996)^(1/252)),16))</f>
        <v>1</v>
      </c>
      <c r="G1996" s="41">
        <f ca="1">(TRUNC(PRODUCT($F$11:$F1995),16))</f>
        <v>1.61880307976187</v>
      </c>
      <c r="H1996" s="42">
        <f t="shared" ca="1" si="462"/>
        <v>1.59279356520284</v>
      </c>
      <c r="I1996" s="42">
        <f t="shared" ca="1" si="463"/>
        <v>1.0163295000000001</v>
      </c>
      <c r="J1996" s="40">
        <f t="shared" si="458"/>
        <v>3.5999999999999997E-2</v>
      </c>
      <c r="K1996" s="98">
        <f t="shared" si="464"/>
        <v>43840</v>
      </c>
      <c r="L1996" s="43">
        <f t="shared" si="459"/>
        <v>114</v>
      </c>
      <c r="M1996" s="44">
        <f t="shared" si="465"/>
        <v>115</v>
      </c>
      <c r="N1996" s="8">
        <f t="shared" si="466"/>
        <v>1.0162707179999999</v>
      </c>
      <c r="O1996" s="8">
        <f t="shared" ca="1" si="467"/>
        <v>1.032865911</v>
      </c>
      <c r="P1996" s="44">
        <v>0</v>
      </c>
      <c r="Q1996" s="42">
        <f t="shared" ca="1" si="468"/>
        <v>54532.209126970003</v>
      </c>
      <c r="R1996" s="42"/>
      <c r="S1996" s="34">
        <f t="shared" si="469"/>
        <v>0</v>
      </c>
      <c r="T1996" s="34"/>
    </row>
    <row r="1997" spans="1:20" x14ac:dyDescent="0.2">
      <c r="A1997" s="38">
        <f t="shared" ref="A1997:A2060" si="471">(A1996+1)</f>
        <v>44010</v>
      </c>
      <c r="B1997" s="39">
        <f t="shared" ca="1" si="460"/>
        <v>1713765.3618906292</v>
      </c>
      <c r="C1997" s="34">
        <f t="shared" ca="1" si="461"/>
        <v>1659233.1527636591</v>
      </c>
      <c r="D1997" s="34"/>
      <c r="E1997" s="40">
        <f ca="1">IF(A1997&lt;$B$1,VLOOKUP(A1997,[1]DI!$A$4:$B$15000,2,FALSE),0)</f>
        <v>0</v>
      </c>
      <c r="F1997" s="41">
        <f t="shared" ca="1" si="470"/>
        <v>1</v>
      </c>
      <c r="G1997" s="41">
        <f ca="1">(TRUNC(PRODUCT($F$11:$F1996),16))</f>
        <v>1.61880307976187</v>
      </c>
      <c r="H1997" s="42">
        <f t="shared" ca="1" si="462"/>
        <v>1.59279356520284</v>
      </c>
      <c r="I1997" s="42">
        <f t="shared" ca="1" si="463"/>
        <v>1.0163295000000001</v>
      </c>
      <c r="J1997" s="40">
        <f t="shared" ref="J1997:J2060" si="472">J1996</f>
        <v>3.5999999999999997E-2</v>
      </c>
      <c r="K1997" s="98">
        <f t="shared" si="464"/>
        <v>43840</v>
      </c>
      <c r="L1997" s="43">
        <f t="shared" si="459"/>
        <v>114</v>
      </c>
      <c r="M1997" s="44">
        <f t="shared" si="465"/>
        <v>115</v>
      </c>
      <c r="N1997" s="8">
        <f t="shared" si="466"/>
        <v>1.0162707179999999</v>
      </c>
      <c r="O1997" s="8">
        <f t="shared" ca="1" si="467"/>
        <v>1.032865911</v>
      </c>
      <c r="P1997" s="44">
        <v>0</v>
      </c>
      <c r="Q1997" s="42">
        <f t="shared" ca="1" si="468"/>
        <v>54532.209126970003</v>
      </c>
      <c r="R1997" s="42"/>
      <c r="S1997" s="34">
        <f t="shared" si="469"/>
        <v>0</v>
      </c>
      <c r="T1997" s="34"/>
    </row>
    <row r="1998" spans="1:20" x14ac:dyDescent="0.2">
      <c r="A1998" s="38">
        <f t="shared" si="471"/>
        <v>44011</v>
      </c>
      <c r="B1998" s="39">
        <f t="shared" ca="1" si="460"/>
        <v>1713765.3618906292</v>
      </c>
      <c r="C1998" s="34">
        <f t="shared" ca="1" si="461"/>
        <v>1659233.1527636591</v>
      </c>
      <c r="D1998" s="34"/>
      <c r="E1998" s="40">
        <f ca="1">IF(A1998&lt;$B$1,VLOOKUP(A1998,[1]DI!$A$4:$B$15000,2,FALSE),0)</f>
        <v>2.1500000000000005E-2</v>
      </c>
      <c r="F1998" s="41">
        <f t="shared" ca="1" si="470"/>
        <v>1.00008441679812</v>
      </c>
      <c r="G1998" s="41">
        <f ca="1">(TRUNC(PRODUCT($F$11:$F1997),16))</f>
        <v>1.61880307976187</v>
      </c>
      <c r="H1998" s="42">
        <f t="shared" ca="1" si="462"/>
        <v>1.59279356520284</v>
      </c>
      <c r="I1998" s="42">
        <f t="shared" ca="1" si="463"/>
        <v>1.0163295000000001</v>
      </c>
      <c r="J1998" s="40">
        <f t="shared" si="472"/>
        <v>3.5999999999999997E-2</v>
      </c>
      <c r="K1998" s="98">
        <f t="shared" si="464"/>
        <v>43840</v>
      </c>
      <c r="L1998" s="43">
        <f t="shared" ref="L1998:L2001" si="473">IF(A1998&gt;K1998,IF(NETWORKDAYS(K1998,A1998,$W$12:$W$197)-1=0,1,NETWORKDAYS(K1998,A1998,$W$12:$W$197)-1),0)</f>
        <v>115</v>
      </c>
      <c r="M1998" s="44">
        <f t="shared" si="465"/>
        <v>115</v>
      </c>
      <c r="N1998" s="8">
        <f t="shared" si="466"/>
        <v>1.0162707179999999</v>
      </c>
      <c r="O1998" s="8">
        <f t="shared" ca="1" si="467"/>
        <v>1.032865911</v>
      </c>
      <c r="P1998" s="44">
        <v>0</v>
      </c>
      <c r="Q1998" s="42">
        <f t="shared" ca="1" si="468"/>
        <v>54532.209126970003</v>
      </c>
      <c r="R1998" s="42"/>
      <c r="S1998" s="34">
        <f t="shared" si="469"/>
        <v>0</v>
      </c>
      <c r="T1998" s="34"/>
    </row>
    <row r="1999" spans="1:20" x14ac:dyDescent="0.2">
      <c r="A1999" s="38">
        <f t="shared" si="471"/>
        <v>44012</v>
      </c>
      <c r="B1999" s="39">
        <f t="shared" ca="1" si="460"/>
        <v>1714150.5794147791</v>
      </c>
      <c r="C1999" s="34">
        <f t="shared" ca="1" si="461"/>
        <v>1659233.1527636591</v>
      </c>
      <c r="D1999" s="34"/>
      <c r="E1999" s="40">
        <f ca="1">IF(A1999&lt;$B$1,VLOOKUP(A1999,[1]DI!$A$4:$B$15000,2,FALSE),0)</f>
        <v>2.1500000000000005E-2</v>
      </c>
      <c r="F1999" s="41">
        <f t="shared" ca="1" si="470"/>
        <v>1.00008441679812</v>
      </c>
      <c r="G1999" s="41">
        <f ca="1">(TRUNC(PRODUCT($F$11:$F1998),16))</f>
        <v>1.6189397339346501</v>
      </c>
      <c r="H1999" s="42">
        <f t="shared" ca="1" si="462"/>
        <v>1.59279356520284</v>
      </c>
      <c r="I1999" s="42">
        <f t="shared" ca="1" si="463"/>
        <v>1.0164152900000001</v>
      </c>
      <c r="J1999" s="40">
        <f t="shared" si="472"/>
        <v>3.5999999999999997E-2</v>
      </c>
      <c r="K1999" s="98">
        <f t="shared" si="464"/>
        <v>43840</v>
      </c>
      <c r="L1999" s="43">
        <f t="shared" si="473"/>
        <v>116</v>
      </c>
      <c r="M1999" s="44">
        <f t="shared" si="465"/>
        <v>116</v>
      </c>
      <c r="N1999" s="8">
        <f t="shared" si="466"/>
        <v>1.016413357</v>
      </c>
      <c r="O1999" s="8">
        <f t="shared" ca="1" si="467"/>
        <v>1.033098077</v>
      </c>
      <c r="P1999" s="44">
        <v>0</v>
      </c>
      <c r="Q1999" s="42">
        <f t="shared" ca="1" si="468"/>
        <v>54917.426651119997</v>
      </c>
      <c r="R1999" s="42"/>
      <c r="S1999" s="34">
        <f t="shared" si="469"/>
        <v>0</v>
      </c>
      <c r="T1999" s="34"/>
    </row>
    <row r="2000" spans="1:20" x14ac:dyDescent="0.2">
      <c r="A2000" s="38">
        <f t="shared" si="471"/>
        <v>44013</v>
      </c>
      <c r="B2000" s="39">
        <f t="shared" ca="1" si="460"/>
        <v>1714535.8881967491</v>
      </c>
      <c r="C2000" s="34">
        <f t="shared" ca="1" si="461"/>
        <v>1659233.1527636591</v>
      </c>
      <c r="D2000" s="34"/>
      <c r="E2000" s="40">
        <f ca="1">IF(A2000&lt;$B$1,VLOOKUP(A2000,[1]DI!$A$4:$B$15000,2,FALSE),0)</f>
        <v>2.1500000000000005E-2</v>
      </c>
      <c r="F2000" s="41">
        <f t="shared" ca="1" si="470"/>
        <v>1.00008441679812</v>
      </c>
      <c r="G2000" s="41">
        <f ca="1">(TRUNC(PRODUCT($F$11:$F1999),16))</f>
        <v>1.6190763996433399</v>
      </c>
      <c r="H2000" s="42">
        <f t="shared" ca="1" si="462"/>
        <v>1.59279356520284</v>
      </c>
      <c r="I2000" s="42">
        <f t="shared" ca="1" si="463"/>
        <v>1.01650109</v>
      </c>
      <c r="J2000" s="40">
        <f t="shared" si="472"/>
        <v>3.5999999999999997E-2</v>
      </c>
      <c r="K2000" s="98">
        <f t="shared" si="464"/>
        <v>43840</v>
      </c>
      <c r="L2000" s="43">
        <f t="shared" si="473"/>
        <v>117</v>
      </c>
      <c r="M2000" s="44">
        <f t="shared" si="465"/>
        <v>117</v>
      </c>
      <c r="N2000" s="8">
        <f t="shared" si="466"/>
        <v>1.016556016</v>
      </c>
      <c r="O2000" s="8">
        <f t="shared" ca="1" si="467"/>
        <v>1.0333302980000001</v>
      </c>
      <c r="P2000" s="44">
        <v>0</v>
      </c>
      <c r="Q2000" s="42">
        <f t="shared" ca="1" si="468"/>
        <v>55302.735433089998</v>
      </c>
      <c r="R2000" s="42"/>
      <c r="S2000" s="34">
        <f t="shared" si="469"/>
        <v>0</v>
      </c>
      <c r="T2000" s="34"/>
    </row>
    <row r="2001" spans="1:20" x14ac:dyDescent="0.2">
      <c r="A2001" s="38">
        <f t="shared" si="471"/>
        <v>44014</v>
      </c>
      <c r="B2001" s="39">
        <f t="shared" ca="1" si="460"/>
        <v>1714921.2915549991</v>
      </c>
      <c r="C2001" s="34">
        <f t="shared" ca="1" si="461"/>
        <v>1659233.1527636591</v>
      </c>
      <c r="D2001" s="34"/>
      <c r="E2001" s="40">
        <f ca="1">IF(A2001&lt;$B$1,VLOOKUP(A2001,[1]DI!$A$4:$B$15000,2,FALSE),0)</f>
        <v>2.1500000000000005E-2</v>
      </c>
      <c r="F2001" s="41">
        <f t="shared" ca="1" si="470"/>
        <v>1.00008441679812</v>
      </c>
      <c r="G2001" s="41">
        <f ca="1">(TRUNC(PRODUCT($F$11:$F2000),16))</f>
        <v>1.6192130768889099</v>
      </c>
      <c r="H2001" s="42">
        <f t="shared" ca="1" si="462"/>
        <v>1.59279356520284</v>
      </c>
      <c r="I2001" s="42">
        <f t="shared" ca="1" si="463"/>
        <v>1.0165869000000001</v>
      </c>
      <c r="J2001" s="40">
        <f t="shared" si="472"/>
        <v>3.5999999999999997E-2</v>
      </c>
      <c r="K2001" s="98">
        <f t="shared" si="464"/>
        <v>43840</v>
      </c>
      <c r="L2001" s="43">
        <f t="shared" si="473"/>
        <v>118</v>
      </c>
      <c r="M2001" s="44">
        <f t="shared" si="465"/>
        <v>118</v>
      </c>
      <c r="N2001" s="8">
        <f t="shared" si="466"/>
        <v>1.016698696</v>
      </c>
      <c r="O2001" s="8">
        <f t="shared" ca="1" si="467"/>
        <v>1.033562576</v>
      </c>
      <c r="P2001" s="44">
        <v>0</v>
      </c>
      <c r="Q2001" s="42">
        <f t="shared" ca="1" si="468"/>
        <v>55688.138791340003</v>
      </c>
      <c r="R2001" s="42"/>
      <c r="S2001" s="34">
        <f t="shared" si="469"/>
        <v>0</v>
      </c>
      <c r="T2001" s="34"/>
    </row>
    <row r="2002" spans="1:20" x14ac:dyDescent="0.2">
      <c r="A2002" s="38">
        <f t="shared" si="471"/>
        <v>44015</v>
      </c>
      <c r="B2002" s="39">
        <f t="shared" ref="B2002:B2065" ca="1" si="474">IF(A2002&lt;=TODAY(),C2002+Q2002,IF(AND(A2002&gt;TODAY(),A2002&lt;=$B$1),IF(VLOOKUP(TODAY(),$A$10:$E$2000,5,FALSE)=0,"n.d",C2002+Q2002),"n.d"))</f>
        <v>1715306.7828526192</v>
      </c>
      <c r="C2002" s="34">
        <f t="shared" ref="C2002:C2065" ca="1" si="475">(C2001-S2001)</f>
        <v>1659233.1527636591</v>
      </c>
      <c r="D2002" s="34"/>
      <c r="E2002" s="40">
        <f ca="1">IF(A2002&lt;$B$1,VLOOKUP(A2002,[1]DI!$A$4:$B$15000,2,FALSE),0)</f>
        <v>2.1500000000000005E-2</v>
      </c>
      <c r="F2002" s="41">
        <f t="shared" ca="1" si="470"/>
        <v>1.00008441679812</v>
      </c>
      <c r="G2002" s="41">
        <f ca="1">(TRUNC(PRODUCT($F$11:$F2001),16))</f>
        <v>1.6193497656723299</v>
      </c>
      <c r="H2002" s="42">
        <f t="shared" ref="H2002:H2065" ca="1" si="476">IF(P2001&gt;0,G2001,H2001)</f>
        <v>1.59279356520284</v>
      </c>
      <c r="I2002" s="42">
        <f t="shared" ref="I2002:I2065" ca="1" si="477">ROUND(G2002/H2002,8)</f>
        <v>1.0166727200000001</v>
      </c>
      <c r="J2002" s="40">
        <f t="shared" si="472"/>
        <v>3.5999999999999997E-2</v>
      </c>
      <c r="K2002" s="98">
        <f t="shared" ref="K2002:K2065" si="478">IF(P2001&gt;0,A2001,K2001)</f>
        <v>43840</v>
      </c>
      <c r="L2002" s="43">
        <f t="shared" ref="L2002:L2065" si="479">IF(A2002&gt;K2002,IF(NETWORKDAYS(K2002,A2002,$W$12:$W$197)-1=0,1,NETWORKDAYS(K2002,A2002,$W$12:$W$197)-1),0)</f>
        <v>119</v>
      </c>
      <c r="M2002" s="44">
        <f t="shared" ref="M2002:M2065" si="480">IF(AND(L2002=1,L2001=1),1,IF(L2002&gt;0,IF(L2002=L2001,L2002+1,L2002),0))</f>
        <v>119</v>
      </c>
      <c r="N2002" s="8">
        <f t="shared" ref="N2002:N2065" si="481">ROUND((J2002+1)^(M2002/252),9)</f>
        <v>1.0168413949999999</v>
      </c>
      <c r="O2002" s="8">
        <f t="shared" ref="O2002:O2065" ca="1" si="482">ROUND(I2002*N2002,9)</f>
        <v>1.0337949070000001</v>
      </c>
      <c r="P2002" s="44">
        <v>0</v>
      </c>
      <c r="Q2002" s="42">
        <f t="shared" ref="Q2002:Q2065" ca="1" si="483">TRUNC(((O2002-1)*C2002),8)</f>
        <v>56073.630088960002</v>
      </c>
      <c r="R2002" s="42"/>
      <c r="S2002" s="34">
        <f t="shared" ref="S2002:S2065" si="484">IF(T2002&gt;0,T2002-Q2002,0)</f>
        <v>0</v>
      </c>
      <c r="T2002" s="34"/>
    </row>
    <row r="2003" spans="1:20" x14ac:dyDescent="0.2">
      <c r="A2003" s="38">
        <f t="shared" si="471"/>
        <v>44016</v>
      </c>
      <c r="B2003" s="39">
        <f t="shared" ca="1" si="474"/>
        <v>1715692.3504749592</v>
      </c>
      <c r="C2003" s="34">
        <f t="shared" ca="1" si="475"/>
        <v>1659233.1527636591</v>
      </c>
      <c r="D2003" s="34"/>
      <c r="E2003" s="40">
        <f ca="1">IF(A2003&lt;$B$1,VLOOKUP(A2003,[1]DI!$A$4:$B$15000,2,FALSE),0)</f>
        <v>0</v>
      </c>
      <c r="F2003" s="41">
        <f t="shared" ca="1" si="470"/>
        <v>1</v>
      </c>
      <c r="G2003" s="41">
        <f ca="1">(TRUNC(PRODUCT($F$11:$F2002),16))</f>
        <v>1.61948646599458</v>
      </c>
      <c r="H2003" s="42">
        <f t="shared" ca="1" si="476"/>
        <v>1.59279356520284</v>
      </c>
      <c r="I2003" s="42">
        <f t="shared" ca="1" si="477"/>
        <v>1.0167585400000001</v>
      </c>
      <c r="J2003" s="40">
        <f t="shared" si="472"/>
        <v>3.5999999999999997E-2</v>
      </c>
      <c r="K2003" s="98">
        <f t="shared" si="478"/>
        <v>43840</v>
      </c>
      <c r="L2003" s="43">
        <f t="shared" si="479"/>
        <v>119</v>
      </c>
      <c r="M2003" s="44">
        <f t="shared" si="480"/>
        <v>120</v>
      </c>
      <c r="N2003" s="8">
        <f t="shared" si="481"/>
        <v>1.0169841150000001</v>
      </c>
      <c r="O2003" s="8">
        <f t="shared" ca="1" si="482"/>
        <v>1.034027284</v>
      </c>
      <c r="P2003" s="44">
        <v>0</v>
      </c>
      <c r="Q2003" s="42">
        <f t="shared" ca="1" si="483"/>
        <v>56459.197711300003</v>
      </c>
      <c r="R2003" s="42"/>
      <c r="S2003" s="34">
        <f t="shared" si="484"/>
        <v>0</v>
      </c>
      <c r="T2003" s="34"/>
    </row>
    <row r="2004" spans="1:20" x14ac:dyDescent="0.2">
      <c r="A2004" s="38">
        <f t="shared" si="471"/>
        <v>44017</v>
      </c>
      <c r="B2004" s="39">
        <f t="shared" ca="1" si="474"/>
        <v>1715692.3504749592</v>
      </c>
      <c r="C2004" s="34">
        <f t="shared" ca="1" si="475"/>
        <v>1659233.1527636591</v>
      </c>
      <c r="D2004" s="34"/>
      <c r="E2004" s="40">
        <f ca="1">IF(A2004&lt;$B$1,VLOOKUP(A2004,[1]DI!$A$4:$B$15000,2,FALSE),0)</f>
        <v>0</v>
      </c>
      <c r="F2004" s="41">
        <f t="shared" ca="1" si="470"/>
        <v>1</v>
      </c>
      <c r="G2004" s="41">
        <f ca="1">(TRUNC(PRODUCT($F$11:$F2003),16))</f>
        <v>1.61948646599458</v>
      </c>
      <c r="H2004" s="42">
        <f t="shared" ca="1" si="476"/>
        <v>1.59279356520284</v>
      </c>
      <c r="I2004" s="42">
        <f t="shared" ca="1" si="477"/>
        <v>1.0167585400000001</v>
      </c>
      <c r="J2004" s="40">
        <f t="shared" si="472"/>
        <v>3.5999999999999997E-2</v>
      </c>
      <c r="K2004" s="98">
        <f t="shared" si="478"/>
        <v>43840</v>
      </c>
      <c r="L2004" s="43">
        <f t="shared" si="479"/>
        <v>119</v>
      </c>
      <c r="M2004" s="44">
        <f t="shared" si="480"/>
        <v>120</v>
      </c>
      <c r="N2004" s="8">
        <f t="shared" si="481"/>
        <v>1.0169841150000001</v>
      </c>
      <c r="O2004" s="8">
        <f t="shared" ca="1" si="482"/>
        <v>1.034027284</v>
      </c>
      <c r="P2004" s="44">
        <v>0</v>
      </c>
      <c r="Q2004" s="42">
        <f t="shared" ca="1" si="483"/>
        <v>56459.197711300003</v>
      </c>
      <c r="R2004" s="42"/>
      <c r="S2004" s="34">
        <f t="shared" si="484"/>
        <v>0</v>
      </c>
      <c r="T2004" s="34"/>
    </row>
    <row r="2005" spans="1:20" x14ac:dyDescent="0.2">
      <c r="A2005" s="38">
        <f t="shared" si="471"/>
        <v>44018</v>
      </c>
      <c r="B2005" s="39">
        <f t="shared" ca="1" si="474"/>
        <v>1715692.3504749592</v>
      </c>
      <c r="C2005" s="34">
        <f t="shared" ca="1" si="475"/>
        <v>1659233.1527636591</v>
      </c>
      <c r="D2005" s="34"/>
      <c r="E2005" s="40">
        <f ca="1">IF(A2005&lt;$B$1,VLOOKUP(A2005,[1]DI!$A$4:$B$15000,2,FALSE),0)</f>
        <v>2.1500000000000005E-2</v>
      </c>
      <c r="F2005" s="41">
        <f t="shared" ca="1" si="470"/>
        <v>1.00008441679812</v>
      </c>
      <c r="G2005" s="41">
        <f ca="1">(TRUNC(PRODUCT($F$11:$F2004),16))</f>
        <v>1.61948646599458</v>
      </c>
      <c r="H2005" s="42">
        <f t="shared" ca="1" si="476"/>
        <v>1.59279356520284</v>
      </c>
      <c r="I2005" s="42">
        <f t="shared" ca="1" si="477"/>
        <v>1.0167585400000001</v>
      </c>
      <c r="J2005" s="40">
        <f t="shared" si="472"/>
        <v>3.5999999999999997E-2</v>
      </c>
      <c r="K2005" s="98">
        <f t="shared" si="478"/>
        <v>43840</v>
      </c>
      <c r="L2005" s="43">
        <f t="shared" si="479"/>
        <v>120</v>
      </c>
      <c r="M2005" s="44">
        <f t="shared" si="480"/>
        <v>120</v>
      </c>
      <c r="N2005" s="8">
        <f t="shared" si="481"/>
        <v>1.0169841150000001</v>
      </c>
      <c r="O2005" s="8">
        <f t="shared" ca="1" si="482"/>
        <v>1.034027284</v>
      </c>
      <c r="P2005" s="44">
        <v>0</v>
      </c>
      <c r="Q2005" s="42">
        <f t="shared" ca="1" si="483"/>
        <v>56459.197711300003</v>
      </c>
      <c r="R2005" s="42"/>
      <c r="S2005" s="34">
        <f t="shared" si="484"/>
        <v>0</v>
      </c>
      <c r="T2005" s="34"/>
    </row>
    <row r="2006" spans="1:20" x14ac:dyDescent="0.2">
      <c r="A2006" s="38">
        <f t="shared" si="471"/>
        <v>44019</v>
      </c>
      <c r="B2006" s="39">
        <f t="shared" ca="1" si="474"/>
        <v>1716078.0242882192</v>
      </c>
      <c r="C2006" s="34">
        <f t="shared" ca="1" si="475"/>
        <v>1659233.1527636591</v>
      </c>
      <c r="D2006" s="34"/>
      <c r="E2006" s="40">
        <f ca="1">IF(A2006&lt;$B$1,VLOOKUP(A2006,[1]DI!$A$4:$B$15000,2,FALSE),0)</f>
        <v>2.1500000000000005E-2</v>
      </c>
      <c r="F2006" s="41">
        <f t="shared" ca="1" si="470"/>
        <v>1.00008441679812</v>
      </c>
      <c r="G2006" s="41">
        <f ca="1">(TRUNC(PRODUCT($F$11:$F2005),16))</f>
        <v>1.6196231778566399</v>
      </c>
      <c r="H2006" s="42">
        <f t="shared" ca="1" si="476"/>
        <v>1.59279356520284</v>
      </c>
      <c r="I2006" s="42">
        <f t="shared" ca="1" si="477"/>
        <v>1.01684438</v>
      </c>
      <c r="J2006" s="40">
        <f t="shared" si="472"/>
        <v>3.5999999999999997E-2</v>
      </c>
      <c r="K2006" s="98">
        <f t="shared" si="478"/>
        <v>43840</v>
      </c>
      <c r="L2006" s="43">
        <f t="shared" si="479"/>
        <v>121</v>
      </c>
      <c r="M2006" s="44">
        <f t="shared" si="480"/>
        <v>121</v>
      </c>
      <c r="N2006" s="8">
        <f t="shared" si="481"/>
        <v>1.017126854</v>
      </c>
      <c r="O2006" s="8">
        <f t="shared" ca="1" si="482"/>
        <v>1.0342597250000001</v>
      </c>
      <c r="P2006" s="44">
        <v>0</v>
      </c>
      <c r="Q2006" s="42">
        <f t="shared" ca="1" si="483"/>
        <v>56844.871524560003</v>
      </c>
      <c r="R2006" s="42"/>
      <c r="S2006" s="34">
        <f t="shared" si="484"/>
        <v>0</v>
      </c>
      <c r="T2006" s="34"/>
    </row>
    <row r="2007" spans="1:20" x14ac:dyDescent="0.2">
      <c r="A2007" s="38">
        <f t="shared" si="471"/>
        <v>44020</v>
      </c>
      <c r="B2007" s="39">
        <f t="shared" ca="1" si="474"/>
        <v>1716463.7578338792</v>
      </c>
      <c r="C2007" s="34">
        <f t="shared" ca="1" si="475"/>
        <v>1659233.1527636591</v>
      </c>
      <c r="D2007" s="34"/>
      <c r="E2007" s="40">
        <f ca="1">IF(A2007&lt;$B$1,VLOOKUP(A2007,[1]DI!$A$4:$B$15000,2,FALSE),0)</f>
        <v>2.1500000000000005E-2</v>
      </c>
      <c r="F2007" s="41">
        <f t="shared" ca="1" si="470"/>
        <v>1.00008441679812</v>
      </c>
      <c r="G2007" s="41">
        <f ca="1">(TRUNC(PRODUCT($F$11:$F2006),16))</f>
        <v>1.6197599012594801</v>
      </c>
      <c r="H2007" s="42">
        <f t="shared" ca="1" si="476"/>
        <v>1.59279356520284</v>
      </c>
      <c r="I2007" s="42">
        <f t="shared" ca="1" si="477"/>
        <v>1.0169302099999999</v>
      </c>
      <c r="J2007" s="40">
        <f t="shared" si="472"/>
        <v>3.5999999999999997E-2</v>
      </c>
      <c r="K2007" s="98">
        <f t="shared" si="478"/>
        <v>43840</v>
      </c>
      <c r="L2007" s="43">
        <f t="shared" si="479"/>
        <v>122</v>
      </c>
      <c r="M2007" s="44">
        <f t="shared" si="480"/>
        <v>122</v>
      </c>
      <c r="N2007" s="8">
        <f t="shared" si="481"/>
        <v>1.0172696139999999</v>
      </c>
      <c r="O2007" s="8">
        <f t="shared" ca="1" si="482"/>
        <v>1.034492202</v>
      </c>
      <c r="P2007" s="44">
        <v>0</v>
      </c>
      <c r="Q2007" s="42">
        <f t="shared" ca="1" si="483"/>
        <v>57230.605070220001</v>
      </c>
      <c r="R2007" s="42"/>
      <c r="S2007" s="34">
        <f t="shared" si="484"/>
        <v>0</v>
      </c>
      <c r="T2007" s="34"/>
    </row>
    <row r="2008" spans="1:20" x14ac:dyDescent="0.2">
      <c r="A2008" s="38">
        <f t="shared" si="471"/>
        <v>44021</v>
      </c>
      <c r="B2008" s="39">
        <f t="shared" ca="1" si="474"/>
        <v>1716849.5975704491</v>
      </c>
      <c r="C2008" s="34">
        <f t="shared" ca="1" si="475"/>
        <v>1659233.1527636591</v>
      </c>
      <c r="D2008" s="34"/>
      <c r="E2008" s="40">
        <f ca="1">IF(A2008&lt;$B$1,VLOOKUP(A2008,[1]DI!$A$4:$B$15000,2,FALSE),0)</f>
        <v>2.1500000000000005E-2</v>
      </c>
      <c r="F2008" s="41">
        <f t="shared" ca="1" si="470"/>
        <v>1.00008441679812</v>
      </c>
      <c r="G2008" s="41">
        <f ca="1">(TRUNC(PRODUCT($F$11:$F2007),16))</f>
        <v>1.6198966362040701</v>
      </c>
      <c r="H2008" s="42">
        <f t="shared" ca="1" si="476"/>
        <v>1.59279356520284</v>
      </c>
      <c r="I2008" s="42">
        <f t="shared" ca="1" si="477"/>
        <v>1.01701606</v>
      </c>
      <c r="J2008" s="40">
        <f t="shared" si="472"/>
        <v>3.5999999999999997E-2</v>
      </c>
      <c r="K2008" s="98">
        <f t="shared" si="478"/>
        <v>43840</v>
      </c>
      <c r="L2008" s="43">
        <f t="shared" si="479"/>
        <v>123</v>
      </c>
      <c r="M2008" s="44">
        <f t="shared" si="480"/>
        <v>123</v>
      </c>
      <c r="N2008" s="8">
        <f t="shared" si="481"/>
        <v>1.0174123930000001</v>
      </c>
      <c r="O2008" s="8">
        <f t="shared" ca="1" si="482"/>
        <v>1.0347247429999999</v>
      </c>
      <c r="P2008" s="44">
        <v>0</v>
      </c>
      <c r="Q2008" s="42">
        <f t="shared" ca="1" si="483"/>
        <v>57616.444806790001</v>
      </c>
      <c r="R2008" s="42"/>
      <c r="S2008" s="34">
        <f t="shared" si="484"/>
        <v>0</v>
      </c>
      <c r="T2008" s="34"/>
    </row>
    <row r="2009" spans="1:20" x14ac:dyDescent="0.2">
      <c r="A2009" s="38">
        <f t="shared" si="471"/>
        <v>44022</v>
      </c>
      <c r="B2009" s="39">
        <f t="shared" ca="1" si="474"/>
        <v>1717235.5136317492</v>
      </c>
      <c r="C2009" s="34">
        <f t="shared" ca="1" si="475"/>
        <v>1659233.1527636591</v>
      </c>
      <c r="D2009" s="34"/>
      <c r="E2009" s="40">
        <f ca="1">IF(A2009&lt;$B$1,VLOOKUP(A2009,[1]DI!$A$4:$B$15000,2,FALSE),0)</f>
        <v>2.1500000000000005E-2</v>
      </c>
      <c r="F2009" s="41">
        <f t="shared" ca="1" si="470"/>
        <v>1.00008441679812</v>
      </c>
      <c r="G2009" s="41">
        <f ca="1">(TRUNC(PRODUCT($F$11:$F2008),16))</f>
        <v>1.62003338269138</v>
      </c>
      <c r="H2009" s="42">
        <f t="shared" ca="1" si="476"/>
        <v>1.59279356520284</v>
      </c>
      <c r="I2009" s="42">
        <f t="shared" ca="1" si="477"/>
        <v>1.0171019100000001</v>
      </c>
      <c r="J2009" s="40">
        <f t="shared" si="472"/>
        <v>3.5999999999999997E-2</v>
      </c>
      <c r="K2009" s="98">
        <f t="shared" si="478"/>
        <v>43840</v>
      </c>
      <c r="L2009" s="43">
        <f t="shared" si="479"/>
        <v>124</v>
      </c>
      <c r="M2009" s="44">
        <f t="shared" si="480"/>
        <v>124</v>
      </c>
      <c r="N2009" s="8">
        <f t="shared" si="481"/>
        <v>1.017555193</v>
      </c>
      <c r="O2009" s="8">
        <f t="shared" ca="1" si="482"/>
        <v>1.0349573299999999</v>
      </c>
      <c r="P2009" s="44">
        <v>0</v>
      </c>
      <c r="Q2009" s="42">
        <f t="shared" ca="1" si="483"/>
        <v>58002.36086809</v>
      </c>
      <c r="R2009" s="42"/>
      <c r="S2009" s="34">
        <f t="shared" si="484"/>
        <v>0</v>
      </c>
      <c r="T2009" s="34"/>
    </row>
    <row r="2010" spans="1:20" x14ac:dyDescent="0.2">
      <c r="A2010" s="38">
        <f t="shared" si="471"/>
        <v>44023</v>
      </c>
      <c r="B2010" s="39">
        <f t="shared" ca="1" si="474"/>
        <v>1717621.5192916491</v>
      </c>
      <c r="C2010" s="34">
        <f t="shared" ca="1" si="475"/>
        <v>1659233.1527636591</v>
      </c>
      <c r="D2010" s="34"/>
      <c r="E2010" s="40">
        <f ca="1">IF(A2010&lt;$B$1,VLOOKUP(A2010,[1]DI!$A$4:$B$15000,2,FALSE),0)</f>
        <v>0</v>
      </c>
      <c r="F2010" s="41">
        <f t="shared" ca="1" si="470"/>
        <v>1</v>
      </c>
      <c r="G2010" s="41">
        <f ca="1">(TRUNC(PRODUCT($F$11:$F2009),16))</f>
        <v>1.6201701407223901</v>
      </c>
      <c r="H2010" s="42">
        <f t="shared" ca="1" si="476"/>
        <v>1.59279356520284</v>
      </c>
      <c r="I2010" s="42">
        <f t="shared" ca="1" si="477"/>
        <v>1.01718777</v>
      </c>
      <c r="J2010" s="40">
        <f t="shared" si="472"/>
        <v>3.5999999999999997E-2</v>
      </c>
      <c r="K2010" s="98">
        <f t="shared" si="478"/>
        <v>43840</v>
      </c>
      <c r="L2010" s="43">
        <f t="shared" si="479"/>
        <v>124</v>
      </c>
      <c r="M2010" s="44">
        <f t="shared" si="480"/>
        <v>125</v>
      </c>
      <c r="N2010" s="8">
        <f t="shared" si="481"/>
        <v>1.0176980120000001</v>
      </c>
      <c r="O2010" s="8">
        <f t="shared" ca="1" si="482"/>
        <v>1.0351899710000001</v>
      </c>
      <c r="P2010" s="44">
        <v>0</v>
      </c>
      <c r="Q2010" s="42">
        <f t="shared" ca="1" si="483"/>
        <v>58388.366527990001</v>
      </c>
      <c r="R2010" s="42"/>
      <c r="S2010" s="34">
        <f t="shared" si="484"/>
        <v>0</v>
      </c>
      <c r="T2010" s="34"/>
    </row>
    <row r="2011" spans="1:20" x14ac:dyDescent="0.2">
      <c r="A2011" s="38">
        <f t="shared" si="471"/>
        <v>44024</v>
      </c>
      <c r="B2011" s="39">
        <f t="shared" ca="1" si="474"/>
        <v>1717621.5192916491</v>
      </c>
      <c r="C2011" s="34">
        <f t="shared" ca="1" si="475"/>
        <v>1659233.1527636591</v>
      </c>
      <c r="D2011" s="34"/>
      <c r="E2011" s="40">
        <f ca="1">IF(A2011&lt;$B$1,VLOOKUP(A2011,[1]DI!$A$4:$B$15000,2,FALSE),0)</f>
        <v>0</v>
      </c>
      <c r="F2011" s="41">
        <f t="shared" ca="1" si="470"/>
        <v>1</v>
      </c>
      <c r="G2011" s="41">
        <f ca="1">(TRUNC(PRODUCT($F$11:$F2010),16))</f>
        <v>1.6201701407223901</v>
      </c>
      <c r="H2011" s="42">
        <f t="shared" ca="1" si="476"/>
        <v>1.59279356520284</v>
      </c>
      <c r="I2011" s="42">
        <f t="shared" ca="1" si="477"/>
        <v>1.01718777</v>
      </c>
      <c r="J2011" s="40">
        <f t="shared" si="472"/>
        <v>3.5999999999999997E-2</v>
      </c>
      <c r="K2011" s="98">
        <f t="shared" si="478"/>
        <v>43840</v>
      </c>
      <c r="L2011" s="43">
        <f t="shared" si="479"/>
        <v>124</v>
      </c>
      <c r="M2011" s="44">
        <f t="shared" si="480"/>
        <v>125</v>
      </c>
      <c r="N2011" s="8">
        <f t="shared" si="481"/>
        <v>1.0176980120000001</v>
      </c>
      <c r="O2011" s="8">
        <f t="shared" ca="1" si="482"/>
        <v>1.0351899710000001</v>
      </c>
      <c r="P2011" s="44">
        <v>0</v>
      </c>
      <c r="Q2011" s="42">
        <f t="shared" ca="1" si="483"/>
        <v>58388.366527990001</v>
      </c>
      <c r="R2011" s="42"/>
      <c r="S2011" s="34">
        <f t="shared" si="484"/>
        <v>0</v>
      </c>
      <c r="T2011" s="34"/>
    </row>
    <row r="2012" spans="1:20" x14ac:dyDescent="0.2">
      <c r="A2012" s="38">
        <f t="shared" si="471"/>
        <v>44025</v>
      </c>
      <c r="B2012" s="39">
        <f t="shared" ca="1" si="474"/>
        <v>1717621.5192916491</v>
      </c>
      <c r="C2012" s="34">
        <f t="shared" ca="1" si="475"/>
        <v>1659233.1527636591</v>
      </c>
      <c r="D2012" s="34"/>
      <c r="E2012" s="40">
        <f ca="1">IF(A2012&lt;$B$1,VLOOKUP(A2012,[1]DI!$A$4:$B$15000,2,FALSE),0)</f>
        <v>2.1500000000000005E-2</v>
      </c>
      <c r="F2012" s="41">
        <f t="shared" ca="1" si="470"/>
        <v>1.00008441679812</v>
      </c>
      <c r="G2012" s="41">
        <f ca="1">(TRUNC(PRODUCT($F$11:$F2011),16))</f>
        <v>1.6201701407223901</v>
      </c>
      <c r="H2012" s="42">
        <f t="shared" ca="1" si="476"/>
        <v>1.59279356520284</v>
      </c>
      <c r="I2012" s="42">
        <f t="shared" ca="1" si="477"/>
        <v>1.01718777</v>
      </c>
      <c r="J2012" s="40">
        <f t="shared" si="472"/>
        <v>3.5999999999999997E-2</v>
      </c>
      <c r="K2012" s="98">
        <f t="shared" si="478"/>
        <v>43840</v>
      </c>
      <c r="L2012" s="43">
        <f t="shared" si="479"/>
        <v>125</v>
      </c>
      <c r="M2012" s="44">
        <f t="shared" si="480"/>
        <v>125</v>
      </c>
      <c r="N2012" s="8">
        <f t="shared" si="481"/>
        <v>1.0176980120000001</v>
      </c>
      <c r="O2012" s="8">
        <f t="shared" ca="1" si="482"/>
        <v>1.0351899710000001</v>
      </c>
      <c r="P2012" s="44">
        <v>0</v>
      </c>
      <c r="Q2012" s="42">
        <f t="shared" ca="1" si="483"/>
        <v>58388.366527990001</v>
      </c>
      <c r="R2012" s="42"/>
      <c r="S2012" s="34">
        <f t="shared" si="484"/>
        <v>0</v>
      </c>
      <c r="T2012" s="34"/>
    </row>
    <row r="2013" spans="1:20" x14ac:dyDescent="0.2">
      <c r="A2013" s="38">
        <f t="shared" si="471"/>
        <v>44026</v>
      </c>
      <c r="B2013" s="39">
        <f t="shared" ca="1" si="474"/>
        <v>1718007.617868599</v>
      </c>
      <c r="C2013" s="34">
        <f t="shared" ca="1" si="475"/>
        <v>1659233.1527636591</v>
      </c>
      <c r="D2013" s="34"/>
      <c r="E2013" s="40">
        <f ca="1">IF(A2013&lt;$B$1,VLOOKUP(A2013,[1]DI!$A$4:$B$15000,2,FALSE),0)</f>
        <v>2.1500000000000005E-2</v>
      </c>
      <c r="F2013" s="41">
        <f t="shared" ca="1" si="470"/>
        <v>1.00008441679812</v>
      </c>
      <c r="G2013" s="41">
        <f ca="1">(TRUNC(PRODUCT($F$11:$F2012),16))</f>
        <v>1.62030691029808</v>
      </c>
      <c r="H2013" s="42">
        <f t="shared" ca="1" si="476"/>
        <v>1.59279356520284</v>
      </c>
      <c r="I2013" s="42">
        <f t="shared" ca="1" si="477"/>
        <v>1.01727364</v>
      </c>
      <c r="J2013" s="40">
        <f t="shared" si="472"/>
        <v>3.5999999999999997E-2</v>
      </c>
      <c r="K2013" s="98">
        <f t="shared" si="478"/>
        <v>43840</v>
      </c>
      <c r="L2013" s="43">
        <f t="shared" si="479"/>
        <v>126</v>
      </c>
      <c r="M2013" s="44">
        <f t="shared" si="480"/>
        <v>126</v>
      </c>
      <c r="N2013" s="8">
        <f t="shared" si="481"/>
        <v>1.017840852</v>
      </c>
      <c r="O2013" s="8">
        <f t="shared" ca="1" si="482"/>
        <v>1.035422668</v>
      </c>
      <c r="P2013" s="44">
        <v>0</v>
      </c>
      <c r="Q2013" s="42">
        <f t="shared" ca="1" si="483"/>
        <v>58774.465104939998</v>
      </c>
      <c r="R2013" s="42"/>
      <c r="S2013" s="34">
        <f t="shared" si="484"/>
        <v>0</v>
      </c>
      <c r="T2013" s="34"/>
    </row>
    <row r="2014" spans="1:20" x14ac:dyDescent="0.2">
      <c r="A2014" s="38">
        <f t="shared" si="471"/>
        <v>44027</v>
      </c>
      <c r="B2014" s="39">
        <f t="shared" ca="1" si="474"/>
        <v>1718393.8093625992</v>
      </c>
      <c r="C2014" s="34">
        <f t="shared" ca="1" si="475"/>
        <v>1659233.1527636591</v>
      </c>
      <c r="D2014" s="34"/>
      <c r="E2014" s="40">
        <f ca="1">IF(A2014&lt;$B$1,VLOOKUP(A2014,[1]DI!$A$4:$B$15000,2,FALSE),0)</f>
        <v>2.1500000000000005E-2</v>
      </c>
      <c r="F2014" s="41">
        <f t="shared" ca="1" si="470"/>
        <v>1.00008441679812</v>
      </c>
      <c r="G2014" s="41">
        <f ca="1">(TRUNC(PRODUCT($F$11:$F2013),16))</f>
        <v>1.62044369141942</v>
      </c>
      <c r="H2014" s="42">
        <f t="shared" ca="1" si="476"/>
        <v>1.59279356520284</v>
      </c>
      <c r="I2014" s="42">
        <f t="shared" ca="1" si="477"/>
        <v>1.0173595200000001</v>
      </c>
      <c r="J2014" s="40">
        <f t="shared" si="472"/>
        <v>3.5999999999999997E-2</v>
      </c>
      <c r="K2014" s="98">
        <f t="shared" si="478"/>
        <v>43840</v>
      </c>
      <c r="L2014" s="43">
        <f t="shared" si="479"/>
        <v>127</v>
      </c>
      <c r="M2014" s="44">
        <f t="shared" si="480"/>
        <v>127</v>
      </c>
      <c r="N2014" s="8">
        <f t="shared" si="481"/>
        <v>1.0179837119999999</v>
      </c>
      <c r="O2014" s="8">
        <f t="shared" ca="1" si="482"/>
        <v>1.035655421</v>
      </c>
      <c r="P2014" s="44">
        <v>0</v>
      </c>
      <c r="Q2014" s="42">
        <f t="shared" ca="1" si="483"/>
        <v>59160.656598939997</v>
      </c>
      <c r="R2014" s="42"/>
      <c r="S2014" s="34">
        <f t="shared" si="484"/>
        <v>0</v>
      </c>
      <c r="T2014" s="34"/>
    </row>
    <row r="2015" spans="1:20" x14ac:dyDescent="0.2">
      <c r="A2015" s="38">
        <f t="shared" si="471"/>
        <v>44028</v>
      </c>
      <c r="B2015" s="39">
        <f t="shared" ca="1" si="474"/>
        <v>1718780.0722036292</v>
      </c>
      <c r="C2015" s="34">
        <f t="shared" ca="1" si="475"/>
        <v>1659233.1527636591</v>
      </c>
      <c r="D2015" s="34"/>
      <c r="E2015" s="40">
        <f ca="1">IF(A2015&lt;$B$1,VLOOKUP(A2015,[1]DI!$A$4:$B$15000,2,FALSE),0)</f>
        <v>2.1500000000000005E-2</v>
      </c>
      <c r="F2015" s="41">
        <f t="shared" ca="1" si="470"/>
        <v>1.00008441679812</v>
      </c>
      <c r="G2015" s="41">
        <f ca="1">(TRUNC(PRODUCT($F$11:$F2014),16))</f>
        <v>1.6205804840873901</v>
      </c>
      <c r="H2015" s="42">
        <f t="shared" ca="1" si="476"/>
        <v>1.59279356520284</v>
      </c>
      <c r="I2015" s="42">
        <f t="shared" ca="1" si="477"/>
        <v>1.0174453999999999</v>
      </c>
      <c r="J2015" s="40">
        <f t="shared" si="472"/>
        <v>3.5999999999999997E-2</v>
      </c>
      <c r="K2015" s="98">
        <f t="shared" si="478"/>
        <v>43840</v>
      </c>
      <c r="L2015" s="43">
        <f t="shared" si="479"/>
        <v>128</v>
      </c>
      <c r="M2015" s="44">
        <f t="shared" si="480"/>
        <v>128</v>
      </c>
      <c r="N2015" s="8">
        <f t="shared" si="481"/>
        <v>1.0181265909999999</v>
      </c>
      <c r="O2015" s="8">
        <f t="shared" ca="1" si="482"/>
        <v>1.0358882169999999</v>
      </c>
      <c r="P2015" s="44">
        <v>0</v>
      </c>
      <c r="Q2015" s="42">
        <f t="shared" ca="1" si="483"/>
        <v>59546.919439969999</v>
      </c>
      <c r="R2015" s="42"/>
      <c r="S2015" s="34">
        <f t="shared" si="484"/>
        <v>0</v>
      </c>
      <c r="T2015" s="34"/>
    </row>
    <row r="2016" spans="1:20" x14ac:dyDescent="0.2">
      <c r="A2016" s="38">
        <f t="shared" si="471"/>
        <v>44029</v>
      </c>
      <c r="B2016" s="39">
        <f t="shared" ca="1" si="474"/>
        <v>1719166.4279617192</v>
      </c>
      <c r="C2016" s="34">
        <f t="shared" ca="1" si="475"/>
        <v>1659233.1527636591</v>
      </c>
      <c r="D2016" s="34"/>
      <c r="E2016" s="40">
        <f ca="1">IF(A2016&lt;$B$1,VLOOKUP(A2016,[1]DI!$A$4:$B$15000,2,FALSE),0)</f>
        <v>2.1500000000000005E-2</v>
      </c>
      <c r="F2016" s="41">
        <f t="shared" ca="1" si="470"/>
        <v>1.00008441679812</v>
      </c>
      <c r="G2016" s="41">
        <f ca="1">(TRUNC(PRODUCT($F$11:$F2015),16))</f>
        <v>1.6207172883029499</v>
      </c>
      <c r="H2016" s="42">
        <f t="shared" ca="1" si="476"/>
        <v>1.59279356520284</v>
      </c>
      <c r="I2016" s="42">
        <f t="shared" ca="1" si="477"/>
        <v>1.01753129</v>
      </c>
      <c r="J2016" s="40">
        <f t="shared" si="472"/>
        <v>3.5999999999999997E-2</v>
      </c>
      <c r="K2016" s="98">
        <f t="shared" si="478"/>
        <v>43840</v>
      </c>
      <c r="L2016" s="43">
        <f t="shared" si="479"/>
        <v>129</v>
      </c>
      <c r="M2016" s="44">
        <f t="shared" si="480"/>
        <v>129</v>
      </c>
      <c r="N2016" s="8">
        <f t="shared" si="481"/>
        <v>1.0182694910000001</v>
      </c>
      <c r="O2016" s="8">
        <f t="shared" ca="1" si="482"/>
        <v>1.036121069</v>
      </c>
      <c r="P2016" s="44">
        <v>0</v>
      </c>
      <c r="Q2016" s="42">
        <f t="shared" ca="1" si="483"/>
        <v>59933.275198060001</v>
      </c>
      <c r="R2016" s="42"/>
      <c r="S2016" s="34">
        <f t="shared" si="484"/>
        <v>0</v>
      </c>
      <c r="T2016" s="34"/>
    </row>
    <row r="2017" spans="1:20" x14ac:dyDescent="0.2">
      <c r="A2017" s="38">
        <f t="shared" si="471"/>
        <v>44030</v>
      </c>
      <c r="B2017" s="39">
        <f t="shared" ca="1" si="474"/>
        <v>1719552.8583852991</v>
      </c>
      <c r="C2017" s="34">
        <f t="shared" ca="1" si="475"/>
        <v>1659233.1527636591</v>
      </c>
      <c r="D2017" s="34"/>
      <c r="E2017" s="40">
        <f ca="1">IF(A2017&lt;$B$1,VLOOKUP(A2017,[1]DI!$A$4:$B$15000,2,FALSE),0)</f>
        <v>0</v>
      </c>
      <c r="F2017" s="41">
        <f t="shared" ca="1" si="470"/>
        <v>1</v>
      </c>
      <c r="G2017" s="41">
        <f ca="1">(TRUNC(PRODUCT($F$11:$F2016),16))</f>
        <v>1.6208541040670801</v>
      </c>
      <c r="H2017" s="42">
        <f t="shared" ca="1" si="476"/>
        <v>1.59279356520284</v>
      </c>
      <c r="I2017" s="42">
        <f t="shared" ca="1" si="477"/>
        <v>1.01761718</v>
      </c>
      <c r="J2017" s="40">
        <f t="shared" si="472"/>
        <v>3.5999999999999997E-2</v>
      </c>
      <c r="K2017" s="98">
        <f t="shared" si="478"/>
        <v>43840</v>
      </c>
      <c r="L2017" s="43">
        <f t="shared" si="479"/>
        <v>129</v>
      </c>
      <c r="M2017" s="44">
        <f t="shared" si="480"/>
        <v>130</v>
      </c>
      <c r="N2017" s="8">
        <f t="shared" si="481"/>
        <v>1.0184124109999999</v>
      </c>
      <c r="O2017" s="8">
        <f t="shared" ca="1" si="482"/>
        <v>1.0363539660000001</v>
      </c>
      <c r="P2017" s="44">
        <v>0</v>
      </c>
      <c r="Q2017" s="42">
        <f t="shared" ca="1" si="483"/>
        <v>60319.705621640001</v>
      </c>
      <c r="R2017" s="42"/>
      <c r="S2017" s="34">
        <f t="shared" si="484"/>
        <v>0</v>
      </c>
      <c r="T2017" s="34"/>
    </row>
    <row r="2018" spans="1:20" x14ac:dyDescent="0.2">
      <c r="A2018" s="38">
        <f t="shared" si="471"/>
        <v>44031</v>
      </c>
      <c r="B2018" s="39">
        <f t="shared" ca="1" si="474"/>
        <v>1719552.8583852991</v>
      </c>
      <c r="C2018" s="34">
        <f t="shared" ca="1" si="475"/>
        <v>1659233.1527636591</v>
      </c>
      <c r="D2018" s="34"/>
      <c r="E2018" s="40">
        <f ca="1">IF(A2018&lt;$B$1,VLOOKUP(A2018,[1]DI!$A$4:$B$15000,2,FALSE),0)</f>
        <v>0</v>
      </c>
      <c r="F2018" s="41">
        <f t="shared" ca="1" si="470"/>
        <v>1</v>
      </c>
      <c r="G2018" s="41">
        <f ca="1">(TRUNC(PRODUCT($F$11:$F2017),16))</f>
        <v>1.6208541040670801</v>
      </c>
      <c r="H2018" s="42">
        <f t="shared" ca="1" si="476"/>
        <v>1.59279356520284</v>
      </c>
      <c r="I2018" s="42">
        <f t="shared" ca="1" si="477"/>
        <v>1.01761718</v>
      </c>
      <c r="J2018" s="40">
        <f t="shared" si="472"/>
        <v>3.5999999999999997E-2</v>
      </c>
      <c r="K2018" s="98">
        <f t="shared" si="478"/>
        <v>43840</v>
      </c>
      <c r="L2018" s="43">
        <f t="shared" si="479"/>
        <v>129</v>
      </c>
      <c r="M2018" s="44">
        <f t="shared" si="480"/>
        <v>130</v>
      </c>
      <c r="N2018" s="8">
        <f t="shared" si="481"/>
        <v>1.0184124109999999</v>
      </c>
      <c r="O2018" s="8">
        <f t="shared" ca="1" si="482"/>
        <v>1.0363539660000001</v>
      </c>
      <c r="P2018" s="44">
        <v>0</v>
      </c>
      <c r="Q2018" s="42">
        <f t="shared" ca="1" si="483"/>
        <v>60319.705621640001</v>
      </c>
      <c r="R2018" s="42"/>
      <c r="S2018" s="34">
        <f t="shared" si="484"/>
        <v>0</v>
      </c>
      <c r="T2018" s="34"/>
    </row>
    <row r="2019" spans="1:20" x14ac:dyDescent="0.2">
      <c r="A2019" s="38">
        <f t="shared" si="471"/>
        <v>44032</v>
      </c>
      <c r="B2019" s="39">
        <f t="shared" ca="1" si="474"/>
        <v>1719552.8583852991</v>
      </c>
      <c r="C2019" s="34">
        <f t="shared" ca="1" si="475"/>
        <v>1659233.1527636591</v>
      </c>
      <c r="D2019" s="34"/>
      <c r="E2019" s="40">
        <f ca="1">IF(A2019&lt;$B$1,VLOOKUP(A2019,[1]DI!$A$4:$B$15000,2,FALSE),0)</f>
        <v>2.1500000000000005E-2</v>
      </c>
      <c r="F2019" s="41">
        <f t="shared" ca="1" si="470"/>
        <v>1.00008441679812</v>
      </c>
      <c r="G2019" s="41">
        <f ca="1">(TRUNC(PRODUCT($F$11:$F2018),16))</f>
        <v>1.6208541040670801</v>
      </c>
      <c r="H2019" s="42">
        <f t="shared" ca="1" si="476"/>
        <v>1.59279356520284</v>
      </c>
      <c r="I2019" s="42">
        <f t="shared" ca="1" si="477"/>
        <v>1.01761718</v>
      </c>
      <c r="J2019" s="40">
        <f t="shared" si="472"/>
        <v>3.5999999999999997E-2</v>
      </c>
      <c r="K2019" s="98">
        <f t="shared" si="478"/>
        <v>43840</v>
      </c>
      <c r="L2019" s="43">
        <f t="shared" si="479"/>
        <v>130</v>
      </c>
      <c r="M2019" s="44">
        <f t="shared" si="480"/>
        <v>130</v>
      </c>
      <c r="N2019" s="8">
        <f t="shared" si="481"/>
        <v>1.0184124109999999</v>
      </c>
      <c r="O2019" s="8">
        <f t="shared" ca="1" si="482"/>
        <v>1.0363539660000001</v>
      </c>
      <c r="P2019" s="44">
        <v>0</v>
      </c>
      <c r="Q2019" s="42">
        <f t="shared" ca="1" si="483"/>
        <v>60319.705621640001</v>
      </c>
      <c r="R2019" s="42"/>
      <c r="S2019" s="34">
        <f t="shared" si="484"/>
        <v>0</v>
      </c>
      <c r="T2019" s="34"/>
    </row>
    <row r="2020" spans="1:20" x14ac:dyDescent="0.2">
      <c r="A2020" s="38">
        <f t="shared" si="471"/>
        <v>44033</v>
      </c>
      <c r="B2020" s="39">
        <f t="shared" ca="1" si="474"/>
        <v>1719939.3966590292</v>
      </c>
      <c r="C2020" s="34">
        <f t="shared" ca="1" si="475"/>
        <v>1659233.1527636591</v>
      </c>
      <c r="D2020" s="34"/>
      <c r="E2020" s="40">
        <f ca="1">IF(A2020&lt;$B$1,VLOOKUP(A2020,[1]DI!$A$4:$B$15000,2,FALSE),0)</f>
        <v>2.1500000000000005E-2</v>
      </c>
      <c r="F2020" s="41">
        <f t="shared" ca="1" si="470"/>
        <v>1.00008441679812</v>
      </c>
      <c r="G2020" s="41">
        <f ca="1">(TRUNC(PRODUCT($F$11:$F2019),16))</f>
        <v>1.62099093138077</v>
      </c>
      <c r="H2020" s="42">
        <f t="shared" ca="1" si="476"/>
        <v>1.59279356520284</v>
      </c>
      <c r="I2020" s="42">
        <f t="shared" ca="1" si="477"/>
        <v>1.0177030899999999</v>
      </c>
      <c r="J2020" s="40">
        <f t="shared" si="472"/>
        <v>3.5999999999999997E-2</v>
      </c>
      <c r="K2020" s="98">
        <f t="shared" si="478"/>
        <v>43840</v>
      </c>
      <c r="L2020" s="43">
        <f t="shared" si="479"/>
        <v>131</v>
      </c>
      <c r="M2020" s="44">
        <f t="shared" si="480"/>
        <v>131</v>
      </c>
      <c r="N2020" s="8">
        <f t="shared" si="481"/>
        <v>1.0185553510000001</v>
      </c>
      <c r="O2020" s="8">
        <f t="shared" ca="1" si="482"/>
        <v>1.036586928</v>
      </c>
      <c r="P2020" s="44">
        <v>0</v>
      </c>
      <c r="Q2020" s="42">
        <f t="shared" ca="1" si="483"/>
        <v>60706.243895369997</v>
      </c>
      <c r="R2020" s="42"/>
      <c r="S2020" s="34">
        <f t="shared" si="484"/>
        <v>0</v>
      </c>
      <c r="T2020" s="34"/>
    </row>
    <row r="2021" spans="1:20" x14ac:dyDescent="0.2">
      <c r="A2021" s="38">
        <f t="shared" si="471"/>
        <v>44034</v>
      </c>
      <c r="B2021" s="39">
        <f t="shared" ca="1" si="474"/>
        <v>1720326.0095982591</v>
      </c>
      <c r="C2021" s="34">
        <f t="shared" ca="1" si="475"/>
        <v>1659233.1527636591</v>
      </c>
      <c r="D2021" s="34"/>
      <c r="E2021" s="40">
        <f ca="1">IF(A2021&lt;$B$1,VLOOKUP(A2021,[1]DI!$A$4:$B$15000,2,FALSE),0)</f>
        <v>2.1500000000000005E-2</v>
      </c>
      <c r="F2021" s="41">
        <f t="shared" ca="1" si="470"/>
        <v>1.00008441679812</v>
      </c>
      <c r="G2021" s="41">
        <f ca="1">(TRUNC(PRODUCT($F$11:$F2020),16))</f>
        <v>1.62112777024498</v>
      </c>
      <c r="H2021" s="42">
        <f t="shared" ca="1" si="476"/>
        <v>1.59279356520284</v>
      </c>
      <c r="I2021" s="42">
        <f t="shared" ca="1" si="477"/>
        <v>1.0177890000000001</v>
      </c>
      <c r="J2021" s="40">
        <f t="shared" si="472"/>
        <v>3.5999999999999997E-2</v>
      </c>
      <c r="K2021" s="98">
        <f t="shared" si="478"/>
        <v>43840</v>
      </c>
      <c r="L2021" s="43">
        <f t="shared" si="479"/>
        <v>132</v>
      </c>
      <c r="M2021" s="44">
        <f t="shared" si="480"/>
        <v>132</v>
      </c>
      <c r="N2021" s="8">
        <f t="shared" si="481"/>
        <v>1.0186983110000001</v>
      </c>
      <c r="O2021" s="8">
        <f t="shared" ca="1" si="482"/>
        <v>1.036819935</v>
      </c>
      <c r="P2021" s="44">
        <v>0</v>
      </c>
      <c r="Q2021" s="42">
        <f t="shared" ca="1" si="483"/>
        <v>61092.856834600003</v>
      </c>
      <c r="R2021" s="42"/>
      <c r="S2021" s="34">
        <f t="shared" si="484"/>
        <v>0</v>
      </c>
      <c r="T2021" s="34"/>
    </row>
    <row r="2022" spans="1:20" x14ac:dyDescent="0.2">
      <c r="A2022" s="38">
        <f t="shared" si="471"/>
        <v>44035</v>
      </c>
      <c r="B2022" s="39">
        <f t="shared" ca="1" si="474"/>
        <v>1720712.7154545391</v>
      </c>
      <c r="C2022" s="34">
        <f t="shared" ca="1" si="475"/>
        <v>1659233.1527636591</v>
      </c>
      <c r="D2022" s="34"/>
      <c r="E2022" s="40">
        <f ca="1">IF(A2022&lt;$B$1,VLOOKUP(A2022,[1]DI!$A$4:$B$15000,2,FALSE),0)</f>
        <v>2.1500000000000005E-2</v>
      </c>
      <c r="F2022" s="41">
        <f t="shared" ca="1" si="470"/>
        <v>1.00008441679812</v>
      </c>
      <c r="G2022" s="41">
        <f ca="1">(TRUNC(PRODUCT($F$11:$F2021),16))</f>
        <v>1.62126462066069</v>
      </c>
      <c r="H2022" s="42">
        <f t="shared" ca="1" si="476"/>
        <v>1.59279356520284</v>
      </c>
      <c r="I2022" s="42">
        <f t="shared" ca="1" si="477"/>
        <v>1.0178749199999999</v>
      </c>
      <c r="J2022" s="40">
        <f t="shared" si="472"/>
        <v>3.5999999999999997E-2</v>
      </c>
      <c r="K2022" s="98">
        <f t="shared" si="478"/>
        <v>43840</v>
      </c>
      <c r="L2022" s="43">
        <f t="shared" si="479"/>
        <v>133</v>
      </c>
      <c r="M2022" s="44">
        <f t="shared" si="480"/>
        <v>133</v>
      </c>
      <c r="N2022" s="8">
        <f t="shared" si="481"/>
        <v>1.018841291</v>
      </c>
      <c r="O2022" s="8">
        <f t="shared" ca="1" si="482"/>
        <v>1.0370529980000001</v>
      </c>
      <c r="P2022" s="44">
        <v>0</v>
      </c>
      <c r="Q2022" s="42">
        <f t="shared" ca="1" si="483"/>
        <v>61479.562690879997</v>
      </c>
      <c r="R2022" s="42"/>
      <c r="S2022" s="34">
        <f t="shared" si="484"/>
        <v>0</v>
      </c>
      <c r="T2022" s="34"/>
    </row>
    <row r="2023" spans="1:20" x14ac:dyDescent="0.2">
      <c r="A2023" s="38">
        <f t="shared" si="471"/>
        <v>44036</v>
      </c>
      <c r="B2023" s="39">
        <f t="shared" ca="1" si="474"/>
        <v>1721099.4943170792</v>
      </c>
      <c r="C2023" s="34">
        <f t="shared" ca="1" si="475"/>
        <v>1659233.1527636591</v>
      </c>
      <c r="D2023" s="34"/>
      <c r="E2023" s="40">
        <f ca="1">IF(A2023&lt;$B$1,VLOOKUP(A2023,[1]DI!$A$4:$B$15000,2,FALSE),0)</f>
        <v>2.1500000000000005E-2</v>
      </c>
      <c r="F2023" s="41">
        <f t="shared" ca="1" si="470"/>
        <v>1.00008441679812</v>
      </c>
      <c r="G2023" s="41">
        <f ca="1">(TRUNC(PRODUCT($F$11:$F2022),16))</f>
        <v>1.6214014826288701</v>
      </c>
      <c r="H2023" s="42">
        <f t="shared" ca="1" si="476"/>
        <v>1.59279356520284</v>
      </c>
      <c r="I2023" s="42">
        <f t="shared" ca="1" si="477"/>
        <v>1.01796084</v>
      </c>
      <c r="J2023" s="40">
        <f t="shared" si="472"/>
        <v>3.5999999999999997E-2</v>
      </c>
      <c r="K2023" s="98">
        <f t="shared" si="478"/>
        <v>43840</v>
      </c>
      <c r="L2023" s="43">
        <f t="shared" si="479"/>
        <v>134</v>
      </c>
      <c r="M2023" s="44">
        <f t="shared" si="480"/>
        <v>134</v>
      </c>
      <c r="N2023" s="8">
        <f t="shared" si="481"/>
        <v>1.018984291</v>
      </c>
      <c r="O2023" s="8">
        <f t="shared" ca="1" si="482"/>
        <v>1.037286105</v>
      </c>
      <c r="P2023" s="44">
        <v>0</v>
      </c>
      <c r="Q2023" s="42">
        <f t="shared" ca="1" si="483"/>
        <v>61866.341553420003</v>
      </c>
      <c r="R2023" s="42"/>
      <c r="S2023" s="34">
        <f t="shared" si="484"/>
        <v>0</v>
      </c>
      <c r="T2023" s="34"/>
    </row>
    <row r="2024" spans="1:20" x14ac:dyDescent="0.2">
      <c r="A2024" s="38">
        <f t="shared" si="471"/>
        <v>44037</v>
      </c>
      <c r="B2024" s="39">
        <f t="shared" ca="1" si="474"/>
        <v>1721486.3826890092</v>
      </c>
      <c r="C2024" s="34">
        <f t="shared" ca="1" si="475"/>
        <v>1659233.1527636591</v>
      </c>
      <c r="D2024" s="34"/>
      <c r="E2024" s="40">
        <f ca="1">IF(A2024&lt;$B$1,VLOOKUP(A2024,[1]DI!$A$4:$B$15000,2,FALSE),0)</f>
        <v>0</v>
      </c>
      <c r="F2024" s="41">
        <f t="shared" ca="1" si="470"/>
        <v>1</v>
      </c>
      <c r="G2024" s="41">
        <f ca="1">(TRUNC(PRODUCT($F$11:$F2023),16))</f>
        <v>1.6215383561504999</v>
      </c>
      <c r="H2024" s="42">
        <f t="shared" ca="1" si="476"/>
        <v>1.59279356520284</v>
      </c>
      <c r="I2024" s="42">
        <f t="shared" ca="1" si="477"/>
        <v>1.0180467799999999</v>
      </c>
      <c r="J2024" s="40">
        <f t="shared" si="472"/>
        <v>3.5999999999999997E-2</v>
      </c>
      <c r="K2024" s="98">
        <f t="shared" si="478"/>
        <v>43840</v>
      </c>
      <c r="L2024" s="43">
        <f t="shared" si="479"/>
        <v>134</v>
      </c>
      <c r="M2024" s="44">
        <f t="shared" si="480"/>
        <v>135</v>
      </c>
      <c r="N2024" s="8">
        <f t="shared" si="481"/>
        <v>1.019127312</v>
      </c>
      <c r="O2024" s="8">
        <f t="shared" ca="1" si="482"/>
        <v>1.037519278</v>
      </c>
      <c r="P2024" s="44">
        <v>0</v>
      </c>
      <c r="Q2024" s="42">
        <f t="shared" ca="1" si="483"/>
        <v>62253.229925350002</v>
      </c>
      <c r="R2024" s="42"/>
      <c r="S2024" s="34">
        <f t="shared" si="484"/>
        <v>0</v>
      </c>
      <c r="T2024" s="34"/>
    </row>
    <row r="2025" spans="1:20" x14ac:dyDescent="0.2">
      <c r="A2025" s="38">
        <f t="shared" si="471"/>
        <v>44038</v>
      </c>
      <c r="B2025" s="39">
        <f t="shared" ca="1" si="474"/>
        <v>1721486.3826890092</v>
      </c>
      <c r="C2025" s="34">
        <f t="shared" ca="1" si="475"/>
        <v>1659233.1527636591</v>
      </c>
      <c r="D2025" s="34"/>
      <c r="E2025" s="40">
        <f ca="1">IF(A2025&lt;$B$1,VLOOKUP(A2025,[1]DI!$A$4:$B$15000,2,FALSE),0)</f>
        <v>0</v>
      </c>
      <c r="F2025" s="41">
        <f t="shared" ca="1" si="470"/>
        <v>1</v>
      </c>
      <c r="G2025" s="41">
        <f ca="1">(TRUNC(PRODUCT($F$11:$F2024),16))</f>
        <v>1.6215383561504999</v>
      </c>
      <c r="H2025" s="42">
        <f t="shared" ca="1" si="476"/>
        <v>1.59279356520284</v>
      </c>
      <c r="I2025" s="42">
        <f t="shared" ca="1" si="477"/>
        <v>1.0180467799999999</v>
      </c>
      <c r="J2025" s="40">
        <f t="shared" si="472"/>
        <v>3.5999999999999997E-2</v>
      </c>
      <c r="K2025" s="98">
        <f t="shared" si="478"/>
        <v>43840</v>
      </c>
      <c r="L2025" s="43">
        <f t="shared" si="479"/>
        <v>134</v>
      </c>
      <c r="M2025" s="44">
        <f t="shared" si="480"/>
        <v>135</v>
      </c>
      <c r="N2025" s="8">
        <f t="shared" si="481"/>
        <v>1.019127312</v>
      </c>
      <c r="O2025" s="8">
        <f t="shared" ca="1" si="482"/>
        <v>1.037519278</v>
      </c>
      <c r="P2025" s="44">
        <v>0</v>
      </c>
      <c r="Q2025" s="42">
        <f t="shared" ca="1" si="483"/>
        <v>62253.229925350002</v>
      </c>
      <c r="R2025" s="42"/>
      <c r="S2025" s="34">
        <f t="shared" si="484"/>
        <v>0</v>
      </c>
      <c r="T2025" s="34"/>
    </row>
    <row r="2026" spans="1:20" x14ac:dyDescent="0.2">
      <c r="A2026" s="38">
        <f t="shared" si="471"/>
        <v>44039</v>
      </c>
      <c r="B2026" s="39">
        <f t="shared" ca="1" si="474"/>
        <v>1721486.3826890092</v>
      </c>
      <c r="C2026" s="34">
        <f t="shared" ca="1" si="475"/>
        <v>1659233.1527636591</v>
      </c>
      <c r="D2026" s="34"/>
      <c r="E2026" s="40">
        <f ca="1">IF(A2026&lt;$B$1,VLOOKUP(A2026,[1]DI!$A$4:$B$15000,2,FALSE),0)</f>
        <v>2.1500000000000005E-2</v>
      </c>
      <c r="F2026" s="41">
        <f t="shared" ca="1" si="470"/>
        <v>1.00008441679812</v>
      </c>
      <c r="G2026" s="41">
        <f ca="1">(TRUNC(PRODUCT($F$11:$F2025),16))</f>
        <v>1.6215383561504999</v>
      </c>
      <c r="H2026" s="42">
        <f t="shared" ca="1" si="476"/>
        <v>1.59279356520284</v>
      </c>
      <c r="I2026" s="42">
        <f t="shared" ca="1" si="477"/>
        <v>1.0180467799999999</v>
      </c>
      <c r="J2026" s="40">
        <f t="shared" si="472"/>
        <v>3.5999999999999997E-2</v>
      </c>
      <c r="K2026" s="98">
        <f t="shared" si="478"/>
        <v>43840</v>
      </c>
      <c r="L2026" s="43">
        <f t="shared" si="479"/>
        <v>135</v>
      </c>
      <c r="M2026" s="44">
        <f t="shared" si="480"/>
        <v>135</v>
      </c>
      <c r="N2026" s="8">
        <f t="shared" si="481"/>
        <v>1.019127312</v>
      </c>
      <c r="O2026" s="8">
        <f t="shared" ca="1" si="482"/>
        <v>1.037519278</v>
      </c>
      <c r="P2026" s="44">
        <v>0</v>
      </c>
      <c r="Q2026" s="42">
        <f t="shared" ca="1" si="483"/>
        <v>62253.229925350002</v>
      </c>
      <c r="R2026" s="42"/>
      <c r="S2026" s="34">
        <f t="shared" si="484"/>
        <v>0</v>
      </c>
      <c r="T2026" s="34"/>
    </row>
    <row r="2027" spans="1:20" x14ac:dyDescent="0.2">
      <c r="A2027" s="38">
        <f t="shared" si="471"/>
        <v>44040</v>
      </c>
      <c r="B2027" s="39">
        <f t="shared" ca="1" si="474"/>
        <v>1721873.345726429</v>
      </c>
      <c r="C2027" s="34">
        <f t="shared" ca="1" si="475"/>
        <v>1659233.1527636591</v>
      </c>
      <c r="D2027" s="34"/>
      <c r="E2027" s="40">
        <f ca="1">IF(A2027&lt;$B$1,VLOOKUP(A2027,[1]DI!$A$4:$B$15000,2,FALSE),0)</f>
        <v>2.1500000000000005E-2</v>
      </c>
      <c r="F2027" s="41">
        <f t="shared" ca="1" si="470"/>
        <v>1.00008441679812</v>
      </c>
      <c r="G2027" s="41">
        <f ca="1">(TRUNC(PRODUCT($F$11:$F2026),16))</f>
        <v>1.62167524122655</v>
      </c>
      <c r="H2027" s="42">
        <f t="shared" ca="1" si="476"/>
        <v>1.59279356520284</v>
      </c>
      <c r="I2027" s="42">
        <f t="shared" ca="1" si="477"/>
        <v>1.0181327200000001</v>
      </c>
      <c r="J2027" s="40">
        <f t="shared" si="472"/>
        <v>3.5999999999999997E-2</v>
      </c>
      <c r="K2027" s="98">
        <f t="shared" si="478"/>
        <v>43840</v>
      </c>
      <c r="L2027" s="43">
        <f t="shared" si="479"/>
        <v>136</v>
      </c>
      <c r="M2027" s="44">
        <f t="shared" si="480"/>
        <v>136</v>
      </c>
      <c r="N2027" s="8">
        <f t="shared" si="481"/>
        <v>1.0192703519999999</v>
      </c>
      <c r="O2027" s="8">
        <f t="shared" ca="1" si="482"/>
        <v>1.037752496</v>
      </c>
      <c r="P2027" s="44">
        <v>0</v>
      </c>
      <c r="Q2027" s="42">
        <f t="shared" ca="1" si="483"/>
        <v>62640.192962770001</v>
      </c>
      <c r="R2027" s="42"/>
      <c r="S2027" s="34">
        <f t="shared" si="484"/>
        <v>0</v>
      </c>
      <c r="T2027" s="34"/>
    </row>
    <row r="2028" spans="1:20" x14ac:dyDescent="0.2">
      <c r="A2028" s="38">
        <f t="shared" si="471"/>
        <v>44041</v>
      </c>
      <c r="B2028" s="39">
        <f t="shared" ca="1" si="474"/>
        <v>1722260.4000216792</v>
      </c>
      <c r="C2028" s="34">
        <f t="shared" ca="1" si="475"/>
        <v>1659233.1527636591</v>
      </c>
      <c r="D2028" s="34"/>
      <c r="E2028" s="40">
        <f ca="1">IF(A2028&lt;$B$1,VLOOKUP(A2028,[1]DI!$A$4:$B$15000,2,FALSE),0)</f>
        <v>2.1500000000000005E-2</v>
      </c>
      <c r="F2028" s="41">
        <f t="shared" ca="1" si="470"/>
        <v>1.00008441679812</v>
      </c>
      <c r="G2028" s="41">
        <f ca="1">(TRUNC(PRODUCT($F$11:$F2027),16))</f>
        <v>1.6218121378580099</v>
      </c>
      <c r="H2028" s="42">
        <f t="shared" ca="1" si="476"/>
        <v>1.59279356520284</v>
      </c>
      <c r="I2028" s="42">
        <f t="shared" ca="1" si="477"/>
        <v>1.01821867</v>
      </c>
      <c r="J2028" s="40">
        <f t="shared" si="472"/>
        <v>3.5999999999999997E-2</v>
      </c>
      <c r="K2028" s="98">
        <f t="shared" si="478"/>
        <v>43840</v>
      </c>
      <c r="L2028" s="43">
        <f t="shared" si="479"/>
        <v>137</v>
      </c>
      <c r="M2028" s="44">
        <f t="shared" si="480"/>
        <v>137</v>
      </c>
      <c r="N2028" s="8">
        <f t="shared" si="481"/>
        <v>1.019413412</v>
      </c>
      <c r="O2028" s="8">
        <f t="shared" ca="1" si="482"/>
        <v>1.0379857690000001</v>
      </c>
      <c r="P2028" s="44">
        <v>0</v>
      </c>
      <c r="Q2028" s="42">
        <f t="shared" ca="1" si="483"/>
        <v>63027.247258019997</v>
      </c>
      <c r="R2028" s="42"/>
      <c r="S2028" s="34">
        <f t="shared" si="484"/>
        <v>0</v>
      </c>
      <c r="T2028" s="34"/>
    </row>
    <row r="2029" spans="1:20" x14ac:dyDescent="0.2">
      <c r="A2029" s="38">
        <f t="shared" si="471"/>
        <v>44042</v>
      </c>
      <c r="B2029" s="39">
        <f t="shared" ca="1" si="474"/>
        <v>1722647.528982409</v>
      </c>
      <c r="C2029" s="34">
        <f t="shared" ca="1" si="475"/>
        <v>1659233.1527636591</v>
      </c>
      <c r="D2029" s="34"/>
      <c r="E2029" s="40">
        <f ca="1">IF(A2029&lt;$B$1,VLOOKUP(A2029,[1]DI!$A$4:$B$15000,2,FALSE),0)</f>
        <v>2.1500000000000005E-2</v>
      </c>
      <c r="F2029" s="41">
        <f t="shared" ca="1" si="470"/>
        <v>1.00008441679812</v>
      </c>
      <c r="G2029" s="41">
        <f ca="1">(TRUNC(PRODUCT($F$11:$F2028),16))</f>
        <v>1.6219490460458399</v>
      </c>
      <c r="H2029" s="42">
        <f t="shared" ca="1" si="476"/>
        <v>1.59279356520284</v>
      </c>
      <c r="I2029" s="42">
        <f t="shared" ca="1" si="477"/>
        <v>1.0183046200000001</v>
      </c>
      <c r="J2029" s="40">
        <f t="shared" si="472"/>
        <v>3.5999999999999997E-2</v>
      </c>
      <c r="K2029" s="98">
        <f t="shared" si="478"/>
        <v>43840</v>
      </c>
      <c r="L2029" s="43">
        <f t="shared" si="479"/>
        <v>138</v>
      </c>
      <c r="M2029" s="44">
        <f t="shared" si="480"/>
        <v>138</v>
      </c>
      <c r="N2029" s="8">
        <f t="shared" si="481"/>
        <v>1.0195564930000001</v>
      </c>
      <c r="O2029" s="8">
        <f t="shared" ca="1" si="482"/>
        <v>1.0382190870000001</v>
      </c>
      <c r="P2029" s="44">
        <v>0</v>
      </c>
      <c r="Q2029" s="42">
        <f t="shared" ca="1" si="483"/>
        <v>63414.376218750003</v>
      </c>
      <c r="R2029" s="42"/>
      <c r="S2029" s="34">
        <f t="shared" si="484"/>
        <v>0</v>
      </c>
      <c r="T2029" s="34"/>
    </row>
    <row r="2030" spans="1:20" x14ac:dyDescent="0.2">
      <c r="A2030" s="38">
        <f t="shared" si="471"/>
        <v>44043</v>
      </c>
      <c r="B2030" s="39">
        <f t="shared" ca="1" si="474"/>
        <v>1723034.7492009692</v>
      </c>
      <c r="C2030" s="34">
        <f t="shared" ca="1" si="475"/>
        <v>1659233.1527636591</v>
      </c>
      <c r="D2030" s="34"/>
      <c r="E2030" s="40">
        <f ca="1">IF(A2030&lt;$B$1,VLOOKUP(A2030,[1]DI!$A$4:$B$15000,2,FALSE),0)</f>
        <v>2.1500000000000005E-2</v>
      </c>
      <c r="F2030" s="41">
        <f t="shared" ca="1" si="470"/>
        <v>1.00008441679812</v>
      </c>
      <c r="G2030" s="41">
        <f ca="1">(TRUNC(PRODUCT($F$11:$F2029),16))</f>
        <v>1.62208596579102</v>
      </c>
      <c r="H2030" s="42">
        <f t="shared" ca="1" si="476"/>
        <v>1.59279356520284</v>
      </c>
      <c r="I2030" s="42">
        <f t="shared" ca="1" si="477"/>
        <v>1.0183905799999999</v>
      </c>
      <c r="J2030" s="40">
        <f t="shared" si="472"/>
        <v>3.5999999999999997E-2</v>
      </c>
      <c r="K2030" s="98">
        <f t="shared" si="478"/>
        <v>43840</v>
      </c>
      <c r="L2030" s="43">
        <f t="shared" si="479"/>
        <v>139</v>
      </c>
      <c r="M2030" s="44">
        <f t="shared" si="480"/>
        <v>139</v>
      </c>
      <c r="N2030" s="8">
        <f t="shared" si="481"/>
        <v>1.0196995929999999</v>
      </c>
      <c r="O2030" s="8">
        <f t="shared" ca="1" si="482"/>
        <v>1.03845246</v>
      </c>
      <c r="P2030" s="44">
        <v>0</v>
      </c>
      <c r="Q2030" s="42">
        <f t="shared" ca="1" si="483"/>
        <v>63801.59643731</v>
      </c>
      <c r="R2030" s="42"/>
      <c r="S2030" s="34">
        <f t="shared" si="484"/>
        <v>0</v>
      </c>
      <c r="T2030" s="34"/>
    </row>
    <row r="2031" spans="1:20" x14ac:dyDescent="0.2">
      <c r="A2031" s="38">
        <f t="shared" si="471"/>
        <v>44044</v>
      </c>
      <c r="B2031" s="39">
        <f t="shared" ca="1" si="474"/>
        <v>1723422.0623365892</v>
      </c>
      <c r="C2031" s="34">
        <f t="shared" ca="1" si="475"/>
        <v>1659233.1527636591</v>
      </c>
      <c r="D2031" s="34"/>
      <c r="E2031" s="40">
        <f ca="1">IF(A2031&lt;$B$1,VLOOKUP(A2031,[1]DI!$A$4:$B$15000,2,FALSE),0)</f>
        <v>0</v>
      </c>
      <c r="F2031" s="41">
        <f t="shared" ca="1" si="470"/>
        <v>1</v>
      </c>
      <c r="G2031" s="41">
        <f ca="1">(TRUNC(PRODUCT($F$11:$F2030),16))</f>
        <v>1.62222289709453</v>
      </c>
      <c r="H2031" s="42">
        <f t="shared" ca="1" si="476"/>
        <v>1.59279356520284</v>
      </c>
      <c r="I2031" s="42">
        <f t="shared" ca="1" si="477"/>
        <v>1.0184765499999999</v>
      </c>
      <c r="J2031" s="40">
        <f t="shared" si="472"/>
        <v>3.5999999999999997E-2</v>
      </c>
      <c r="K2031" s="98">
        <f t="shared" si="478"/>
        <v>43840</v>
      </c>
      <c r="L2031" s="43">
        <f t="shared" si="479"/>
        <v>139</v>
      </c>
      <c r="M2031" s="44">
        <f t="shared" si="480"/>
        <v>140</v>
      </c>
      <c r="N2031" s="8">
        <f t="shared" si="481"/>
        <v>1.0198427139999999</v>
      </c>
      <c r="O2031" s="8">
        <f t="shared" ca="1" si="482"/>
        <v>1.0386858889999999</v>
      </c>
      <c r="P2031" s="44">
        <v>0</v>
      </c>
      <c r="Q2031" s="42">
        <f t="shared" ca="1" si="483"/>
        <v>64188.909572930002</v>
      </c>
      <c r="R2031" s="42"/>
      <c r="S2031" s="34">
        <f t="shared" si="484"/>
        <v>0</v>
      </c>
      <c r="T2031" s="34"/>
    </row>
    <row r="2032" spans="1:20" x14ac:dyDescent="0.2">
      <c r="A2032" s="38">
        <f t="shared" si="471"/>
        <v>44045</v>
      </c>
      <c r="B2032" s="39">
        <f t="shared" ca="1" si="474"/>
        <v>1723422.0623365892</v>
      </c>
      <c r="C2032" s="34">
        <f t="shared" ca="1" si="475"/>
        <v>1659233.1527636591</v>
      </c>
      <c r="D2032" s="34"/>
      <c r="E2032" s="40">
        <f ca="1">IF(A2032&lt;$B$1,VLOOKUP(A2032,[1]DI!$A$4:$B$15000,2,FALSE),0)</f>
        <v>0</v>
      </c>
      <c r="F2032" s="41">
        <f t="shared" ca="1" si="470"/>
        <v>1</v>
      </c>
      <c r="G2032" s="41">
        <f ca="1">(TRUNC(PRODUCT($F$11:$F2031),16))</f>
        <v>1.62222289709453</v>
      </c>
      <c r="H2032" s="42">
        <f t="shared" ca="1" si="476"/>
        <v>1.59279356520284</v>
      </c>
      <c r="I2032" s="42">
        <f t="shared" ca="1" si="477"/>
        <v>1.0184765499999999</v>
      </c>
      <c r="J2032" s="40">
        <f t="shared" si="472"/>
        <v>3.5999999999999997E-2</v>
      </c>
      <c r="K2032" s="98">
        <f t="shared" si="478"/>
        <v>43840</v>
      </c>
      <c r="L2032" s="43">
        <f t="shared" si="479"/>
        <v>139</v>
      </c>
      <c r="M2032" s="44">
        <f t="shared" si="480"/>
        <v>140</v>
      </c>
      <c r="N2032" s="8">
        <f t="shared" si="481"/>
        <v>1.0198427139999999</v>
      </c>
      <c r="O2032" s="8">
        <f t="shared" ca="1" si="482"/>
        <v>1.0386858889999999</v>
      </c>
      <c r="P2032" s="44">
        <v>0</v>
      </c>
      <c r="Q2032" s="42">
        <f t="shared" ca="1" si="483"/>
        <v>64188.909572930002</v>
      </c>
      <c r="R2032" s="42"/>
      <c r="S2032" s="34">
        <f t="shared" si="484"/>
        <v>0</v>
      </c>
      <c r="T2032" s="34"/>
    </row>
    <row r="2033" spans="1:20" x14ac:dyDescent="0.2">
      <c r="A2033" s="38">
        <f t="shared" si="471"/>
        <v>44046</v>
      </c>
      <c r="B2033" s="39">
        <f t="shared" ca="1" si="474"/>
        <v>1723422.0623365892</v>
      </c>
      <c r="C2033" s="34">
        <f t="shared" ca="1" si="475"/>
        <v>1659233.1527636591</v>
      </c>
      <c r="D2033" s="34"/>
      <c r="E2033" s="40">
        <f ca="1">IF(A2033&lt;$B$1,VLOOKUP(A2033,[1]DI!$A$4:$B$15000,2,FALSE),0)</f>
        <v>2.1500000000000005E-2</v>
      </c>
      <c r="F2033" s="41">
        <f t="shared" ca="1" si="470"/>
        <v>1.00008441679812</v>
      </c>
      <c r="G2033" s="41">
        <f ca="1">(TRUNC(PRODUCT($F$11:$F2032),16))</f>
        <v>1.62222289709453</v>
      </c>
      <c r="H2033" s="42">
        <f t="shared" ca="1" si="476"/>
        <v>1.59279356520284</v>
      </c>
      <c r="I2033" s="42">
        <f t="shared" ca="1" si="477"/>
        <v>1.0184765499999999</v>
      </c>
      <c r="J2033" s="40">
        <f t="shared" si="472"/>
        <v>3.5999999999999997E-2</v>
      </c>
      <c r="K2033" s="98">
        <f t="shared" si="478"/>
        <v>43840</v>
      </c>
      <c r="L2033" s="43">
        <f t="shared" si="479"/>
        <v>140</v>
      </c>
      <c r="M2033" s="44">
        <f t="shared" si="480"/>
        <v>140</v>
      </c>
      <c r="N2033" s="8">
        <f t="shared" si="481"/>
        <v>1.0198427139999999</v>
      </c>
      <c r="O2033" s="8">
        <f t="shared" ca="1" si="482"/>
        <v>1.0386858889999999</v>
      </c>
      <c r="P2033" s="44">
        <v>0</v>
      </c>
      <c r="Q2033" s="42">
        <f t="shared" ca="1" si="483"/>
        <v>64188.909572930002</v>
      </c>
      <c r="R2033" s="42"/>
      <c r="S2033" s="34">
        <f t="shared" si="484"/>
        <v>0</v>
      </c>
      <c r="T2033" s="34"/>
    </row>
    <row r="2034" spans="1:20" x14ac:dyDescent="0.2">
      <c r="A2034" s="38">
        <f t="shared" si="471"/>
        <v>44047</v>
      </c>
      <c r="B2034" s="39">
        <f t="shared" ca="1" si="474"/>
        <v>1723809.4650707992</v>
      </c>
      <c r="C2034" s="34">
        <f t="shared" ca="1" si="475"/>
        <v>1659233.1527636591</v>
      </c>
      <c r="D2034" s="34"/>
      <c r="E2034" s="40">
        <f ca="1">IF(A2034&lt;$B$1,VLOOKUP(A2034,[1]DI!$A$4:$B$15000,2,FALSE),0)</f>
        <v>2.1500000000000005E-2</v>
      </c>
      <c r="F2034" s="41">
        <f t="shared" ca="1" si="470"/>
        <v>1.00008441679812</v>
      </c>
      <c r="G2034" s="41">
        <f ca="1">(TRUNC(PRODUCT($F$11:$F2033),16))</f>
        <v>1.62235983995734</v>
      </c>
      <c r="H2034" s="42">
        <f t="shared" ca="1" si="476"/>
        <v>1.59279356520284</v>
      </c>
      <c r="I2034" s="42">
        <f t="shared" ca="1" si="477"/>
        <v>1.0185625300000001</v>
      </c>
      <c r="J2034" s="40">
        <f t="shared" si="472"/>
        <v>3.5999999999999997E-2</v>
      </c>
      <c r="K2034" s="98">
        <f t="shared" si="478"/>
        <v>43840</v>
      </c>
      <c r="L2034" s="43">
        <f t="shared" si="479"/>
        <v>141</v>
      </c>
      <c r="M2034" s="44">
        <f t="shared" si="480"/>
        <v>141</v>
      </c>
      <c r="N2034" s="8">
        <f t="shared" si="481"/>
        <v>1.019985854</v>
      </c>
      <c r="O2034" s="8">
        <f t="shared" ca="1" si="482"/>
        <v>1.0389193720000001</v>
      </c>
      <c r="P2034" s="44">
        <v>0</v>
      </c>
      <c r="Q2034" s="42">
        <f t="shared" ca="1" si="483"/>
        <v>64576.312307139997</v>
      </c>
      <c r="R2034" s="42"/>
      <c r="S2034" s="34">
        <f t="shared" si="484"/>
        <v>0</v>
      </c>
      <c r="T2034" s="34"/>
    </row>
    <row r="2035" spans="1:20" x14ac:dyDescent="0.2">
      <c r="A2035" s="38">
        <f t="shared" si="471"/>
        <v>44048</v>
      </c>
      <c r="B2035" s="39">
        <f t="shared" ca="1" si="474"/>
        <v>1724196.9441297292</v>
      </c>
      <c r="C2035" s="34">
        <f t="shared" ca="1" si="475"/>
        <v>1659233.1527636591</v>
      </c>
      <c r="D2035" s="34"/>
      <c r="E2035" s="40">
        <f ca="1">IF(A2035&lt;$B$1,VLOOKUP(A2035,[1]DI!$A$4:$B$15000,2,FALSE),0)</f>
        <v>2.1500000000000005E-2</v>
      </c>
      <c r="F2035" s="41">
        <f t="shared" ca="1" si="470"/>
        <v>1.00008441679812</v>
      </c>
      <c r="G2035" s="41">
        <f ca="1">(TRUNC(PRODUCT($F$11:$F2034),16))</f>
        <v>1.62249679438042</v>
      </c>
      <c r="H2035" s="42">
        <f t="shared" ca="1" si="476"/>
        <v>1.59279356520284</v>
      </c>
      <c r="I2035" s="42">
        <f t="shared" ca="1" si="477"/>
        <v>1.01864851</v>
      </c>
      <c r="J2035" s="40">
        <f t="shared" si="472"/>
        <v>3.5999999999999997E-2</v>
      </c>
      <c r="K2035" s="98">
        <f t="shared" si="478"/>
        <v>43840</v>
      </c>
      <c r="L2035" s="43">
        <f t="shared" si="479"/>
        <v>142</v>
      </c>
      <c r="M2035" s="44">
        <f t="shared" si="480"/>
        <v>142</v>
      </c>
      <c r="N2035" s="8">
        <f t="shared" si="481"/>
        <v>1.020129015</v>
      </c>
      <c r="O2035" s="8">
        <f t="shared" ca="1" si="482"/>
        <v>1.039152901</v>
      </c>
      <c r="P2035" s="44">
        <v>0</v>
      </c>
      <c r="Q2035" s="42">
        <f t="shared" ca="1" si="483"/>
        <v>64963.79136607</v>
      </c>
      <c r="R2035" s="42"/>
      <c r="S2035" s="34">
        <f t="shared" si="484"/>
        <v>0</v>
      </c>
      <c r="T2035" s="34"/>
    </row>
    <row r="2036" spans="1:20" x14ac:dyDescent="0.2">
      <c r="A2036" s="38">
        <f t="shared" si="471"/>
        <v>44049</v>
      </c>
      <c r="B2036" s="39">
        <f t="shared" ca="1" si="474"/>
        <v>1724584.514446479</v>
      </c>
      <c r="C2036" s="34">
        <f t="shared" ca="1" si="475"/>
        <v>1659233.1527636591</v>
      </c>
      <c r="D2036" s="34"/>
      <c r="E2036" s="40">
        <f ca="1">IF(A2036&lt;$B$1,VLOOKUP(A2036,[1]DI!$A$4:$B$15000,2,FALSE),0)</f>
        <v>1.9000000000000006E-2</v>
      </c>
      <c r="F2036" s="41">
        <f t="shared" ca="1" si="470"/>
        <v>1.0000746922902899</v>
      </c>
      <c r="G2036" s="41">
        <f ca="1">(TRUNC(PRODUCT($F$11:$F2035),16))</f>
        <v>1.62263376036476</v>
      </c>
      <c r="H2036" s="42">
        <f t="shared" ca="1" si="476"/>
        <v>1.59279356520284</v>
      </c>
      <c r="I2036" s="42">
        <f t="shared" ca="1" si="477"/>
        <v>1.0187345000000001</v>
      </c>
      <c r="J2036" s="40">
        <f t="shared" si="472"/>
        <v>3.5999999999999997E-2</v>
      </c>
      <c r="K2036" s="98">
        <f t="shared" si="478"/>
        <v>43840</v>
      </c>
      <c r="L2036" s="43">
        <f t="shared" si="479"/>
        <v>143</v>
      </c>
      <c r="M2036" s="44">
        <f t="shared" si="480"/>
        <v>143</v>
      </c>
      <c r="N2036" s="8">
        <f t="shared" si="481"/>
        <v>1.0202721960000001</v>
      </c>
      <c r="O2036" s="8">
        <f t="shared" ca="1" si="482"/>
        <v>1.0393864850000001</v>
      </c>
      <c r="P2036" s="44">
        <v>0</v>
      </c>
      <c r="Q2036" s="42">
        <f t="shared" ca="1" si="483"/>
        <v>65351.361682820003</v>
      </c>
      <c r="R2036" s="42"/>
      <c r="S2036" s="34">
        <f t="shared" si="484"/>
        <v>0</v>
      </c>
      <c r="T2036" s="34"/>
    </row>
    <row r="2037" spans="1:20" x14ac:dyDescent="0.2">
      <c r="A2037" s="38">
        <f t="shared" si="471"/>
        <v>44050</v>
      </c>
      <c r="B2037" s="39">
        <f t="shared" ca="1" si="474"/>
        <v>1724955.3995146491</v>
      </c>
      <c r="C2037" s="34">
        <f t="shared" ca="1" si="475"/>
        <v>1659233.1527636591</v>
      </c>
      <c r="D2037" s="34"/>
      <c r="E2037" s="40">
        <f ca="1">IF(A2037&lt;$B$1,VLOOKUP(A2037,[1]DI!$A$4:$B$15000,2,FALSE),0)</f>
        <v>1.9000000000000006E-2</v>
      </c>
      <c r="F2037" s="41">
        <f t="shared" ca="1" si="470"/>
        <v>1.0000746922902899</v>
      </c>
      <c r="G2037" s="41">
        <f ca="1">(TRUNC(PRODUCT($F$11:$F2036),16))</f>
        <v>1.6227549585966301</v>
      </c>
      <c r="H2037" s="42">
        <f t="shared" ca="1" si="476"/>
        <v>1.59279356520284</v>
      </c>
      <c r="I2037" s="42">
        <f t="shared" ca="1" si="477"/>
        <v>1.01881059</v>
      </c>
      <c r="J2037" s="40">
        <f t="shared" si="472"/>
        <v>3.5999999999999997E-2</v>
      </c>
      <c r="K2037" s="98">
        <f t="shared" si="478"/>
        <v>43840</v>
      </c>
      <c r="L2037" s="43">
        <f t="shared" si="479"/>
        <v>144</v>
      </c>
      <c r="M2037" s="44">
        <f t="shared" si="480"/>
        <v>144</v>
      </c>
      <c r="N2037" s="8">
        <f t="shared" si="481"/>
        <v>1.0204153970000001</v>
      </c>
      <c r="O2037" s="8">
        <f t="shared" ca="1" si="482"/>
        <v>1.0396100130000001</v>
      </c>
      <c r="P2037" s="44">
        <v>0</v>
      </c>
      <c r="Q2037" s="42">
        <f t="shared" ca="1" si="483"/>
        <v>65722.246750990002</v>
      </c>
      <c r="R2037" s="42"/>
      <c r="S2037" s="34">
        <f t="shared" si="484"/>
        <v>0</v>
      </c>
      <c r="T2037" s="34"/>
    </row>
    <row r="2038" spans="1:20" x14ac:dyDescent="0.2">
      <c r="A2038" s="38">
        <f t="shared" si="471"/>
        <v>44051</v>
      </c>
      <c r="B2038" s="39">
        <f t="shared" ca="1" si="474"/>
        <v>1725326.3692037191</v>
      </c>
      <c r="C2038" s="34">
        <f t="shared" ca="1" si="475"/>
        <v>1659233.1527636591</v>
      </c>
      <c r="D2038" s="34"/>
      <c r="E2038" s="40">
        <f ca="1">IF(A2038&lt;$B$1,VLOOKUP(A2038,[1]DI!$A$4:$B$15000,2,FALSE),0)</f>
        <v>0</v>
      </c>
      <c r="F2038" s="41">
        <f t="shared" ca="1" si="470"/>
        <v>1</v>
      </c>
      <c r="G2038" s="41">
        <f ca="1">(TRUNC(PRODUCT($F$11:$F2037),16))</f>
        <v>1.62287616588107</v>
      </c>
      <c r="H2038" s="42">
        <f t="shared" ca="1" si="476"/>
        <v>1.59279356520284</v>
      </c>
      <c r="I2038" s="42">
        <f t="shared" ca="1" si="477"/>
        <v>1.01888669</v>
      </c>
      <c r="J2038" s="40">
        <f t="shared" si="472"/>
        <v>3.5999999999999997E-2</v>
      </c>
      <c r="K2038" s="98">
        <f t="shared" si="478"/>
        <v>43840</v>
      </c>
      <c r="L2038" s="43">
        <f t="shared" si="479"/>
        <v>144</v>
      </c>
      <c r="M2038" s="44">
        <f t="shared" si="480"/>
        <v>145</v>
      </c>
      <c r="N2038" s="8">
        <f t="shared" si="481"/>
        <v>1.0205586179999999</v>
      </c>
      <c r="O2038" s="8">
        <f t="shared" ca="1" si="482"/>
        <v>1.0398335919999999</v>
      </c>
      <c r="P2038" s="44">
        <v>0</v>
      </c>
      <c r="Q2038" s="42">
        <f t="shared" ca="1" si="483"/>
        <v>66093.216440060001</v>
      </c>
      <c r="R2038" s="42"/>
      <c r="S2038" s="34">
        <f t="shared" si="484"/>
        <v>0</v>
      </c>
      <c r="T2038" s="34"/>
    </row>
    <row r="2039" spans="1:20" x14ac:dyDescent="0.2">
      <c r="A2039" s="38">
        <f t="shared" si="471"/>
        <v>44052</v>
      </c>
      <c r="B2039" s="39">
        <f t="shared" ca="1" si="474"/>
        <v>1725326.3692037191</v>
      </c>
      <c r="C2039" s="34">
        <f t="shared" ca="1" si="475"/>
        <v>1659233.1527636591</v>
      </c>
      <c r="D2039" s="34"/>
      <c r="E2039" s="40">
        <f ca="1">IF(A2039&lt;$B$1,VLOOKUP(A2039,[1]DI!$A$4:$B$15000,2,FALSE),0)</f>
        <v>0</v>
      </c>
      <c r="F2039" s="41">
        <f t="shared" ca="1" si="470"/>
        <v>1</v>
      </c>
      <c r="G2039" s="41">
        <f ca="1">(TRUNC(PRODUCT($F$11:$F2038),16))</f>
        <v>1.62287616588107</v>
      </c>
      <c r="H2039" s="42">
        <f t="shared" ca="1" si="476"/>
        <v>1.59279356520284</v>
      </c>
      <c r="I2039" s="42">
        <f t="shared" ca="1" si="477"/>
        <v>1.01888669</v>
      </c>
      <c r="J2039" s="40">
        <f t="shared" si="472"/>
        <v>3.5999999999999997E-2</v>
      </c>
      <c r="K2039" s="98">
        <f t="shared" si="478"/>
        <v>43840</v>
      </c>
      <c r="L2039" s="43">
        <f t="shared" si="479"/>
        <v>144</v>
      </c>
      <c r="M2039" s="44">
        <f t="shared" si="480"/>
        <v>145</v>
      </c>
      <c r="N2039" s="8">
        <f t="shared" si="481"/>
        <v>1.0205586179999999</v>
      </c>
      <c r="O2039" s="8">
        <f t="shared" ca="1" si="482"/>
        <v>1.0398335919999999</v>
      </c>
      <c r="P2039" s="44">
        <v>0</v>
      </c>
      <c r="Q2039" s="42">
        <f t="shared" ca="1" si="483"/>
        <v>66093.216440060001</v>
      </c>
      <c r="R2039" s="42"/>
      <c r="S2039" s="34">
        <f t="shared" si="484"/>
        <v>0</v>
      </c>
      <c r="T2039" s="34"/>
    </row>
    <row r="2040" spans="1:20" x14ac:dyDescent="0.2">
      <c r="A2040" s="38">
        <f t="shared" si="471"/>
        <v>44053</v>
      </c>
      <c r="B2040" s="39">
        <f t="shared" ca="1" si="474"/>
        <v>1725326.3692037191</v>
      </c>
      <c r="C2040" s="34">
        <f t="shared" ca="1" si="475"/>
        <v>1659233.1527636591</v>
      </c>
      <c r="D2040" s="34"/>
      <c r="E2040" s="40">
        <f ca="1">IF(A2040&lt;$B$1,VLOOKUP(A2040,[1]DI!$A$4:$B$15000,2,FALSE),0)</f>
        <v>1.9000000000000006E-2</v>
      </c>
      <c r="F2040" s="41">
        <f t="shared" ca="1" si="470"/>
        <v>1.0000746922902899</v>
      </c>
      <c r="G2040" s="41">
        <f ca="1">(TRUNC(PRODUCT($F$11:$F2039),16))</f>
        <v>1.62287616588107</v>
      </c>
      <c r="H2040" s="42">
        <f t="shared" ca="1" si="476"/>
        <v>1.59279356520284</v>
      </c>
      <c r="I2040" s="42">
        <f t="shared" ca="1" si="477"/>
        <v>1.01888669</v>
      </c>
      <c r="J2040" s="40">
        <f t="shared" si="472"/>
        <v>3.5999999999999997E-2</v>
      </c>
      <c r="K2040" s="98">
        <f t="shared" si="478"/>
        <v>43840</v>
      </c>
      <c r="L2040" s="43">
        <f t="shared" si="479"/>
        <v>145</v>
      </c>
      <c r="M2040" s="44">
        <f t="shared" si="480"/>
        <v>145</v>
      </c>
      <c r="N2040" s="8">
        <f t="shared" si="481"/>
        <v>1.0205586179999999</v>
      </c>
      <c r="O2040" s="8">
        <f t="shared" ca="1" si="482"/>
        <v>1.0398335919999999</v>
      </c>
      <c r="P2040" s="44">
        <v>0</v>
      </c>
      <c r="Q2040" s="42">
        <f t="shared" ca="1" si="483"/>
        <v>66093.216440060001</v>
      </c>
      <c r="R2040" s="42"/>
      <c r="S2040" s="34">
        <f t="shared" si="484"/>
        <v>0</v>
      </c>
      <c r="T2040" s="34"/>
    </row>
    <row r="2041" spans="1:20" x14ac:dyDescent="0.2">
      <c r="A2041" s="38">
        <f t="shared" si="471"/>
        <v>44054</v>
      </c>
      <c r="B2041" s="39">
        <f t="shared" ca="1" si="474"/>
        <v>1725697.4102397992</v>
      </c>
      <c r="C2041" s="34">
        <f t="shared" ca="1" si="475"/>
        <v>1659233.1527636591</v>
      </c>
      <c r="D2041" s="34"/>
      <c r="E2041" s="40">
        <f ca="1">IF(A2041&lt;$B$1,VLOOKUP(A2041,[1]DI!$A$4:$B$15000,2,FALSE),0)</f>
        <v>1.9000000000000006E-2</v>
      </c>
      <c r="F2041" s="41">
        <f t="shared" ca="1" si="470"/>
        <v>1.0000746922902899</v>
      </c>
      <c r="G2041" s="41">
        <f ca="1">(TRUNC(PRODUCT($F$11:$F2040),16))</f>
        <v>1.62299738221875</v>
      </c>
      <c r="H2041" s="42">
        <f t="shared" ca="1" si="476"/>
        <v>1.59279356520284</v>
      </c>
      <c r="I2041" s="42">
        <f t="shared" ca="1" si="477"/>
        <v>1.01896279</v>
      </c>
      <c r="J2041" s="40">
        <f t="shared" si="472"/>
        <v>3.5999999999999997E-2</v>
      </c>
      <c r="K2041" s="98">
        <f t="shared" si="478"/>
        <v>43840</v>
      </c>
      <c r="L2041" s="43">
        <f t="shared" si="479"/>
        <v>146</v>
      </c>
      <c r="M2041" s="44">
        <f t="shared" si="480"/>
        <v>146</v>
      </c>
      <c r="N2041" s="8">
        <f t="shared" si="481"/>
        <v>1.0207018590000001</v>
      </c>
      <c r="O2041" s="8">
        <f t="shared" ca="1" si="482"/>
        <v>1.040057214</v>
      </c>
      <c r="P2041" s="44">
        <v>0</v>
      </c>
      <c r="Q2041" s="42">
        <f t="shared" ca="1" si="483"/>
        <v>66464.257476140003</v>
      </c>
      <c r="R2041" s="42"/>
      <c r="S2041" s="34">
        <f t="shared" si="484"/>
        <v>0</v>
      </c>
      <c r="T2041" s="34"/>
    </row>
    <row r="2042" spans="1:20" x14ac:dyDescent="0.2">
      <c r="A2042" s="38">
        <f t="shared" si="471"/>
        <v>44055</v>
      </c>
      <c r="B2042" s="39">
        <f t="shared" ca="1" si="474"/>
        <v>1726068.5392152492</v>
      </c>
      <c r="C2042" s="34">
        <f t="shared" ca="1" si="475"/>
        <v>1659233.1527636591</v>
      </c>
      <c r="D2042" s="34"/>
      <c r="E2042" s="40">
        <f ca="1">IF(A2042&lt;$B$1,VLOOKUP(A2042,[1]DI!$A$4:$B$15000,2,FALSE),0)</f>
        <v>1.9000000000000006E-2</v>
      </c>
      <c r="F2042" s="41">
        <f t="shared" ca="1" si="470"/>
        <v>1.0000746922902899</v>
      </c>
      <c r="G2042" s="41">
        <f ca="1">(TRUNC(PRODUCT($F$11:$F2041),16))</f>
        <v>1.6231186076103601</v>
      </c>
      <c r="H2042" s="42">
        <f t="shared" ca="1" si="476"/>
        <v>1.59279356520284</v>
      </c>
      <c r="I2042" s="42">
        <f t="shared" ca="1" si="477"/>
        <v>1.0190389</v>
      </c>
      <c r="J2042" s="40">
        <f t="shared" si="472"/>
        <v>3.5999999999999997E-2</v>
      </c>
      <c r="K2042" s="98">
        <f t="shared" si="478"/>
        <v>43840</v>
      </c>
      <c r="L2042" s="43">
        <f t="shared" si="479"/>
        <v>147</v>
      </c>
      <c r="M2042" s="44">
        <f t="shared" si="480"/>
        <v>147</v>
      </c>
      <c r="N2042" s="8">
        <f t="shared" si="481"/>
        <v>1.020845121</v>
      </c>
      <c r="O2042" s="8">
        <f t="shared" ca="1" si="482"/>
        <v>1.0402808889999999</v>
      </c>
      <c r="P2042" s="44">
        <v>0</v>
      </c>
      <c r="Q2042" s="42">
        <f t="shared" ca="1" si="483"/>
        <v>66835.386451590006</v>
      </c>
      <c r="R2042" s="42"/>
      <c r="S2042" s="34">
        <f t="shared" si="484"/>
        <v>0</v>
      </c>
      <c r="T2042" s="34"/>
    </row>
    <row r="2043" spans="1:20" x14ac:dyDescent="0.2">
      <c r="A2043" s="38">
        <f t="shared" si="471"/>
        <v>44056</v>
      </c>
      <c r="B2043" s="39">
        <f t="shared" ca="1" si="474"/>
        <v>1726439.7544708191</v>
      </c>
      <c r="C2043" s="34">
        <f t="shared" ca="1" si="475"/>
        <v>1659233.1527636591</v>
      </c>
      <c r="D2043" s="34"/>
      <c r="E2043" s="40">
        <f ca="1">IF(A2043&lt;$B$1,VLOOKUP(A2043,[1]DI!$A$4:$B$15000,2,FALSE),0)</f>
        <v>1.9000000000000006E-2</v>
      </c>
      <c r="F2043" s="41">
        <f t="shared" ca="1" si="470"/>
        <v>1.0000746922902899</v>
      </c>
      <c r="G2043" s="41">
        <f ca="1">(TRUNC(PRODUCT($F$11:$F2042),16))</f>
        <v>1.6232398420565799</v>
      </c>
      <c r="H2043" s="42">
        <f t="shared" ca="1" si="476"/>
        <v>1.59279356520284</v>
      </c>
      <c r="I2043" s="42">
        <f t="shared" ca="1" si="477"/>
        <v>1.0191150200000001</v>
      </c>
      <c r="J2043" s="40">
        <f t="shared" si="472"/>
        <v>3.5999999999999997E-2</v>
      </c>
      <c r="K2043" s="98">
        <f t="shared" si="478"/>
        <v>43840</v>
      </c>
      <c r="L2043" s="43">
        <f t="shared" si="479"/>
        <v>148</v>
      </c>
      <c r="M2043" s="44">
        <f t="shared" si="480"/>
        <v>148</v>
      </c>
      <c r="N2043" s="8">
        <f t="shared" si="481"/>
        <v>1.020988402</v>
      </c>
      <c r="O2043" s="8">
        <f t="shared" ca="1" si="482"/>
        <v>1.040504616</v>
      </c>
      <c r="P2043" s="44">
        <v>0</v>
      </c>
      <c r="Q2043" s="42">
        <f t="shared" ca="1" si="483"/>
        <v>67206.601707160007</v>
      </c>
      <c r="R2043" s="42"/>
      <c r="S2043" s="34">
        <f t="shared" si="484"/>
        <v>0</v>
      </c>
      <c r="T2043" s="34"/>
    </row>
    <row r="2044" spans="1:20" x14ac:dyDescent="0.2">
      <c r="A2044" s="38">
        <f t="shared" si="471"/>
        <v>44057</v>
      </c>
      <c r="B2044" s="39">
        <f t="shared" ca="1" si="474"/>
        <v>1726811.039414179</v>
      </c>
      <c r="C2044" s="34">
        <f t="shared" ca="1" si="475"/>
        <v>1659233.1527636591</v>
      </c>
      <c r="D2044" s="34"/>
      <c r="E2044" s="40">
        <f ca="1">IF(A2044&lt;$B$1,VLOOKUP(A2044,[1]DI!$A$4:$B$15000,2,FALSE),0)</f>
        <v>1.9000000000000006E-2</v>
      </c>
      <c r="F2044" s="41">
        <f t="shared" ca="1" si="470"/>
        <v>1.0000746922902899</v>
      </c>
      <c r="G2044" s="41">
        <f ca="1">(TRUNC(PRODUCT($F$11:$F2043),16))</f>
        <v>1.62336108555807</v>
      </c>
      <c r="H2044" s="42">
        <f t="shared" ca="1" si="476"/>
        <v>1.59279356520284</v>
      </c>
      <c r="I2044" s="42">
        <f t="shared" ca="1" si="477"/>
        <v>1.01919114</v>
      </c>
      <c r="J2044" s="40">
        <f t="shared" si="472"/>
        <v>3.5999999999999997E-2</v>
      </c>
      <c r="K2044" s="98">
        <f t="shared" si="478"/>
        <v>43840</v>
      </c>
      <c r="L2044" s="43">
        <f t="shared" si="479"/>
        <v>149</v>
      </c>
      <c r="M2044" s="44">
        <f t="shared" si="480"/>
        <v>149</v>
      </c>
      <c r="N2044" s="8">
        <f t="shared" si="481"/>
        <v>1.0211317040000001</v>
      </c>
      <c r="O2044" s="8">
        <f t="shared" ca="1" si="482"/>
        <v>1.040728385</v>
      </c>
      <c r="P2044" s="44">
        <v>0</v>
      </c>
      <c r="Q2044" s="42">
        <f t="shared" ca="1" si="483"/>
        <v>67577.886650519999</v>
      </c>
      <c r="R2044" s="42"/>
      <c r="S2044" s="34">
        <f t="shared" si="484"/>
        <v>0</v>
      </c>
      <c r="T2044" s="34"/>
    </row>
    <row r="2045" spans="1:20" x14ac:dyDescent="0.2">
      <c r="A2045" s="38">
        <f t="shared" si="471"/>
        <v>44058</v>
      </c>
      <c r="B2045" s="39">
        <f t="shared" ca="1" si="474"/>
        <v>1727182.3940453292</v>
      </c>
      <c r="C2045" s="34">
        <f t="shared" ca="1" si="475"/>
        <v>1659233.1527636591</v>
      </c>
      <c r="D2045" s="34"/>
      <c r="E2045" s="40">
        <f ca="1">IF(A2045&lt;$B$1,VLOOKUP(A2045,[1]DI!$A$4:$B$15000,2,FALSE),0)</f>
        <v>0</v>
      </c>
      <c r="F2045" s="41">
        <f t="shared" ca="1" si="470"/>
        <v>1</v>
      </c>
      <c r="G2045" s="41">
        <f ca="1">(TRUNC(PRODUCT($F$11:$F2044),16))</f>
        <v>1.6234823381155199</v>
      </c>
      <c r="H2045" s="42">
        <f t="shared" ca="1" si="476"/>
        <v>1.59279356520284</v>
      </c>
      <c r="I2045" s="42">
        <f t="shared" ca="1" si="477"/>
        <v>1.0192672599999999</v>
      </c>
      <c r="J2045" s="40">
        <f t="shared" si="472"/>
        <v>3.5999999999999997E-2</v>
      </c>
      <c r="K2045" s="98">
        <f t="shared" si="478"/>
        <v>43840</v>
      </c>
      <c r="L2045" s="43">
        <f t="shared" si="479"/>
        <v>149</v>
      </c>
      <c r="M2045" s="44">
        <f t="shared" si="480"/>
        <v>150</v>
      </c>
      <c r="N2045" s="8">
        <f t="shared" si="481"/>
        <v>1.021275025</v>
      </c>
      <c r="O2045" s="8">
        <f t="shared" ca="1" si="482"/>
        <v>1.0409521960000001</v>
      </c>
      <c r="P2045" s="44">
        <v>0</v>
      </c>
      <c r="Q2045" s="42">
        <f t="shared" ca="1" si="483"/>
        <v>67949.241281669994</v>
      </c>
      <c r="R2045" s="42"/>
      <c r="S2045" s="34">
        <f t="shared" si="484"/>
        <v>0</v>
      </c>
      <c r="T2045" s="34"/>
    </row>
    <row r="2046" spans="1:20" x14ac:dyDescent="0.2">
      <c r="A2046" s="38">
        <f t="shared" si="471"/>
        <v>44059</v>
      </c>
      <c r="B2046" s="39">
        <f t="shared" ca="1" si="474"/>
        <v>1727182.3940453292</v>
      </c>
      <c r="C2046" s="34">
        <f t="shared" ca="1" si="475"/>
        <v>1659233.1527636591</v>
      </c>
      <c r="D2046" s="34"/>
      <c r="E2046" s="40">
        <f ca="1">IF(A2046&lt;$B$1,VLOOKUP(A2046,[1]DI!$A$4:$B$15000,2,FALSE),0)</f>
        <v>0</v>
      </c>
      <c r="F2046" s="41">
        <f t="shared" ca="1" si="470"/>
        <v>1</v>
      </c>
      <c r="G2046" s="41">
        <f ca="1">(TRUNC(PRODUCT($F$11:$F2045),16))</f>
        <v>1.6234823381155199</v>
      </c>
      <c r="H2046" s="42">
        <f t="shared" ca="1" si="476"/>
        <v>1.59279356520284</v>
      </c>
      <c r="I2046" s="42">
        <f t="shared" ca="1" si="477"/>
        <v>1.0192672599999999</v>
      </c>
      <c r="J2046" s="40">
        <f t="shared" si="472"/>
        <v>3.5999999999999997E-2</v>
      </c>
      <c r="K2046" s="98">
        <f t="shared" si="478"/>
        <v>43840</v>
      </c>
      <c r="L2046" s="43">
        <f t="shared" si="479"/>
        <v>149</v>
      </c>
      <c r="M2046" s="44">
        <f t="shared" si="480"/>
        <v>150</v>
      </c>
      <c r="N2046" s="8">
        <f t="shared" si="481"/>
        <v>1.021275025</v>
      </c>
      <c r="O2046" s="8">
        <f t="shared" ca="1" si="482"/>
        <v>1.0409521960000001</v>
      </c>
      <c r="P2046" s="44">
        <v>0</v>
      </c>
      <c r="Q2046" s="42">
        <f t="shared" ca="1" si="483"/>
        <v>67949.241281669994</v>
      </c>
      <c r="R2046" s="42"/>
      <c r="S2046" s="34">
        <f t="shared" si="484"/>
        <v>0</v>
      </c>
      <c r="T2046" s="34"/>
    </row>
    <row r="2047" spans="1:20" x14ac:dyDescent="0.2">
      <c r="A2047" s="38">
        <f t="shared" si="471"/>
        <v>44060</v>
      </c>
      <c r="B2047" s="39">
        <f t="shared" ca="1" si="474"/>
        <v>1727182.3940453292</v>
      </c>
      <c r="C2047" s="34">
        <f t="shared" ca="1" si="475"/>
        <v>1659233.1527636591</v>
      </c>
      <c r="D2047" s="34"/>
      <c r="E2047" s="40">
        <f ca="1">IF(A2047&lt;$B$1,VLOOKUP(A2047,[1]DI!$A$4:$B$15000,2,FALSE),0)</f>
        <v>1.9000000000000006E-2</v>
      </c>
      <c r="F2047" s="41">
        <f t="shared" ca="1" si="470"/>
        <v>1.0000746922902899</v>
      </c>
      <c r="G2047" s="41">
        <f ca="1">(TRUNC(PRODUCT($F$11:$F2046),16))</f>
        <v>1.6234823381155199</v>
      </c>
      <c r="H2047" s="42">
        <f t="shared" ca="1" si="476"/>
        <v>1.59279356520284</v>
      </c>
      <c r="I2047" s="42">
        <f t="shared" ca="1" si="477"/>
        <v>1.0192672599999999</v>
      </c>
      <c r="J2047" s="40">
        <f t="shared" si="472"/>
        <v>3.5999999999999997E-2</v>
      </c>
      <c r="K2047" s="98">
        <f t="shared" si="478"/>
        <v>43840</v>
      </c>
      <c r="L2047" s="43">
        <f t="shared" si="479"/>
        <v>150</v>
      </c>
      <c r="M2047" s="44">
        <f t="shared" si="480"/>
        <v>150</v>
      </c>
      <c r="N2047" s="8">
        <f t="shared" si="481"/>
        <v>1.021275025</v>
      </c>
      <c r="O2047" s="8">
        <f t="shared" ca="1" si="482"/>
        <v>1.0409521960000001</v>
      </c>
      <c r="P2047" s="44">
        <v>0</v>
      </c>
      <c r="Q2047" s="42">
        <f t="shared" ca="1" si="483"/>
        <v>67949.241281669994</v>
      </c>
      <c r="R2047" s="42"/>
      <c r="S2047" s="34">
        <f t="shared" si="484"/>
        <v>0</v>
      </c>
      <c r="T2047" s="34"/>
    </row>
    <row r="2048" spans="1:20" x14ac:dyDescent="0.2">
      <c r="A2048" s="38">
        <f t="shared" si="471"/>
        <v>44061</v>
      </c>
      <c r="B2048" s="39">
        <f t="shared" ca="1" si="474"/>
        <v>1727553.8382750691</v>
      </c>
      <c r="C2048" s="34">
        <f t="shared" ca="1" si="475"/>
        <v>1659233.1527636591</v>
      </c>
      <c r="D2048" s="34"/>
      <c r="E2048" s="40">
        <f ca="1">IF(A2048&lt;$B$1,VLOOKUP(A2048,[1]DI!$A$4:$B$15000,2,FALSE),0)</f>
        <v>1.9000000000000006E-2</v>
      </c>
      <c r="F2048" s="41">
        <f t="shared" ca="1" si="470"/>
        <v>1.0000746922902899</v>
      </c>
      <c r="G2048" s="41">
        <f ca="1">(TRUNC(PRODUCT($F$11:$F2047),16))</f>
        <v>1.6236035997295999</v>
      </c>
      <c r="H2048" s="42">
        <f t="shared" ca="1" si="476"/>
        <v>1.59279356520284</v>
      </c>
      <c r="I2048" s="42">
        <f t="shared" ca="1" si="477"/>
        <v>1.01934339</v>
      </c>
      <c r="J2048" s="40">
        <f t="shared" si="472"/>
        <v>3.5999999999999997E-2</v>
      </c>
      <c r="K2048" s="98">
        <f t="shared" si="478"/>
        <v>43840</v>
      </c>
      <c r="L2048" s="43">
        <f t="shared" si="479"/>
        <v>151</v>
      </c>
      <c r="M2048" s="44">
        <f t="shared" si="480"/>
        <v>151</v>
      </c>
      <c r="N2048" s="8">
        <f t="shared" si="481"/>
        <v>1.0214183670000001</v>
      </c>
      <c r="O2048" s="8">
        <f t="shared" ca="1" si="482"/>
        <v>1.041176061</v>
      </c>
      <c r="P2048" s="44">
        <v>0</v>
      </c>
      <c r="Q2048" s="42">
        <f t="shared" ca="1" si="483"/>
        <v>68320.685511410004</v>
      </c>
      <c r="R2048" s="42"/>
      <c r="S2048" s="34">
        <f t="shared" si="484"/>
        <v>0</v>
      </c>
      <c r="T2048" s="34"/>
    </row>
    <row r="2049" spans="1:20" x14ac:dyDescent="0.2">
      <c r="A2049" s="38">
        <f t="shared" si="471"/>
        <v>44062</v>
      </c>
      <c r="B2049" s="39">
        <f t="shared" ca="1" si="474"/>
        <v>1727925.3687849392</v>
      </c>
      <c r="C2049" s="34">
        <f t="shared" ca="1" si="475"/>
        <v>1659233.1527636591</v>
      </c>
      <c r="D2049" s="34"/>
      <c r="E2049" s="40">
        <f ca="1">IF(A2049&lt;$B$1,VLOOKUP(A2049,[1]DI!$A$4:$B$15000,2,FALSE),0)</f>
        <v>1.9000000000000006E-2</v>
      </c>
      <c r="F2049" s="41">
        <f t="shared" ca="1" si="470"/>
        <v>1.0000746922902899</v>
      </c>
      <c r="G2049" s="41">
        <f ca="1">(TRUNC(PRODUCT($F$11:$F2048),16))</f>
        <v>1.6237248704009899</v>
      </c>
      <c r="H2049" s="42">
        <f t="shared" ca="1" si="476"/>
        <v>1.59279356520284</v>
      </c>
      <c r="I2049" s="42">
        <f t="shared" ca="1" si="477"/>
        <v>1.01941953</v>
      </c>
      <c r="J2049" s="40">
        <f t="shared" si="472"/>
        <v>3.5999999999999997E-2</v>
      </c>
      <c r="K2049" s="98">
        <f t="shared" si="478"/>
        <v>43840</v>
      </c>
      <c r="L2049" s="43">
        <f t="shared" si="479"/>
        <v>152</v>
      </c>
      <c r="M2049" s="44">
        <f t="shared" si="480"/>
        <v>152</v>
      </c>
      <c r="N2049" s="8">
        <f t="shared" si="481"/>
        <v>1.0215617290000001</v>
      </c>
      <c r="O2049" s="8">
        <f t="shared" ca="1" si="482"/>
        <v>1.0413999780000001</v>
      </c>
      <c r="P2049" s="44">
        <v>0</v>
      </c>
      <c r="Q2049" s="42">
        <f t="shared" ca="1" si="483"/>
        <v>68692.216021279994</v>
      </c>
      <c r="R2049" s="42"/>
      <c r="S2049" s="34">
        <f t="shared" si="484"/>
        <v>0</v>
      </c>
      <c r="T2049" s="34"/>
    </row>
    <row r="2050" spans="1:20" x14ac:dyDescent="0.2">
      <c r="A2050" s="38">
        <f t="shared" si="471"/>
        <v>44063</v>
      </c>
      <c r="B2050" s="39">
        <f t="shared" ca="1" si="474"/>
        <v>1728296.9689825992</v>
      </c>
      <c r="C2050" s="34">
        <f t="shared" ca="1" si="475"/>
        <v>1659233.1527636591</v>
      </c>
      <c r="D2050" s="34"/>
      <c r="E2050" s="40">
        <f ca="1">IF(A2050&lt;$B$1,VLOOKUP(A2050,[1]DI!$A$4:$B$15000,2,FALSE),0)</f>
        <v>1.9000000000000006E-2</v>
      </c>
      <c r="F2050" s="41">
        <f t="shared" ca="1" si="470"/>
        <v>1.0000746922902899</v>
      </c>
      <c r="G2050" s="41">
        <f ca="1">(TRUNC(PRODUCT($F$11:$F2049),16))</f>
        <v>1.62384615013036</v>
      </c>
      <c r="H2050" s="42">
        <f t="shared" ca="1" si="476"/>
        <v>1.59279356520284</v>
      </c>
      <c r="I2050" s="42">
        <f t="shared" ca="1" si="477"/>
        <v>1.01949567</v>
      </c>
      <c r="J2050" s="40">
        <f t="shared" si="472"/>
        <v>3.5999999999999997E-2</v>
      </c>
      <c r="K2050" s="98">
        <f t="shared" si="478"/>
        <v>43840</v>
      </c>
      <c r="L2050" s="43">
        <f t="shared" si="479"/>
        <v>153</v>
      </c>
      <c r="M2050" s="44">
        <f t="shared" si="480"/>
        <v>153</v>
      </c>
      <c r="N2050" s="8">
        <f t="shared" si="481"/>
        <v>1.0217051109999999</v>
      </c>
      <c r="O2050" s="8">
        <f t="shared" ca="1" si="482"/>
        <v>1.041623937</v>
      </c>
      <c r="P2050" s="44">
        <v>0</v>
      </c>
      <c r="Q2050" s="42">
        <f t="shared" ca="1" si="483"/>
        <v>69063.816218940003</v>
      </c>
      <c r="R2050" s="42"/>
      <c r="S2050" s="34">
        <f t="shared" si="484"/>
        <v>0</v>
      </c>
      <c r="T2050" s="34"/>
    </row>
    <row r="2051" spans="1:20" x14ac:dyDescent="0.2">
      <c r="A2051" s="38">
        <f t="shared" si="471"/>
        <v>44064</v>
      </c>
      <c r="B2051" s="39">
        <f t="shared" ca="1" si="474"/>
        <v>1728668.6554603791</v>
      </c>
      <c r="C2051" s="34">
        <f t="shared" ca="1" si="475"/>
        <v>1659233.1527636591</v>
      </c>
      <c r="D2051" s="34"/>
      <c r="E2051" s="40">
        <f ca="1">IF(A2051&lt;$B$1,VLOOKUP(A2051,[1]DI!$A$4:$B$15000,2,FALSE),0)</f>
        <v>1.9000000000000006E-2</v>
      </c>
      <c r="F2051" s="41">
        <f t="shared" ca="1" si="470"/>
        <v>1.0000746922902899</v>
      </c>
      <c r="G2051" s="41">
        <f ca="1">(TRUNC(PRODUCT($F$11:$F2050),16))</f>
        <v>1.62396743891839</v>
      </c>
      <c r="H2051" s="42">
        <f t="shared" ca="1" si="476"/>
        <v>1.59279356520284</v>
      </c>
      <c r="I2051" s="42">
        <f t="shared" ca="1" si="477"/>
        <v>1.0195718199999999</v>
      </c>
      <c r="J2051" s="40">
        <f t="shared" si="472"/>
        <v>3.5999999999999997E-2</v>
      </c>
      <c r="K2051" s="98">
        <f t="shared" si="478"/>
        <v>43840</v>
      </c>
      <c r="L2051" s="43">
        <f t="shared" si="479"/>
        <v>154</v>
      </c>
      <c r="M2051" s="44">
        <f t="shared" si="480"/>
        <v>154</v>
      </c>
      <c r="N2051" s="8">
        <f t="shared" si="481"/>
        <v>1.0218485129999999</v>
      </c>
      <c r="O2051" s="8">
        <f t="shared" ca="1" si="482"/>
        <v>1.041847948</v>
      </c>
      <c r="P2051" s="44">
        <v>0</v>
      </c>
      <c r="Q2051" s="42">
        <f t="shared" ca="1" si="483"/>
        <v>69435.502696719996</v>
      </c>
      <c r="R2051" s="42"/>
      <c r="S2051" s="34">
        <f t="shared" si="484"/>
        <v>0</v>
      </c>
      <c r="T2051" s="34"/>
    </row>
    <row r="2052" spans="1:20" x14ac:dyDescent="0.2">
      <c r="A2052" s="38">
        <f t="shared" si="471"/>
        <v>44065</v>
      </c>
      <c r="B2052" s="39">
        <f t="shared" ca="1" si="474"/>
        <v>1729040.4298775292</v>
      </c>
      <c r="C2052" s="34">
        <f t="shared" ca="1" si="475"/>
        <v>1659233.1527636591</v>
      </c>
      <c r="D2052" s="34"/>
      <c r="E2052" s="40">
        <f ca="1">IF(A2052&lt;$B$1,VLOOKUP(A2052,[1]DI!$A$4:$B$15000,2,FALSE),0)</f>
        <v>0</v>
      </c>
      <c r="F2052" s="41">
        <f t="shared" ca="1" si="470"/>
        <v>1</v>
      </c>
      <c r="G2052" s="41">
        <f ca="1">(TRUNC(PRODUCT($F$11:$F2051),16))</f>
        <v>1.6240887367657599</v>
      </c>
      <c r="H2052" s="42">
        <f t="shared" ca="1" si="476"/>
        <v>1.59279356520284</v>
      </c>
      <c r="I2052" s="42">
        <f t="shared" ca="1" si="477"/>
        <v>1.01964798</v>
      </c>
      <c r="J2052" s="40">
        <f t="shared" si="472"/>
        <v>3.5999999999999997E-2</v>
      </c>
      <c r="K2052" s="98">
        <f t="shared" si="478"/>
        <v>43840</v>
      </c>
      <c r="L2052" s="43">
        <f t="shared" si="479"/>
        <v>154</v>
      </c>
      <c r="M2052" s="44">
        <f t="shared" si="480"/>
        <v>155</v>
      </c>
      <c r="N2052" s="8">
        <f t="shared" si="481"/>
        <v>1.021991935</v>
      </c>
      <c r="O2052" s="8">
        <f t="shared" ca="1" si="482"/>
        <v>1.042072012</v>
      </c>
      <c r="P2052" s="44">
        <v>0</v>
      </c>
      <c r="Q2052" s="42">
        <f t="shared" ca="1" si="483"/>
        <v>69807.277113870005</v>
      </c>
      <c r="R2052" s="42"/>
      <c r="S2052" s="34">
        <f t="shared" si="484"/>
        <v>0</v>
      </c>
      <c r="T2052" s="34"/>
    </row>
    <row r="2053" spans="1:20" x14ac:dyDescent="0.2">
      <c r="A2053" s="38">
        <f t="shared" si="471"/>
        <v>44066</v>
      </c>
      <c r="B2053" s="39">
        <f t="shared" ca="1" si="474"/>
        <v>1729040.4298775292</v>
      </c>
      <c r="C2053" s="34">
        <f t="shared" ca="1" si="475"/>
        <v>1659233.1527636591</v>
      </c>
      <c r="D2053" s="34"/>
      <c r="E2053" s="40">
        <f ca="1">IF(A2053&lt;$B$1,VLOOKUP(A2053,[1]DI!$A$4:$B$15000,2,FALSE),0)</f>
        <v>0</v>
      </c>
      <c r="F2053" s="41">
        <f t="shared" ca="1" si="470"/>
        <v>1</v>
      </c>
      <c r="G2053" s="41">
        <f ca="1">(TRUNC(PRODUCT($F$11:$F2052),16))</f>
        <v>1.6240887367657599</v>
      </c>
      <c r="H2053" s="42">
        <f t="shared" ca="1" si="476"/>
        <v>1.59279356520284</v>
      </c>
      <c r="I2053" s="42">
        <f t="shared" ca="1" si="477"/>
        <v>1.01964798</v>
      </c>
      <c r="J2053" s="40">
        <f t="shared" si="472"/>
        <v>3.5999999999999997E-2</v>
      </c>
      <c r="K2053" s="98">
        <f t="shared" si="478"/>
        <v>43840</v>
      </c>
      <c r="L2053" s="43">
        <f t="shared" si="479"/>
        <v>154</v>
      </c>
      <c r="M2053" s="44">
        <f t="shared" si="480"/>
        <v>155</v>
      </c>
      <c r="N2053" s="8">
        <f t="shared" si="481"/>
        <v>1.021991935</v>
      </c>
      <c r="O2053" s="8">
        <f t="shared" ca="1" si="482"/>
        <v>1.042072012</v>
      </c>
      <c r="P2053" s="44">
        <v>0</v>
      </c>
      <c r="Q2053" s="42">
        <f t="shared" ca="1" si="483"/>
        <v>69807.277113870005</v>
      </c>
      <c r="R2053" s="42"/>
      <c r="S2053" s="34">
        <f t="shared" si="484"/>
        <v>0</v>
      </c>
      <c r="T2053" s="34"/>
    </row>
    <row r="2054" spans="1:20" x14ac:dyDescent="0.2">
      <c r="A2054" s="38">
        <f t="shared" si="471"/>
        <v>44067</v>
      </c>
      <c r="B2054" s="39">
        <f t="shared" ca="1" si="474"/>
        <v>1729040.4298775292</v>
      </c>
      <c r="C2054" s="34">
        <f t="shared" ca="1" si="475"/>
        <v>1659233.1527636591</v>
      </c>
      <c r="D2054" s="34"/>
      <c r="E2054" s="40">
        <f ca="1">IF(A2054&lt;$B$1,VLOOKUP(A2054,[1]DI!$A$4:$B$15000,2,FALSE),0)</f>
        <v>1.9000000000000006E-2</v>
      </c>
      <c r="F2054" s="41">
        <f t="shared" ca="1" si="470"/>
        <v>1.0000746922902899</v>
      </c>
      <c r="G2054" s="41">
        <f ca="1">(TRUNC(PRODUCT($F$11:$F2053),16))</f>
        <v>1.6240887367657599</v>
      </c>
      <c r="H2054" s="42">
        <f t="shared" ca="1" si="476"/>
        <v>1.59279356520284</v>
      </c>
      <c r="I2054" s="42">
        <f t="shared" ca="1" si="477"/>
        <v>1.01964798</v>
      </c>
      <c r="J2054" s="40">
        <f t="shared" si="472"/>
        <v>3.5999999999999997E-2</v>
      </c>
      <c r="K2054" s="98">
        <f t="shared" si="478"/>
        <v>43840</v>
      </c>
      <c r="L2054" s="43">
        <f t="shared" si="479"/>
        <v>155</v>
      </c>
      <c r="M2054" s="44">
        <f t="shared" si="480"/>
        <v>155</v>
      </c>
      <c r="N2054" s="8">
        <f t="shared" si="481"/>
        <v>1.021991935</v>
      </c>
      <c r="O2054" s="8">
        <f t="shared" ca="1" si="482"/>
        <v>1.042072012</v>
      </c>
      <c r="P2054" s="44">
        <v>0</v>
      </c>
      <c r="Q2054" s="42">
        <f t="shared" ca="1" si="483"/>
        <v>69807.277113870005</v>
      </c>
      <c r="R2054" s="42"/>
      <c r="S2054" s="34">
        <f t="shared" si="484"/>
        <v>0</v>
      </c>
      <c r="T2054" s="34"/>
    </row>
    <row r="2055" spans="1:20" x14ac:dyDescent="0.2">
      <c r="A2055" s="38">
        <f t="shared" si="471"/>
        <v>44068</v>
      </c>
      <c r="B2055" s="39">
        <f t="shared" ca="1" si="474"/>
        <v>1729412.2739824592</v>
      </c>
      <c r="C2055" s="34">
        <f t="shared" ca="1" si="475"/>
        <v>1659233.1527636591</v>
      </c>
      <c r="D2055" s="34"/>
      <c r="E2055" s="40">
        <f ca="1">IF(A2055&lt;$B$1,VLOOKUP(A2055,[1]DI!$A$4:$B$15000,2,FALSE),0)</f>
        <v>1.9000000000000006E-2</v>
      </c>
      <c r="F2055" s="41">
        <f t="shared" ca="1" si="470"/>
        <v>1.0000746922902899</v>
      </c>
      <c r="G2055" s="41">
        <f ca="1">(TRUNC(PRODUCT($F$11:$F2054),16))</f>
        <v>1.6242100436731399</v>
      </c>
      <c r="H2055" s="42">
        <f t="shared" ca="1" si="476"/>
        <v>1.59279356520284</v>
      </c>
      <c r="I2055" s="42">
        <f t="shared" ca="1" si="477"/>
        <v>1.0197241399999999</v>
      </c>
      <c r="J2055" s="40">
        <f t="shared" si="472"/>
        <v>3.5999999999999997E-2</v>
      </c>
      <c r="K2055" s="98">
        <f t="shared" si="478"/>
        <v>43840</v>
      </c>
      <c r="L2055" s="43">
        <f t="shared" si="479"/>
        <v>156</v>
      </c>
      <c r="M2055" s="44">
        <f t="shared" si="480"/>
        <v>156</v>
      </c>
      <c r="N2055" s="8">
        <f t="shared" si="481"/>
        <v>1.0221353769999999</v>
      </c>
      <c r="O2055" s="8">
        <f t="shared" ca="1" si="482"/>
        <v>1.0422961180000001</v>
      </c>
      <c r="P2055" s="44">
        <v>0</v>
      </c>
      <c r="Q2055" s="42">
        <f t="shared" ca="1" si="483"/>
        <v>70179.121218800006</v>
      </c>
      <c r="R2055" s="42"/>
      <c r="S2055" s="34">
        <f t="shared" si="484"/>
        <v>0</v>
      </c>
      <c r="T2055" s="34"/>
    </row>
    <row r="2056" spans="1:20" x14ac:dyDescent="0.2">
      <c r="A2056" s="38">
        <f t="shared" si="471"/>
        <v>44069</v>
      </c>
      <c r="B2056" s="39">
        <f t="shared" ca="1" si="474"/>
        <v>1729784.1910936492</v>
      </c>
      <c r="C2056" s="34">
        <f t="shared" ca="1" si="475"/>
        <v>1659233.1527636591</v>
      </c>
      <c r="D2056" s="34"/>
      <c r="E2056" s="40">
        <f ca="1">IF(A2056&lt;$B$1,VLOOKUP(A2056,[1]DI!$A$4:$B$15000,2,FALSE),0)</f>
        <v>1.9000000000000006E-2</v>
      </c>
      <c r="F2056" s="41">
        <f t="shared" ca="1" si="470"/>
        <v>1.0000746922902899</v>
      </c>
      <c r="G2056" s="41">
        <f ca="1">(TRUNC(PRODUCT($F$11:$F2055),16))</f>
        <v>1.6243313596412099</v>
      </c>
      <c r="H2056" s="42">
        <f t="shared" ca="1" si="476"/>
        <v>1.59279356520284</v>
      </c>
      <c r="I2056" s="42">
        <f t="shared" ca="1" si="477"/>
        <v>1.0198003</v>
      </c>
      <c r="J2056" s="40">
        <f t="shared" si="472"/>
        <v>3.5999999999999997E-2</v>
      </c>
      <c r="K2056" s="98">
        <f t="shared" si="478"/>
        <v>43840</v>
      </c>
      <c r="L2056" s="43">
        <f t="shared" si="479"/>
        <v>157</v>
      </c>
      <c r="M2056" s="44">
        <f t="shared" si="480"/>
        <v>157</v>
      </c>
      <c r="N2056" s="8">
        <f t="shared" si="481"/>
        <v>1.02227884</v>
      </c>
      <c r="O2056" s="8">
        <f t="shared" ca="1" si="482"/>
        <v>1.0425202680000001</v>
      </c>
      <c r="P2056" s="44">
        <v>0</v>
      </c>
      <c r="Q2056" s="42">
        <f t="shared" ca="1" si="483"/>
        <v>70551.038329989999</v>
      </c>
      <c r="R2056" s="42"/>
      <c r="S2056" s="34">
        <f t="shared" si="484"/>
        <v>0</v>
      </c>
      <c r="T2056" s="34"/>
    </row>
    <row r="2057" spans="1:20" x14ac:dyDescent="0.2">
      <c r="A2057" s="38">
        <f t="shared" si="471"/>
        <v>44070</v>
      </c>
      <c r="B2057" s="39">
        <f t="shared" ca="1" si="474"/>
        <v>1730156.192825729</v>
      </c>
      <c r="C2057" s="34">
        <f t="shared" ca="1" si="475"/>
        <v>1659233.1527636591</v>
      </c>
      <c r="D2057" s="34"/>
      <c r="E2057" s="40">
        <f ca="1">IF(A2057&lt;$B$1,VLOOKUP(A2057,[1]DI!$A$4:$B$15000,2,FALSE),0)</f>
        <v>1.9000000000000006E-2</v>
      </c>
      <c r="F2057" s="41">
        <f t="shared" ca="1" si="470"/>
        <v>1.0000746922902899</v>
      </c>
      <c r="G2057" s="41">
        <f ca="1">(TRUNC(PRODUCT($F$11:$F2056),16))</f>
        <v>1.62445268467066</v>
      </c>
      <c r="H2057" s="42">
        <f t="shared" ca="1" si="476"/>
        <v>1.59279356520284</v>
      </c>
      <c r="I2057" s="42">
        <f t="shared" ca="1" si="477"/>
        <v>1.01987647</v>
      </c>
      <c r="J2057" s="40">
        <f t="shared" si="472"/>
        <v>3.5999999999999997E-2</v>
      </c>
      <c r="K2057" s="98">
        <f t="shared" si="478"/>
        <v>43840</v>
      </c>
      <c r="L2057" s="43">
        <f t="shared" si="479"/>
        <v>158</v>
      </c>
      <c r="M2057" s="44">
        <f t="shared" si="480"/>
        <v>158</v>
      </c>
      <c r="N2057" s="8">
        <f t="shared" si="481"/>
        <v>1.0224223219999999</v>
      </c>
      <c r="O2057" s="8">
        <f t="shared" ca="1" si="482"/>
        <v>1.0427444690000001</v>
      </c>
      <c r="P2057" s="44">
        <v>0</v>
      </c>
      <c r="Q2057" s="42">
        <f t="shared" ca="1" si="483"/>
        <v>70923.040062069995</v>
      </c>
      <c r="R2057" s="42"/>
      <c r="S2057" s="34">
        <f t="shared" si="484"/>
        <v>0</v>
      </c>
      <c r="T2057" s="34"/>
    </row>
    <row r="2058" spans="1:20" x14ac:dyDescent="0.2">
      <c r="A2058" s="38">
        <f t="shared" si="471"/>
        <v>44071</v>
      </c>
      <c r="B2058" s="39">
        <f t="shared" ca="1" si="474"/>
        <v>1730528.2824971692</v>
      </c>
      <c r="C2058" s="34">
        <f t="shared" ca="1" si="475"/>
        <v>1659233.1527636591</v>
      </c>
      <c r="D2058" s="34"/>
      <c r="E2058" s="40">
        <f ca="1">IF(A2058&lt;$B$1,VLOOKUP(A2058,[1]DI!$A$4:$B$15000,2,FALSE),0)</f>
        <v>1.9000000000000006E-2</v>
      </c>
      <c r="F2058" s="41">
        <f t="shared" ca="1" si="470"/>
        <v>1.0000746922902899</v>
      </c>
      <c r="G2058" s="41">
        <f ca="1">(TRUNC(PRODUCT($F$11:$F2057),16))</f>
        <v>1.62457401876214</v>
      </c>
      <c r="H2058" s="42">
        <f t="shared" ca="1" si="476"/>
        <v>1.59279356520284</v>
      </c>
      <c r="I2058" s="42">
        <f t="shared" ca="1" si="477"/>
        <v>1.01995265</v>
      </c>
      <c r="J2058" s="40">
        <f t="shared" si="472"/>
        <v>3.5999999999999997E-2</v>
      </c>
      <c r="K2058" s="98">
        <f t="shared" si="478"/>
        <v>43840</v>
      </c>
      <c r="L2058" s="43">
        <f t="shared" si="479"/>
        <v>159</v>
      </c>
      <c r="M2058" s="44">
        <f t="shared" si="480"/>
        <v>159</v>
      </c>
      <c r="N2058" s="8">
        <f t="shared" si="481"/>
        <v>1.022565825</v>
      </c>
      <c r="O2058" s="8">
        <f t="shared" ca="1" si="482"/>
        <v>1.042968723</v>
      </c>
      <c r="P2058" s="44">
        <v>0</v>
      </c>
      <c r="Q2058" s="42">
        <f t="shared" ca="1" si="483"/>
        <v>71295.129733509995</v>
      </c>
      <c r="R2058" s="42"/>
      <c r="S2058" s="34">
        <f t="shared" si="484"/>
        <v>0</v>
      </c>
      <c r="T2058" s="34"/>
    </row>
    <row r="2059" spans="1:20" x14ac:dyDescent="0.2">
      <c r="A2059" s="38">
        <f t="shared" si="471"/>
        <v>44072</v>
      </c>
      <c r="B2059" s="39">
        <f t="shared" ca="1" si="474"/>
        <v>1730900.4435156391</v>
      </c>
      <c r="C2059" s="34">
        <f t="shared" ca="1" si="475"/>
        <v>1659233.1527636591</v>
      </c>
      <c r="D2059" s="34"/>
      <c r="E2059" s="40">
        <f ca="1">IF(A2059&lt;$B$1,VLOOKUP(A2059,[1]DI!$A$4:$B$15000,2,FALSE),0)</f>
        <v>0</v>
      </c>
      <c r="F2059" s="41">
        <f t="shared" ca="1" si="470"/>
        <v>1</v>
      </c>
      <c r="G2059" s="41">
        <f ca="1">(TRUNC(PRODUCT($F$11:$F2058),16))</f>
        <v>1.62469536191635</v>
      </c>
      <c r="H2059" s="42">
        <f t="shared" ca="1" si="476"/>
        <v>1.59279356520284</v>
      </c>
      <c r="I2059" s="42">
        <f t="shared" ca="1" si="477"/>
        <v>1.02002883</v>
      </c>
      <c r="J2059" s="40">
        <f t="shared" si="472"/>
        <v>3.5999999999999997E-2</v>
      </c>
      <c r="K2059" s="98">
        <f t="shared" si="478"/>
        <v>43840</v>
      </c>
      <c r="L2059" s="43">
        <f t="shared" si="479"/>
        <v>159</v>
      </c>
      <c r="M2059" s="44">
        <f t="shared" si="480"/>
        <v>160</v>
      </c>
      <c r="N2059" s="8">
        <f t="shared" si="481"/>
        <v>1.022709348</v>
      </c>
      <c r="O2059" s="8">
        <f t="shared" ca="1" si="482"/>
        <v>1.0431930199999999</v>
      </c>
      <c r="P2059" s="44">
        <v>0</v>
      </c>
      <c r="Q2059" s="42">
        <f t="shared" ca="1" si="483"/>
        <v>71667.290751980006</v>
      </c>
      <c r="R2059" s="42"/>
      <c r="S2059" s="34">
        <f t="shared" si="484"/>
        <v>0</v>
      </c>
      <c r="T2059" s="34"/>
    </row>
    <row r="2060" spans="1:20" x14ac:dyDescent="0.2">
      <c r="A2060" s="38">
        <f t="shared" si="471"/>
        <v>44073</v>
      </c>
      <c r="B2060" s="39">
        <f t="shared" ca="1" si="474"/>
        <v>1730900.4435156391</v>
      </c>
      <c r="C2060" s="34">
        <f t="shared" ca="1" si="475"/>
        <v>1659233.1527636591</v>
      </c>
      <c r="D2060" s="34"/>
      <c r="E2060" s="40">
        <f ca="1">IF(A2060&lt;$B$1,VLOOKUP(A2060,[1]DI!$A$4:$B$15000,2,FALSE),0)</f>
        <v>0</v>
      </c>
      <c r="F2060" s="41">
        <f t="shared" ref="F2060:F2123" ca="1" si="485">IF(A2060&lt;A$9,1,ROUND(((1+E2060)^(1/252)),16))</f>
        <v>1</v>
      </c>
      <c r="G2060" s="41">
        <f ca="1">(TRUNC(PRODUCT($F$11:$F2059),16))</f>
        <v>1.62469536191635</v>
      </c>
      <c r="H2060" s="42">
        <f t="shared" ca="1" si="476"/>
        <v>1.59279356520284</v>
      </c>
      <c r="I2060" s="42">
        <f t="shared" ca="1" si="477"/>
        <v>1.02002883</v>
      </c>
      <c r="J2060" s="40">
        <f t="shared" si="472"/>
        <v>3.5999999999999997E-2</v>
      </c>
      <c r="K2060" s="98">
        <f t="shared" si="478"/>
        <v>43840</v>
      </c>
      <c r="L2060" s="43">
        <f t="shared" si="479"/>
        <v>159</v>
      </c>
      <c r="M2060" s="44">
        <f t="shared" si="480"/>
        <v>160</v>
      </c>
      <c r="N2060" s="8">
        <f t="shared" si="481"/>
        <v>1.022709348</v>
      </c>
      <c r="O2060" s="8">
        <f t="shared" ca="1" si="482"/>
        <v>1.0431930199999999</v>
      </c>
      <c r="P2060" s="44">
        <v>0</v>
      </c>
      <c r="Q2060" s="42">
        <f t="shared" ca="1" si="483"/>
        <v>71667.290751980006</v>
      </c>
      <c r="R2060" s="42"/>
      <c r="S2060" s="34">
        <f t="shared" si="484"/>
        <v>0</v>
      </c>
      <c r="T2060" s="34"/>
    </row>
    <row r="2061" spans="1:20" x14ac:dyDescent="0.2">
      <c r="A2061" s="38">
        <f t="shared" ref="A2061:A2124" si="486">(A2060+1)</f>
        <v>44074</v>
      </c>
      <c r="B2061" s="39">
        <f t="shared" ca="1" si="474"/>
        <v>1730900.4435156391</v>
      </c>
      <c r="C2061" s="34">
        <f t="shared" ca="1" si="475"/>
        <v>1659233.1527636591</v>
      </c>
      <c r="D2061" s="34"/>
      <c r="E2061" s="40">
        <f ca="1">IF(A2061&lt;$B$1,VLOOKUP(A2061,[1]DI!$A$4:$B$15000,2,FALSE),0)</f>
        <v>1.9000000000000006E-2</v>
      </c>
      <c r="F2061" s="41">
        <f t="shared" ca="1" si="485"/>
        <v>1.0000746922902899</v>
      </c>
      <c r="G2061" s="41">
        <f ca="1">(TRUNC(PRODUCT($F$11:$F2060),16))</f>
        <v>1.62469536191635</v>
      </c>
      <c r="H2061" s="42">
        <f t="shared" ca="1" si="476"/>
        <v>1.59279356520284</v>
      </c>
      <c r="I2061" s="42">
        <f t="shared" ca="1" si="477"/>
        <v>1.02002883</v>
      </c>
      <c r="J2061" s="40">
        <f t="shared" ref="J2061:J2124" si="487">J2060</f>
        <v>3.5999999999999997E-2</v>
      </c>
      <c r="K2061" s="98">
        <f t="shared" si="478"/>
        <v>43840</v>
      </c>
      <c r="L2061" s="43">
        <f t="shared" si="479"/>
        <v>160</v>
      </c>
      <c r="M2061" s="44">
        <f t="shared" si="480"/>
        <v>160</v>
      </c>
      <c r="N2061" s="8">
        <f t="shared" si="481"/>
        <v>1.022709348</v>
      </c>
      <c r="O2061" s="8">
        <f t="shared" ca="1" si="482"/>
        <v>1.0431930199999999</v>
      </c>
      <c r="P2061" s="44">
        <v>0</v>
      </c>
      <c r="Q2061" s="42">
        <f t="shared" ca="1" si="483"/>
        <v>71667.290751980006</v>
      </c>
      <c r="R2061" s="42"/>
      <c r="S2061" s="34">
        <f t="shared" si="484"/>
        <v>0</v>
      </c>
      <c r="T2061" s="34"/>
    </row>
    <row r="2062" spans="1:20" x14ac:dyDescent="0.2">
      <c r="A2062" s="38">
        <f t="shared" si="486"/>
        <v>44075</v>
      </c>
      <c r="B2062" s="39">
        <f t="shared" ca="1" si="474"/>
        <v>1731272.6908142292</v>
      </c>
      <c r="C2062" s="34">
        <f t="shared" ca="1" si="475"/>
        <v>1659233.1527636591</v>
      </c>
      <c r="D2062" s="34"/>
      <c r="E2062" s="40">
        <f ca="1">IF(A2062&lt;$B$1,VLOOKUP(A2062,[1]DI!$A$4:$B$15000,2,FALSE),0)</f>
        <v>1.9000000000000006E-2</v>
      </c>
      <c r="F2062" s="41">
        <f t="shared" ca="1" si="485"/>
        <v>1.0000746922902899</v>
      </c>
      <c r="G2062" s="41">
        <f ca="1">(TRUNC(PRODUCT($F$11:$F2061),16))</f>
        <v>1.62481671413395</v>
      </c>
      <c r="H2062" s="42">
        <f t="shared" ca="1" si="476"/>
        <v>1.59279356520284</v>
      </c>
      <c r="I2062" s="42">
        <f t="shared" ca="1" si="477"/>
        <v>1.0201050199999999</v>
      </c>
      <c r="J2062" s="40">
        <f t="shared" si="487"/>
        <v>3.5999999999999997E-2</v>
      </c>
      <c r="K2062" s="98">
        <f t="shared" si="478"/>
        <v>43840</v>
      </c>
      <c r="L2062" s="43">
        <f t="shared" si="479"/>
        <v>161</v>
      </c>
      <c r="M2062" s="44">
        <f t="shared" si="480"/>
        <v>161</v>
      </c>
      <c r="N2062" s="8">
        <f t="shared" si="481"/>
        <v>1.0228528910000001</v>
      </c>
      <c r="O2062" s="8">
        <f t="shared" ca="1" si="482"/>
        <v>1.0434173689999999</v>
      </c>
      <c r="P2062" s="44">
        <v>0</v>
      </c>
      <c r="Q2062" s="42">
        <f t="shared" ca="1" si="483"/>
        <v>72039.538050570001</v>
      </c>
      <c r="R2062" s="42"/>
      <c r="S2062" s="34">
        <f t="shared" si="484"/>
        <v>0</v>
      </c>
      <c r="T2062" s="34"/>
    </row>
    <row r="2063" spans="1:20" x14ac:dyDescent="0.2">
      <c r="A2063" s="38">
        <f t="shared" si="486"/>
        <v>44076</v>
      </c>
      <c r="B2063" s="39">
        <f t="shared" ca="1" si="474"/>
        <v>1731645.0243929392</v>
      </c>
      <c r="C2063" s="34">
        <f t="shared" ca="1" si="475"/>
        <v>1659233.1527636591</v>
      </c>
      <c r="D2063" s="34"/>
      <c r="E2063" s="40">
        <f ca="1">IF(A2063&lt;$B$1,VLOOKUP(A2063,[1]DI!$A$4:$B$15000,2,FALSE),0)</f>
        <v>1.9000000000000006E-2</v>
      </c>
      <c r="F2063" s="41">
        <f t="shared" ca="1" si="485"/>
        <v>1.0000746922902899</v>
      </c>
      <c r="G2063" s="41">
        <f ca="1">(TRUNC(PRODUCT($F$11:$F2062),16))</f>
        <v>1.62493807541563</v>
      </c>
      <c r="H2063" s="42">
        <f t="shared" ca="1" si="476"/>
        <v>1.59279356520284</v>
      </c>
      <c r="I2063" s="42">
        <f t="shared" ca="1" si="477"/>
        <v>1.02018122</v>
      </c>
      <c r="J2063" s="40">
        <f t="shared" si="487"/>
        <v>3.5999999999999997E-2</v>
      </c>
      <c r="K2063" s="98">
        <f t="shared" si="478"/>
        <v>43840</v>
      </c>
      <c r="L2063" s="43">
        <f t="shared" si="479"/>
        <v>162</v>
      </c>
      <c r="M2063" s="44">
        <f t="shared" si="480"/>
        <v>162</v>
      </c>
      <c r="N2063" s="8">
        <f t="shared" si="481"/>
        <v>1.0229964540000001</v>
      </c>
      <c r="O2063" s="8">
        <f t="shared" ca="1" si="482"/>
        <v>1.04364177</v>
      </c>
      <c r="P2063" s="44">
        <v>0</v>
      </c>
      <c r="Q2063" s="42">
        <f t="shared" ca="1" si="483"/>
        <v>72411.871629279995</v>
      </c>
      <c r="R2063" s="42"/>
      <c r="S2063" s="34">
        <f t="shared" si="484"/>
        <v>0</v>
      </c>
      <c r="T2063" s="34"/>
    </row>
    <row r="2064" spans="1:20" x14ac:dyDescent="0.2">
      <c r="A2064" s="38">
        <f t="shared" si="486"/>
        <v>44077</v>
      </c>
      <c r="B2064" s="39">
        <f t="shared" ca="1" si="474"/>
        <v>1732017.4309779091</v>
      </c>
      <c r="C2064" s="34">
        <f t="shared" ca="1" si="475"/>
        <v>1659233.1527636591</v>
      </c>
      <c r="D2064" s="34"/>
      <c r="E2064" s="40">
        <f ca="1">IF(A2064&lt;$B$1,VLOOKUP(A2064,[1]DI!$A$4:$B$15000,2,FALSE),0)</f>
        <v>1.9000000000000006E-2</v>
      </c>
      <c r="F2064" s="41">
        <f t="shared" ca="1" si="485"/>
        <v>1.0000746922902899</v>
      </c>
      <c r="G2064" s="41">
        <f ca="1">(TRUNC(PRODUCT($F$11:$F2063),16))</f>
        <v>1.62505944576206</v>
      </c>
      <c r="H2064" s="42">
        <f t="shared" ca="1" si="476"/>
        <v>1.59279356520284</v>
      </c>
      <c r="I2064" s="42">
        <f t="shared" ca="1" si="477"/>
        <v>1.0202574200000001</v>
      </c>
      <c r="J2064" s="40">
        <f t="shared" si="487"/>
        <v>3.5999999999999997E-2</v>
      </c>
      <c r="K2064" s="98">
        <f t="shared" si="478"/>
        <v>43840</v>
      </c>
      <c r="L2064" s="43">
        <f t="shared" si="479"/>
        <v>163</v>
      </c>
      <c r="M2064" s="44">
        <f t="shared" si="480"/>
        <v>163</v>
      </c>
      <c r="N2064" s="8">
        <f t="shared" si="481"/>
        <v>1.023140038</v>
      </c>
      <c r="O2064" s="8">
        <f t="shared" ca="1" si="482"/>
        <v>1.043866215</v>
      </c>
      <c r="P2064" s="44">
        <v>0</v>
      </c>
      <c r="Q2064" s="42">
        <f t="shared" ca="1" si="483"/>
        <v>72784.278214249993</v>
      </c>
      <c r="R2064" s="42"/>
      <c r="S2064" s="34">
        <f t="shared" si="484"/>
        <v>0</v>
      </c>
      <c r="T2064" s="34"/>
    </row>
    <row r="2065" spans="1:20" x14ac:dyDescent="0.2">
      <c r="A2065" s="38">
        <f t="shared" si="486"/>
        <v>44078</v>
      </c>
      <c r="B2065" s="39">
        <f t="shared" ca="1" si="474"/>
        <v>1732389.9072506791</v>
      </c>
      <c r="C2065" s="34">
        <f t="shared" ca="1" si="475"/>
        <v>1659233.1527636591</v>
      </c>
      <c r="D2065" s="34"/>
      <c r="E2065" s="40">
        <f ca="1">IF(A2065&lt;$B$1,VLOOKUP(A2065,[1]DI!$A$4:$B$15000,2,FALSE),0)</f>
        <v>1.9000000000000006E-2</v>
      </c>
      <c r="F2065" s="41">
        <f t="shared" ca="1" si="485"/>
        <v>1.0000746922902899</v>
      </c>
      <c r="G2065" s="41">
        <f ca="1">(TRUNC(PRODUCT($F$11:$F2064),16))</f>
        <v>1.6251808251739299</v>
      </c>
      <c r="H2065" s="42">
        <f t="shared" ca="1" si="476"/>
        <v>1.59279356520284</v>
      </c>
      <c r="I2065" s="42">
        <f t="shared" ca="1" si="477"/>
        <v>1.0203336199999999</v>
      </c>
      <c r="J2065" s="40">
        <f t="shared" si="487"/>
        <v>3.5999999999999997E-2</v>
      </c>
      <c r="K2065" s="98">
        <f t="shared" si="478"/>
        <v>43840</v>
      </c>
      <c r="L2065" s="43">
        <f t="shared" si="479"/>
        <v>164</v>
      </c>
      <c r="M2065" s="44">
        <f t="shared" si="480"/>
        <v>164</v>
      </c>
      <c r="N2065" s="8">
        <f t="shared" si="481"/>
        <v>1.0232836409999999</v>
      </c>
      <c r="O2065" s="8">
        <f t="shared" ca="1" si="482"/>
        <v>1.0440907020000001</v>
      </c>
      <c r="P2065" s="44">
        <v>0</v>
      </c>
      <c r="Q2065" s="42">
        <f t="shared" ca="1" si="483"/>
        <v>73156.754487020007</v>
      </c>
      <c r="R2065" s="42"/>
      <c r="S2065" s="34">
        <f t="shared" si="484"/>
        <v>0</v>
      </c>
      <c r="T2065" s="34"/>
    </row>
    <row r="2066" spans="1:20" x14ac:dyDescent="0.2">
      <c r="A2066" s="38">
        <f t="shared" si="486"/>
        <v>44079</v>
      </c>
      <c r="B2066" s="39">
        <f t="shared" ref="B2066:B2093" ca="1" si="488">IF(A2066&lt;=TODAY(),C2066+Q2066,IF(AND(A2066&gt;TODAY(),A2066&lt;=$B$1),IF(VLOOKUP(TODAY(),$A$10:$E$2000,5,FALSE)=0,"n.d",C2066+Q2066),"n.d"))</f>
        <v>1732762.4698035691</v>
      </c>
      <c r="C2066" s="34">
        <f t="shared" ref="C2066:C2093" ca="1" si="489">(C2065-S2065)</f>
        <v>1659233.1527636591</v>
      </c>
      <c r="D2066" s="34"/>
      <c r="E2066" s="40">
        <f ca="1">IF(A2066&lt;$B$1,VLOOKUP(A2066,[1]DI!$A$4:$B$15000,2,FALSE),0)</f>
        <v>0</v>
      </c>
      <c r="F2066" s="41">
        <f t="shared" ca="1" si="485"/>
        <v>1</v>
      </c>
      <c r="G2066" s="41">
        <f ca="1">(TRUNC(PRODUCT($F$11:$F2065),16))</f>
        <v>1.62530221365189</v>
      </c>
      <c r="H2066" s="42">
        <f t="shared" ref="H2066:H2093" ca="1" si="490">IF(P2065&gt;0,G2065,H2065)</f>
        <v>1.59279356520284</v>
      </c>
      <c r="I2066" s="42">
        <f t="shared" ref="I2066:I2093" ca="1" si="491">ROUND(G2066/H2066,8)</f>
        <v>1.02040983</v>
      </c>
      <c r="J2066" s="40">
        <f t="shared" si="487"/>
        <v>3.5999999999999997E-2</v>
      </c>
      <c r="K2066" s="98">
        <f t="shared" ref="K2066:K2093" si="492">IF(P2065&gt;0,A2065,K2065)</f>
        <v>43840</v>
      </c>
      <c r="L2066" s="43">
        <f t="shared" ref="L2066:L2093" si="493">IF(A2066&gt;K2066,IF(NETWORKDAYS(K2066,A2066,$W$12:$W$197)-1=0,1,NETWORKDAYS(K2066,A2066,$W$12:$W$197)-1),0)</f>
        <v>164</v>
      </c>
      <c r="M2066" s="44">
        <f t="shared" ref="M2066:M2093" si="494">IF(AND(L2066=1,L2065=1),1,IF(L2066&gt;0,IF(L2066=L2065,L2066+1,L2066),0))</f>
        <v>165</v>
      </c>
      <c r="N2066" s="8">
        <f t="shared" ref="N2066:N2093" si="495">ROUND((J2066+1)^(M2066/252),9)</f>
        <v>1.023427265</v>
      </c>
      <c r="O2066" s="8">
        <f t="shared" ref="O2066:O2093" ca="1" si="496">ROUND(I2066*N2066,9)</f>
        <v>1.0443152410000001</v>
      </c>
      <c r="P2066" s="44">
        <v>0</v>
      </c>
      <c r="Q2066" s="42">
        <f t="shared" ref="Q2066:Q2093" ca="1" si="497">TRUNC(((O2066-1)*C2066),8)</f>
        <v>73529.317039910005</v>
      </c>
      <c r="R2066" s="42"/>
      <c r="S2066" s="34">
        <f t="shared" ref="S2066:S2093" si="498">IF(T2066&gt;0,T2066-Q2066,0)</f>
        <v>0</v>
      </c>
      <c r="T2066" s="34"/>
    </row>
    <row r="2067" spans="1:20" x14ac:dyDescent="0.2">
      <c r="A2067" s="38">
        <f t="shared" si="486"/>
        <v>44080</v>
      </c>
      <c r="B2067" s="39">
        <f t="shared" ca="1" si="488"/>
        <v>1732762.4698035691</v>
      </c>
      <c r="C2067" s="34">
        <f t="shared" ca="1" si="489"/>
        <v>1659233.1527636591</v>
      </c>
      <c r="D2067" s="34"/>
      <c r="E2067" s="40">
        <f ca="1">IF(A2067&lt;$B$1,VLOOKUP(A2067,[1]DI!$A$4:$B$15000,2,FALSE),0)</f>
        <v>0</v>
      </c>
      <c r="F2067" s="41">
        <f t="shared" ca="1" si="485"/>
        <v>1</v>
      </c>
      <c r="G2067" s="41">
        <f ca="1">(TRUNC(PRODUCT($F$11:$F2066),16))</f>
        <v>1.62530221365189</v>
      </c>
      <c r="H2067" s="42">
        <f t="shared" ca="1" si="490"/>
        <v>1.59279356520284</v>
      </c>
      <c r="I2067" s="42">
        <f t="shared" ca="1" si="491"/>
        <v>1.02040983</v>
      </c>
      <c r="J2067" s="40">
        <f t="shared" si="487"/>
        <v>3.5999999999999997E-2</v>
      </c>
      <c r="K2067" s="98">
        <f t="shared" si="492"/>
        <v>43840</v>
      </c>
      <c r="L2067" s="43">
        <f t="shared" si="493"/>
        <v>164</v>
      </c>
      <c r="M2067" s="44">
        <f t="shared" si="494"/>
        <v>165</v>
      </c>
      <c r="N2067" s="8">
        <f t="shared" si="495"/>
        <v>1.023427265</v>
      </c>
      <c r="O2067" s="8">
        <f t="shared" ca="1" si="496"/>
        <v>1.0443152410000001</v>
      </c>
      <c r="P2067" s="44">
        <v>0</v>
      </c>
      <c r="Q2067" s="42">
        <f t="shared" ca="1" si="497"/>
        <v>73529.317039910005</v>
      </c>
      <c r="R2067" s="42"/>
      <c r="S2067" s="34">
        <f t="shared" si="498"/>
        <v>0</v>
      </c>
      <c r="T2067" s="34"/>
    </row>
    <row r="2068" spans="1:20" x14ac:dyDescent="0.2">
      <c r="A2068" s="38">
        <f t="shared" si="486"/>
        <v>44081</v>
      </c>
      <c r="B2068" s="39">
        <f t="shared" ca="1" si="488"/>
        <v>1732762.4698035691</v>
      </c>
      <c r="C2068" s="34">
        <f t="shared" ca="1" si="489"/>
        <v>1659233.1527636591</v>
      </c>
      <c r="D2068" s="34"/>
      <c r="E2068" s="40">
        <f ca="1">IF(A2068&lt;$B$1,VLOOKUP(A2068,[1]DI!$A$4:$B$15000,2,FALSE),0)</f>
        <v>0</v>
      </c>
      <c r="F2068" s="41">
        <f t="shared" ca="1" si="485"/>
        <v>1</v>
      </c>
      <c r="G2068" s="41">
        <f ca="1">(TRUNC(PRODUCT($F$11:$F2067),16))</f>
        <v>1.62530221365189</v>
      </c>
      <c r="H2068" s="42">
        <f t="shared" ca="1" si="490"/>
        <v>1.59279356520284</v>
      </c>
      <c r="I2068" s="42">
        <f t="shared" ca="1" si="491"/>
        <v>1.02040983</v>
      </c>
      <c r="J2068" s="40">
        <f t="shared" si="487"/>
        <v>3.5999999999999997E-2</v>
      </c>
      <c r="K2068" s="98">
        <f t="shared" si="492"/>
        <v>43840</v>
      </c>
      <c r="L2068" s="43">
        <f t="shared" si="493"/>
        <v>164</v>
      </c>
      <c r="M2068" s="44">
        <f t="shared" si="494"/>
        <v>165</v>
      </c>
      <c r="N2068" s="8">
        <f t="shared" si="495"/>
        <v>1.023427265</v>
      </c>
      <c r="O2068" s="8">
        <f t="shared" ca="1" si="496"/>
        <v>1.0443152410000001</v>
      </c>
      <c r="P2068" s="44">
        <v>0</v>
      </c>
      <c r="Q2068" s="42">
        <f t="shared" ca="1" si="497"/>
        <v>73529.317039910005</v>
      </c>
      <c r="R2068" s="42"/>
      <c r="S2068" s="34">
        <f t="shared" si="498"/>
        <v>0</v>
      </c>
      <c r="T2068" s="34"/>
    </row>
    <row r="2069" spans="1:20" x14ac:dyDescent="0.2">
      <c r="A2069" s="38">
        <f t="shared" si="486"/>
        <v>44082</v>
      </c>
      <c r="B2069" s="39">
        <f t="shared" ca="1" si="488"/>
        <v>1732762.4698035691</v>
      </c>
      <c r="C2069" s="34">
        <f t="shared" ca="1" si="489"/>
        <v>1659233.1527636591</v>
      </c>
      <c r="D2069" s="34"/>
      <c r="E2069" s="40">
        <f ca="1">IF(A2069&lt;$B$1,VLOOKUP(A2069,[1]DI!$A$4:$B$15000,2,FALSE),0)</f>
        <v>1.9000000000000006E-2</v>
      </c>
      <c r="F2069" s="41">
        <f t="shared" ca="1" si="485"/>
        <v>1.0000746922902899</v>
      </c>
      <c r="G2069" s="41">
        <f ca="1">(TRUNC(PRODUCT($F$11:$F2068),16))</f>
        <v>1.62530221365189</v>
      </c>
      <c r="H2069" s="42">
        <f t="shared" ca="1" si="490"/>
        <v>1.59279356520284</v>
      </c>
      <c r="I2069" s="42">
        <f t="shared" ca="1" si="491"/>
        <v>1.02040983</v>
      </c>
      <c r="J2069" s="40">
        <f t="shared" si="487"/>
        <v>3.5999999999999997E-2</v>
      </c>
      <c r="K2069" s="98">
        <f t="shared" si="492"/>
        <v>43840</v>
      </c>
      <c r="L2069" s="43">
        <f t="shared" si="493"/>
        <v>165</v>
      </c>
      <c r="M2069" s="44">
        <f t="shared" si="494"/>
        <v>165</v>
      </c>
      <c r="N2069" s="8">
        <f t="shared" si="495"/>
        <v>1.023427265</v>
      </c>
      <c r="O2069" s="8">
        <f t="shared" ca="1" si="496"/>
        <v>1.0443152410000001</v>
      </c>
      <c r="P2069" s="44">
        <v>0</v>
      </c>
      <c r="Q2069" s="42">
        <f t="shared" ca="1" si="497"/>
        <v>73529.317039910005</v>
      </c>
      <c r="R2069" s="42"/>
      <c r="S2069" s="34">
        <f t="shared" si="498"/>
        <v>0</v>
      </c>
      <c r="T2069" s="34"/>
    </row>
    <row r="2070" spans="1:20" x14ac:dyDescent="0.2">
      <c r="A2070" s="38">
        <f t="shared" si="486"/>
        <v>44083</v>
      </c>
      <c r="B2070" s="39">
        <f t="shared" ca="1" si="488"/>
        <v>1733135.1219550492</v>
      </c>
      <c r="C2070" s="34">
        <f t="shared" ca="1" si="489"/>
        <v>1659233.1527636591</v>
      </c>
      <c r="D2070" s="34"/>
      <c r="E2070" s="40">
        <f ca="1">IF(A2070&lt;$B$1,VLOOKUP(A2070,[1]DI!$A$4:$B$15000,2,FALSE),0)</f>
        <v>1.9000000000000006E-2</v>
      </c>
      <c r="F2070" s="41">
        <f t="shared" ca="1" si="485"/>
        <v>1.0000746922902899</v>
      </c>
      <c r="G2070" s="41">
        <f ca="1">(TRUNC(PRODUCT($F$11:$F2069),16))</f>
        <v>1.62542361119664</v>
      </c>
      <c r="H2070" s="42">
        <f t="shared" ca="1" si="490"/>
        <v>1.59279356520284</v>
      </c>
      <c r="I2070" s="42">
        <f t="shared" ca="1" si="491"/>
        <v>1.0204860499999999</v>
      </c>
      <c r="J2070" s="40">
        <f t="shared" si="487"/>
        <v>3.5999999999999997E-2</v>
      </c>
      <c r="K2070" s="98">
        <f t="shared" si="492"/>
        <v>43840</v>
      </c>
      <c r="L2070" s="43">
        <f t="shared" si="493"/>
        <v>166</v>
      </c>
      <c r="M2070" s="44">
        <f t="shared" si="494"/>
        <v>166</v>
      </c>
      <c r="N2070" s="8">
        <f t="shared" si="495"/>
        <v>1.023570909</v>
      </c>
      <c r="O2070" s="8">
        <f t="shared" ca="1" si="496"/>
        <v>1.0445398340000001</v>
      </c>
      <c r="P2070" s="44">
        <v>0</v>
      </c>
      <c r="Q2070" s="42">
        <f t="shared" ca="1" si="497"/>
        <v>73901.969191390002</v>
      </c>
      <c r="R2070" s="42"/>
      <c r="S2070" s="34">
        <f t="shared" si="498"/>
        <v>0</v>
      </c>
      <c r="T2070" s="34"/>
    </row>
    <row r="2071" spans="1:20" x14ac:dyDescent="0.2">
      <c r="A2071" s="38">
        <f t="shared" si="486"/>
        <v>44084</v>
      </c>
      <c r="B2071" s="39">
        <f t="shared" ca="1" si="488"/>
        <v>1733507.8421350792</v>
      </c>
      <c r="C2071" s="34">
        <f t="shared" ca="1" si="489"/>
        <v>1659233.1527636591</v>
      </c>
      <c r="D2071" s="34"/>
      <c r="E2071" s="40">
        <f ca="1">IF(A2071&lt;$B$1,VLOOKUP(A2071,[1]DI!$A$4:$B$15000,2,FALSE),0)</f>
        <v>1.9000000000000006E-2</v>
      </c>
      <c r="F2071" s="41">
        <f t="shared" ca="1" si="485"/>
        <v>1.0000746922902899</v>
      </c>
      <c r="G2071" s="41">
        <f ca="1">(TRUNC(PRODUCT($F$11:$F2070),16))</f>
        <v>1.62554501780886</v>
      </c>
      <c r="H2071" s="42">
        <f t="shared" ca="1" si="490"/>
        <v>1.59279356520284</v>
      </c>
      <c r="I2071" s="42">
        <f t="shared" ca="1" si="491"/>
        <v>1.0205622700000001</v>
      </c>
      <c r="J2071" s="40">
        <f t="shared" si="487"/>
        <v>3.5999999999999997E-2</v>
      </c>
      <c r="K2071" s="98">
        <f t="shared" si="492"/>
        <v>43840</v>
      </c>
      <c r="L2071" s="43">
        <f t="shared" si="493"/>
        <v>167</v>
      </c>
      <c r="M2071" s="44">
        <f t="shared" si="494"/>
        <v>167</v>
      </c>
      <c r="N2071" s="8">
        <f t="shared" si="495"/>
        <v>1.0237145729999999</v>
      </c>
      <c r="O2071" s="8">
        <f t="shared" ca="1" si="496"/>
        <v>1.0447644679999999</v>
      </c>
      <c r="P2071" s="44">
        <v>0</v>
      </c>
      <c r="Q2071" s="42">
        <f t="shared" ca="1" si="497"/>
        <v>74274.689371419998</v>
      </c>
      <c r="R2071" s="42"/>
      <c r="S2071" s="34">
        <f t="shared" si="498"/>
        <v>0</v>
      </c>
      <c r="T2071" s="34"/>
    </row>
    <row r="2072" spans="1:20" x14ac:dyDescent="0.2">
      <c r="A2072" s="38">
        <f t="shared" si="486"/>
        <v>44085</v>
      </c>
      <c r="B2072" s="39">
        <f t="shared" ca="1" si="488"/>
        <v>1733880.6519137092</v>
      </c>
      <c r="C2072" s="34">
        <f t="shared" ca="1" si="489"/>
        <v>1659233.1527636591</v>
      </c>
      <c r="D2072" s="34"/>
      <c r="E2072" s="40">
        <f ca="1">IF(A2072&lt;$B$1,VLOOKUP(A2072,[1]DI!$A$4:$B$15000,2,FALSE),0)</f>
        <v>1.9000000000000006E-2</v>
      </c>
      <c r="F2072" s="41">
        <f t="shared" ca="1" si="485"/>
        <v>1.0000746922902899</v>
      </c>
      <c r="G2072" s="41">
        <f ca="1">(TRUNC(PRODUCT($F$11:$F2071),16))</f>
        <v>1.6256664334891999</v>
      </c>
      <c r="H2072" s="42">
        <f t="shared" ca="1" si="490"/>
        <v>1.59279356520284</v>
      </c>
      <c r="I2072" s="42">
        <f t="shared" ca="1" si="491"/>
        <v>1.0206385</v>
      </c>
      <c r="J2072" s="40">
        <f t="shared" si="487"/>
        <v>3.5999999999999997E-2</v>
      </c>
      <c r="K2072" s="98">
        <f t="shared" si="492"/>
        <v>43840</v>
      </c>
      <c r="L2072" s="43">
        <f t="shared" si="493"/>
        <v>168</v>
      </c>
      <c r="M2072" s="44">
        <f t="shared" si="494"/>
        <v>168</v>
      </c>
      <c r="N2072" s="8">
        <f t="shared" si="495"/>
        <v>1.0238582570000001</v>
      </c>
      <c r="O2072" s="8">
        <f t="shared" ca="1" si="496"/>
        <v>1.044989156</v>
      </c>
      <c r="P2072" s="44">
        <v>0</v>
      </c>
      <c r="Q2072" s="42">
        <f t="shared" ca="1" si="497"/>
        <v>74647.499150050004</v>
      </c>
      <c r="R2072" s="42"/>
      <c r="S2072" s="34">
        <f t="shared" si="498"/>
        <v>0</v>
      </c>
      <c r="T2072" s="34"/>
    </row>
    <row r="2073" spans="1:20" x14ac:dyDescent="0.2">
      <c r="A2073" s="38">
        <f t="shared" si="486"/>
        <v>44086</v>
      </c>
      <c r="B2073" s="39">
        <f t="shared" ca="1" si="488"/>
        <v>1734253.5297208992</v>
      </c>
      <c r="C2073" s="34">
        <f t="shared" ca="1" si="489"/>
        <v>1659233.1527636591</v>
      </c>
      <c r="D2073" s="34"/>
      <c r="E2073" s="40">
        <f ca="1">IF(A2073&lt;$B$1,VLOOKUP(A2073,[1]DI!$A$4:$B$15000,2,FALSE),0)</f>
        <v>0</v>
      </c>
      <c r="F2073" s="41">
        <f t="shared" ca="1" si="485"/>
        <v>1</v>
      </c>
      <c r="G2073" s="41">
        <f ca="1">(TRUNC(PRODUCT($F$11:$F2072),16))</f>
        <v>1.62578785823837</v>
      </c>
      <c r="H2073" s="42">
        <f t="shared" ca="1" si="490"/>
        <v>1.59279356520284</v>
      </c>
      <c r="I2073" s="42">
        <f t="shared" ca="1" si="491"/>
        <v>1.0207147299999999</v>
      </c>
      <c r="J2073" s="40">
        <f t="shared" si="487"/>
        <v>3.5999999999999997E-2</v>
      </c>
      <c r="K2073" s="98">
        <f t="shared" si="492"/>
        <v>43840</v>
      </c>
      <c r="L2073" s="43">
        <f t="shared" si="493"/>
        <v>168</v>
      </c>
      <c r="M2073" s="44">
        <f t="shared" si="494"/>
        <v>169</v>
      </c>
      <c r="N2073" s="8">
        <f t="shared" si="495"/>
        <v>1.024001961</v>
      </c>
      <c r="O2073" s="8">
        <f t="shared" ca="1" si="496"/>
        <v>1.0452138849999999</v>
      </c>
      <c r="P2073" s="44">
        <v>0</v>
      </c>
      <c r="Q2073" s="42">
        <f t="shared" ca="1" si="497"/>
        <v>75020.376957240005</v>
      </c>
      <c r="R2073" s="42"/>
      <c r="S2073" s="34">
        <f t="shared" si="498"/>
        <v>0</v>
      </c>
      <c r="T2073" s="34"/>
    </row>
    <row r="2074" spans="1:20" x14ac:dyDescent="0.2">
      <c r="A2074" s="38">
        <f t="shared" si="486"/>
        <v>44087</v>
      </c>
      <c r="B2074" s="39">
        <f t="shared" ca="1" si="488"/>
        <v>1734253.5297208992</v>
      </c>
      <c r="C2074" s="34">
        <f t="shared" ca="1" si="489"/>
        <v>1659233.1527636591</v>
      </c>
      <c r="D2074" s="34"/>
      <c r="E2074" s="40">
        <f ca="1">IF(A2074&lt;$B$1,VLOOKUP(A2074,[1]DI!$A$4:$B$15000,2,FALSE),0)</f>
        <v>0</v>
      </c>
      <c r="F2074" s="41">
        <f t="shared" ca="1" si="485"/>
        <v>1</v>
      </c>
      <c r="G2074" s="41">
        <f ca="1">(TRUNC(PRODUCT($F$11:$F2073),16))</f>
        <v>1.62578785823837</v>
      </c>
      <c r="H2074" s="42">
        <f t="shared" ca="1" si="490"/>
        <v>1.59279356520284</v>
      </c>
      <c r="I2074" s="42">
        <f t="shared" ca="1" si="491"/>
        <v>1.0207147299999999</v>
      </c>
      <c r="J2074" s="40">
        <f t="shared" si="487"/>
        <v>3.5999999999999997E-2</v>
      </c>
      <c r="K2074" s="98">
        <f t="shared" si="492"/>
        <v>43840</v>
      </c>
      <c r="L2074" s="43">
        <f t="shared" si="493"/>
        <v>168</v>
      </c>
      <c r="M2074" s="44">
        <f t="shared" si="494"/>
        <v>169</v>
      </c>
      <c r="N2074" s="8">
        <f t="shared" si="495"/>
        <v>1.024001961</v>
      </c>
      <c r="O2074" s="8">
        <f t="shared" ca="1" si="496"/>
        <v>1.0452138849999999</v>
      </c>
      <c r="P2074" s="44">
        <v>0</v>
      </c>
      <c r="Q2074" s="42">
        <f t="shared" ca="1" si="497"/>
        <v>75020.376957240005</v>
      </c>
      <c r="R2074" s="42"/>
      <c r="S2074" s="34">
        <f t="shared" si="498"/>
        <v>0</v>
      </c>
      <c r="T2074" s="34"/>
    </row>
    <row r="2075" spans="1:20" x14ac:dyDescent="0.2">
      <c r="A2075" s="38">
        <f t="shared" si="486"/>
        <v>44088</v>
      </c>
      <c r="B2075" s="39">
        <f t="shared" ca="1" si="488"/>
        <v>1734253.5297208992</v>
      </c>
      <c r="C2075" s="34">
        <f t="shared" ca="1" si="489"/>
        <v>1659233.1527636591</v>
      </c>
      <c r="D2075" s="34"/>
      <c r="E2075" s="40">
        <f ca="1">IF(A2075&lt;$B$1,VLOOKUP(A2075,[1]DI!$A$4:$B$15000,2,FALSE),0)</f>
        <v>1.9000000000000006E-2</v>
      </c>
      <c r="F2075" s="41">
        <f t="shared" ca="1" si="485"/>
        <v>1.0000746922902899</v>
      </c>
      <c r="G2075" s="41">
        <f ca="1">(TRUNC(PRODUCT($F$11:$F2074),16))</f>
        <v>1.62578785823837</v>
      </c>
      <c r="H2075" s="42">
        <f t="shared" ca="1" si="490"/>
        <v>1.59279356520284</v>
      </c>
      <c r="I2075" s="42">
        <f t="shared" ca="1" si="491"/>
        <v>1.0207147299999999</v>
      </c>
      <c r="J2075" s="40">
        <f t="shared" si="487"/>
        <v>3.5999999999999997E-2</v>
      </c>
      <c r="K2075" s="98">
        <f t="shared" si="492"/>
        <v>43840</v>
      </c>
      <c r="L2075" s="43">
        <f t="shared" si="493"/>
        <v>169</v>
      </c>
      <c r="M2075" s="44">
        <f t="shared" si="494"/>
        <v>169</v>
      </c>
      <c r="N2075" s="8">
        <f t="shared" si="495"/>
        <v>1.024001961</v>
      </c>
      <c r="O2075" s="8">
        <f t="shared" ca="1" si="496"/>
        <v>1.0452138849999999</v>
      </c>
      <c r="P2075" s="44">
        <v>0</v>
      </c>
      <c r="Q2075" s="42">
        <f t="shared" ca="1" si="497"/>
        <v>75020.376957240005</v>
      </c>
      <c r="R2075" s="42"/>
      <c r="S2075" s="34">
        <f t="shared" si="498"/>
        <v>0</v>
      </c>
      <c r="T2075" s="34"/>
    </row>
    <row r="2076" spans="1:20" x14ac:dyDescent="0.2">
      <c r="A2076" s="38">
        <f t="shared" si="486"/>
        <v>44089</v>
      </c>
      <c r="B2076" s="39">
        <f t="shared" ca="1" si="488"/>
        <v>1734626.4971266792</v>
      </c>
      <c r="C2076" s="34">
        <f t="shared" ca="1" si="489"/>
        <v>1659233.1527636591</v>
      </c>
      <c r="D2076" s="34"/>
      <c r="E2076" s="40">
        <f ca="1">IF(A2076&lt;$B$1,VLOOKUP(A2076,[1]DI!$A$4:$B$15000,2,FALSE),0)</f>
        <v>1.9000000000000006E-2</v>
      </c>
      <c r="F2076" s="41">
        <f t="shared" ca="1" si="485"/>
        <v>1.0000746922902899</v>
      </c>
      <c r="G2076" s="41">
        <f ca="1">(TRUNC(PRODUCT($F$11:$F2075),16))</f>
        <v>1.6259092920570299</v>
      </c>
      <c r="H2076" s="42">
        <f t="shared" ca="1" si="490"/>
        <v>1.59279356520284</v>
      </c>
      <c r="I2076" s="42">
        <f t="shared" ca="1" si="491"/>
        <v>1.02079097</v>
      </c>
      <c r="J2076" s="40">
        <f t="shared" si="487"/>
        <v>3.5999999999999997E-2</v>
      </c>
      <c r="K2076" s="98">
        <f t="shared" si="492"/>
        <v>43840</v>
      </c>
      <c r="L2076" s="43">
        <f t="shared" si="493"/>
        <v>170</v>
      </c>
      <c r="M2076" s="44">
        <f t="shared" si="494"/>
        <v>170</v>
      </c>
      <c r="N2076" s="8">
        <f t="shared" si="495"/>
        <v>1.024145686</v>
      </c>
      <c r="O2076" s="8">
        <f t="shared" ca="1" si="496"/>
        <v>1.0454386680000001</v>
      </c>
      <c r="P2076" s="44">
        <v>0</v>
      </c>
      <c r="Q2076" s="42">
        <f t="shared" ca="1" si="497"/>
        <v>75393.344363020005</v>
      </c>
      <c r="R2076" s="42"/>
      <c r="S2076" s="34">
        <f t="shared" si="498"/>
        <v>0</v>
      </c>
      <c r="T2076" s="34"/>
    </row>
    <row r="2077" spans="1:20" x14ac:dyDescent="0.2">
      <c r="A2077" s="38">
        <f t="shared" si="486"/>
        <v>44090</v>
      </c>
      <c r="B2077" s="39">
        <f t="shared" ca="1" si="488"/>
        <v>1734999.5508125792</v>
      </c>
      <c r="C2077" s="34">
        <f t="shared" ca="1" si="489"/>
        <v>1659233.1527636591</v>
      </c>
      <c r="D2077" s="34"/>
      <c r="E2077" s="40">
        <f ca="1">IF(A2077&lt;$B$1,VLOOKUP(A2077,[1]DI!$A$4:$B$15000,2,FALSE),0)</f>
        <v>1.9000000000000006E-2</v>
      </c>
      <c r="F2077" s="41">
        <f t="shared" ca="1" si="485"/>
        <v>1.0000746922902899</v>
      </c>
      <c r="G2077" s="41">
        <f ca="1">(TRUNC(PRODUCT($F$11:$F2076),16))</f>
        <v>1.62603073494585</v>
      </c>
      <c r="H2077" s="42">
        <f t="shared" ca="1" si="490"/>
        <v>1.59279356520284</v>
      </c>
      <c r="I2077" s="42">
        <f t="shared" ca="1" si="491"/>
        <v>1.02086722</v>
      </c>
      <c r="J2077" s="40">
        <f t="shared" si="487"/>
        <v>3.5999999999999997E-2</v>
      </c>
      <c r="K2077" s="98">
        <f t="shared" si="492"/>
        <v>43840</v>
      </c>
      <c r="L2077" s="43">
        <f t="shared" si="493"/>
        <v>171</v>
      </c>
      <c r="M2077" s="44">
        <f t="shared" si="494"/>
        <v>171</v>
      </c>
      <c r="N2077" s="8">
        <f t="shared" si="495"/>
        <v>1.0242894300000001</v>
      </c>
      <c r="O2077" s="8">
        <f t="shared" ca="1" si="496"/>
        <v>1.0456635030000001</v>
      </c>
      <c r="P2077" s="44">
        <v>0</v>
      </c>
      <c r="Q2077" s="42">
        <f t="shared" ca="1" si="497"/>
        <v>75766.398048920004</v>
      </c>
      <c r="R2077" s="42"/>
      <c r="S2077" s="34">
        <f t="shared" si="498"/>
        <v>0</v>
      </c>
      <c r="T2077" s="34"/>
    </row>
    <row r="2078" spans="1:20" x14ac:dyDescent="0.2">
      <c r="A2078" s="38">
        <f t="shared" si="486"/>
        <v>44091</v>
      </c>
      <c r="B2078" s="39">
        <f t="shared" ca="1" si="488"/>
        <v>1735372.6758454992</v>
      </c>
      <c r="C2078" s="34">
        <f t="shared" ca="1" si="489"/>
        <v>1659233.1527636591</v>
      </c>
      <c r="D2078" s="34"/>
      <c r="E2078" s="40">
        <f ca="1">IF(A2078&lt;$B$1,VLOOKUP(A2078,[1]DI!$A$4:$B$15000,2,FALSE),0)</f>
        <v>1.9000000000000006E-2</v>
      </c>
      <c r="F2078" s="41">
        <f t="shared" ca="1" si="485"/>
        <v>1.0000746922902899</v>
      </c>
      <c r="G2078" s="41">
        <f ca="1">(TRUNC(PRODUCT($F$11:$F2077),16))</f>
        <v>1.62615218690553</v>
      </c>
      <c r="H2078" s="42">
        <f t="shared" ca="1" si="490"/>
        <v>1.59279356520284</v>
      </c>
      <c r="I2078" s="42">
        <f t="shared" ca="1" si="491"/>
        <v>1.02094347</v>
      </c>
      <c r="J2078" s="40">
        <f t="shared" si="487"/>
        <v>3.5999999999999997E-2</v>
      </c>
      <c r="K2078" s="98">
        <f t="shared" si="492"/>
        <v>43840</v>
      </c>
      <c r="L2078" s="43">
        <f t="shared" si="493"/>
        <v>172</v>
      </c>
      <c r="M2078" s="44">
        <f t="shared" si="494"/>
        <v>172</v>
      </c>
      <c r="N2078" s="8">
        <f t="shared" si="495"/>
        <v>1.0244331950000001</v>
      </c>
      <c r="O2078" s="8">
        <f t="shared" ca="1" si="496"/>
        <v>1.0458883809999999</v>
      </c>
      <c r="P2078" s="44">
        <v>0</v>
      </c>
      <c r="Q2078" s="42">
        <f t="shared" ca="1" si="497"/>
        <v>76139.523081840001</v>
      </c>
      <c r="R2078" s="42"/>
      <c r="S2078" s="34">
        <f t="shared" si="498"/>
        <v>0</v>
      </c>
      <c r="T2078" s="34"/>
    </row>
    <row r="2079" spans="1:20" x14ac:dyDescent="0.2">
      <c r="A2079" s="38">
        <f t="shared" si="486"/>
        <v>44092</v>
      </c>
      <c r="B2079" s="39">
        <f t="shared" ca="1" si="488"/>
        <v>1735745.8871585592</v>
      </c>
      <c r="C2079" s="34">
        <f t="shared" ca="1" si="489"/>
        <v>1659233.1527636591</v>
      </c>
      <c r="D2079" s="34"/>
      <c r="E2079" s="40">
        <f ca="1">IF(A2079&lt;$B$1,VLOOKUP(A2079,[1]DI!$A$4:$B$15000,2,FALSE),0)</f>
        <v>1.9000000000000006E-2</v>
      </c>
      <c r="F2079" s="41">
        <f t="shared" ca="1" si="485"/>
        <v>1.0000746922902899</v>
      </c>
      <c r="G2079" s="41">
        <f ca="1">(TRUNC(PRODUCT($F$11:$F2078),16))</f>
        <v>1.6262736479367299</v>
      </c>
      <c r="H2079" s="42">
        <f t="shared" ca="1" si="490"/>
        <v>1.59279356520284</v>
      </c>
      <c r="I2079" s="42">
        <f t="shared" ca="1" si="491"/>
        <v>1.0210197299999999</v>
      </c>
      <c r="J2079" s="40">
        <f t="shared" si="487"/>
        <v>3.5999999999999997E-2</v>
      </c>
      <c r="K2079" s="98">
        <f t="shared" si="492"/>
        <v>43840</v>
      </c>
      <c r="L2079" s="43">
        <f t="shared" si="493"/>
        <v>173</v>
      </c>
      <c r="M2079" s="44">
        <f t="shared" si="494"/>
        <v>173</v>
      </c>
      <c r="N2079" s="8">
        <f t="shared" si="495"/>
        <v>1.02457698</v>
      </c>
      <c r="O2079" s="8">
        <f t="shared" ca="1" si="496"/>
        <v>1.046113311</v>
      </c>
      <c r="P2079" s="44">
        <v>0</v>
      </c>
      <c r="Q2079" s="42">
        <f t="shared" ca="1" si="497"/>
        <v>76512.734394900006</v>
      </c>
      <c r="R2079" s="42"/>
      <c r="S2079" s="34">
        <f t="shared" si="498"/>
        <v>0</v>
      </c>
      <c r="T2079" s="34"/>
    </row>
    <row r="2080" spans="1:20" x14ac:dyDescent="0.2">
      <c r="A2080" s="38">
        <f t="shared" si="486"/>
        <v>44093</v>
      </c>
      <c r="B2080" s="39">
        <f t="shared" ca="1" si="488"/>
        <v>1736119.169818629</v>
      </c>
      <c r="C2080" s="34">
        <f t="shared" ca="1" si="489"/>
        <v>1659233.1527636591</v>
      </c>
      <c r="D2080" s="34"/>
      <c r="E2080" s="40">
        <f ca="1">IF(A2080&lt;$B$1,VLOOKUP(A2080,[1]DI!$A$4:$B$15000,2,FALSE),0)</f>
        <v>0</v>
      </c>
      <c r="F2080" s="41">
        <f t="shared" ca="1" si="485"/>
        <v>1</v>
      </c>
      <c r="G2080" s="41">
        <f ca="1">(TRUNC(PRODUCT($F$11:$F2079),16))</f>
        <v>1.6263951180401299</v>
      </c>
      <c r="H2080" s="42">
        <f t="shared" ca="1" si="490"/>
        <v>1.59279356520284</v>
      </c>
      <c r="I2080" s="42">
        <f t="shared" ca="1" si="491"/>
        <v>1.0210959900000001</v>
      </c>
      <c r="J2080" s="40">
        <f t="shared" si="487"/>
        <v>3.5999999999999997E-2</v>
      </c>
      <c r="K2080" s="98">
        <f t="shared" si="492"/>
        <v>43840</v>
      </c>
      <c r="L2080" s="43">
        <f t="shared" si="493"/>
        <v>173</v>
      </c>
      <c r="M2080" s="44">
        <f t="shared" si="494"/>
        <v>174</v>
      </c>
      <c r="N2080" s="8">
        <f t="shared" si="495"/>
        <v>1.024720785</v>
      </c>
      <c r="O2080" s="8">
        <f t="shared" ca="1" si="496"/>
        <v>1.046338284</v>
      </c>
      <c r="P2080" s="44">
        <v>0</v>
      </c>
      <c r="Q2080" s="42">
        <f t="shared" ca="1" si="497"/>
        <v>76886.017054969998</v>
      </c>
      <c r="R2080" s="42"/>
      <c r="S2080" s="34">
        <f t="shared" si="498"/>
        <v>0</v>
      </c>
      <c r="T2080" s="34"/>
    </row>
    <row r="2081" spans="1:20" x14ac:dyDescent="0.2">
      <c r="A2081" s="38">
        <f t="shared" si="486"/>
        <v>44094</v>
      </c>
      <c r="B2081" s="39">
        <f t="shared" ca="1" si="488"/>
        <v>1736119.169818629</v>
      </c>
      <c r="C2081" s="34">
        <f t="shared" ca="1" si="489"/>
        <v>1659233.1527636591</v>
      </c>
      <c r="D2081" s="34"/>
      <c r="E2081" s="40">
        <f ca="1">IF(A2081&lt;$B$1,VLOOKUP(A2081,[1]DI!$A$4:$B$15000,2,FALSE),0)</f>
        <v>0</v>
      </c>
      <c r="F2081" s="41">
        <f t="shared" ca="1" si="485"/>
        <v>1</v>
      </c>
      <c r="G2081" s="41">
        <f ca="1">(TRUNC(PRODUCT($F$11:$F2080),16))</f>
        <v>1.6263951180401299</v>
      </c>
      <c r="H2081" s="42">
        <f t="shared" ca="1" si="490"/>
        <v>1.59279356520284</v>
      </c>
      <c r="I2081" s="42">
        <f t="shared" ca="1" si="491"/>
        <v>1.0210959900000001</v>
      </c>
      <c r="J2081" s="40">
        <f t="shared" si="487"/>
        <v>3.5999999999999997E-2</v>
      </c>
      <c r="K2081" s="98">
        <f t="shared" si="492"/>
        <v>43840</v>
      </c>
      <c r="L2081" s="43">
        <f t="shared" si="493"/>
        <v>173</v>
      </c>
      <c r="M2081" s="44">
        <f t="shared" si="494"/>
        <v>174</v>
      </c>
      <c r="N2081" s="8">
        <f t="shared" si="495"/>
        <v>1.024720785</v>
      </c>
      <c r="O2081" s="8">
        <f t="shared" ca="1" si="496"/>
        <v>1.046338284</v>
      </c>
      <c r="P2081" s="44">
        <v>0</v>
      </c>
      <c r="Q2081" s="42">
        <f t="shared" ca="1" si="497"/>
        <v>76886.017054969998</v>
      </c>
      <c r="R2081" s="42"/>
      <c r="S2081" s="34">
        <f t="shared" si="498"/>
        <v>0</v>
      </c>
      <c r="T2081" s="34"/>
    </row>
    <row r="2082" spans="1:20" x14ac:dyDescent="0.2">
      <c r="A2082" s="38">
        <f t="shared" si="486"/>
        <v>44095</v>
      </c>
      <c r="B2082" s="39">
        <f t="shared" ca="1" si="488"/>
        <v>1736119.169818629</v>
      </c>
      <c r="C2082" s="34">
        <f t="shared" ca="1" si="489"/>
        <v>1659233.1527636591</v>
      </c>
      <c r="D2082" s="34"/>
      <c r="E2082" s="40">
        <f ca="1">IF(A2082&lt;$B$1,VLOOKUP(A2082,[1]DI!$A$4:$B$15000,2,FALSE),0)</f>
        <v>1.9000000000000006E-2</v>
      </c>
      <c r="F2082" s="41">
        <f t="shared" ca="1" si="485"/>
        <v>1.0000746922902899</v>
      </c>
      <c r="G2082" s="41">
        <f ca="1">(TRUNC(PRODUCT($F$11:$F2081),16))</f>
        <v>1.6263951180401299</v>
      </c>
      <c r="H2082" s="42">
        <f t="shared" ca="1" si="490"/>
        <v>1.59279356520284</v>
      </c>
      <c r="I2082" s="42">
        <f t="shared" ca="1" si="491"/>
        <v>1.0210959900000001</v>
      </c>
      <c r="J2082" s="40">
        <f t="shared" si="487"/>
        <v>3.5999999999999997E-2</v>
      </c>
      <c r="K2082" s="98">
        <f t="shared" si="492"/>
        <v>43840</v>
      </c>
      <c r="L2082" s="43">
        <f t="shared" si="493"/>
        <v>174</v>
      </c>
      <c r="M2082" s="44">
        <f t="shared" si="494"/>
        <v>174</v>
      </c>
      <c r="N2082" s="8">
        <f t="shared" si="495"/>
        <v>1.024720785</v>
      </c>
      <c r="O2082" s="8">
        <f t="shared" ca="1" si="496"/>
        <v>1.046338284</v>
      </c>
      <c r="P2082" s="44">
        <v>0</v>
      </c>
      <c r="Q2082" s="42">
        <f t="shared" ca="1" si="497"/>
        <v>76886.017054969998</v>
      </c>
      <c r="R2082" s="42"/>
      <c r="S2082" s="34">
        <f t="shared" si="498"/>
        <v>0</v>
      </c>
      <c r="T2082" s="34"/>
    </row>
    <row r="2083" spans="1:20" x14ac:dyDescent="0.2">
      <c r="A2083" s="38">
        <f t="shared" si="486"/>
        <v>44096</v>
      </c>
      <c r="B2083" s="39">
        <f t="shared" ca="1" si="488"/>
        <v>1736492.5420772992</v>
      </c>
      <c r="C2083" s="34">
        <f t="shared" ca="1" si="489"/>
        <v>1659233.1527636591</v>
      </c>
      <c r="D2083" s="34"/>
      <c r="E2083" s="40">
        <f ca="1">IF(A2083&lt;$B$1,VLOOKUP(A2083,[1]DI!$A$4:$B$15000,2,FALSE),0)</f>
        <v>1.9000000000000006E-2</v>
      </c>
      <c r="F2083" s="41">
        <f t="shared" ca="1" si="485"/>
        <v>1.0000746922902899</v>
      </c>
      <c r="G2083" s="41">
        <f ca="1">(TRUNC(PRODUCT($F$11:$F2082),16))</f>
        <v>1.62651659721641</v>
      </c>
      <c r="H2083" s="42">
        <f t="shared" ca="1" si="490"/>
        <v>1.59279356520284</v>
      </c>
      <c r="I2083" s="42">
        <f t="shared" ca="1" si="491"/>
        <v>1.0211722599999999</v>
      </c>
      <c r="J2083" s="40">
        <f t="shared" si="487"/>
        <v>3.5999999999999997E-2</v>
      </c>
      <c r="K2083" s="98">
        <f t="shared" si="492"/>
        <v>43840</v>
      </c>
      <c r="L2083" s="43">
        <f t="shared" si="493"/>
        <v>175</v>
      </c>
      <c r="M2083" s="44">
        <f t="shared" si="494"/>
        <v>175</v>
      </c>
      <c r="N2083" s="8">
        <f t="shared" si="495"/>
        <v>1.0248646109999999</v>
      </c>
      <c r="O2083" s="8">
        <f t="shared" ca="1" si="496"/>
        <v>1.0465633110000001</v>
      </c>
      <c r="P2083" s="44">
        <v>0</v>
      </c>
      <c r="Q2083" s="42">
        <f t="shared" ca="1" si="497"/>
        <v>77259.38931364</v>
      </c>
      <c r="R2083" s="42"/>
      <c r="S2083" s="34">
        <f t="shared" si="498"/>
        <v>0</v>
      </c>
      <c r="T2083" s="34"/>
    </row>
    <row r="2084" spans="1:20" x14ac:dyDescent="0.2">
      <c r="A2084" s="38">
        <f t="shared" si="486"/>
        <v>44097</v>
      </c>
      <c r="B2084" s="39">
        <f t="shared" ca="1" si="488"/>
        <v>1736865.982364529</v>
      </c>
      <c r="C2084" s="34">
        <f t="shared" ca="1" si="489"/>
        <v>1659233.1527636591</v>
      </c>
      <c r="D2084" s="34"/>
      <c r="E2084" s="40">
        <f ca="1">IF(A2084&lt;$B$1,VLOOKUP(A2084,[1]DI!$A$4:$B$15000,2,FALSE),0)</f>
        <v>1.9000000000000006E-2</v>
      </c>
      <c r="F2084" s="41">
        <f t="shared" ca="1" si="485"/>
        <v>1.0000746922902899</v>
      </c>
      <c r="G2084" s="41">
        <f ca="1">(TRUNC(PRODUCT($F$11:$F2083),16))</f>
        <v>1.6266380854662501</v>
      </c>
      <c r="H2084" s="42">
        <f t="shared" ca="1" si="490"/>
        <v>1.59279356520284</v>
      </c>
      <c r="I2084" s="42">
        <f t="shared" ca="1" si="491"/>
        <v>1.02124853</v>
      </c>
      <c r="J2084" s="40">
        <f t="shared" si="487"/>
        <v>3.5999999999999997E-2</v>
      </c>
      <c r="K2084" s="98">
        <f t="shared" si="492"/>
        <v>43840</v>
      </c>
      <c r="L2084" s="43">
        <f t="shared" si="493"/>
        <v>176</v>
      </c>
      <c r="M2084" s="44">
        <f t="shared" si="494"/>
        <v>176</v>
      </c>
      <c r="N2084" s="8">
        <f t="shared" si="495"/>
        <v>1.0250084559999999</v>
      </c>
      <c r="O2084" s="8">
        <f t="shared" ca="1" si="496"/>
        <v>1.0467883790000001</v>
      </c>
      <c r="P2084" s="44">
        <v>0</v>
      </c>
      <c r="Q2084" s="42">
        <f t="shared" ca="1" si="497"/>
        <v>77632.829600869998</v>
      </c>
      <c r="R2084" s="42"/>
      <c r="S2084" s="34">
        <f t="shared" si="498"/>
        <v>0</v>
      </c>
      <c r="T2084" s="34"/>
    </row>
    <row r="2085" spans="1:20" x14ac:dyDescent="0.2">
      <c r="A2085" s="38">
        <f t="shared" si="486"/>
        <v>44098</v>
      </c>
      <c r="B2085" s="39">
        <f t="shared" ca="1" si="488"/>
        <v>1737239.5105911091</v>
      </c>
      <c r="C2085" s="34">
        <f t="shared" ca="1" si="489"/>
        <v>1659233.1527636591</v>
      </c>
      <c r="D2085" s="34"/>
      <c r="E2085" s="40">
        <f ca="1">IF(A2085&lt;$B$1,VLOOKUP(A2085,[1]DI!$A$4:$B$15000,2,FALSE),0)</f>
        <v>1.9000000000000006E-2</v>
      </c>
      <c r="F2085" s="41">
        <f t="shared" ca="1" si="485"/>
        <v>1.0000746922902899</v>
      </c>
      <c r="G2085" s="41">
        <f ca="1">(TRUNC(PRODUCT($F$11:$F2084),16))</f>
        <v>1.6267595827903301</v>
      </c>
      <c r="H2085" s="42">
        <f t="shared" ca="1" si="490"/>
        <v>1.59279356520284</v>
      </c>
      <c r="I2085" s="42">
        <f t="shared" ca="1" si="491"/>
        <v>1.0213248100000001</v>
      </c>
      <c r="J2085" s="40">
        <f t="shared" si="487"/>
        <v>3.5999999999999997E-2</v>
      </c>
      <c r="K2085" s="98">
        <f t="shared" si="492"/>
        <v>43840</v>
      </c>
      <c r="L2085" s="43">
        <f t="shared" si="493"/>
        <v>177</v>
      </c>
      <c r="M2085" s="44">
        <f t="shared" si="494"/>
        <v>177</v>
      </c>
      <c r="N2085" s="8">
        <f t="shared" si="495"/>
        <v>1.0251523220000001</v>
      </c>
      <c r="O2085" s="8">
        <f t="shared" ca="1" si="496"/>
        <v>1.0470135</v>
      </c>
      <c r="P2085" s="44">
        <v>0</v>
      </c>
      <c r="Q2085" s="42">
        <f t="shared" ca="1" si="497"/>
        <v>78006.357827450003</v>
      </c>
      <c r="R2085" s="42"/>
      <c r="S2085" s="34">
        <f t="shared" si="498"/>
        <v>0</v>
      </c>
      <c r="T2085" s="34"/>
    </row>
    <row r="2086" spans="1:20" x14ac:dyDescent="0.2">
      <c r="A2086" s="38">
        <f t="shared" si="486"/>
        <v>44099</v>
      </c>
      <c r="B2086" s="39">
        <f t="shared" ca="1" si="488"/>
        <v>1737613.1101647192</v>
      </c>
      <c r="C2086" s="34">
        <f t="shared" ca="1" si="489"/>
        <v>1659233.1527636591</v>
      </c>
      <c r="D2086" s="34"/>
      <c r="E2086" s="40">
        <f ca="1">IF(A2086&lt;$B$1,VLOOKUP(A2086,[1]DI!$A$4:$B$15000,2,FALSE),0)</f>
        <v>1.9000000000000006E-2</v>
      </c>
      <c r="F2086" s="41">
        <f t="shared" ca="1" si="485"/>
        <v>1.0000746922902899</v>
      </c>
      <c r="G2086" s="41">
        <f ca="1">(TRUNC(PRODUCT($F$11:$F2085),16))</f>
        <v>1.62688108918932</v>
      </c>
      <c r="H2086" s="42">
        <f t="shared" ca="1" si="490"/>
        <v>1.59279356520284</v>
      </c>
      <c r="I2086" s="42">
        <f t="shared" ca="1" si="491"/>
        <v>1.0214010899999999</v>
      </c>
      <c r="J2086" s="40">
        <f t="shared" si="487"/>
        <v>3.5999999999999997E-2</v>
      </c>
      <c r="K2086" s="98">
        <f t="shared" si="492"/>
        <v>43840</v>
      </c>
      <c r="L2086" s="43">
        <f t="shared" si="493"/>
        <v>178</v>
      </c>
      <c r="M2086" s="44">
        <f t="shared" si="494"/>
        <v>178</v>
      </c>
      <c r="N2086" s="8">
        <f t="shared" si="495"/>
        <v>1.0252962080000001</v>
      </c>
      <c r="O2086" s="8">
        <f t="shared" ca="1" si="496"/>
        <v>1.047238664</v>
      </c>
      <c r="P2086" s="44">
        <v>0</v>
      </c>
      <c r="Q2086" s="42">
        <f t="shared" ca="1" si="497"/>
        <v>78379.957401060004</v>
      </c>
      <c r="R2086" s="42"/>
      <c r="S2086" s="34">
        <f t="shared" si="498"/>
        <v>0</v>
      </c>
      <c r="T2086" s="34"/>
    </row>
    <row r="2087" spans="1:20" x14ac:dyDescent="0.2">
      <c r="A2087" s="38">
        <f t="shared" si="486"/>
        <v>44100</v>
      </c>
      <c r="B2087" s="39">
        <f t="shared" ca="1" si="488"/>
        <v>1737986.7976776792</v>
      </c>
      <c r="C2087" s="34">
        <f t="shared" ca="1" si="489"/>
        <v>1659233.1527636591</v>
      </c>
      <c r="D2087" s="34"/>
      <c r="E2087" s="40">
        <f ca="1">IF(A2087&lt;$B$1,VLOOKUP(A2087,[1]DI!$A$4:$B$15000,2,FALSE),0)</f>
        <v>0</v>
      </c>
      <c r="F2087" s="41">
        <f t="shared" ca="1" si="485"/>
        <v>1</v>
      </c>
      <c r="G2087" s="41">
        <f ca="1">(TRUNC(PRODUCT($F$11:$F2086),16))</f>
        <v>1.6270026046638999</v>
      </c>
      <c r="H2087" s="42">
        <f t="shared" ca="1" si="490"/>
        <v>1.59279356520284</v>
      </c>
      <c r="I2087" s="42">
        <f t="shared" ca="1" si="491"/>
        <v>1.0214773800000001</v>
      </c>
      <c r="J2087" s="40">
        <f t="shared" si="487"/>
        <v>3.5999999999999997E-2</v>
      </c>
      <c r="K2087" s="98">
        <f t="shared" si="492"/>
        <v>43840</v>
      </c>
      <c r="L2087" s="43">
        <f t="shared" si="493"/>
        <v>178</v>
      </c>
      <c r="M2087" s="44">
        <f t="shared" si="494"/>
        <v>179</v>
      </c>
      <c r="N2087" s="8">
        <f t="shared" si="495"/>
        <v>1.025440114</v>
      </c>
      <c r="O2087" s="8">
        <f t="shared" ca="1" si="496"/>
        <v>1.0474638810000001</v>
      </c>
      <c r="P2087" s="44">
        <v>0</v>
      </c>
      <c r="Q2087" s="42">
        <f t="shared" ca="1" si="497"/>
        <v>78753.644914019998</v>
      </c>
      <c r="R2087" s="42"/>
      <c r="S2087" s="34">
        <f t="shared" si="498"/>
        <v>0</v>
      </c>
      <c r="T2087" s="34"/>
    </row>
    <row r="2088" spans="1:20" x14ac:dyDescent="0.2">
      <c r="A2088" s="38">
        <f t="shared" si="486"/>
        <v>44101</v>
      </c>
      <c r="B2088" s="39">
        <f t="shared" ca="1" si="488"/>
        <v>1737986.7976776792</v>
      </c>
      <c r="C2088" s="34">
        <f t="shared" ca="1" si="489"/>
        <v>1659233.1527636591</v>
      </c>
      <c r="D2088" s="34"/>
      <c r="E2088" s="40">
        <f ca="1">IF(A2088&lt;$B$1,VLOOKUP(A2088,[1]DI!$A$4:$B$15000,2,FALSE),0)</f>
        <v>0</v>
      </c>
      <c r="F2088" s="41">
        <f t="shared" ca="1" si="485"/>
        <v>1</v>
      </c>
      <c r="G2088" s="41">
        <f ca="1">(TRUNC(PRODUCT($F$11:$F2087),16))</f>
        <v>1.6270026046638999</v>
      </c>
      <c r="H2088" s="42">
        <f t="shared" ca="1" si="490"/>
        <v>1.59279356520284</v>
      </c>
      <c r="I2088" s="42">
        <f t="shared" ca="1" si="491"/>
        <v>1.0214773800000001</v>
      </c>
      <c r="J2088" s="40">
        <f t="shared" si="487"/>
        <v>3.5999999999999997E-2</v>
      </c>
      <c r="K2088" s="98">
        <f t="shared" si="492"/>
        <v>43840</v>
      </c>
      <c r="L2088" s="43">
        <f t="shared" si="493"/>
        <v>178</v>
      </c>
      <c r="M2088" s="44">
        <f t="shared" si="494"/>
        <v>179</v>
      </c>
      <c r="N2088" s="8">
        <f t="shared" si="495"/>
        <v>1.025440114</v>
      </c>
      <c r="O2088" s="8">
        <f t="shared" ca="1" si="496"/>
        <v>1.0474638810000001</v>
      </c>
      <c r="P2088" s="44">
        <v>0</v>
      </c>
      <c r="Q2088" s="42">
        <f t="shared" ca="1" si="497"/>
        <v>78753.644914019998</v>
      </c>
      <c r="R2088" s="42"/>
      <c r="S2088" s="34">
        <f t="shared" si="498"/>
        <v>0</v>
      </c>
      <c r="T2088" s="34"/>
    </row>
    <row r="2089" spans="1:20" x14ac:dyDescent="0.2">
      <c r="A2089" s="38">
        <f t="shared" si="486"/>
        <v>44102</v>
      </c>
      <c r="B2089" s="39">
        <f t="shared" ca="1" si="488"/>
        <v>1737986.7976776792</v>
      </c>
      <c r="C2089" s="34">
        <f t="shared" ca="1" si="489"/>
        <v>1659233.1527636591</v>
      </c>
      <c r="D2089" s="34"/>
      <c r="E2089" s="40">
        <f ca="1">IF(A2089&lt;$B$1,VLOOKUP(A2089,[1]DI!$A$4:$B$15000,2,FALSE),0)</f>
        <v>1.9000000000000006E-2</v>
      </c>
      <c r="F2089" s="41">
        <f t="shared" ca="1" si="485"/>
        <v>1.0000746922902899</v>
      </c>
      <c r="G2089" s="41">
        <f ca="1">(TRUNC(PRODUCT($F$11:$F2088),16))</f>
        <v>1.6270026046638999</v>
      </c>
      <c r="H2089" s="42">
        <f t="shared" ca="1" si="490"/>
        <v>1.59279356520284</v>
      </c>
      <c r="I2089" s="42">
        <f t="shared" ca="1" si="491"/>
        <v>1.0214773800000001</v>
      </c>
      <c r="J2089" s="40">
        <f t="shared" si="487"/>
        <v>3.5999999999999997E-2</v>
      </c>
      <c r="K2089" s="98">
        <f t="shared" si="492"/>
        <v>43840</v>
      </c>
      <c r="L2089" s="43">
        <f t="shared" si="493"/>
        <v>179</v>
      </c>
      <c r="M2089" s="44">
        <f t="shared" si="494"/>
        <v>179</v>
      </c>
      <c r="N2089" s="8">
        <f t="shared" si="495"/>
        <v>1.025440114</v>
      </c>
      <c r="O2089" s="8">
        <f t="shared" ca="1" si="496"/>
        <v>1.0474638810000001</v>
      </c>
      <c r="P2089" s="44">
        <v>0</v>
      </c>
      <c r="Q2089" s="42">
        <f t="shared" ca="1" si="497"/>
        <v>78753.644914019998</v>
      </c>
      <c r="R2089" s="42"/>
      <c r="S2089" s="34">
        <f t="shared" si="498"/>
        <v>0</v>
      </c>
      <c r="T2089" s="34"/>
    </row>
    <row r="2090" spans="1:20" x14ac:dyDescent="0.2">
      <c r="A2090" s="38">
        <f t="shared" si="486"/>
        <v>44103</v>
      </c>
      <c r="B2090" s="39">
        <f t="shared" ca="1" si="488"/>
        <v>1738360.5714707691</v>
      </c>
      <c r="C2090" s="34">
        <f t="shared" ca="1" si="489"/>
        <v>1659233.1527636591</v>
      </c>
      <c r="D2090" s="34"/>
      <c r="E2090" s="40">
        <f ca="1">IF(A2090&lt;$B$1,VLOOKUP(A2090,[1]DI!$A$4:$B$15000,2,FALSE),0)</f>
        <v>1.9000000000000006E-2</v>
      </c>
      <c r="F2090" s="41">
        <f t="shared" ca="1" si="485"/>
        <v>1.0000746922902899</v>
      </c>
      <c r="G2090" s="41">
        <f ca="1">(TRUNC(PRODUCT($F$11:$F2089),16))</f>
        <v>1.62712412921475</v>
      </c>
      <c r="H2090" s="42">
        <f t="shared" ca="1" si="490"/>
        <v>1.59279356520284</v>
      </c>
      <c r="I2090" s="42">
        <f t="shared" ca="1" si="491"/>
        <v>1.02155368</v>
      </c>
      <c r="J2090" s="40">
        <f t="shared" si="487"/>
        <v>3.5999999999999997E-2</v>
      </c>
      <c r="K2090" s="98">
        <f t="shared" si="492"/>
        <v>43840</v>
      </c>
      <c r="L2090" s="43">
        <f t="shared" si="493"/>
        <v>180</v>
      </c>
      <c r="M2090" s="44">
        <f t="shared" si="494"/>
        <v>180</v>
      </c>
      <c r="N2090" s="8">
        <f t="shared" si="495"/>
        <v>1.02558404</v>
      </c>
      <c r="O2090" s="8">
        <f t="shared" ca="1" si="496"/>
        <v>1.0476891500000001</v>
      </c>
      <c r="P2090" s="44">
        <v>0</v>
      </c>
      <c r="Q2090" s="42">
        <f t="shared" ca="1" si="497"/>
        <v>79127.418707110002</v>
      </c>
      <c r="R2090" s="42"/>
      <c r="S2090" s="34">
        <f t="shared" si="498"/>
        <v>0</v>
      </c>
      <c r="T2090" s="34"/>
    </row>
    <row r="2091" spans="1:20" x14ac:dyDescent="0.2">
      <c r="A2091" s="38">
        <f t="shared" si="486"/>
        <v>44104</v>
      </c>
      <c r="B2091" s="39">
        <f t="shared" ca="1" si="488"/>
        <v>1738734.4182701192</v>
      </c>
      <c r="C2091" s="34">
        <f t="shared" ca="1" si="489"/>
        <v>1659233.1527636591</v>
      </c>
      <c r="D2091" s="34"/>
      <c r="E2091" s="40">
        <f ca="1">IF(A2091&lt;$B$1,VLOOKUP(A2091,[1]DI!$A$4:$B$15000,2,FALSE),0)</f>
        <v>1.9000000000000006E-2</v>
      </c>
      <c r="F2091" s="41">
        <f t="shared" ca="1" si="485"/>
        <v>1.0000746922902899</v>
      </c>
      <c r="G2091" s="41">
        <f ca="1">(TRUNC(PRODUCT($F$11:$F2090),16))</f>
        <v>1.62724566284255</v>
      </c>
      <c r="H2091" s="42">
        <f t="shared" ca="1" si="490"/>
        <v>1.59279356520284</v>
      </c>
      <c r="I2091" s="42">
        <f t="shared" ca="1" si="491"/>
        <v>1.0216299799999999</v>
      </c>
      <c r="J2091" s="40">
        <f t="shared" si="487"/>
        <v>3.5999999999999997E-2</v>
      </c>
      <c r="K2091" s="98">
        <f t="shared" si="492"/>
        <v>43840</v>
      </c>
      <c r="L2091" s="43">
        <f t="shared" si="493"/>
        <v>181</v>
      </c>
      <c r="M2091" s="44">
        <f t="shared" si="494"/>
        <v>181</v>
      </c>
      <c r="N2091" s="8">
        <f t="shared" si="495"/>
        <v>1.025727987</v>
      </c>
      <c r="O2091" s="8">
        <f t="shared" ca="1" si="496"/>
        <v>1.0479144629999999</v>
      </c>
      <c r="P2091" s="44">
        <v>0</v>
      </c>
      <c r="Q2091" s="42">
        <f t="shared" ca="1" si="497"/>
        <v>79501.265506459997</v>
      </c>
      <c r="R2091" s="42"/>
      <c r="S2091" s="34">
        <f t="shared" si="498"/>
        <v>0</v>
      </c>
      <c r="T2091" s="34"/>
    </row>
    <row r="2092" spans="1:20" x14ac:dyDescent="0.2">
      <c r="A2092" s="38">
        <f t="shared" si="486"/>
        <v>44105</v>
      </c>
      <c r="B2092" s="39">
        <f t="shared" ca="1" si="488"/>
        <v>1739108.3496903591</v>
      </c>
      <c r="C2092" s="34">
        <f t="shared" ca="1" si="489"/>
        <v>1659233.1527636591</v>
      </c>
      <c r="D2092" s="34"/>
      <c r="E2092" s="40">
        <f ca="1">IF(A2092&lt;$B$1,VLOOKUP(A2092,[1]DI!$A$4:$B$15000,2,FALSE),0)</f>
        <v>1.9000000000000006E-2</v>
      </c>
      <c r="F2092" s="41">
        <f t="shared" ca="1" si="485"/>
        <v>1.0000746922902899</v>
      </c>
      <c r="G2092" s="41">
        <f ca="1">(TRUNC(PRODUCT($F$11:$F2091),16))</f>
        <v>1.62736720554797</v>
      </c>
      <c r="H2092" s="42">
        <f t="shared" ca="1" si="490"/>
        <v>1.59279356520284</v>
      </c>
      <c r="I2092" s="42">
        <f t="shared" ca="1" si="491"/>
        <v>1.02170629</v>
      </c>
      <c r="J2092" s="40">
        <f t="shared" si="487"/>
        <v>3.5999999999999997E-2</v>
      </c>
      <c r="K2092" s="98">
        <f t="shared" si="492"/>
        <v>43840</v>
      </c>
      <c r="L2092" s="43">
        <f t="shared" si="493"/>
        <v>182</v>
      </c>
      <c r="M2092" s="44">
        <f t="shared" si="494"/>
        <v>182</v>
      </c>
      <c r="N2092" s="8">
        <f t="shared" si="495"/>
        <v>1.025871953</v>
      </c>
      <c r="O2092" s="8">
        <f t="shared" ca="1" si="496"/>
        <v>1.048139827</v>
      </c>
      <c r="P2092" s="44">
        <v>0</v>
      </c>
      <c r="Q2092" s="42">
        <f t="shared" ca="1" si="497"/>
        <v>79875.196926699995</v>
      </c>
      <c r="R2092" s="42"/>
      <c r="S2092" s="34">
        <f t="shared" si="498"/>
        <v>0</v>
      </c>
      <c r="T2092" s="34"/>
    </row>
    <row r="2093" spans="1:20" x14ac:dyDescent="0.2">
      <c r="A2093" s="38">
        <f t="shared" si="486"/>
        <v>44106</v>
      </c>
      <c r="B2093" s="39">
        <f t="shared" ca="1" si="488"/>
        <v>1739482.3541168591</v>
      </c>
      <c r="C2093" s="34">
        <f t="shared" ca="1" si="489"/>
        <v>1659233.1527636591</v>
      </c>
      <c r="D2093" s="34"/>
      <c r="E2093" s="40">
        <f ca="1">IF(A2093&lt;$B$1,VLOOKUP(A2093,[1]DI!$A$4:$B$15000,2,FALSE),0)</f>
        <v>1.9000000000000006E-2</v>
      </c>
      <c r="F2093" s="41">
        <f t="shared" ca="1" si="485"/>
        <v>1.0000746922902899</v>
      </c>
      <c r="G2093" s="41">
        <f ca="1">(TRUNC(PRODUCT($F$11:$F2092),16))</f>
        <v>1.6274887573317001</v>
      </c>
      <c r="H2093" s="42">
        <f t="shared" ca="1" si="490"/>
        <v>1.59279356520284</v>
      </c>
      <c r="I2093" s="42">
        <f t="shared" ca="1" si="491"/>
        <v>1.0217826000000001</v>
      </c>
      <c r="J2093" s="40">
        <f t="shared" si="487"/>
        <v>3.5999999999999997E-2</v>
      </c>
      <c r="K2093" s="98">
        <f t="shared" si="492"/>
        <v>43840</v>
      </c>
      <c r="L2093" s="43">
        <f t="shared" si="493"/>
        <v>183</v>
      </c>
      <c r="M2093" s="44">
        <f t="shared" si="494"/>
        <v>183</v>
      </c>
      <c r="N2093" s="8">
        <f t="shared" si="495"/>
        <v>1.02601594</v>
      </c>
      <c r="O2093" s="8">
        <f t="shared" ca="1" si="496"/>
        <v>1.0483652349999999</v>
      </c>
      <c r="P2093" s="44">
        <v>0</v>
      </c>
      <c r="Q2093" s="42">
        <f t="shared" ca="1" si="497"/>
        <v>80249.201353199998</v>
      </c>
      <c r="R2093" s="42"/>
      <c r="S2093" s="34">
        <f t="shared" si="498"/>
        <v>0</v>
      </c>
      <c r="T2093" s="34"/>
    </row>
    <row r="2094" spans="1:20" x14ac:dyDescent="0.2">
      <c r="A2094" s="38">
        <f t="shared" si="486"/>
        <v>44107</v>
      </c>
      <c r="B2094" s="39">
        <f t="shared" ref="B2094" ca="1" si="499">IF(A2094&lt;=TODAY(),C2094+Q2094,IF(AND(A2094&gt;TODAY(),A2094&lt;=$B$1),IF(VLOOKUP(TODAY(),$A$10:$E$2000,5,FALSE)=0,"n.d",C2094+Q2094),"n.d"))</f>
        <v>1739856.444823479</v>
      </c>
      <c r="C2094" s="34">
        <f t="shared" ref="C2094" ca="1" si="500">(C2093-S2093)</f>
        <v>1659233.1527636591</v>
      </c>
      <c r="D2094" s="34"/>
      <c r="E2094" s="40">
        <f ca="1">IF(A2094&lt;$B$1,VLOOKUP(A2094,[1]DI!$A$4:$B$15000,2,FALSE),0)</f>
        <v>0</v>
      </c>
      <c r="F2094" s="41">
        <f t="shared" ca="1" si="485"/>
        <v>1</v>
      </c>
      <c r="G2094" s="41">
        <f ca="1">(TRUNC(PRODUCT($F$11:$F2093),16))</f>
        <v>1.6276103181943999</v>
      </c>
      <c r="H2094" s="42">
        <f t="shared" ref="H2094" ca="1" si="501">IF(P2093&gt;0,G2093,H2093)</f>
        <v>1.59279356520284</v>
      </c>
      <c r="I2094" s="42">
        <f t="shared" ref="I2094" ca="1" si="502">ROUND(G2094/H2094,8)</f>
        <v>1.0218589199999999</v>
      </c>
      <c r="J2094" s="40">
        <f t="shared" si="487"/>
        <v>3.5999999999999997E-2</v>
      </c>
      <c r="K2094" s="98">
        <f t="shared" ref="K2094" si="503">IF(P2093&gt;0,A2093,K2093)</f>
        <v>43840</v>
      </c>
      <c r="L2094" s="43">
        <f t="shared" ref="L2094" si="504">IF(A2094&gt;K2094,IF(NETWORKDAYS(K2094,A2094,$W$12:$W$197)-1=0,1,NETWORKDAYS(K2094,A2094,$W$12:$W$197)-1),0)</f>
        <v>183</v>
      </c>
      <c r="M2094" s="44">
        <f t="shared" ref="M2094" si="505">IF(AND(L2094=1,L2093=1),1,IF(L2094&gt;0,IF(L2094=L2093,L2094+1,L2094),0))</f>
        <v>184</v>
      </c>
      <c r="N2094" s="8">
        <f t="shared" ref="N2094" si="506">ROUND((J2094+1)^(M2094/252),9)</f>
        <v>1.026159947</v>
      </c>
      <c r="O2094" s="8">
        <f t="shared" ref="O2094" ca="1" si="507">ROUND(I2094*N2094,9)</f>
        <v>1.0485906949999999</v>
      </c>
      <c r="P2094" s="44">
        <v>0</v>
      </c>
      <c r="Q2094" s="42">
        <f t="shared" ref="Q2094" ca="1" si="508">TRUNC(((O2094-1)*C2094),8)</f>
        <v>80623.29205982</v>
      </c>
      <c r="R2094" s="42"/>
      <c r="S2094" s="34">
        <f t="shared" ref="S2094" si="509">IF(T2094&gt;0,T2094-Q2094,0)</f>
        <v>0</v>
      </c>
      <c r="T2094" s="34"/>
    </row>
    <row r="2095" spans="1:20" x14ac:dyDescent="0.2">
      <c r="A2095" s="38">
        <f t="shared" si="486"/>
        <v>44108</v>
      </c>
      <c r="B2095" s="39">
        <f t="shared" ref="B2095:B2158" ca="1" si="510">IF(A2095&lt;=TODAY(),C2095+Q2095,IF(AND(A2095&gt;TODAY(),A2095&lt;=$B$1),IF(VLOOKUP(TODAY(),$A$10:$E$2000,5,FALSE)=0,"n.d",C2095+Q2095),"n.d"))</f>
        <v>1739856.444823479</v>
      </c>
      <c r="C2095" s="34">
        <f t="shared" ref="C2095:C2158" ca="1" si="511">(C2094-S2094)</f>
        <v>1659233.1527636591</v>
      </c>
      <c r="D2095" s="34"/>
      <c r="E2095" s="40">
        <f ca="1">IF(A2095&lt;$B$1,VLOOKUP(A2095,[1]DI!$A$4:$B$15000,2,FALSE),0)</f>
        <v>0</v>
      </c>
      <c r="F2095" s="41">
        <f t="shared" ca="1" si="485"/>
        <v>1</v>
      </c>
      <c r="G2095" s="41">
        <f ca="1">(TRUNC(PRODUCT($F$11:$F2094),16))</f>
        <v>1.6276103181943999</v>
      </c>
      <c r="H2095" s="42">
        <f t="shared" ref="H2095:H2158" ca="1" si="512">IF(P2094&gt;0,G2094,H2094)</f>
        <v>1.59279356520284</v>
      </c>
      <c r="I2095" s="42">
        <f t="shared" ref="I2095:I2158" ca="1" si="513">ROUND(G2095/H2095,8)</f>
        <v>1.0218589199999999</v>
      </c>
      <c r="J2095" s="40">
        <f t="shared" si="487"/>
        <v>3.5999999999999997E-2</v>
      </c>
      <c r="K2095" s="98">
        <f t="shared" ref="K2095:K2158" si="514">IF(P2094&gt;0,A2094,K2094)</f>
        <v>43840</v>
      </c>
      <c r="L2095" s="43">
        <f t="shared" ref="L2095:L2158" si="515">IF(A2095&gt;K2095,IF(NETWORKDAYS(K2095,A2095,$W$12:$W$197)-1=0,1,NETWORKDAYS(K2095,A2095,$W$12:$W$197)-1),0)</f>
        <v>183</v>
      </c>
      <c r="M2095" s="44">
        <f t="shared" ref="M2095:M2158" si="516">IF(AND(L2095=1,L2094=1),1,IF(L2095&gt;0,IF(L2095=L2094,L2095+1,L2095),0))</f>
        <v>184</v>
      </c>
      <c r="N2095" s="8">
        <f t="shared" ref="N2095:N2158" si="517">ROUND((J2095+1)^(M2095/252),9)</f>
        <v>1.026159947</v>
      </c>
      <c r="O2095" s="8">
        <f t="shared" ref="O2095:O2158" ca="1" si="518">ROUND(I2095*N2095,9)</f>
        <v>1.0485906949999999</v>
      </c>
      <c r="P2095" s="44">
        <v>0</v>
      </c>
      <c r="Q2095" s="42">
        <f t="shared" ref="Q2095:Q2158" ca="1" si="519">TRUNC(((O2095-1)*C2095),8)</f>
        <v>80623.29205982</v>
      </c>
      <c r="R2095" s="42"/>
      <c r="S2095" s="34">
        <f t="shared" ref="S2095:S2158" si="520">IF(T2095&gt;0,T2095-Q2095,0)</f>
        <v>0</v>
      </c>
      <c r="T2095" s="34"/>
    </row>
    <row r="2096" spans="1:20" x14ac:dyDescent="0.2">
      <c r="A2096" s="38">
        <f t="shared" si="486"/>
        <v>44109</v>
      </c>
      <c r="B2096" s="39">
        <f t="shared" ca="1" si="510"/>
        <v>1739856.444823479</v>
      </c>
      <c r="C2096" s="34">
        <f t="shared" ca="1" si="511"/>
        <v>1659233.1527636591</v>
      </c>
      <c r="D2096" s="34"/>
      <c r="E2096" s="40">
        <f ca="1">IF(A2096&lt;$B$1,VLOOKUP(A2096,[1]DI!$A$4:$B$15000,2,FALSE),0)</f>
        <v>1.9000000000000006E-2</v>
      </c>
      <c r="F2096" s="41">
        <f t="shared" ca="1" si="485"/>
        <v>1.0000746922902899</v>
      </c>
      <c r="G2096" s="41">
        <f ca="1">(TRUNC(PRODUCT($F$11:$F2095),16))</f>
        <v>1.6276103181943999</v>
      </c>
      <c r="H2096" s="42">
        <f t="shared" ca="1" si="512"/>
        <v>1.59279356520284</v>
      </c>
      <c r="I2096" s="42">
        <f t="shared" ca="1" si="513"/>
        <v>1.0218589199999999</v>
      </c>
      <c r="J2096" s="40">
        <f t="shared" si="487"/>
        <v>3.5999999999999997E-2</v>
      </c>
      <c r="K2096" s="98">
        <f t="shared" si="514"/>
        <v>43840</v>
      </c>
      <c r="L2096" s="43">
        <f t="shared" si="515"/>
        <v>184</v>
      </c>
      <c r="M2096" s="44">
        <f t="shared" si="516"/>
        <v>184</v>
      </c>
      <c r="N2096" s="8">
        <f t="shared" si="517"/>
        <v>1.026159947</v>
      </c>
      <c r="O2096" s="8">
        <f t="shared" ca="1" si="518"/>
        <v>1.0485906949999999</v>
      </c>
      <c r="P2096" s="44">
        <v>0</v>
      </c>
      <c r="Q2096" s="42">
        <f t="shared" ca="1" si="519"/>
        <v>80623.29205982</v>
      </c>
      <c r="R2096" s="42"/>
      <c r="S2096" s="34">
        <f t="shared" si="520"/>
        <v>0</v>
      </c>
      <c r="T2096" s="34"/>
    </row>
    <row r="2097" spans="1:20" x14ac:dyDescent="0.2">
      <c r="A2097" s="38">
        <f t="shared" si="486"/>
        <v>44110</v>
      </c>
      <c r="B2097" s="39">
        <f t="shared" ca="1" si="510"/>
        <v>1740230.6251286892</v>
      </c>
      <c r="C2097" s="34">
        <f t="shared" ca="1" si="511"/>
        <v>1659233.1527636591</v>
      </c>
      <c r="D2097" s="34"/>
      <c r="E2097" s="40">
        <f ca="1">IF(A2097&lt;$B$1,VLOOKUP(A2097,[1]DI!$A$4:$B$15000,2,FALSE),0)</f>
        <v>1.9000000000000006E-2</v>
      </c>
      <c r="F2097" s="41">
        <f t="shared" ca="1" si="485"/>
        <v>1.0000746922902899</v>
      </c>
      <c r="G2097" s="41">
        <f ca="1">(TRUNC(PRODUCT($F$11:$F2096),16))</f>
        <v>1.6277318881367699</v>
      </c>
      <c r="H2097" s="42">
        <f t="shared" ca="1" si="512"/>
        <v>1.59279356520284</v>
      </c>
      <c r="I2097" s="42">
        <f t="shared" ca="1" si="513"/>
        <v>1.0219352500000001</v>
      </c>
      <c r="J2097" s="40">
        <f t="shared" si="487"/>
        <v>3.5999999999999997E-2</v>
      </c>
      <c r="K2097" s="98">
        <f t="shared" si="514"/>
        <v>43840</v>
      </c>
      <c r="L2097" s="43">
        <f t="shared" si="515"/>
        <v>185</v>
      </c>
      <c r="M2097" s="44">
        <f t="shared" si="516"/>
        <v>185</v>
      </c>
      <c r="N2097" s="8">
        <f t="shared" si="517"/>
        <v>1.026303975</v>
      </c>
      <c r="O2097" s="8">
        <f t="shared" ca="1" si="518"/>
        <v>1.0488162089999999</v>
      </c>
      <c r="P2097" s="44">
        <v>0</v>
      </c>
      <c r="Q2097" s="42">
        <f t="shared" ca="1" si="519"/>
        <v>80997.47236503</v>
      </c>
      <c r="R2097" s="42"/>
      <c r="S2097" s="34">
        <f t="shared" si="520"/>
        <v>0</v>
      </c>
      <c r="T2097" s="34"/>
    </row>
    <row r="2098" spans="1:20" x14ac:dyDescent="0.2">
      <c r="A2098" s="38">
        <f t="shared" si="486"/>
        <v>44111</v>
      </c>
      <c r="B2098" s="39">
        <f t="shared" ca="1" si="510"/>
        <v>1740604.8751216992</v>
      </c>
      <c r="C2098" s="34">
        <f t="shared" ca="1" si="511"/>
        <v>1659233.1527636591</v>
      </c>
      <c r="D2098" s="34"/>
      <c r="E2098" s="40">
        <f ca="1">IF(A2098&lt;$B$1,VLOOKUP(A2098,[1]DI!$A$4:$B$15000,2,FALSE),0)</f>
        <v>1.9000000000000006E-2</v>
      </c>
      <c r="F2098" s="41">
        <f t="shared" ca="1" si="485"/>
        <v>1.0000746922902899</v>
      </c>
      <c r="G2098" s="41">
        <f ca="1">(TRUNC(PRODUCT($F$11:$F2097),16))</f>
        <v>1.62785346715947</v>
      </c>
      <c r="H2098" s="42">
        <f t="shared" ca="1" si="512"/>
        <v>1.59279356520284</v>
      </c>
      <c r="I2098" s="42">
        <f t="shared" ca="1" si="513"/>
        <v>1.02201158</v>
      </c>
      <c r="J2098" s="40">
        <f t="shared" si="487"/>
        <v>3.5999999999999997E-2</v>
      </c>
      <c r="K2098" s="98">
        <f t="shared" si="514"/>
        <v>43840</v>
      </c>
      <c r="L2098" s="43">
        <f t="shared" si="515"/>
        <v>186</v>
      </c>
      <c r="M2098" s="44">
        <f t="shared" si="516"/>
        <v>186</v>
      </c>
      <c r="N2098" s="8">
        <f t="shared" si="517"/>
        <v>1.0264480220000001</v>
      </c>
      <c r="O2098" s="8">
        <f t="shared" ca="1" si="518"/>
        <v>1.0490417649999999</v>
      </c>
      <c r="P2098" s="44">
        <v>0</v>
      </c>
      <c r="Q2098" s="42">
        <f t="shared" ca="1" si="519"/>
        <v>81371.722358040002</v>
      </c>
      <c r="R2098" s="42"/>
      <c r="S2098" s="34">
        <f t="shared" si="520"/>
        <v>0</v>
      </c>
      <c r="T2098" s="34"/>
    </row>
    <row r="2099" spans="1:20" x14ac:dyDescent="0.2">
      <c r="A2099" s="38">
        <f t="shared" si="486"/>
        <v>44112</v>
      </c>
      <c r="B2099" s="39">
        <f t="shared" ca="1" si="510"/>
        <v>1740979.2130540591</v>
      </c>
      <c r="C2099" s="34">
        <f t="shared" ca="1" si="511"/>
        <v>1659233.1527636591</v>
      </c>
      <c r="D2099" s="34"/>
      <c r="E2099" s="40">
        <f ca="1">IF(A2099&lt;$B$1,VLOOKUP(A2099,[1]DI!$A$4:$B$15000,2,FALSE),0)</f>
        <v>1.9000000000000006E-2</v>
      </c>
      <c r="F2099" s="41">
        <f t="shared" ca="1" si="485"/>
        <v>1.0000746922902899</v>
      </c>
      <c r="G2099" s="41">
        <f ca="1">(TRUNC(PRODUCT($F$11:$F2098),16))</f>
        <v>1.62797505526319</v>
      </c>
      <c r="H2099" s="42">
        <f t="shared" ca="1" si="512"/>
        <v>1.59279356520284</v>
      </c>
      <c r="I2099" s="42">
        <f t="shared" ca="1" si="513"/>
        <v>1.0220879199999999</v>
      </c>
      <c r="J2099" s="40">
        <f t="shared" si="487"/>
        <v>3.5999999999999997E-2</v>
      </c>
      <c r="K2099" s="98">
        <f t="shared" si="514"/>
        <v>43840</v>
      </c>
      <c r="L2099" s="43">
        <f t="shared" si="515"/>
        <v>187</v>
      </c>
      <c r="M2099" s="44">
        <f t="shared" si="516"/>
        <v>187</v>
      </c>
      <c r="N2099" s="8">
        <f t="shared" si="517"/>
        <v>1.0265920900000001</v>
      </c>
      <c r="O2099" s="8">
        <f t="shared" ca="1" si="518"/>
        <v>1.049267374</v>
      </c>
      <c r="P2099" s="44">
        <v>0</v>
      </c>
      <c r="Q2099" s="42">
        <f t="shared" ca="1" si="519"/>
        <v>81746.060290399997</v>
      </c>
      <c r="R2099" s="42"/>
      <c r="S2099" s="34">
        <f t="shared" si="520"/>
        <v>0</v>
      </c>
      <c r="T2099" s="34"/>
    </row>
    <row r="2100" spans="1:20" x14ac:dyDescent="0.2">
      <c r="A2100" s="38">
        <f t="shared" si="486"/>
        <v>44113</v>
      </c>
      <c r="B2100" s="39">
        <f t="shared" ca="1" si="510"/>
        <v>1741353.6223334491</v>
      </c>
      <c r="C2100" s="34">
        <f t="shared" ca="1" si="511"/>
        <v>1659233.1527636591</v>
      </c>
      <c r="D2100" s="34"/>
      <c r="E2100" s="40">
        <f ca="1">IF(A2100&lt;$B$1,VLOOKUP(A2100,[1]DI!$A$4:$B$15000,2,FALSE),0)</f>
        <v>1.9000000000000006E-2</v>
      </c>
      <c r="F2100" s="41">
        <f t="shared" ca="1" si="485"/>
        <v>1.0000746922902899</v>
      </c>
      <c r="G2100" s="41">
        <f ca="1">(TRUNC(PRODUCT($F$11:$F2099),16))</f>
        <v>1.6280966524486</v>
      </c>
      <c r="H2100" s="42">
        <f t="shared" ca="1" si="512"/>
        <v>1.59279356520284</v>
      </c>
      <c r="I2100" s="42">
        <f t="shared" ca="1" si="513"/>
        <v>1.02216426</v>
      </c>
      <c r="J2100" s="40">
        <f t="shared" si="487"/>
        <v>3.5999999999999997E-2</v>
      </c>
      <c r="K2100" s="98">
        <f t="shared" si="514"/>
        <v>43840</v>
      </c>
      <c r="L2100" s="43">
        <f t="shared" si="515"/>
        <v>188</v>
      </c>
      <c r="M2100" s="44">
        <f t="shared" si="516"/>
        <v>188</v>
      </c>
      <c r="N2100" s="8">
        <f t="shared" si="517"/>
        <v>1.0267361779999999</v>
      </c>
      <c r="O2100" s="8">
        <f t="shared" ca="1" si="518"/>
        <v>1.0494930259999999</v>
      </c>
      <c r="P2100" s="44">
        <v>0</v>
      </c>
      <c r="Q2100" s="42">
        <f t="shared" ca="1" si="519"/>
        <v>82120.469569790002</v>
      </c>
      <c r="R2100" s="42"/>
      <c r="S2100" s="34">
        <f t="shared" si="520"/>
        <v>0</v>
      </c>
      <c r="T2100" s="34"/>
    </row>
    <row r="2101" spans="1:20" x14ac:dyDescent="0.2">
      <c r="A2101" s="38">
        <f t="shared" si="486"/>
        <v>44114</v>
      </c>
      <c r="B2101" s="39">
        <f t="shared" ca="1" si="510"/>
        <v>1741728.1178929592</v>
      </c>
      <c r="C2101" s="34">
        <f t="shared" ca="1" si="511"/>
        <v>1659233.1527636591</v>
      </c>
      <c r="D2101" s="34"/>
      <c r="E2101" s="40">
        <f ca="1">IF(A2101&lt;$B$1,VLOOKUP(A2101,[1]DI!$A$4:$B$15000,2,FALSE),0)</f>
        <v>0</v>
      </c>
      <c r="F2101" s="41">
        <f t="shared" ca="1" si="485"/>
        <v>1</v>
      </c>
      <c r="G2101" s="41">
        <f ca="1">(TRUNC(PRODUCT($F$11:$F2100),16))</f>
        <v>1.62821825871639</v>
      </c>
      <c r="H2101" s="42">
        <f t="shared" ca="1" si="512"/>
        <v>1.59279356520284</v>
      </c>
      <c r="I2101" s="42">
        <f t="shared" ca="1" si="513"/>
        <v>1.0222406100000001</v>
      </c>
      <c r="J2101" s="40">
        <f t="shared" si="487"/>
        <v>3.5999999999999997E-2</v>
      </c>
      <c r="K2101" s="98">
        <f t="shared" si="514"/>
        <v>43840</v>
      </c>
      <c r="L2101" s="43">
        <f t="shared" si="515"/>
        <v>188</v>
      </c>
      <c r="M2101" s="44">
        <f t="shared" si="516"/>
        <v>189</v>
      </c>
      <c r="N2101" s="8">
        <f t="shared" si="517"/>
        <v>1.0268802859999999</v>
      </c>
      <c r="O2101" s="8">
        <f t="shared" ca="1" si="518"/>
        <v>1.0497187299999999</v>
      </c>
      <c r="P2101" s="44">
        <v>0</v>
      </c>
      <c r="Q2101" s="42">
        <f t="shared" ca="1" si="519"/>
        <v>82494.965129300006</v>
      </c>
      <c r="R2101" s="42"/>
      <c r="S2101" s="34">
        <f t="shared" si="520"/>
        <v>0</v>
      </c>
      <c r="T2101" s="34"/>
    </row>
    <row r="2102" spans="1:20" x14ac:dyDescent="0.2">
      <c r="A2102" s="38">
        <f t="shared" si="486"/>
        <v>44115</v>
      </c>
      <c r="B2102" s="39">
        <f t="shared" ca="1" si="510"/>
        <v>1741728.1178929592</v>
      </c>
      <c r="C2102" s="34">
        <f t="shared" ca="1" si="511"/>
        <v>1659233.1527636591</v>
      </c>
      <c r="D2102" s="34"/>
      <c r="E2102" s="40">
        <f ca="1">IF(A2102&lt;$B$1,VLOOKUP(A2102,[1]DI!$A$4:$B$15000,2,FALSE),0)</f>
        <v>0</v>
      </c>
      <c r="F2102" s="41">
        <f t="shared" ca="1" si="485"/>
        <v>1</v>
      </c>
      <c r="G2102" s="41">
        <f ca="1">(TRUNC(PRODUCT($F$11:$F2101),16))</f>
        <v>1.62821825871639</v>
      </c>
      <c r="H2102" s="42">
        <f t="shared" ca="1" si="512"/>
        <v>1.59279356520284</v>
      </c>
      <c r="I2102" s="42">
        <f t="shared" ca="1" si="513"/>
        <v>1.0222406100000001</v>
      </c>
      <c r="J2102" s="40">
        <f t="shared" si="487"/>
        <v>3.5999999999999997E-2</v>
      </c>
      <c r="K2102" s="98">
        <f t="shared" si="514"/>
        <v>43840</v>
      </c>
      <c r="L2102" s="43">
        <f t="shared" si="515"/>
        <v>188</v>
      </c>
      <c r="M2102" s="44">
        <f t="shared" si="516"/>
        <v>189</v>
      </c>
      <c r="N2102" s="8">
        <f t="shared" si="517"/>
        <v>1.0268802859999999</v>
      </c>
      <c r="O2102" s="8">
        <f t="shared" ca="1" si="518"/>
        <v>1.0497187299999999</v>
      </c>
      <c r="P2102" s="44">
        <v>0</v>
      </c>
      <c r="Q2102" s="42">
        <f t="shared" ca="1" si="519"/>
        <v>82494.965129300006</v>
      </c>
      <c r="R2102" s="42"/>
      <c r="S2102" s="34">
        <f t="shared" si="520"/>
        <v>0</v>
      </c>
      <c r="T2102" s="34"/>
    </row>
    <row r="2103" spans="1:20" x14ac:dyDescent="0.2">
      <c r="A2103" s="38">
        <f t="shared" si="486"/>
        <v>44116</v>
      </c>
      <c r="B2103" s="39">
        <f t="shared" ca="1" si="510"/>
        <v>1741728.1178929592</v>
      </c>
      <c r="C2103" s="34">
        <f t="shared" ca="1" si="511"/>
        <v>1659233.1527636591</v>
      </c>
      <c r="D2103" s="34"/>
      <c r="E2103" s="40">
        <f ca="1">IF(A2103&lt;$B$1,VLOOKUP(A2103,[1]DI!$A$4:$B$15000,2,FALSE),0)</f>
        <v>0</v>
      </c>
      <c r="F2103" s="41">
        <f t="shared" ca="1" si="485"/>
        <v>1</v>
      </c>
      <c r="G2103" s="41">
        <f ca="1">(TRUNC(PRODUCT($F$11:$F2102),16))</f>
        <v>1.62821825871639</v>
      </c>
      <c r="H2103" s="42">
        <f t="shared" ca="1" si="512"/>
        <v>1.59279356520284</v>
      </c>
      <c r="I2103" s="42">
        <f t="shared" ca="1" si="513"/>
        <v>1.0222406100000001</v>
      </c>
      <c r="J2103" s="40">
        <f t="shared" si="487"/>
        <v>3.5999999999999997E-2</v>
      </c>
      <c r="K2103" s="98">
        <f t="shared" si="514"/>
        <v>43840</v>
      </c>
      <c r="L2103" s="43">
        <f t="shared" si="515"/>
        <v>188</v>
      </c>
      <c r="M2103" s="44">
        <f t="shared" si="516"/>
        <v>189</v>
      </c>
      <c r="N2103" s="8">
        <f t="shared" si="517"/>
        <v>1.0268802859999999</v>
      </c>
      <c r="O2103" s="8">
        <f t="shared" ca="1" si="518"/>
        <v>1.0497187299999999</v>
      </c>
      <c r="P2103" s="44">
        <v>0</v>
      </c>
      <c r="Q2103" s="42">
        <f t="shared" ca="1" si="519"/>
        <v>82494.965129300006</v>
      </c>
      <c r="R2103" s="42"/>
      <c r="S2103" s="34">
        <f t="shared" si="520"/>
        <v>0</v>
      </c>
      <c r="T2103" s="34"/>
    </row>
    <row r="2104" spans="1:20" x14ac:dyDescent="0.2">
      <c r="A2104" s="38">
        <f t="shared" si="486"/>
        <v>44117</v>
      </c>
      <c r="B2104" s="39">
        <f t="shared" ca="1" si="510"/>
        <v>1741728.1178929592</v>
      </c>
      <c r="C2104" s="34">
        <f t="shared" ca="1" si="511"/>
        <v>1659233.1527636591</v>
      </c>
      <c r="D2104" s="34"/>
      <c r="E2104" s="40">
        <f ca="1">IF(A2104&lt;$B$1,VLOOKUP(A2104,[1]DI!$A$4:$B$15000,2,FALSE),0)</f>
        <v>1.9000000000000006E-2</v>
      </c>
      <c r="F2104" s="41">
        <f t="shared" ca="1" si="485"/>
        <v>1.0000746922902899</v>
      </c>
      <c r="G2104" s="41">
        <f ca="1">(TRUNC(PRODUCT($F$11:$F2103),16))</f>
        <v>1.62821825871639</v>
      </c>
      <c r="H2104" s="42">
        <f t="shared" ca="1" si="512"/>
        <v>1.59279356520284</v>
      </c>
      <c r="I2104" s="42">
        <f t="shared" ca="1" si="513"/>
        <v>1.0222406100000001</v>
      </c>
      <c r="J2104" s="40">
        <f t="shared" si="487"/>
        <v>3.5999999999999997E-2</v>
      </c>
      <c r="K2104" s="98">
        <f t="shared" si="514"/>
        <v>43840</v>
      </c>
      <c r="L2104" s="43">
        <f t="shared" si="515"/>
        <v>189</v>
      </c>
      <c r="M2104" s="44">
        <f t="shared" si="516"/>
        <v>189</v>
      </c>
      <c r="N2104" s="8">
        <f t="shared" si="517"/>
        <v>1.0268802859999999</v>
      </c>
      <c r="O2104" s="8">
        <f t="shared" ca="1" si="518"/>
        <v>1.0497187299999999</v>
      </c>
      <c r="P2104" s="44">
        <v>0</v>
      </c>
      <c r="Q2104" s="42">
        <f t="shared" ca="1" si="519"/>
        <v>82494.965129300006</v>
      </c>
      <c r="R2104" s="42"/>
      <c r="S2104" s="34">
        <f t="shared" si="520"/>
        <v>0</v>
      </c>
      <c r="T2104" s="34"/>
    </row>
    <row r="2105" spans="1:20" x14ac:dyDescent="0.2">
      <c r="A2105" s="38">
        <f t="shared" si="486"/>
        <v>44118</v>
      </c>
      <c r="B2105" s="39">
        <f t="shared" ca="1" si="510"/>
        <v>1742102.6864587292</v>
      </c>
      <c r="C2105" s="34">
        <f t="shared" ca="1" si="511"/>
        <v>1659233.1527636591</v>
      </c>
      <c r="D2105" s="34"/>
      <c r="E2105" s="40">
        <f ca="1">IF(A2105&lt;$B$1,VLOOKUP(A2105,[1]DI!$A$4:$B$15000,2,FALSE),0)</f>
        <v>1.9000000000000006E-2</v>
      </c>
      <c r="F2105" s="41">
        <f t="shared" ca="1" si="485"/>
        <v>1.0000746922902899</v>
      </c>
      <c r="G2105" s="41">
        <f ca="1">(TRUNC(PRODUCT($F$11:$F2104),16))</f>
        <v>1.6283398740672199</v>
      </c>
      <c r="H2105" s="42">
        <f t="shared" ca="1" si="512"/>
        <v>1.59279356520284</v>
      </c>
      <c r="I2105" s="42">
        <f t="shared" ca="1" si="513"/>
        <v>1.0223169599999999</v>
      </c>
      <c r="J2105" s="40">
        <f t="shared" si="487"/>
        <v>3.5999999999999997E-2</v>
      </c>
      <c r="K2105" s="98">
        <f t="shared" si="514"/>
        <v>43840</v>
      </c>
      <c r="L2105" s="43">
        <f t="shared" si="515"/>
        <v>190</v>
      </c>
      <c r="M2105" s="44">
        <f t="shared" si="516"/>
        <v>190</v>
      </c>
      <c r="N2105" s="8">
        <f t="shared" si="517"/>
        <v>1.0270244150000001</v>
      </c>
      <c r="O2105" s="8">
        <f t="shared" ca="1" si="518"/>
        <v>1.049944478</v>
      </c>
      <c r="P2105" s="44">
        <v>0</v>
      </c>
      <c r="Q2105" s="42">
        <f t="shared" ca="1" si="519"/>
        <v>82869.53369507</v>
      </c>
      <c r="R2105" s="42"/>
      <c r="S2105" s="34">
        <f t="shared" si="520"/>
        <v>0</v>
      </c>
      <c r="T2105" s="34"/>
    </row>
    <row r="2106" spans="1:20" x14ac:dyDescent="0.2">
      <c r="A2106" s="38">
        <f t="shared" si="486"/>
        <v>44119</v>
      </c>
      <c r="B2106" s="39">
        <f t="shared" ca="1" si="510"/>
        <v>1742477.3413046191</v>
      </c>
      <c r="C2106" s="34">
        <f t="shared" ca="1" si="511"/>
        <v>1659233.1527636591</v>
      </c>
      <c r="D2106" s="34"/>
      <c r="E2106" s="40">
        <f ca="1">IF(A2106&lt;$B$1,VLOOKUP(A2106,[1]DI!$A$4:$B$15000,2,FALSE),0)</f>
        <v>1.9000000000000006E-2</v>
      </c>
      <c r="F2106" s="41">
        <f t="shared" ca="1" si="485"/>
        <v>1.0000746922902899</v>
      </c>
      <c r="G2106" s="41">
        <f ca="1">(TRUNC(PRODUCT($F$11:$F2105),16))</f>
        <v>1.62846149850179</v>
      </c>
      <c r="H2106" s="42">
        <f t="shared" ca="1" si="512"/>
        <v>1.59279356520284</v>
      </c>
      <c r="I2106" s="42">
        <f t="shared" ca="1" si="513"/>
        <v>1.0223933199999999</v>
      </c>
      <c r="J2106" s="40">
        <f t="shared" si="487"/>
        <v>3.5999999999999997E-2</v>
      </c>
      <c r="K2106" s="98">
        <f t="shared" si="514"/>
        <v>43840</v>
      </c>
      <c r="L2106" s="43">
        <f t="shared" si="515"/>
        <v>191</v>
      </c>
      <c r="M2106" s="44">
        <f t="shared" si="516"/>
        <v>191</v>
      </c>
      <c r="N2106" s="8">
        <f t="shared" si="517"/>
        <v>1.0271685639999999</v>
      </c>
      <c r="O2106" s="8">
        <f t="shared" ca="1" si="518"/>
        <v>1.050170278</v>
      </c>
      <c r="P2106" s="44">
        <v>0</v>
      </c>
      <c r="Q2106" s="42">
        <f t="shared" ca="1" si="519"/>
        <v>83244.188540960007</v>
      </c>
      <c r="R2106" s="42"/>
      <c r="S2106" s="34">
        <f t="shared" si="520"/>
        <v>0</v>
      </c>
      <c r="T2106" s="34"/>
    </row>
    <row r="2107" spans="1:20" x14ac:dyDescent="0.2">
      <c r="A2107" s="38">
        <f t="shared" si="486"/>
        <v>44120</v>
      </c>
      <c r="B2107" s="39">
        <f t="shared" ca="1" si="510"/>
        <v>1742852.0674975391</v>
      </c>
      <c r="C2107" s="34">
        <f t="shared" ca="1" si="511"/>
        <v>1659233.1527636591</v>
      </c>
      <c r="D2107" s="34"/>
      <c r="E2107" s="40">
        <f ca="1">IF(A2107&lt;$B$1,VLOOKUP(A2107,[1]DI!$A$4:$B$15000,2,FALSE),0)</f>
        <v>1.9000000000000006E-2</v>
      </c>
      <c r="F2107" s="41">
        <f t="shared" ca="1" si="485"/>
        <v>1.0000746922902899</v>
      </c>
      <c r="G2107" s="41">
        <f ca="1">(TRUNC(PRODUCT($F$11:$F2106),16))</f>
        <v>1.62858313202076</v>
      </c>
      <c r="H2107" s="42">
        <f t="shared" ca="1" si="512"/>
        <v>1.59279356520284</v>
      </c>
      <c r="I2107" s="42">
        <f t="shared" ca="1" si="513"/>
        <v>1.0224696799999999</v>
      </c>
      <c r="J2107" s="40">
        <f t="shared" si="487"/>
        <v>3.5999999999999997E-2</v>
      </c>
      <c r="K2107" s="98">
        <f t="shared" si="514"/>
        <v>43840</v>
      </c>
      <c r="L2107" s="43">
        <f t="shared" si="515"/>
        <v>192</v>
      </c>
      <c r="M2107" s="44">
        <f t="shared" si="516"/>
        <v>192</v>
      </c>
      <c r="N2107" s="8">
        <f t="shared" si="517"/>
        <v>1.027312733</v>
      </c>
      <c r="O2107" s="8">
        <f t="shared" ca="1" si="518"/>
        <v>1.0503961209999999</v>
      </c>
      <c r="P2107" s="44">
        <v>0</v>
      </c>
      <c r="Q2107" s="42">
        <f t="shared" ca="1" si="519"/>
        <v>83618.914733879996</v>
      </c>
      <c r="R2107" s="42"/>
      <c r="S2107" s="34">
        <f t="shared" si="520"/>
        <v>0</v>
      </c>
      <c r="T2107" s="34"/>
    </row>
    <row r="2108" spans="1:20" x14ac:dyDescent="0.2">
      <c r="A2108" s="38">
        <f t="shared" si="486"/>
        <v>44121</v>
      </c>
      <c r="B2108" s="39">
        <f t="shared" ca="1" si="510"/>
        <v>1743226.8816298191</v>
      </c>
      <c r="C2108" s="34">
        <f t="shared" ca="1" si="511"/>
        <v>1659233.1527636591</v>
      </c>
      <c r="D2108" s="34"/>
      <c r="E2108" s="40">
        <f ca="1">IF(A2108&lt;$B$1,VLOOKUP(A2108,[1]DI!$A$4:$B$15000,2,FALSE),0)</f>
        <v>0</v>
      </c>
      <c r="F2108" s="41">
        <f t="shared" ca="1" si="485"/>
        <v>1</v>
      </c>
      <c r="G2108" s="41">
        <f ca="1">(TRUNC(PRODUCT($F$11:$F2107),16))</f>
        <v>1.62870477462482</v>
      </c>
      <c r="H2108" s="42">
        <f t="shared" ca="1" si="512"/>
        <v>1.59279356520284</v>
      </c>
      <c r="I2108" s="42">
        <f t="shared" ca="1" si="513"/>
        <v>1.0225460500000001</v>
      </c>
      <c r="J2108" s="40">
        <f t="shared" si="487"/>
        <v>3.5999999999999997E-2</v>
      </c>
      <c r="K2108" s="98">
        <f t="shared" si="514"/>
        <v>43840</v>
      </c>
      <c r="L2108" s="43">
        <f t="shared" si="515"/>
        <v>192</v>
      </c>
      <c r="M2108" s="44">
        <f t="shared" si="516"/>
        <v>193</v>
      </c>
      <c r="N2108" s="8">
        <f t="shared" si="517"/>
        <v>1.0274569220000001</v>
      </c>
      <c r="O2108" s="8">
        <f t="shared" ca="1" si="518"/>
        <v>1.050622017</v>
      </c>
      <c r="P2108" s="44">
        <v>0</v>
      </c>
      <c r="Q2108" s="42">
        <f t="shared" ca="1" si="519"/>
        <v>83993.728866160003</v>
      </c>
      <c r="R2108" s="42"/>
      <c r="S2108" s="34">
        <f t="shared" si="520"/>
        <v>0</v>
      </c>
      <c r="T2108" s="34"/>
    </row>
    <row r="2109" spans="1:20" x14ac:dyDescent="0.2">
      <c r="A2109" s="38">
        <f t="shared" si="486"/>
        <v>44122</v>
      </c>
      <c r="B2109" s="39">
        <f t="shared" ca="1" si="510"/>
        <v>1743226.8816298191</v>
      </c>
      <c r="C2109" s="34">
        <f t="shared" ca="1" si="511"/>
        <v>1659233.1527636591</v>
      </c>
      <c r="D2109" s="34"/>
      <c r="E2109" s="40">
        <f ca="1">IF(A2109&lt;$B$1,VLOOKUP(A2109,[1]DI!$A$4:$B$15000,2,FALSE),0)</f>
        <v>0</v>
      </c>
      <c r="F2109" s="41">
        <f t="shared" ca="1" si="485"/>
        <v>1</v>
      </c>
      <c r="G2109" s="41">
        <f ca="1">(TRUNC(PRODUCT($F$11:$F2108),16))</f>
        <v>1.62870477462482</v>
      </c>
      <c r="H2109" s="42">
        <f t="shared" ca="1" si="512"/>
        <v>1.59279356520284</v>
      </c>
      <c r="I2109" s="42">
        <f t="shared" ca="1" si="513"/>
        <v>1.0225460500000001</v>
      </c>
      <c r="J2109" s="40">
        <f t="shared" si="487"/>
        <v>3.5999999999999997E-2</v>
      </c>
      <c r="K2109" s="98">
        <f t="shared" si="514"/>
        <v>43840</v>
      </c>
      <c r="L2109" s="43">
        <f t="shared" si="515"/>
        <v>192</v>
      </c>
      <c r="M2109" s="44">
        <f t="shared" si="516"/>
        <v>193</v>
      </c>
      <c r="N2109" s="8">
        <f t="shared" si="517"/>
        <v>1.0274569220000001</v>
      </c>
      <c r="O2109" s="8">
        <f t="shared" ca="1" si="518"/>
        <v>1.050622017</v>
      </c>
      <c r="P2109" s="44">
        <v>0</v>
      </c>
      <c r="Q2109" s="42">
        <f t="shared" ca="1" si="519"/>
        <v>83993.728866160003</v>
      </c>
      <c r="R2109" s="42"/>
      <c r="S2109" s="34">
        <f t="shared" si="520"/>
        <v>0</v>
      </c>
      <c r="T2109" s="34"/>
    </row>
    <row r="2110" spans="1:20" x14ac:dyDescent="0.2">
      <c r="A2110" s="38">
        <f t="shared" si="486"/>
        <v>44123</v>
      </c>
      <c r="B2110" s="39">
        <f t="shared" ca="1" si="510"/>
        <v>1743226.8816298191</v>
      </c>
      <c r="C2110" s="34">
        <f t="shared" ca="1" si="511"/>
        <v>1659233.1527636591</v>
      </c>
      <c r="D2110" s="34"/>
      <c r="E2110" s="40">
        <f ca="1">IF(A2110&lt;$B$1,VLOOKUP(A2110,[1]DI!$A$4:$B$15000,2,FALSE),0)</f>
        <v>1.9000000000000006E-2</v>
      </c>
      <c r="F2110" s="41">
        <f t="shared" ca="1" si="485"/>
        <v>1.0000746922902899</v>
      </c>
      <c r="G2110" s="41">
        <f ca="1">(TRUNC(PRODUCT($F$11:$F2109),16))</f>
        <v>1.62870477462482</v>
      </c>
      <c r="H2110" s="42">
        <f t="shared" ca="1" si="512"/>
        <v>1.59279356520284</v>
      </c>
      <c r="I2110" s="42">
        <f t="shared" ca="1" si="513"/>
        <v>1.0225460500000001</v>
      </c>
      <c r="J2110" s="40">
        <f t="shared" si="487"/>
        <v>3.5999999999999997E-2</v>
      </c>
      <c r="K2110" s="98">
        <f t="shared" si="514"/>
        <v>43840</v>
      </c>
      <c r="L2110" s="43">
        <f t="shared" si="515"/>
        <v>193</v>
      </c>
      <c r="M2110" s="44">
        <f t="shared" si="516"/>
        <v>193</v>
      </c>
      <c r="N2110" s="8">
        <f t="shared" si="517"/>
        <v>1.0274569220000001</v>
      </c>
      <c r="O2110" s="8">
        <f t="shared" ca="1" si="518"/>
        <v>1.050622017</v>
      </c>
      <c r="P2110" s="44">
        <v>0</v>
      </c>
      <c r="Q2110" s="42">
        <f t="shared" ca="1" si="519"/>
        <v>83993.728866160003</v>
      </c>
      <c r="R2110" s="42"/>
      <c r="S2110" s="34">
        <f t="shared" si="520"/>
        <v>0</v>
      </c>
      <c r="T2110" s="34"/>
    </row>
    <row r="2111" spans="1:20" x14ac:dyDescent="0.2">
      <c r="A2111" s="38">
        <f t="shared" si="486"/>
        <v>44124</v>
      </c>
      <c r="B2111" s="39">
        <f t="shared" ca="1" si="510"/>
        <v>1743601.7837014492</v>
      </c>
      <c r="C2111" s="34">
        <f t="shared" ca="1" si="511"/>
        <v>1659233.1527636591</v>
      </c>
      <c r="D2111" s="34"/>
      <c r="E2111" s="40">
        <f ca="1">IF(A2111&lt;$B$1,VLOOKUP(A2111,[1]DI!$A$4:$B$15000,2,FALSE),0)</f>
        <v>1.9000000000000006E-2</v>
      </c>
      <c r="F2111" s="41">
        <f t="shared" ca="1" si="485"/>
        <v>1.0000746922902899</v>
      </c>
      <c r="G2111" s="41">
        <f ca="1">(TRUNC(PRODUCT($F$11:$F2110),16))</f>
        <v>1.6288264263146399</v>
      </c>
      <c r="H2111" s="42">
        <f t="shared" ca="1" si="512"/>
        <v>1.59279356520284</v>
      </c>
      <c r="I2111" s="42">
        <f t="shared" ca="1" si="513"/>
        <v>1.02262243</v>
      </c>
      <c r="J2111" s="40">
        <f t="shared" si="487"/>
        <v>3.5999999999999997E-2</v>
      </c>
      <c r="K2111" s="98">
        <f t="shared" si="514"/>
        <v>43840</v>
      </c>
      <c r="L2111" s="43">
        <f t="shared" si="515"/>
        <v>194</v>
      </c>
      <c r="M2111" s="44">
        <f t="shared" si="516"/>
        <v>194</v>
      </c>
      <c r="N2111" s="8">
        <f t="shared" si="517"/>
        <v>1.0276011309999999</v>
      </c>
      <c r="O2111" s="8">
        <f t="shared" ca="1" si="518"/>
        <v>1.0508479660000001</v>
      </c>
      <c r="P2111" s="44">
        <v>0</v>
      </c>
      <c r="Q2111" s="42">
        <f t="shared" ca="1" si="519"/>
        <v>84368.630937790003</v>
      </c>
      <c r="R2111" s="42"/>
      <c r="S2111" s="34">
        <f t="shared" si="520"/>
        <v>0</v>
      </c>
      <c r="T2111" s="34"/>
    </row>
    <row r="2112" spans="1:20" x14ac:dyDescent="0.2">
      <c r="A2112" s="38">
        <f t="shared" si="486"/>
        <v>44125</v>
      </c>
      <c r="B2112" s="39">
        <f t="shared" ca="1" si="510"/>
        <v>1743976.7571201092</v>
      </c>
      <c r="C2112" s="34">
        <f t="shared" ca="1" si="511"/>
        <v>1659233.1527636591</v>
      </c>
      <c r="D2112" s="34"/>
      <c r="E2112" s="40">
        <f ca="1">IF(A2112&lt;$B$1,VLOOKUP(A2112,[1]DI!$A$4:$B$15000,2,FALSE),0)</f>
        <v>1.9000000000000006E-2</v>
      </c>
      <c r="F2112" s="41">
        <f t="shared" ca="1" si="485"/>
        <v>1.0000746922902899</v>
      </c>
      <c r="G2112" s="41">
        <f ca="1">(TRUNC(PRODUCT($F$11:$F2111),16))</f>
        <v>1.6289480870909001</v>
      </c>
      <c r="H2112" s="42">
        <f t="shared" ca="1" si="512"/>
        <v>1.59279356520284</v>
      </c>
      <c r="I2112" s="42">
        <f t="shared" ca="1" si="513"/>
        <v>1.0226988100000001</v>
      </c>
      <c r="J2112" s="40">
        <f t="shared" si="487"/>
        <v>3.5999999999999997E-2</v>
      </c>
      <c r="K2112" s="98">
        <f t="shared" si="514"/>
        <v>43840</v>
      </c>
      <c r="L2112" s="43">
        <f t="shared" si="515"/>
        <v>195</v>
      </c>
      <c r="M2112" s="44">
        <f t="shared" si="516"/>
        <v>195</v>
      </c>
      <c r="N2112" s="8">
        <f t="shared" si="517"/>
        <v>1.027745361</v>
      </c>
      <c r="O2112" s="8">
        <f t="shared" ca="1" si="518"/>
        <v>1.0510739579999999</v>
      </c>
      <c r="P2112" s="44">
        <v>0</v>
      </c>
      <c r="Q2112" s="42">
        <f t="shared" ca="1" si="519"/>
        <v>84743.60435645</v>
      </c>
      <c r="R2112" s="42"/>
      <c r="S2112" s="34">
        <f t="shared" si="520"/>
        <v>0</v>
      </c>
      <c r="T2112" s="34"/>
    </row>
    <row r="2113" spans="1:20" x14ac:dyDescent="0.2">
      <c r="A2113" s="38">
        <f t="shared" si="486"/>
        <v>44126</v>
      </c>
      <c r="B2113" s="39">
        <f t="shared" ca="1" si="510"/>
        <v>1744351.8168188992</v>
      </c>
      <c r="C2113" s="34">
        <f t="shared" ca="1" si="511"/>
        <v>1659233.1527636591</v>
      </c>
      <c r="D2113" s="34"/>
      <c r="E2113" s="40">
        <f ca="1">IF(A2113&lt;$B$1,VLOOKUP(A2113,[1]DI!$A$4:$B$15000,2,FALSE),0)</f>
        <v>1.9000000000000006E-2</v>
      </c>
      <c r="F2113" s="41">
        <f t="shared" ca="1" si="485"/>
        <v>1.0000746922902899</v>
      </c>
      <c r="G2113" s="41">
        <f ca="1">(TRUNC(PRODUCT($F$11:$F2112),16))</f>
        <v>1.62906975695429</v>
      </c>
      <c r="H2113" s="42">
        <f t="shared" ca="1" si="512"/>
        <v>1.59279356520284</v>
      </c>
      <c r="I2113" s="42">
        <f t="shared" ca="1" si="513"/>
        <v>1.0227752000000001</v>
      </c>
      <c r="J2113" s="40">
        <f t="shared" si="487"/>
        <v>3.5999999999999997E-2</v>
      </c>
      <c r="K2113" s="98">
        <f t="shared" si="514"/>
        <v>43840</v>
      </c>
      <c r="L2113" s="43">
        <f t="shared" si="515"/>
        <v>196</v>
      </c>
      <c r="M2113" s="44">
        <f t="shared" si="516"/>
        <v>196</v>
      </c>
      <c r="N2113" s="8">
        <f t="shared" si="517"/>
        <v>1.027889611</v>
      </c>
      <c r="O2113" s="8">
        <f t="shared" ca="1" si="518"/>
        <v>1.0513000020000001</v>
      </c>
      <c r="P2113" s="44">
        <v>0</v>
      </c>
      <c r="Q2113" s="42">
        <f t="shared" ca="1" si="519"/>
        <v>85118.664055240006</v>
      </c>
      <c r="R2113" s="42"/>
      <c r="S2113" s="34">
        <f t="shared" si="520"/>
        <v>0</v>
      </c>
      <c r="T2113" s="34"/>
    </row>
    <row r="2114" spans="1:20" x14ac:dyDescent="0.2">
      <c r="A2114" s="38">
        <f t="shared" si="486"/>
        <v>44127</v>
      </c>
      <c r="B2114" s="39">
        <f t="shared" ca="1" si="510"/>
        <v>1744726.9495239391</v>
      </c>
      <c r="C2114" s="34">
        <f t="shared" ca="1" si="511"/>
        <v>1659233.1527636591</v>
      </c>
      <c r="D2114" s="34"/>
      <c r="E2114" s="40">
        <f ca="1">IF(A2114&lt;$B$1,VLOOKUP(A2114,[1]DI!$A$4:$B$15000,2,FALSE),0)</f>
        <v>1.9000000000000006E-2</v>
      </c>
      <c r="F2114" s="41">
        <f t="shared" ca="1" si="485"/>
        <v>1.0000746922902899</v>
      </c>
      <c r="G2114" s="41">
        <f ca="1">(TRUNC(PRODUCT($F$11:$F2113),16))</f>
        <v>1.62919143590548</v>
      </c>
      <c r="H2114" s="42">
        <f t="shared" ca="1" si="512"/>
        <v>1.59279356520284</v>
      </c>
      <c r="I2114" s="42">
        <f t="shared" ca="1" si="513"/>
        <v>1.0228515899999999</v>
      </c>
      <c r="J2114" s="40">
        <f t="shared" si="487"/>
        <v>3.5999999999999997E-2</v>
      </c>
      <c r="K2114" s="98">
        <f t="shared" si="514"/>
        <v>43840</v>
      </c>
      <c r="L2114" s="43">
        <f t="shared" si="515"/>
        <v>197</v>
      </c>
      <c r="M2114" s="44">
        <f t="shared" si="516"/>
        <v>197</v>
      </c>
      <c r="N2114" s="8">
        <f t="shared" si="517"/>
        <v>1.028033881</v>
      </c>
      <c r="O2114" s="8">
        <f t="shared" ca="1" si="518"/>
        <v>1.0515260900000001</v>
      </c>
      <c r="P2114" s="44">
        <v>0</v>
      </c>
      <c r="Q2114" s="42">
        <f t="shared" ca="1" si="519"/>
        <v>85493.796760280005</v>
      </c>
      <c r="R2114" s="42"/>
      <c r="S2114" s="34">
        <f t="shared" si="520"/>
        <v>0</v>
      </c>
      <c r="T2114" s="34"/>
    </row>
    <row r="2115" spans="1:20" x14ac:dyDescent="0.2">
      <c r="A2115" s="38">
        <f t="shared" si="486"/>
        <v>44128</v>
      </c>
      <c r="B2115" s="39">
        <f t="shared" ca="1" si="510"/>
        <v>1745102.1685090992</v>
      </c>
      <c r="C2115" s="34">
        <f t="shared" ca="1" si="511"/>
        <v>1659233.1527636591</v>
      </c>
      <c r="D2115" s="34"/>
      <c r="E2115" s="40">
        <f ca="1">IF(A2115&lt;$B$1,VLOOKUP(A2115,[1]DI!$A$4:$B$15000,2,FALSE),0)</f>
        <v>0</v>
      </c>
      <c r="F2115" s="41">
        <f t="shared" ca="1" si="485"/>
        <v>1</v>
      </c>
      <c r="G2115" s="41">
        <f ca="1">(TRUNC(PRODUCT($F$11:$F2114),16))</f>
        <v>1.6293131239451499</v>
      </c>
      <c r="H2115" s="42">
        <f t="shared" ca="1" si="512"/>
        <v>1.59279356520284</v>
      </c>
      <c r="I2115" s="42">
        <f t="shared" ca="1" si="513"/>
        <v>1.0229279899999999</v>
      </c>
      <c r="J2115" s="40">
        <f t="shared" si="487"/>
        <v>3.5999999999999997E-2</v>
      </c>
      <c r="K2115" s="98">
        <f t="shared" si="514"/>
        <v>43840</v>
      </c>
      <c r="L2115" s="43">
        <f t="shared" si="515"/>
        <v>197</v>
      </c>
      <c r="M2115" s="44">
        <f t="shared" si="516"/>
        <v>198</v>
      </c>
      <c r="N2115" s="8">
        <f t="shared" si="517"/>
        <v>1.028178171</v>
      </c>
      <c r="O2115" s="8">
        <f t="shared" ca="1" si="518"/>
        <v>1.05175223</v>
      </c>
      <c r="P2115" s="44">
        <v>0</v>
      </c>
      <c r="Q2115" s="42">
        <f t="shared" ca="1" si="519"/>
        <v>85869.015745440003</v>
      </c>
      <c r="R2115" s="42"/>
      <c r="S2115" s="34">
        <f t="shared" si="520"/>
        <v>0</v>
      </c>
      <c r="T2115" s="34"/>
    </row>
    <row r="2116" spans="1:20" x14ac:dyDescent="0.2">
      <c r="A2116" s="38">
        <f t="shared" si="486"/>
        <v>44129</v>
      </c>
      <c r="B2116" s="39">
        <f t="shared" ca="1" si="510"/>
        <v>1745102.1685090992</v>
      </c>
      <c r="C2116" s="34">
        <f t="shared" ca="1" si="511"/>
        <v>1659233.1527636591</v>
      </c>
      <c r="D2116" s="34"/>
      <c r="E2116" s="40">
        <f ca="1">IF(A2116&lt;$B$1,VLOOKUP(A2116,[1]DI!$A$4:$B$15000,2,FALSE),0)</f>
        <v>0</v>
      </c>
      <c r="F2116" s="41">
        <f t="shared" ca="1" si="485"/>
        <v>1</v>
      </c>
      <c r="G2116" s="41">
        <f ca="1">(TRUNC(PRODUCT($F$11:$F2115),16))</f>
        <v>1.6293131239451499</v>
      </c>
      <c r="H2116" s="42">
        <f t="shared" ca="1" si="512"/>
        <v>1.59279356520284</v>
      </c>
      <c r="I2116" s="42">
        <f t="shared" ca="1" si="513"/>
        <v>1.0229279899999999</v>
      </c>
      <c r="J2116" s="40">
        <f t="shared" si="487"/>
        <v>3.5999999999999997E-2</v>
      </c>
      <c r="K2116" s="98">
        <f t="shared" si="514"/>
        <v>43840</v>
      </c>
      <c r="L2116" s="43">
        <f t="shared" si="515"/>
        <v>197</v>
      </c>
      <c r="M2116" s="44">
        <f t="shared" si="516"/>
        <v>198</v>
      </c>
      <c r="N2116" s="8">
        <f t="shared" si="517"/>
        <v>1.028178171</v>
      </c>
      <c r="O2116" s="8">
        <f t="shared" ca="1" si="518"/>
        <v>1.05175223</v>
      </c>
      <c r="P2116" s="44">
        <v>0</v>
      </c>
      <c r="Q2116" s="42">
        <f t="shared" ca="1" si="519"/>
        <v>85869.015745440003</v>
      </c>
      <c r="R2116" s="42"/>
      <c r="S2116" s="34">
        <f t="shared" si="520"/>
        <v>0</v>
      </c>
      <c r="T2116" s="34"/>
    </row>
    <row r="2117" spans="1:20" x14ac:dyDescent="0.2">
      <c r="A2117" s="38">
        <f t="shared" si="486"/>
        <v>44130</v>
      </c>
      <c r="B2117" s="39">
        <f t="shared" ca="1" si="510"/>
        <v>1745102.1685090992</v>
      </c>
      <c r="C2117" s="34">
        <f t="shared" ca="1" si="511"/>
        <v>1659233.1527636591</v>
      </c>
      <c r="D2117" s="34"/>
      <c r="E2117" s="40">
        <f ca="1">IF(A2117&lt;$B$1,VLOOKUP(A2117,[1]DI!$A$4:$B$15000,2,FALSE),0)</f>
        <v>1.9000000000000006E-2</v>
      </c>
      <c r="F2117" s="41">
        <f t="shared" ca="1" si="485"/>
        <v>1.0000746922902899</v>
      </c>
      <c r="G2117" s="41">
        <f ca="1">(TRUNC(PRODUCT($F$11:$F2116),16))</f>
        <v>1.6293131239451499</v>
      </c>
      <c r="H2117" s="42">
        <f t="shared" ca="1" si="512"/>
        <v>1.59279356520284</v>
      </c>
      <c r="I2117" s="42">
        <f t="shared" ca="1" si="513"/>
        <v>1.0229279899999999</v>
      </c>
      <c r="J2117" s="40">
        <f t="shared" si="487"/>
        <v>3.5999999999999997E-2</v>
      </c>
      <c r="K2117" s="98">
        <f t="shared" si="514"/>
        <v>43840</v>
      </c>
      <c r="L2117" s="43">
        <f t="shared" si="515"/>
        <v>198</v>
      </c>
      <c r="M2117" s="44">
        <f t="shared" si="516"/>
        <v>198</v>
      </c>
      <c r="N2117" s="8">
        <f t="shared" si="517"/>
        <v>1.028178171</v>
      </c>
      <c r="O2117" s="8">
        <f t="shared" ca="1" si="518"/>
        <v>1.05175223</v>
      </c>
      <c r="P2117" s="44">
        <v>0</v>
      </c>
      <c r="Q2117" s="42">
        <f t="shared" ca="1" si="519"/>
        <v>85869.015745440003</v>
      </c>
      <c r="R2117" s="42"/>
      <c r="S2117" s="34">
        <f t="shared" si="520"/>
        <v>0</v>
      </c>
      <c r="T2117" s="34"/>
    </row>
    <row r="2118" spans="1:20" x14ac:dyDescent="0.2">
      <c r="A2118" s="38">
        <f t="shared" si="486"/>
        <v>44131</v>
      </c>
      <c r="B2118" s="39">
        <f t="shared" ca="1" si="510"/>
        <v>1745477.4770928591</v>
      </c>
      <c r="C2118" s="34">
        <f t="shared" ca="1" si="511"/>
        <v>1659233.1527636591</v>
      </c>
      <c r="D2118" s="34"/>
      <c r="E2118" s="40">
        <f ca="1">IF(A2118&lt;$B$1,VLOOKUP(A2118,[1]DI!$A$4:$B$15000,2,FALSE),0)</f>
        <v>1.9000000000000006E-2</v>
      </c>
      <c r="F2118" s="41">
        <f t="shared" ca="1" si="485"/>
        <v>1.0000746922902899</v>
      </c>
      <c r="G2118" s="41">
        <f ca="1">(TRUNC(PRODUCT($F$11:$F2117),16))</f>
        <v>1.62943482107398</v>
      </c>
      <c r="H2118" s="42">
        <f t="shared" ca="1" si="512"/>
        <v>1.59279356520284</v>
      </c>
      <c r="I2118" s="42">
        <f t="shared" ca="1" si="513"/>
        <v>1.0230044</v>
      </c>
      <c r="J2118" s="40">
        <f t="shared" si="487"/>
        <v>3.5999999999999997E-2</v>
      </c>
      <c r="K2118" s="98">
        <f t="shared" si="514"/>
        <v>43840</v>
      </c>
      <c r="L2118" s="43">
        <f t="shared" si="515"/>
        <v>199</v>
      </c>
      <c r="M2118" s="44">
        <f t="shared" si="516"/>
        <v>199</v>
      </c>
      <c r="N2118" s="8">
        <f t="shared" si="517"/>
        <v>1.0283224820000001</v>
      </c>
      <c r="O2118" s="8">
        <f t="shared" ca="1" si="518"/>
        <v>1.0519784240000001</v>
      </c>
      <c r="P2118" s="44">
        <v>0</v>
      </c>
      <c r="Q2118" s="42">
        <f t="shared" ca="1" si="519"/>
        <v>86244.324329199997</v>
      </c>
      <c r="R2118" s="42"/>
      <c r="S2118" s="34">
        <f t="shared" si="520"/>
        <v>0</v>
      </c>
      <c r="T2118" s="34"/>
    </row>
    <row r="2119" spans="1:20" x14ac:dyDescent="0.2">
      <c r="A2119" s="38">
        <f t="shared" si="486"/>
        <v>44132</v>
      </c>
      <c r="B2119" s="39">
        <f t="shared" ca="1" si="510"/>
        <v>1745852.855364409</v>
      </c>
      <c r="C2119" s="34">
        <f t="shared" ca="1" si="511"/>
        <v>1659233.1527636591</v>
      </c>
      <c r="D2119" s="34"/>
      <c r="E2119" s="40">
        <f ca="1">IF(A2119&lt;$B$1,VLOOKUP(A2119,[1]DI!$A$4:$B$15000,2,FALSE),0)</f>
        <v>1.9000000000000006E-2</v>
      </c>
      <c r="F2119" s="41">
        <f t="shared" ca="1" si="485"/>
        <v>1.0000746922902899</v>
      </c>
      <c r="G2119" s="41">
        <f ca="1">(TRUNC(PRODUCT($F$11:$F2118),16))</f>
        <v>1.62955652729264</v>
      </c>
      <c r="H2119" s="42">
        <f t="shared" ca="1" si="512"/>
        <v>1.59279356520284</v>
      </c>
      <c r="I2119" s="42">
        <f t="shared" ca="1" si="513"/>
        <v>1.02308081</v>
      </c>
      <c r="J2119" s="40">
        <f t="shared" si="487"/>
        <v>3.5999999999999997E-2</v>
      </c>
      <c r="K2119" s="98">
        <f t="shared" si="514"/>
        <v>43840</v>
      </c>
      <c r="L2119" s="43">
        <f t="shared" si="515"/>
        <v>200</v>
      </c>
      <c r="M2119" s="44">
        <f t="shared" si="516"/>
        <v>200</v>
      </c>
      <c r="N2119" s="8">
        <f t="shared" si="517"/>
        <v>1.0284668130000001</v>
      </c>
      <c r="O2119" s="8">
        <f t="shared" ca="1" si="518"/>
        <v>1.0522046599999999</v>
      </c>
      <c r="P2119" s="44">
        <v>0</v>
      </c>
      <c r="Q2119" s="42">
        <f t="shared" ca="1" si="519"/>
        <v>86619.702600749995</v>
      </c>
      <c r="R2119" s="42"/>
      <c r="S2119" s="34">
        <f t="shared" si="520"/>
        <v>0</v>
      </c>
      <c r="T2119" s="34"/>
    </row>
    <row r="2120" spans="1:20" x14ac:dyDescent="0.2">
      <c r="A2120" s="38">
        <f t="shared" si="486"/>
        <v>44133</v>
      </c>
      <c r="B2120" s="39">
        <f t="shared" ca="1" si="510"/>
        <v>1746228.3049829791</v>
      </c>
      <c r="C2120" s="34">
        <f t="shared" ca="1" si="511"/>
        <v>1659233.1527636591</v>
      </c>
      <c r="D2120" s="34"/>
      <c r="E2120" s="40">
        <f ca="1">IF(A2120&lt;$B$1,VLOOKUP(A2120,[1]DI!$A$4:$B$15000,2,FALSE),0)</f>
        <v>1.9000000000000006E-2</v>
      </c>
      <c r="F2120" s="41">
        <f t="shared" ca="1" si="485"/>
        <v>1.0000746922902899</v>
      </c>
      <c r="G2120" s="41">
        <f ca="1">(TRUNC(PRODUCT($F$11:$F2119),16))</f>
        <v>1.6296782426018199</v>
      </c>
      <c r="H2120" s="42">
        <f t="shared" ca="1" si="512"/>
        <v>1.59279356520284</v>
      </c>
      <c r="I2120" s="42">
        <f t="shared" ca="1" si="513"/>
        <v>1.0231572200000001</v>
      </c>
      <c r="J2120" s="40">
        <f t="shared" si="487"/>
        <v>3.5999999999999997E-2</v>
      </c>
      <c r="K2120" s="98">
        <f t="shared" si="514"/>
        <v>43840</v>
      </c>
      <c r="L2120" s="43">
        <f t="shared" si="515"/>
        <v>201</v>
      </c>
      <c r="M2120" s="44">
        <f t="shared" si="516"/>
        <v>201</v>
      </c>
      <c r="N2120" s="8">
        <f t="shared" si="517"/>
        <v>1.028611164</v>
      </c>
      <c r="O2120" s="8">
        <f t="shared" ca="1" si="518"/>
        <v>1.052430939</v>
      </c>
      <c r="P2120" s="44">
        <v>0</v>
      </c>
      <c r="Q2120" s="42">
        <f t="shared" ca="1" si="519"/>
        <v>86995.152219320007</v>
      </c>
      <c r="R2120" s="42"/>
      <c r="S2120" s="34">
        <f t="shared" si="520"/>
        <v>0</v>
      </c>
      <c r="T2120" s="34"/>
    </row>
    <row r="2121" spans="1:20" x14ac:dyDescent="0.2">
      <c r="A2121" s="38">
        <f t="shared" si="486"/>
        <v>44134</v>
      </c>
      <c r="B2121" s="39">
        <f t="shared" ca="1" si="510"/>
        <v>1746603.8591332491</v>
      </c>
      <c r="C2121" s="34">
        <f t="shared" ca="1" si="511"/>
        <v>1659233.1527636591</v>
      </c>
      <c r="D2121" s="34"/>
      <c r="E2121" s="40">
        <f ca="1">IF(A2121&lt;$B$1,VLOOKUP(A2121,[1]DI!$A$4:$B$15000,2,FALSE),0)</f>
        <v>1.9000000000000006E-2</v>
      </c>
      <c r="F2121" s="41">
        <f t="shared" ca="1" si="485"/>
        <v>1.0000746922902899</v>
      </c>
      <c r="G2121" s="41">
        <f ca="1">(TRUNC(PRODUCT($F$11:$F2120),16))</f>
        <v>1.6297999670022001</v>
      </c>
      <c r="H2121" s="42">
        <f t="shared" ca="1" si="512"/>
        <v>1.59279356520284</v>
      </c>
      <c r="I2121" s="42">
        <f t="shared" ca="1" si="513"/>
        <v>1.0232336500000001</v>
      </c>
      <c r="J2121" s="40">
        <f t="shared" si="487"/>
        <v>3.5999999999999997E-2</v>
      </c>
      <c r="K2121" s="98">
        <f t="shared" si="514"/>
        <v>43840</v>
      </c>
      <c r="L2121" s="43">
        <f t="shared" si="515"/>
        <v>202</v>
      </c>
      <c r="M2121" s="44">
        <f t="shared" si="516"/>
        <v>202</v>
      </c>
      <c r="N2121" s="8">
        <f t="shared" si="517"/>
        <v>1.0287555349999999</v>
      </c>
      <c r="O2121" s="8">
        <f t="shared" ca="1" si="518"/>
        <v>1.0526572809999999</v>
      </c>
      <c r="P2121" s="44">
        <v>0</v>
      </c>
      <c r="Q2121" s="42">
        <f t="shared" ca="1" si="519"/>
        <v>87370.70636959</v>
      </c>
      <c r="R2121" s="42"/>
      <c r="S2121" s="34">
        <f t="shared" si="520"/>
        <v>0</v>
      </c>
      <c r="T2121" s="34"/>
    </row>
    <row r="2122" spans="1:20" x14ac:dyDescent="0.2">
      <c r="A2122" s="38">
        <f t="shared" si="486"/>
        <v>44135</v>
      </c>
      <c r="B2122" s="39">
        <f t="shared" ca="1" si="510"/>
        <v>1746979.4680381992</v>
      </c>
      <c r="C2122" s="34">
        <f t="shared" ca="1" si="511"/>
        <v>1659233.1527636591</v>
      </c>
      <c r="D2122" s="34"/>
      <c r="E2122" s="40">
        <f ca="1">IF(A2122&lt;$B$1,VLOOKUP(A2122,[1]DI!$A$4:$B$15000,2,FALSE),0)</f>
        <v>0</v>
      </c>
      <c r="F2122" s="41">
        <f t="shared" ca="1" si="485"/>
        <v>1</v>
      </c>
      <c r="G2122" s="41">
        <f ca="1">(TRUNC(PRODUCT($F$11:$F2121),16))</f>
        <v>1.62992170049445</v>
      </c>
      <c r="H2122" s="42">
        <f t="shared" ca="1" si="512"/>
        <v>1.59279356520284</v>
      </c>
      <c r="I2122" s="42">
        <f t="shared" ca="1" si="513"/>
        <v>1.02331007</v>
      </c>
      <c r="J2122" s="40">
        <f t="shared" si="487"/>
        <v>3.5999999999999997E-2</v>
      </c>
      <c r="K2122" s="98">
        <f t="shared" si="514"/>
        <v>43840</v>
      </c>
      <c r="L2122" s="43">
        <f t="shared" si="515"/>
        <v>202</v>
      </c>
      <c r="M2122" s="44">
        <f t="shared" si="516"/>
        <v>203</v>
      </c>
      <c r="N2122" s="8">
        <f t="shared" si="517"/>
        <v>1.0288999270000001</v>
      </c>
      <c r="O2122" s="8">
        <f t="shared" ca="1" si="518"/>
        <v>1.0528836559999999</v>
      </c>
      <c r="P2122" s="44">
        <v>0</v>
      </c>
      <c r="Q2122" s="42">
        <f t="shared" ca="1" si="519"/>
        <v>87746.31527454</v>
      </c>
      <c r="R2122" s="42"/>
      <c r="S2122" s="34">
        <f t="shared" si="520"/>
        <v>0</v>
      </c>
      <c r="T2122" s="34"/>
    </row>
    <row r="2123" spans="1:20" x14ac:dyDescent="0.2">
      <c r="A2123" s="38">
        <f t="shared" si="486"/>
        <v>44136</v>
      </c>
      <c r="B2123" s="39">
        <f t="shared" ca="1" si="510"/>
        <v>1746979.4680381992</v>
      </c>
      <c r="C2123" s="34">
        <f t="shared" ca="1" si="511"/>
        <v>1659233.1527636591</v>
      </c>
      <c r="D2123" s="34"/>
      <c r="E2123" s="40">
        <f ca="1">IF(A2123&lt;$B$1,VLOOKUP(A2123,[1]DI!$A$4:$B$15000,2,FALSE),0)</f>
        <v>0</v>
      </c>
      <c r="F2123" s="41">
        <f t="shared" ca="1" si="485"/>
        <v>1</v>
      </c>
      <c r="G2123" s="41">
        <f ca="1">(TRUNC(PRODUCT($F$11:$F2122),16))</f>
        <v>1.62992170049445</v>
      </c>
      <c r="H2123" s="42">
        <f t="shared" ca="1" si="512"/>
        <v>1.59279356520284</v>
      </c>
      <c r="I2123" s="42">
        <f t="shared" ca="1" si="513"/>
        <v>1.02331007</v>
      </c>
      <c r="J2123" s="40">
        <f t="shared" si="487"/>
        <v>3.5999999999999997E-2</v>
      </c>
      <c r="K2123" s="98">
        <f t="shared" si="514"/>
        <v>43840</v>
      </c>
      <c r="L2123" s="43">
        <f t="shared" si="515"/>
        <v>202</v>
      </c>
      <c r="M2123" s="44">
        <f t="shared" si="516"/>
        <v>203</v>
      </c>
      <c r="N2123" s="8">
        <f t="shared" si="517"/>
        <v>1.0288999270000001</v>
      </c>
      <c r="O2123" s="8">
        <f t="shared" ca="1" si="518"/>
        <v>1.0528836559999999</v>
      </c>
      <c r="P2123" s="44">
        <v>0</v>
      </c>
      <c r="Q2123" s="42">
        <f t="shared" ca="1" si="519"/>
        <v>87746.31527454</v>
      </c>
      <c r="R2123" s="42"/>
      <c r="S2123" s="34">
        <f t="shared" si="520"/>
        <v>0</v>
      </c>
      <c r="T2123" s="34"/>
    </row>
    <row r="2124" spans="1:20" x14ac:dyDescent="0.2">
      <c r="A2124" s="38">
        <f t="shared" si="486"/>
        <v>44137</v>
      </c>
      <c r="B2124" s="39">
        <f t="shared" ca="1" si="510"/>
        <v>1746979.4680381992</v>
      </c>
      <c r="C2124" s="34">
        <f t="shared" ca="1" si="511"/>
        <v>1659233.1527636591</v>
      </c>
      <c r="D2124" s="34"/>
      <c r="E2124" s="40">
        <f ca="1">IF(A2124&lt;$B$1,VLOOKUP(A2124,[1]DI!$A$4:$B$15000,2,FALSE),0)</f>
        <v>0</v>
      </c>
      <c r="F2124" s="41">
        <f t="shared" ref="F2124:F2187" ca="1" si="521">IF(A2124&lt;A$9,1,ROUND(((1+E2124)^(1/252)),16))</f>
        <v>1</v>
      </c>
      <c r="G2124" s="41">
        <f ca="1">(TRUNC(PRODUCT($F$11:$F2123),16))</f>
        <v>1.62992170049445</v>
      </c>
      <c r="H2124" s="42">
        <f t="shared" ca="1" si="512"/>
        <v>1.59279356520284</v>
      </c>
      <c r="I2124" s="42">
        <f t="shared" ca="1" si="513"/>
        <v>1.02331007</v>
      </c>
      <c r="J2124" s="40">
        <f t="shared" si="487"/>
        <v>3.5999999999999997E-2</v>
      </c>
      <c r="K2124" s="98">
        <f t="shared" si="514"/>
        <v>43840</v>
      </c>
      <c r="L2124" s="43">
        <f t="shared" si="515"/>
        <v>202</v>
      </c>
      <c r="M2124" s="44">
        <f t="shared" si="516"/>
        <v>203</v>
      </c>
      <c r="N2124" s="8">
        <f t="shared" si="517"/>
        <v>1.0288999270000001</v>
      </c>
      <c r="O2124" s="8">
        <f t="shared" ca="1" si="518"/>
        <v>1.0528836559999999</v>
      </c>
      <c r="P2124" s="44">
        <v>0</v>
      </c>
      <c r="Q2124" s="42">
        <f t="shared" ca="1" si="519"/>
        <v>87746.31527454</v>
      </c>
      <c r="R2124" s="42"/>
      <c r="S2124" s="34">
        <f t="shared" si="520"/>
        <v>0</v>
      </c>
      <c r="T2124" s="34"/>
    </row>
    <row r="2125" spans="1:20" x14ac:dyDescent="0.2">
      <c r="A2125" s="38">
        <f t="shared" ref="A2125:A2188" si="522">(A2124+1)</f>
        <v>44138</v>
      </c>
      <c r="B2125" s="39">
        <f t="shared" ca="1" si="510"/>
        <v>1746979.4680381992</v>
      </c>
      <c r="C2125" s="34">
        <f t="shared" ca="1" si="511"/>
        <v>1659233.1527636591</v>
      </c>
      <c r="D2125" s="34"/>
      <c r="E2125" s="40">
        <f ca="1">IF(A2125&lt;$B$1,VLOOKUP(A2125,[1]DI!$A$4:$B$15000,2,FALSE),0)</f>
        <v>1.9000000000000006E-2</v>
      </c>
      <c r="F2125" s="41">
        <f t="shared" ca="1" si="521"/>
        <v>1.0000746922902899</v>
      </c>
      <c r="G2125" s="41">
        <f ca="1">(TRUNC(PRODUCT($F$11:$F2124),16))</f>
        <v>1.62992170049445</v>
      </c>
      <c r="H2125" s="42">
        <f t="shared" ca="1" si="512"/>
        <v>1.59279356520284</v>
      </c>
      <c r="I2125" s="42">
        <f t="shared" ca="1" si="513"/>
        <v>1.02331007</v>
      </c>
      <c r="J2125" s="40">
        <f t="shared" ref="J2125:J2188" si="523">J2124</f>
        <v>3.5999999999999997E-2</v>
      </c>
      <c r="K2125" s="98">
        <f t="shared" si="514"/>
        <v>43840</v>
      </c>
      <c r="L2125" s="43">
        <f t="shared" si="515"/>
        <v>203</v>
      </c>
      <c r="M2125" s="44">
        <f t="shared" si="516"/>
        <v>203</v>
      </c>
      <c r="N2125" s="8">
        <f t="shared" si="517"/>
        <v>1.0288999270000001</v>
      </c>
      <c r="O2125" s="8">
        <f t="shared" ca="1" si="518"/>
        <v>1.0528836559999999</v>
      </c>
      <c r="P2125" s="44">
        <v>0</v>
      </c>
      <c r="Q2125" s="42">
        <f t="shared" ca="1" si="519"/>
        <v>87746.31527454</v>
      </c>
      <c r="R2125" s="42"/>
      <c r="S2125" s="34">
        <f t="shared" si="520"/>
        <v>0</v>
      </c>
      <c r="T2125" s="34"/>
    </row>
    <row r="2126" spans="1:20" x14ac:dyDescent="0.2">
      <c r="A2126" s="38">
        <f t="shared" si="522"/>
        <v>44139</v>
      </c>
      <c r="B2126" s="39">
        <f t="shared" ca="1" si="510"/>
        <v>1747355.1831340792</v>
      </c>
      <c r="C2126" s="34">
        <f t="shared" ca="1" si="511"/>
        <v>1659233.1527636591</v>
      </c>
      <c r="D2126" s="34"/>
      <c r="E2126" s="40">
        <f ca="1">IF(A2126&lt;$B$1,VLOOKUP(A2126,[1]DI!$A$4:$B$15000,2,FALSE),0)</f>
        <v>1.9000000000000006E-2</v>
      </c>
      <c r="F2126" s="41">
        <f t="shared" ca="1" si="521"/>
        <v>1.0000746922902899</v>
      </c>
      <c r="G2126" s="41">
        <f ca="1">(TRUNC(PRODUCT($F$11:$F2125),16))</f>
        <v>1.6300434430792501</v>
      </c>
      <c r="H2126" s="42">
        <f t="shared" ca="1" si="512"/>
        <v>1.59279356520284</v>
      </c>
      <c r="I2126" s="42">
        <f t="shared" ca="1" si="513"/>
        <v>1.0233865099999999</v>
      </c>
      <c r="J2126" s="40">
        <f t="shared" si="523"/>
        <v>3.5999999999999997E-2</v>
      </c>
      <c r="K2126" s="98">
        <f t="shared" si="514"/>
        <v>43840</v>
      </c>
      <c r="L2126" s="43">
        <f t="shared" si="515"/>
        <v>204</v>
      </c>
      <c r="M2126" s="44">
        <f t="shared" si="516"/>
        <v>204</v>
      </c>
      <c r="N2126" s="8">
        <f t="shared" si="517"/>
        <v>1.0290443389999999</v>
      </c>
      <c r="O2126" s="8">
        <f t="shared" ca="1" si="518"/>
        <v>1.0531100950000001</v>
      </c>
      <c r="P2126" s="44">
        <v>0</v>
      </c>
      <c r="Q2126" s="42">
        <f t="shared" ca="1" si="519"/>
        <v>88122.030370420005</v>
      </c>
      <c r="R2126" s="42"/>
      <c r="S2126" s="34">
        <f t="shared" si="520"/>
        <v>0</v>
      </c>
      <c r="T2126" s="34"/>
    </row>
    <row r="2127" spans="1:20" x14ac:dyDescent="0.2">
      <c r="A2127" s="38">
        <f t="shared" si="522"/>
        <v>44140</v>
      </c>
      <c r="B2127" s="39">
        <f t="shared" ca="1" si="510"/>
        <v>1747730.9679177492</v>
      </c>
      <c r="C2127" s="34">
        <f t="shared" ca="1" si="511"/>
        <v>1659233.1527636591</v>
      </c>
      <c r="D2127" s="34"/>
      <c r="E2127" s="40">
        <f ca="1">IF(A2127&lt;$B$1,VLOOKUP(A2127,[1]DI!$A$4:$B$15000,2,FALSE),0)</f>
        <v>1.9000000000000006E-2</v>
      </c>
      <c r="F2127" s="41">
        <f t="shared" ca="1" si="521"/>
        <v>1.0000746922902899</v>
      </c>
      <c r="G2127" s="41">
        <f ca="1">(TRUNC(PRODUCT($F$11:$F2126),16))</f>
        <v>1.6301651947572899</v>
      </c>
      <c r="H2127" s="42">
        <f t="shared" ca="1" si="512"/>
        <v>1.59279356520284</v>
      </c>
      <c r="I2127" s="42">
        <f t="shared" ca="1" si="513"/>
        <v>1.0234629500000001</v>
      </c>
      <c r="J2127" s="40">
        <f t="shared" si="523"/>
        <v>3.5999999999999997E-2</v>
      </c>
      <c r="K2127" s="98">
        <f t="shared" si="514"/>
        <v>43840</v>
      </c>
      <c r="L2127" s="43">
        <f t="shared" si="515"/>
        <v>205</v>
      </c>
      <c r="M2127" s="44">
        <f t="shared" si="516"/>
        <v>205</v>
      </c>
      <c r="N2127" s="8">
        <f t="shared" si="517"/>
        <v>1.0291887710000001</v>
      </c>
      <c r="O2127" s="8">
        <f t="shared" ca="1" si="518"/>
        <v>1.053336576</v>
      </c>
      <c r="P2127" s="44">
        <v>0</v>
      </c>
      <c r="Q2127" s="42">
        <f t="shared" ca="1" si="519"/>
        <v>88497.81515409</v>
      </c>
      <c r="R2127" s="42"/>
      <c r="S2127" s="34">
        <f t="shared" si="520"/>
        <v>0</v>
      </c>
      <c r="T2127" s="34"/>
    </row>
    <row r="2128" spans="1:20" x14ac:dyDescent="0.2">
      <c r="A2128" s="38">
        <f t="shared" si="522"/>
        <v>44141</v>
      </c>
      <c r="B2128" s="39">
        <f t="shared" ca="1" si="510"/>
        <v>1748106.8223892192</v>
      </c>
      <c r="C2128" s="34">
        <f t="shared" ca="1" si="511"/>
        <v>1659233.1527636591</v>
      </c>
      <c r="D2128" s="34"/>
      <c r="E2128" s="40">
        <f ca="1">IF(A2128&lt;$B$1,VLOOKUP(A2128,[1]DI!$A$4:$B$15000,2,FALSE),0)</f>
        <v>1.9000000000000006E-2</v>
      </c>
      <c r="F2128" s="41">
        <f t="shared" ca="1" si="521"/>
        <v>1.0000746922902899</v>
      </c>
      <c r="G2128" s="41">
        <f ca="1">(TRUNC(PRODUCT($F$11:$F2127),16))</f>
        <v>1.6302869555292301</v>
      </c>
      <c r="H2128" s="42">
        <f t="shared" ca="1" si="512"/>
        <v>1.59279356520284</v>
      </c>
      <c r="I2128" s="42">
        <f t="shared" ca="1" si="513"/>
        <v>1.02353939</v>
      </c>
      <c r="J2128" s="40">
        <f t="shared" si="523"/>
        <v>3.5999999999999997E-2</v>
      </c>
      <c r="K2128" s="98">
        <f t="shared" si="514"/>
        <v>43840</v>
      </c>
      <c r="L2128" s="43">
        <f t="shared" si="515"/>
        <v>206</v>
      </c>
      <c r="M2128" s="44">
        <f t="shared" si="516"/>
        <v>206</v>
      </c>
      <c r="N2128" s="8">
        <f t="shared" si="517"/>
        <v>1.0293332230000001</v>
      </c>
      <c r="O2128" s="8">
        <f t="shared" ca="1" si="518"/>
        <v>1.053563099</v>
      </c>
      <c r="P2128" s="44">
        <v>0</v>
      </c>
      <c r="Q2128" s="42">
        <f t="shared" ca="1" si="519"/>
        <v>88873.669625559996</v>
      </c>
      <c r="R2128" s="42"/>
      <c r="S2128" s="34">
        <f t="shared" si="520"/>
        <v>0</v>
      </c>
      <c r="T2128" s="34"/>
    </row>
    <row r="2129" spans="1:20" x14ac:dyDescent="0.2">
      <c r="A2129" s="38">
        <f t="shared" si="522"/>
        <v>44142</v>
      </c>
      <c r="B2129" s="39">
        <f t="shared" ca="1" si="510"/>
        <v>1748482.7681184991</v>
      </c>
      <c r="C2129" s="34">
        <f t="shared" ca="1" si="511"/>
        <v>1659233.1527636591</v>
      </c>
      <c r="D2129" s="34"/>
      <c r="E2129" s="40">
        <f ca="1">IF(A2129&lt;$B$1,VLOOKUP(A2129,[1]DI!$A$4:$B$15000,2,FALSE),0)</f>
        <v>0</v>
      </c>
      <c r="F2129" s="41">
        <f t="shared" ca="1" si="521"/>
        <v>1</v>
      </c>
      <c r="G2129" s="41">
        <f ca="1">(TRUNC(PRODUCT($F$11:$F2128),16))</f>
        <v>1.63040872539577</v>
      </c>
      <c r="H2129" s="42">
        <f t="shared" ca="1" si="512"/>
        <v>1.59279356520284</v>
      </c>
      <c r="I2129" s="42">
        <f t="shared" ca="1" si="513"/>
        <v>1.0236158399999999</v>
      </c>
      <c r="J2129" s="40">
        <f t="shared" si="523"/>
        <v>3.5999999999999997E-2</v>
      </c>
      <c r="K2129" s="98">
        <f t="shared" si="514"/>
        <v>43840</v>
      </c>
      <c r="L2129" s="43">
        <f t="shared" si="515"/>
        <v>206</v>
      </c>
      <c r="M2129" s="44">
        <f t="shared" si="516"/>
        <v>207</v>
      </c>
      <c r="N2129" s="8">
        <f t="shared" si="517"/>
        <v>1.0294776960000001</v>
      </c>
      <c r="O2129" s="8">
        <f t="shared" ca="1" si="518"/>
        <v>1.0537896769999999</v>
      </c>
      <c r="P2129" s="44">
        <v>0</v>
      </c>
      <c r="Q2129" s="42">
        <f t="shared" ca="1" si="519"/>
        <v>89249.615354840003</v>
      </c>
      <c r="R2129" s="42"/>
      <c r="S2129" s="34">
        <f t="shared" si="520"/>
        <v>0</v>
      </c>
      <c r="T2129" s="34"/>
    </row>
    <row r="2130" spans="1:20" x14ac:dyDescent="0.2">
      <c r="A2130" s="38">
        <f t="shared" si="522"/>
        <v>44143</v>
      </c>
      <c r="B2130" s="39">
        <f t="shared" ca="1" si="510"/>
        <v>1748482.7681184991</v>
      </c>
      <c r="C2130" s="34">
        <f t="shared" ca="1" si="511"/>
        <v>1659233.1527636591</v>
      </c>
      <c r="D2130" s="34"/>
      <c r="E2130" s="40">
        <f ca="1">IF(A2130&lt;$B$1,VLOOKUP(A2130,[1]DI!$A$4:$B$15000,2,FALSE),0)</f>
        <v>0</v>
      </c>
      <c r="F2130" s="41">
        <f t="shared" ca="1" si="521"/>
        <v>1</v>
      </c>
      <c r="G2130" s="41">
        <f ca="1">(TRUNC(PRODUCT($F$11:$F2129),16))</f>
        <v>1.63040872539577</v>
      </c>
      <c r="H2130" s="42">
        <f t="shared" ca="1" si="512"/>
        <v>1.59279356520284</v>
      </c>
      <c r="I2130" s="42">
        <f t="shared" ca="1" si="513"/>
        <v>1.0236158399999999</v>
      </c>
      <c r="J2130" s="40">
        <f t="shared" si="523"/>
        <v>3.5999999999999997E-2</v>
      </c>
      <c r="K2130" s="98">
        <f t="shared" si="514"/>
        <v>43840</v>
      </c>
      <c r="L2130" s="43">
        <f t="shared" si="515"/>
        <v>206</v>
      </c>
      <c r="M2130" s="44">
        <f t="shared" si="516"/>
        <v>207</v>
      </c>
      <c r="N2130" s="8">
        <f t="shared" si="517"/>
        <v>1.0294776960000001</v>
      </c>
      <c r="O2130" s="8">
        <f t="shared" ca="1" si="518"/>
        <v>1.0537896769999999</v>
      </c>
      <c r="P2130" s="44">
        <v>0</v>
      </c>
      <c r="Q2130" s="42">
        <f t="shared" ca="1" si="519"/>
        <v>89249.615354840003</v>
      </c>
      <c r="R2130" s="42"/>
      <c r="S2130" s="34">
        <f t="shared" si="520"/>
        <v>0</v>
      </c>
      <c r="T2130" s="34"/>
    </row>
    <row r="2131" spans="1:20" x14ac:dyDescent="0.2">
      <c r="A2131" s="38">
        <f t="shared" si="522"/>
        <v>44144</v>
      </c>
      <c r="B2131" s="39">
        <f t="shared" ca="1" si="510"/>
        <v>1748482.7681184991</v>
      </c>
      <c r="C2131" s="34">
        <f t="shared" ca="1" si="511"/>
        <v>1659233.1527636591</v>
      </c>
      <c r="D2131" s="34"/>
      <c r="E2131" s="40">
        <f ca="1">IF(A2131&lt;$B$1,VLOOKUP(A2131,[1]DI!$A$4:$B$15000,2,FALSE),0)</f>
        <v>1.9000000000000006E-2</v>
      </c>
      <c r="F2131" s="41">
        <f t="shared" ca="1" si="521"/>
        <v>1.0000746922902899</v>
      </c>
      <c r="G2131" s="41">
        <f ca="1">(TRUNC(PRODUCT($F$11:$F2130),16))</f>
        <v>1.63040872539577</v>
      </c>
      <c r="H2131" s="42">
        <f t="shared" ca="1" si="512"/>
        <v>1.59279356520284</v>
      </c>
      <c r="I2131" s="42">
        <f t="shared" ca="1" si="513"/>
        <v>1.0236158399999999</v>
      </c>
      <c r="J2131" s="40">
        <f t="shared" si="523"/>
        <v>3.5999999999999997E-2</v>
      </c>
      <c r="K2131" s="98">
        <f t="shared" si="514"/>
        <v>43840</v>
      </c>
      <c r="L2131" s="43">
        <f t="shared" si="515"/>
        <v>207</v>
      </c>
      <c r="M2131" s="44">
        <f t="shared" si="516"/>
        <v>207</v>
      </c>
      <c r="N2131" s="8">
        <f t="shared" si="517"/>
        <v>1.0294776960000001</v>
      </c>
      <c r="O2131" s="8">
        <f t="shared" ca="1" si="518"/>
        <v>1.0537896769999999</v>
      </c>
      <c r="P2131" s="44">
        <v>0</v>
      </c>
      <c r="Q2131" s="42">
        <f t="shared" ca="1" si="519"/>
        <v>89249.615354840003</v>
      </c>
      <c r="R2131" s="42"/>
      <c r="S2131" s="34">
        <f t="shared" si="520"/>
        <v>0</v>
      </c>
      <c r="T2131" s="34"/>
    </row>
    <row r="2132" spans="1:20" x14ac:dyDescent="0.2">
      <c r="A2132" s="38">
        <f t="shared" si="522"/>
        <v>44145</v>
      </c>
      <c r="B2132" s="39">
        <f t="shared" ca="1" si="510"/>
        <v>1748858.8001279091</v>
      </c>
      <c r="C2132" s="34">
        <f t="shared" ca="1" si="511"/>
        <v>1659233.1527636591</v>
      </c>
      <c r="D2132" s="34"/>
      <c r="E2132" s="40">
        <f ca="1">IF(A2132&lt;$B$1,VLOOKUP(A2132,[1]DI!$A$4:$B$15000,2,FALSE),0)</f>
        <v>1.9000000000000006E-2</v>
      </c>
      <c r="F2132" s="41">
        <f t="shared" ca="1" si="521"/>
        <v>1.0000746922902899</v>
      </c>
      <c r="G2132" s="41">
        <f ca="1">(TRUNC(PRODUCT($F$11:$F2131),16))</f>
        <v>1.63053050435758</v>
      </c>
      <c r="H2132" s="42">
        <f t="shared" ca="1" si="512"/>
        <v>1.59279356520284</v>
      </c>
      <c r="I2132" s="42">
        <f t="shared" ca="1" si="513"/>
        <v>1.0236923</v>
      </c>
      <c r="J2132" s="40">
        <f t="shared" si="523"/>
        <v>3.5999999999999997E-2</v>
      </c>
      <c r="K2132" s="98">
        <f t="shared" si="514"/>
        <v>43840</v>
      </c>
      <c r="L2132" s="43">
        <f t="shared" si="515"/>
        <v>208</v>
      </c>
      <c r="M2132" s="44">
        <f t="shared" si="516"/>
        <v>208</v>
      </c>
      <c r="N2132" s="8">
        <f t="shared" si="517"/>
        <v>1.0296221889999999</v>
      </c>
      <c r="O2132" s="8">
        <f t="shared" ca="1" si="518"/>
        <v>1.0540163069999999</v>
      </c>
      <c r="P2132" s="44">
        <v>0</v>
      </c>
      <c r="Q2132" s="42">
        <f t="shared" ca="1" si="519"/>
        <v>89625.647364250006</v>
      </c>
      <c r="R2132" s="42"/>
      <c r="S2132" s="34">
        <f t="shared" si="520"/>
        <v>0</v>
      </c>
      <c r="T2132" s="34"/>
    </row>
    <row r="2133" spans="1:20" x14ac:dyDescent="0.2">
      <c r="A2133" s="38">
        <f t="shared" si="522"/>
        <v>44146</v>
      </c>
      <c r="B2133" s="39">
        <f t="shared" ca="1" si="510"/>
        <v>1749234.9034843491</v>
      </c>
      <c r="C2133" s="34">
        <f t="shared" ca="1" si="511"/>
        <v>1659233.1527636591</v>
      </c>
      <c r="D2133" s="34"/>
      <c r="E2133" s="40">
        <f ca="1">IF(A2133&lt;$B$1,VLOOKUP(A2133,[1]DI!$A$4:$B$15000,2,FALSE),0)</f>
        <v>1.9000000000000006E-2</v>
      </c>
      <c r="F2133" s="41">
        <f t="shared" ca="1" si="521"/>
        <v>1.0000746922902899</v>
      </c>
      <c r="G2133" s="41">
        <f ca="1">(TRUNC(PRODUCT($F$11:$F2132),16))</f>
        <v>1.6306522924153399</v>
      </c>
      <c r="H2133" s="42">
        <f t="shared" ca="1" si="512"/>
        <v>1.59279356520284</v>
      </c>
      <c r="I2133" s="42">
        <f t="shared" ca="1" si="513"/>
        <v>1.0237687600000001</v>
      </c>
      <c r="J2133" s="40">
        <f t="shared" si="523"/>
        <v>3.5999999999999997E-2</v>
      </c>
      <c r="K2133" s="98">
        <f t="shared" si="514"/>
        <v>43840</v>
      </c>
      <c r="L2133" s="43">
        <f t="shared" si="515"/>
        <v>209</v>
      </c>
      <c r="M2133" s="44">
        <f t="shared" si="516"/>
        <v>209</v>
      </c>
      <c r="N2133" s="8">
        <f t="shared" si="517"/>
        <v>1.0297667020000001</v>
      </c>
      <c r="O2133" s="8">
        <f t="shared" ca="1" si="518"/>
        <v>1.0542429799999999</v>
      </c>
      <c r="P2133" s="44">
        <v>0</v>
      </c>
      <c r="Q2133" s="42">
        <f t="shared" ca="1" si="519"/>
        <v>90001.750720690005</v>
      </c>
      <c r="R2133" s="42"/>
      <c r="S2133" s="34">
        <f t="shared" si="520"/>
        <v>0</v>
      </c>
      <c r="T2133" s="34"/>
    </row>
    <row r="2134" spans="1:20" x14ac:dyDescent="0.2">
      <c r="A2134" s="38">
        <f t="shared" si="522"/>
        <v>44147</v>
      </c>
      <c r="B2134" s="39">
        <f t="shared" ca="1" si="510"/>
        <v>1749611.0947801392</v>
      </c>
      <c r="C2134" s="34">
        <f t="shared" ca="1" si="511"/>
        <v>1659233.1527636591</v>
      </c>
      <c r="D2134" s="34"/>
      <c r="E2134" s="40">
        <f ca="1">IF(A2134&lt;$B$1,VLOOKUP(A2134,[1]DI!$A$4:$B$15000,2,FALSE),0)</f>
        <v>1.9000000000000006E-2</v>
      </c>
      <c r="F2134" s="41">
        <f t="shared" ca="1" si="521"/>
        <v>1.0000746922902899</v>
      </c>
      <c r="G2134" s="41">
        <f ca="1">(TRUNC(PRODUCT($F$11:$F2133),16))</f>
        <v>1.63077408956972</v>
      </c>
      <c r="H2134" s="42">
        <f t="shared" ca="1" si="512"/>
        <v>1.59279356520284</v>
      </c>
      <c r="I2134" s="42">
        <f t="shared" ca="1" si="513"/>
        <v>1.0238452300000001</v>
      </c>
      <c r="J2134" s="40">
        <f t="shared" si="523"/>
        <v>3.5999999999999997E-2</v>
      </c>
      <c r="K2134" s="98">
        <f t="shared" si="514"/>
        <v>43840</v>
      </c>
      <c r="L2134" s="43">
        <f t="shared" si="515"/>
        <v>210</v>
      </c>
      <c r="M2134" s="44">
        <f t="shared" si="516"/>
        <v>210</v>
      </c>
      <c r="N2134" s="8">
        <f t="shared" si="517"/>
        <v>1.029911236</v>
      </c>
      <c r="O2134" s="8">
        <f t="shared" ca="1" si="518"/>
        <v>1.0544697059999999</v>
      </c>
      <c r="P2134" s="44">
        <v>0</v>
      </c>
      <c r="Q2134" s="42">
        <f t="shared" ca="1" si="519"/>
        <v>90377.942016479996</v>
      </c>
      <c r="R2134" s="42"/>
      <c r="S2134" s="34">
        <f t="shared" si="520"/>
        <v>0</v>
      </c>
      <c r="T2134" s="34"/>
    </row>
    <row r="2135" spans="1:20" x14ac:dyDescent="0.2">
      <c r="A2135" s="38">
        <f t="shared" si="522"/>
        <v>44148</v>
      </c>
      <c r="B2135" s="39">
        <f t="shared" ca="1" si="510"/>
        <v>1749987.3590821992</v>
      </c>
      <c r="C2135" s="34">
        <f t="shared" ca="1" si="511"/>
        <v>1659233.1527636591</v>
      </c>
      <c r="D2135" s="34"/>
      <c r="E2135" s="40">
        <f ca="1">IF(A2135&lt;$B$1,VLOOKUP(A2135,[1]DI!$A$4:$B$15000,2,FALSE),0)</f>
        <v>1.9000000000000006E-2</v>
      </c>
      <c r="F2135" s="41">
        <f t="shared" ca="1" si="521"/>
        <v>1.0000746922902899</v>
      </c>
      <c r="G2135" s="41">
        <f ca="1">(TRUNC(PRODUCT($F$11:$F2134),16))</f>
        <v>1.6308958958214199</v>
      </c>
      <c r="H2135" s="42">
        <f t="shared" ca="1" si="512"/>
        <v>1.59279356520284</v>
      </c>
      <c r="I2135" s="42">
        <f t="shared" ca="1" si="513"/>
        <v>1.0239217</v>
      </c>
      <c r="J2135" s="40">
        <f t="shared" si="523"/>
        <v>3.5999999999999997E-2</v>
      </c>
      <c r="K2135" s="98">
        <f t="shared" si="514"/>
        <v>43840</v>
      </c>
      <c r="L2135" s="43">
        <f t="shared" si="515"/>
        <v>211</v>
      </c>
      <c r="M2135" s="44">
        <f t="shared" si="516"/>
        <v>211</v>
      </c>
      <c r="N2135" s="8">
        <f t="shared" si="517"/>
        <v>1.03005579</v>
      </c>
      <c r="O2135" s="8">
        <f t="shared" ca="1" si="518"/>
        <v>1.0546964759999999</v>
      </c>
      <c r="P2135" s="44">
        <v>0</v>
      </c>
      <c r="Q2135" s="42">
        <f t="shared" ca="1" si="519"/>
        <v>90754.206318540004</v>
      </c>
      <c r="R2135" s="42"/>
      <c r="S2135" s="34">
        <f t="shared" si="520"/>
        <v>0</v>
      </c>
      <c r="T2135" s="34"/>
    </row>
    <row r="2136" spans="1:20" x14ac:dyDescent="0.2">
      <c r="A2136" s="38">
        <f t="shared" si="522"/>
        <v>44149</v>
      </c>
      <c r="B2136" s="39">
        <f t="shared" ca="1" si="510"/>
        <v>1750363.7096643692</v>
      </c>
      <c r="C2136" s="34">
        <f t="shared" ca="1" si="511"/>
        <v>1659233.1527636591</v>
      </c>
      <c r="D2136" s="34"/>
      <c r="E2136" s="40">
        <f ca="1">IF(A2136&lt;$B$1,VLOOKUP(A2136,[1]DI!$A$4:$B$15000,2,FALSE),0)</f>
        <v>0</v>
      </c>
      <c r="F2136" s="41">
        <f t="shared" ca="1" si="521"/>
        <v>1</v>
      </c>
      <c r="G2136" s="41">
        <f ca="1">(TRUNC(PRODUCT($F$11:$F2135),16))</f>
        <v>1.6310177111710999</v>
      </c>
      <c r="H2136" s="42">
        <f t="shared" ca="1" si="512"/>
        <v>1.59279356520284</v>
      </c>
      <c r="I2136" s="42">
        <f t="shared" ca="1" si="513"/>
        <v>1.02399818</v>
      </c>
      <c r="J2136" s="40">
        <f t="shared" si="523"/>
        <v>3.5999999999999997E-2</v>
      </c>
      <c r="K2136" s="98">
        <f t="shared" si="514"/>
        <v>43840</v>
      </c>
      <c r="L2136" s="43">
        <f t="shared" si="515"/>
        <v>211</v>
      </c>
      <c r="M2136" s="44">
        <f t="shared" si="516"/>
        <v>212</v>
      </c>
      <c r="N2136" s="8">
        <f t="shared" si="517"/>
        <v>1.0302003639999999</v>
      </c>
      <c r="O2136" s="8">
        <f t="shared" ca="1" si="518"/>
        <v>1.0549232980000001</v>
      </c>
      <c r="P2136" s="44">
        <v>0</v>
      </c>
      <c r="Q2136" s="42">
        <f t="shared" ca="1" si="519"/>
        <v>91130.556900709998</v>
      </c>
      <c r="R2136" s="42"/>
      <c r="S2136" s="34">
        <f t="shared" si="520"/>
        <v>0</v>
      </c>
      <c r="T2136" s="34"/>
    </row>
    <row r="2137" spans="1:20" x14ac:dyDescent="0.2">
      <c r="A2137" s="38">
        <f t="shared" si="522"/>
        <v>44150</v>
      </c>
      <c r="B2137" s="39">
        <f t="shared" ca="1" si="510"/>
        <v>1750363.7096643692</v>
      </c>
      <c r="C2137" s="34">
        <f t="shared" ca="1" si="511"/>
        <v>1659233.1527636591</v>
      </c>
      <c r="D2137" s="34"/>
      <c r="E2137" s="40">
        <f ca="1">IF(A2137&lt;$B$1,VLOOKUP(A2137,[1]DI!$A$4:$B$15000,2,FALSE),0)</f>
        <v>0</v>
      </c>
      <c r="F2137" s="41">
        <f t="shared" ca="1" si="521"/>
        <v>1</v>
      </c>
      <c r="G2137" s="41">
        <f ca="1">(TRUNC(PRODUCT($F$11:$F2136),16))</f>
        <v>1.6310177111710999</v>
      </c>
      <c r="H2137" s="42">
        <f t="shared" ca="1" si="512"/>
        <v>1.59279356520284</v>
      </c>
      <c r="I2137" s="42">
        <f t="shared" ca="1" si="513"/>
        <v>1.02399818</v>
      </c>
      <c r="J2137" s="40">
        <f t="shared" si="523"/>
        <v>3.5999999999999997E-2</v>
      </c>
      <c r="K2137" s="98">
        <f t="shared" si="514"/>
        <v>43840</v>
      </c>
      <c r="L2137" s="43">
        <f t="shared" si="515"/>
        <v>211</v>
      </c>
      <c r="M2137" s="44">
        <f t="shared" si="516"/>
        <v>212</v>
      </c>
      <c r="N2137" s="8">
        <f t="shared" si="517"/>
        <v>1.0302003639999999</v>
      </c>
      <c r="O2137" s="8">
        <f t="shared" ca="1" si="518"/>
        <v>1.0549232980000001</v>
      </c>
      <c r="P2137" s="44">
        <v>0</v>
      </c>
      <c r="Q2137" s="42">
        <f t="shared" ca="1" si="519"/>
        <v>91130.556900709998</v>
      </c>
      <c r="R2137" s="42"/>
      <c r="S2137" s="34">
        <f t="shared" si="520"/>
        <v>0</v>
      </c>
      <c r="T2137" s="34"/>
    </row>
    <row r="2138" spans="1:20" x14ac:dyDescent="0.2">
      <c r="A2138" s="38">
        <f t="shared" si="522"/>
        <v>44151</v>
      </c>
      <c r="B2138" s="39">
        <f t="shared" ca="1" si="510"/>
        <v>1750363.7096643692</v>
      </c>
      <c r="C2138" s="34">
        <f t="shared" ca="1" si="511"/>
        <v>1659233.1527636591</v>
      </c>
      <c r="D2138" s="34"/>
      <c r="E2138" s="40">
        <f ca="1">IF(A2138&lt;$B$1,VLOOKUP(A2138,[1]DI!$A$4:$B$15000,2,FALSE),0)</f>
        <v>1.9000000000000006E-2</v>
      </c>
      <c r="F2138" s="41">
        <f t="shared" ca="1" si="521"/>
        <v>1.0000746922902899</v>
      </c>
      <c r="G2138" s="41">
        <f ca="1">(TRUNC(PRODUCT($F$11:$F2137),16))</f>
        <v>1.6310177111710999</v>
      </c>
      <c r="H2138" s="42">
        <f t="shared" ca="1" si="512"/>
        <v>1.59279356520284</v>
      </c>
      <c r="I2138" s="42">
        <f t="shared" ca="1" si="513"/>
        <v>1.02399818</v>
      </c>
      <c r="J2138" s="40">
        <f t="shared" si="523"/>
        <v>3.5999999999999997E-2</v>
      </c>
      <c r="K2138" s="98">
        <f t="shared" si="514"/>
        <v>43840</v>
      </c>
      <c r="L2138" s="43">
        <f t="shared" si="515"/>
        <v>212</v>
      </c>
      <c r="M2138" s="44">
        <f t="shared" si="516"/>
        <v>212</v>
      </c>
      <c r="N2138" s="8">
        <f t="shared" si="517"/>
        <v>1.0302003639999999</v>
      </c>
      <c r="O2138" s="8">
        <f t="shared" ca="1" si="518"/>
        <v>1.0549232980000001</v>
      </c>
      <c r="P2138" s="44">
        <v>0</v>
      </c>
      <c r="Q2138" s="42">
        <f t="shared" ca="1" si="519"/>
        <v>91130.556900709998</v>
      </c>
      <c r="R2138" s="42"/>
      <c r="S2138" s="34">
        <f t="shared" si="520"/>
        <v>0</v>
      </c>
      <c r="T2138" s="34"/>
    </row>
    <row r="2139" spans="1:20" x14ac:dyDescent="0.2">
      <c r="A2139" s="38">
        <f t="shared" si="522"/>
        <v>44152</v>
      </c>
      <c r="B2139" s="39">
        <f t="shared" ca="1" si="510"/>
        <v>1750740.1315935692</v>
      </c>
      <c r="C2139" s="34">
        <f t="shared" ca="1" si="511"/>
        <v>1659233.1527636591</v>
      </c>
      <c r="D2139" s="34"/>
      <c r="E2139" s="40">
        <f ca="1">IF(A2139&lt;$B$1,VLOOKUP(A2139,[1]DI!$A$4:$B$15000,2,FALSE),0)</f>
        <v>1.9000000000000006E-2</v>
      </c>
      <c r="F2139" s="41">
        <f t="shared" ca="1" si="521"/>
        <v>1.0000746922902899</v>
      </c>
      <c r="G2139" s="41">
        <f ca="1">(TRUNC(PRODUCT($F$11:$F2138),16))</f>
        <v>1.63113953561945</v>
      </c>
      <c r="H2139" s="42">
        <f t="shared" ca="1" si="512"/>
        <v>1.59279356520284</v>
      </c>
      <c r="I2139" s="42">
        <f t="shared" ca="1" si="513"/>
        <v>1.0240746599999999</v>
      </c>
      <c r="J2139" s="40">
        <f t="shared" si="523"/>
        <v>3.5999999999999997E-2</v>
      </c>
      <c r="K2139" s="98">
        <f t="shared" si="514"/>
        <v>43840</v>
      </c>
      <c r="L2139" s="43">
        <f t="shared" si="515"/>
        <v>213</v>
      </c>
      <c r="M2139" s="44">
        <f t="shared" si="516"/>
        <v>213</v>
      </c>
      <c r="N2139" s="8">
        <f t="shared" si="517"/>
        <v>1.0303449579999999</v>
      </c>
      <c r="O2139" s="8">
        <f t="shared" ca="1" si="518"/>
        <v>1.055150163</v>
      </c>
      <c r="P2139" s="44">
        <v>0</v>
      </c>
      <c r="Q2139" s="42">
        <f t="shared" ca="1" si="519"/>
        <v>91506.978829910004</v>
      </c>
      <c r="R2139" s="42"/>
      <c r="S2139" s="34">
        <f t="shared" si="520"/>
        <v>0</v>
      </c>
      <c r="T2139" s="34"/>
    </row>
    <row r="2140" spans="1:20" x14ac:dyDescent="0.2">
      <c r="A2140" s="38">
        <f t="shared" si="522"/>
        <v>44153</v>
      </c>
      <c r="B2140" s="39">
        <f t="shared" ca="1" si="510"/>
        <v>1751116.6414621291</v>
      </c>
      <c r="C2140" s="34">
        <f t="shared" ca="1" si="511"/>
        <v>1659233.1527636591</v>
      </c>
      <c r="D2140" s="34"/>
      <c r="E2140" s="40">
        <f ca="1">IF(A2140&lt;$B$1,VLOOKUP(A2140,[1]DI!$A$4:$B$15000,2,FALSE),0)</f>
        <v>1.9000000000000006E-2</v>
      </c>
      <c r="F2140" s="41">
        <f t="shared" ca="1" si="521"/>
        <v>1.0000746922902899</v>
      </c>
      <c r="G2140" s="41">
        <f ca="1">(TRUNC(PRODUCT($F$11:$F2139),16))</f>
        <v>1.63126136916715</v>
      </c>
      <c r="H2140" s="42">
        <f t="shared" ca="1" si="512"/>
        <v>1.59279356520284</v>
      </c>
      <c r="I2140" s="42">
        <f t="shared" ca="1" si="513"/>
        <v>1.02415115</v>
      </c>
      <c r="J2140" s="40">
        <f t="shared" si="523"/>
        <v>3.5999999999999997E-2</v>
      </c>
      <c r="K2140" s="98">
        <f t="shared" si="514"/>
        <v>43840</v>
      </c>
      <c r="L2140" s="43">
        <f t="shared" si="515"/>
        <v>214</v>
      </c>
      <c r="M2140" s="44">
        <f t="shared" si="516"/>
        <v>214</v>
      </c>
      <c r="N2140" s="8">
        <f t="shared" si="517"/>
        <v>1.0304895730000001</v>
      </c>
      <c r="O2140" s="8">
        <f t="shared" ca="1" si="518"/>
        <v>1.0553770810000001</v>
      </c>
      <c r="P2140" s="44">
        <v>0</v>
      </c>
      <c r="Q2140" s="42">
        <f t="shared" ca="1" si="519"/>
        <v>91883.488698469999</v>
      </c>
      <c r="R2140" s="42"/>
      <c r="S2140" s="34">
        <f t="shared" si="520"/>
        <v>0</v>
      </c>
      <c r="T2140" s="34"/>
    </row>
    <row r="2141" spans="1:20" x14ac:dyDescent="0.2">
      <c r="A2141" s="38">
        <f t="shared" si="522"/>
        <v>44154</v>
      </c>
      <c r="B2141" s="39">
        <f t="shared" ca="1" si="510"/>
        <v>1751493.2409292792</v>
      </c>
      <c r="C2141" s="34">
        <f t="shared" ca="1" si="511"/>
        <v>1659233.1527636591</v>
      </c>
      <c r="D2141" s="34"/>
      <c r="E2141" s="40">
        <f ca="1">IF(A2141&lt;$B$1,VLOOKUP(A2141,[1]DI!$A$4:$B$15000,2,FALSE),0)</f>
        <v>1.9000000000000006E-2</v>
      </c>
      <c r="F2141" s="41">
        <f t="shared" ca="1" si="521"/>
        <v>1.0000746922902899</v>
      </c>
      <c r="G2141" s="41">
        <f ca="1">(TRUNC(PRODUCT($F$11:$F2140),16))</f>
        <v>1.6313832118148801</v>
      </c>
      <c r="H2141" s="42">
        <f t="shared" ca="1" si="512"/>
        <v>1.59279356520284</v>
      </c>
      <c r="I2141" s="42">
        <f t="shared" ca="1" si="513"/>
        <v>1.02422765</v>
      </c>
      <c r="J2141" s="40">
        <f t="shared" si="523"/>
        <v>3.5999999999999997E-2</v>
      </c>
      <c r="K2141" s="98">
        <f t="shared" si="514"/>
        <v>43840</v>
      </c>
      <c r="L2141" s="43">
        <f t="shared" si="515"/>
        <v>215</v>
      </c>
      <c r="M2141" s="44">
        <f t="shared" si="516"/>
        <v>215</v>
      </c>
      <c r="N2141" s="8">
        <f t="shared" si="517"/>
        <v>1.0306342079999999</v>
      </c>
      <c r="O2141" s="8">
        <f t="shared" ca="1" si="518"/>
        <v>1.0556040529999999</v>
      </c>
      <c r="P2141" s="44">
        <v>0</v>
      </c>
      <c r="Q2141" s="42">
        <f t="shared" ca="1" si="519"/>
        <v>92260.088165620007</v>
      </c>
      <c r="R2141" s="42"/>
      <c r="S2141" s="34">
        <f t="shared" si="520"/>
        <v>0</v>
      </c>
      <c r="T2141" s="34"/>
    </row>
    <row r="2142" spans="1:20" x14ac:dyDescent="0.2">
      <c r="A2142" s="38">
        <f t="shared" si="522"/>
        <v>44155</v>
      </c>
      <c r="B2142" s="39">
        <f t="shared" ca="1" si="510"/>
        <v>1751869.9117434591</v>
      </c>
      <c r="C2142" s="34">
        <f t="shared" ca="1" si="511"/>
        <v>1659233.1527636591</v>
      </c>
      <c r="D2142" s="34"/>
      <c r="E2142" s="40">
        <f ca="1">IF(A2142&lt;$B$1,VLOOKUP(A2142,[1]DI!$A$4:$B$15000,2,FALSE),0)</f>
        <v>1.9000000000000006E-2</v>
      </c>
      <c r="F2142" s="41">
        <f t="shared" ca="1" si="521"/>
        <v>1.0000746922902899</v>
      </c>
      <c r="G2142" s="41">
        <f ca="1">(TRUNC(PRODUCT($F$11:$F2141),16))</f>
        <v>1.6315050635633099</v>
      </c>
      <c r="H2142" s="42">
        <f t="shared" ca="1" si="512"/>
        <v>1.59279356520284</v>
      </c>
      <c r="I2142" s="42">
        <f t="shared" ca="1" si="513"/>
        <v>1.0243041500000001</v>
      </c>
      <c r="J2142" s="40">
        <f t="shared" si="523"/>
        <v>3.5999999999999997E-2</v>
      </c>
      <c r="K2142" s="98">
        <f t="shared" si="514"/>
        <v>43840</v>
      </c>
      <c r="L2142" s="43">
        <f t="shared" si="515"/>
        <v>216</v>
      </c>
      <c r="M2142" s="44">
        <f t="shared" si="516"/>
        <v>216</v>
      </c>
      <c r="N2142" s="8">
        <f t="shared" si="517"/>
        <v>1.030778864</v>
      </c>
      <c r="O2142" s="8">
        <f t="shared" ca="1" si="518"/>
        <v>1.055831068</v>
      </c>
      <c r="P2142" s="44">
        <v>0</v>
      </c>
      <c r="Q2142" s="42">
        <f t="shared" ca="1" si="519"/>
        <v>92636.758979799997</v>
      </c>
      <c r="R2142" s="42"/>
      <c r="S2142" s="34">
        <f t="shared" si="520"/>
        <v>0</v>
      </c>
      <c r="T2142" s="34"/>
    </row>
    <row r="2143" spans="1:20" x14ac:dyDescent="0.2">
      <c r="A2143" s="38">
        <f t="shared" si="522"/>
        <v>44156</v>
      </c>
      <c r="B2143" s="39">
        <f t="shared" ca="1" si="510"/>
        <v>1752246.6688377592</v>
      </c>
      <c r="C2143" s="34">
        <f t="shared" ca="1" si="511"/>
        <v>1659233.1527636591</v>
      </c>
      <c r="D2143" s="34"/>
      <c r="E2143" s="40">
        <f ca="1">IF(A2143&lt;$B$1,VLOOKUP(A2143,[1]DI!$A$4:$B$15000,2,FALSE),0)</f>
        <v>0</v>
      </c>
      <c r="F2143" s="41">
        <f t="shared" ca="1" si="521"/>
        <v>1</v>
      </c>
      <c r="G2143" s="41">
        <f ca="1">(TRUNC(PRODUCT($F$11:$F2142),16))</f>
        <v>1.6316269244131201</v>
      </c>
      <c r="H2143" s="42">
        <f t="shared" ca="1" si="512"/>
        <v>1.59279356520284</v>
      </c>
      <c r="I2143" s="42">
        <f t="shared" ca="1" si="513"/>
        <v>1.0243806600000001</v>
      </c>
      <c r="J2143" s="40">
        <f t="shared" si="523"/>
        <v>3.5999999999999997E-2</v>
      </c>
      <c r="K2143" s="98">
        <f t="shared" si="514"/>
        <v>43840</v>
      </c>
      <c r="L2143" s="43">
        <f t="shared" si="515"/>
        <v>216</v>
      </c>
      <c r="M2143" s="44">
        <f t="shared" si="516"/>
        <v>217</v>
      </c>
      <c r="N2143" s="8">
        <f t="shared" si="517"/>
        <v>1.030923539</v>
      </c>
      <c r="O2143" s="8">
        <f t="shared" ca="1" si="518"/>
        <v>1.056058135</v>
      </c>
      <c r="P2143" s="44">
        <v>0</v>
      </c>
      <c r="Q2143" s="42">
        <f t="shared" ca="1" si="519"/>
        <v>93013.5160741</v>
      </c>
      <c r="R2143" s="42"/>
      <c r="S2143" s="34">
        <f t="shared" si="520"/>
        <v>0</v>
      </c>
      <c r="T2143" s="34"/>
    </row>
    <row r="2144" spans="1:20" x14ac:dyDescent="0.2">
      <c r="A2144" s="38">
        <f t="shared" si="522"/>
        <v>44157</v>
      </c>
      <c r="B2144" s="39">
        <f t="shared" ca="1" si="510"/>
        <v>1752246.6688377592</v>
      </c>
      <c r="C2144" s="34">
        <f t="shared" ca="1" si="511"/>
        <v>1659233.1527636591</v>
      </c>
      <c r="D2144" s="34"/>
      <c r="E2144" s="40">
        <f ca="1">IF(A2144&lt;$B$1,VLOOKUP(A2144,[1]DI!$A$4:$B$15000,2,FALSE),0)</f>
        <v>0</v>
      </c>
      <c r="F2144" s="41">
        <f t="shared" ca="1" si="521"/>
        <v>1</v>
      </c>
      <c r="G2144" s="41">
        <f ca="1">(TRUNC(PRODUCT($F$11:$F2143),16))</f>
        <v>1.6316269244131201</v>
      </c>
      <c r="H2144" s="42">
        <f t="shared" ca="1" si="512"/>
        <v>1.59279356520284</v>
      </c>
      <c r="I2144" s="42">
        <f t="shared" ca="1" si="513"/>
        <v>1.0243806600000001</v>
      </c>
      <c r="J2144" s="40">
        <f t="shared" si="523"/>
        <v>3.5999999999999997E-2</v>
      </c>
      <c r="K2144" s="98">
        <f t="shared" si="514"/>
        <v>43840</v>
      </c>
      <c r="L2144" s="43">
        <f t="shared" si="515"/>
        <v>216</v>
      </c>
      <c r="M2144" s="44">
        <f t="shared" si="516"/>
        <v>217</v>
      </c>
      <c r="N2144" s="8">
        <f t="shared" si="517"/>
        <v>1.030923539</v>
      </c>
      <c r="O2144" s="8">
        <f t="shared" ca="1" si="518"/>
        <v>1.056058135</v>
      </c>
      <c r="P2144" s="44">
        <v>0</v>
      </c>
      <c r="Q2144" s="42">
        <f t="shared" ca="1" si="519"/>
        <v>93013.5160741</v>
      </c>
      <c r="R2144" s="42"/>
      <c r="S2144" s="34">
        <f t="shared" si="520"/>
        <v>0</v>
      </c>
      <c r="T2144" s="34"/>
    </row>
    <row r="2145" spans="1:20" x14ac:dyDescent="0.2">
      <c r="A2145" s="38">
        <f t="shared" si="522"/>
        <v>44158</v>
      </c>
      <c r="B2145" s="39">
        <f t="shared" ca="1" si="510"/>
        <v>1752246.6688377592</v>
      </c>
      <c r="C2145" s="34">
        <f t="shared" ca="1" si="511"/>
        <v>1659233.1527636591</v>
      </c>
      <c r="D2145" s="34"/>
      <c r="E2145" s="40">
        <f ca="1">IF(A2145&lt;$B$1,VLOOKUP(A2145,[1]DI!$A$4:$B$15000,2,FALSE),0)</f>
        <v>1.9000000000000006E-2</v>
      </c>
      <c r="F2145" s="41">
        <f t="shared" ca="1" si="521"/>
        <v>1.0000746922902899</v>
      </c>
      <c r="G2145" s="41">
        <f ca="1">(TRUNC(PRODUCT($F$11:$F2144),16))</f>
        <v>1.6316269244131201</v>
      </c>
      <c r="H2145" s="42">
        <f t="shared" ca="1" si="512"/>
        <v>1.59279356520284</v>
      </c>
      <c r="I2145" s="42">
        <f t="shared" ca="1" si="513"/>
        <v>1.0243806600000001</v>
      </c>
      <c r="J2145" s="40">
        <f t="shared" si="523"/>
        <v>3.5999999999999997E-2</v>
      </c>
      <c r="K2145" s="98">
        <f t="shared" si="514"/>
        <v>43840</v>
      </c>
      <c r="L2145" s="43">
        <f t="shared" si="515"/>
        <v>217</v>
      </c>
      <c r="M2145" s="44">
        <f t="shared" si="516"/>
        <v>217</v>
      </c>
      <c r="N2145" s="8">
        <f t="shared" si="517"/>
        <v>1.030923539</v>
      </c>
      <c r="O2145" s="8">
        <f t="shared" ca="1" si="518"/>
        <v>1.056058135</v>
      </c>
      <c r="P2145" s="44">
        <v>0</v>
      </c>
      <c r="Q2145" s="42">
        <f t="shared" ca="1" si="519"/>
        <v>93013.5160741</v>
      </c>
      <c r="R2145" s="42"/>
      <c r="S2145" s="34">
        <f t="shared" si="520"/>
        <v>0</v>
      </c>
      <c r="T2145" s="34"/>
    </row>
    <row r="2146" spans="1:20" x14ac:dyDescent="0.2">
      <c r="A2146" s="38">
        <f t="shared" si="522"/>
        <v>44159</v>
      </c>
      <c r="B2146" s="39">
        <f t="shared" ca="1" si="510"/>
        <v>1752623.498938309</v>
      </c>
      <c r="C2146" s="34">
        <f t="shared" ca="1" si="511"/>
        <v>1659233.1527636591</v>
      </c>
      <c r="D2146" s="34"/>
      <c r="E2146" s="40">
        <f ca="1">IF(A2146&lt;$B$1,VLOOKUP(A2146,[1]DI!$A$4:$B$15000,2,FALSE),0)</f>
        <v>1.9000000000000006E-2</v>
      </c>
      <c r="F2146" s="41">
        <f t="shared" ca="1" si="521"/>
        <v>1.0000746922902899</v>
      </c>
      <c r="G2146" s="41">
        <f ca="1">(TRUNC(PRODUCT($F$11:$F2145),16))</f>
        <v>1.63174879436501</v>
      </c>
      <c r="H2146" s="42">
        <f t="shared" ca="1" si="512"/>
        <v>1.59279356520284</v>
      </c>
      <c r="I2146" s="42">
        <f t="shared" ca="1" si="513"/>
        <v>1.02445717</v>
      </c>
      <c r="J2146" s="40">
        <f t="shared" si="523"/>
        <v>3.5999999999999997E-2</v>
      </c>
      <c r="K2146" s="98">
        <f t="shared" si="514"/>
        <v>43840</v>
      </c>
      <c r="L2146" s="43">
        <f t="shared" si="515"/>
        <v>218</v>
      </c>
      <c r="M2146" s="44">
        <f t="shared" si="516"/>
        <v>218</v>
      </c>
      <c r="N2146" s="8">
        <f t="shared" si="517"/>
        <v>1.031068235</v>
      </c>
      <c r="O2146" s="8">
        <f t="shared" ca="1" si="518"/>
        <v>1.0562852460000001</v>
      </c>
      <c r="P2146" s="44">
        <v>0</v>
      </c>
      <c r="Q2146" s="42">
        <f t="shared" ca="1" si="519"/>
        <v>93390.346174649996</v>
      </c>
      <c r="R2146" s="42"/>
      <c r="S2146" s="34">
        <f t="shared" si="520"/>
        <v>0</v>
      </c>
      <c r="T2146" s="34"/>
    </row>
    <row r="2147" spans="1:20" x14ac:dyDescent="0.2">
      <c r="A2147" s="38">
        <f t="shared" si="522"/>
        <v>44160</v>
      </c>
      <c r="B2147" s="39">
        <f t="shared" ca="1" si="510"/>
        <v>1753000.4169782291</v>
      </c>
      <c r="C2147" s="34">
        <f t="shared" ca="1" si="511"/>
        <v>1659233.1527636591</v>
      </c>
      <c r="D2147" s="34"/>
      <c r="E2147" s="40">
        <f ca="1">IF(A2147&lt;$B$1,VLOOKUP(A2147,[1]DI!$A$4:$B$15000,2,FALSE),0)</f>
        <v>1.9000000000000006E-2</v>
      </c>
      <c r="F2147" s="41">
        <f t="shared" ca="1" si="521"/>
        <v>1.0000746922902899</v>
      </c>
      <c r="G2147" s="41">
        <f ca="1">(TRUNC(PRODUCT($F$11:$F2146),16))</f>
        <v>1.63187067341964</v>
      </c>
      <c r="H2147" s="42">
        <f t="shared" ca="1" si="512"/>
        <v>1.59279356520284</v>
      </c>
      <c r="I2147" s="42">
        <f t="shared" ca="1" si="513"/>
        <v>1.0245336899999999</v>
      </c>
      <c r="J2147" s="40">
        <f t="shared" si="523"/>
        <v>3.5999999999999997E-2</v>
      </c>
      <c r="K2147" s="98">
        <f t="shared" si="514"/>
        <v>43840</v>
      </c>
      <c r="L2147" s="43">
        <f t="shared" si="515"/>
        <v>219</v>
      </c>
      <c r="M2147" s="44">
        <f t="shared" si="516"/>
        <v>219</v>
      </c>
      <c r="N2147" s="8">
        <f t="shared" si="517"/>
        <v>1.0312129510000001</v>
      </c>
      <c r="O2147" s="8">
        <f t="shared" ca="1" si="518"/>
        <v>1.0565124100000001</v>
      </c>
      <c r="P2147" s="44">
        <v>0</v>
      </c>
      <c r="Q2147" s="42">
        <f t="shared" ca="1" si="519"/>
        <v>93767.264214569994</v>
      </c>
      <c r="R2147" s="42"/>
      <c r="S2147" s="34">
        <f t="shared" si="520"/>
        <v>0</v>
      </c>
      <c r="T2147" s="34"/>
    </row>
    <row r="2148" spans="1:20" x14ac:dyDescent="0.2">
      <c r="A2148" s="38">
        <f t="shared" si="522"/>
        <v>44161</v>
      </c>
      <c r="B2148" s="39">
        <f t="shared" ca="1" si="510"/>
        <v>1753377.4246167291</v>
      </c>
      <c r="C2148" s="34">
        <f t="shared" ca="1" si="511"/>
        <v>1659233.1527636591</v>
      </c>
      <c r="D2148" s="34"/>
      <c r="E2148" s="40">
        <f ca="1">IF(A2148&lt;$B$1,VLOOKUP(A2148,[1]DI!$A$4:$B$15000,2,FALSE),0)</f>
        <v>1.9000000000000006E-2</v>
      </c>
      <c r="F2148" s="41">
        <f t="shared" ca="1" si="521"/>
        <v>1.0000746922902899</v>
      </c>
      <c r="G2148" s="41">
        <f ca="1">(TRUNC(PRODUCT($F$11:$F2147),16))</f>
        <v>1.63199256157769</v>
      </c>
      <c r="H2148" s="42">
        <f t="shared" ca="1" si="512"/>
        <v>1.59279356520284</v>
      </c>
      <c r="I2148" s="42">
        <f t="shared" ca="1" si="513"/>
        <v>1.02461022</v>
      </c>
      <c r="J2148" s="40">
        <f t="shared" si="523"/>
        <v>3.5999999999999997E-2</v>
      </c>
      <c r="K2148" s="98">
        <f t="shared" si="514"/>
        <v>43840</v>
      </c>
      <c r="L2148" s="43">
        <f t="shared" si="515"/>
        <v>220</v>
      </c>
      <c r="M2148" s="44">
        <f t="shared" si="516"/>
        <v>220</v>
      </c>
      <c r="N2148" s="8">
        <f t="shared" si="517"/>
        <v>1.0313576879999999</v>
      </c>
      <c r="O2148" s="8">
        <f t="shared" ca="1" si="518"/>
        <v>1.0567396280000001</v>
      </c>
      <c r="P2148" s="44">
        <v>0</v>
      </c>
      <c r="Q2148" s="42">
        <f t="shared" ca="1" si="519"/>
        <v>94144.271853069993</v>
      </c>
      <c r="R2148" s="42"/>
      <c r="S2148" s="34">
        <f t="shared" si="520"/>
        <v>0</v>
      </c>
      <c r="T2148" s="34"/>
    </row>
    <row r="2149" spans="1:20" x14ac:dyDescent="0.2">
      <c r="A2149" s="38">
        <f t="shared" si="522"/>
        <v>44162</v>
      </c>
      <c r="B2149" s="39">
        <f t="shared" ca="1" si="510"/>
        <v>1753754.5019430292</v>
      </c>
      <c r="C2149" s="34">
        <f t="shared" ca="1" si="511"/>
        <v>1659233.1527636591</v>
      </c>
      <c r="D2149" s="34"/>
      <c r="E2149" s="40">
        <f ca="1">IF(A2149&lt;$B$1,VLOOKUP(A2149,[1]DI!$A$4:$B$15000,2,FALSE),0)</f>
        <v>1.9000000000000006E-2</v>
      </c>
      <c r="F2149" s="41">
        <f t="shared" ca="1" si="521"/>
        <v>1.0000746922902899</v>
      </c>
      <c r="G2149" s="41">
        <f ca="1">(TRUNC(PRODUCT($F$11:$F2148),16))</f>
        <v>1.63211445883985</v>
      </c>
      <c r="H2149" s="42">
        <f t="shared" ca="1" si="512"/>
        <v>1.59279356520284</v>
      </c>
      <c r="I2149" s="42">
        <f t="shared" ca="1" si="513"/>
        <v>1.0246867500000001</v>
      </c>
      <c r="J2149" s="40">
        <f t="shared" si="523"/>
        <v>3.5999999999999997E-2</v>
      </c>
      <c r="K2149" s="98">
        <f t="shared" si="514"/>
        <v>43840</v>
      </c>
      <c r="L2149" s="43">
        <f t="shared" si="515"/>
        <v>221</v>
      </c>
      <c r="M2149" s="44">
        <f t="shared" si="516"/>
        <v>221</v>
      </c>
      <c r="N2149" s="8">
        <f t="shared" si="517"/>
        <v>1.0315024450000001</v>
      </c>
      <c r="O2149" s="8">
        <f t="shared" ca="1" si="518"/>
        <v>1.056966888</v>
      </c>
      <c r="P2149" s="44">
        <v>0</v>
      </c>
      <c r="Q2149" s="42">
        <f t="shared" ca="1" si="519"/>
        <v>94521.349179369994</v>
      </c>
      <c r="R2149" s="42"/>
      <c r="S2149" s="34">
        <f t="shared" si="520"/>
        <v>0</v>
      </c>
      <c r="T2149" s="34"/>
    </row>
    <row r="2150" spans="1:20" x14ac:dyDescent="0.2">
      <c r="A2150" s="38">
        <f t="shared" si="522"/>
        <v>44163</v>
      </c>
      <c r="B2150" s="39">
        <f t="shared" ca="1" si="510"/>
        <v>1754131.6506163492</v>
      </c>
      <c r="C2150" s="34">
        <f t="shared" ca="1" si="511"/>
        <v>1659233.1527636591</v>
      </c>
      <c r="D2150" s="34"/>
      <c r="E2150" s="40">
        <f ca="1">IF(A2150&lt;$B$1,VLOOKUP(A2150,[1]DI!$A$4:$B$15000,2,FALSE),0)</f>
        <v>0</v>
      </c>
      <c r="F2150" s="41">
        <f t="shared" ca="1" si="521"/>
        <v>1</v>
      </c>
      <c r="G2150" s="41">
        <f ca="1">(TRUNC(PRODUCT($F$11:$F2149),16))</f>
        <v>1.6322363652067999</v>
      </c>
      <c r="H2150" s="42">
        <f t="shared" ca="1" si="512"/>
        <v>1.59279356520284</v>
      </c>
      <c r="I2150" s="42">
        <f t="shared" ca="1" si="513"/>
        <v>1.0247632799999999</v>
      </c>
      <c r="J2150" s="40">
        <f t="shared" si="523"/>
        <v>3.5999999999999997E-2</v>
      </c>
      <c r="K2150" s="98">
        <f t="shared" si="514"/>
        <v>43840</v>
      </c>
      <c r="L2150" s="43">
        <f t="shared" si="515"/>
        <v>221</v>
      </c>
      <c r="M2150" s="44">
        <f t="shared" si="516"/>
        <v>222</v>
      </c>
      <c r="N2150" s="8">
        <f t="shared" si="517"/>
        <v>1.0316472219999999</v>
      </c>
      <c r="O2150" s="8">
        <f t="shared" ca="1" si="518"/>
        <v>1.057194191</v>
      </c>
      <c r="P2150" s="44">
        <v>0</v>
      </c>
      <c r="Q2150" s="42">
        <f t="shared" ca="1" si="519"/>
        <v>94898.497852689994</v>
      </c>
      <c r="R2150" s="42"/>
      <c r="S2150" s="34">
        <f t="shared" si="520"/>
        <v>0</v>
      </c>
      <c r="T2150" s="34"/>
    </row>
    <row r="2151" spans="1:20" x14ac:dyDescent="0.2">
      <c r="A2151" s="38">
        <f t="shared" si="522"/>
        <v>44164</v>
      </c>
      <c r="B2151" s="39">
        <f t="shared" ca="1" si="510"/>
        <v>1754131.6506163492</v>
      </c>
      <c r="C2151" s="34">
        <f t="shared" ca="1" si="511"/>
        <v>1659233.1527636591</v>
      </c>
      <c r="D2151" s="34"/>
      <c r="E2151" s="40">
        <f ca="1">IF(A2151&lt;$B$1,VLOOKUP(A2151,[1]DI!$A$4:$B$15000,2,FALSE),0)</f>
        <v>0</v>
      </c>
      <c r="F2151" s="41">
        <f t="shared" ca="1" si="521"/>
        <v>1</v>
      </c>
      <c r="G2151" s="41">
        <f ca="1">(TRUNC(PRODUCT($F$11:$F2150),16))</f>
        <v>1.6322363652067999</v>
      </c>
      <c r="H2151" s="42">
        <f t="shared" ca="1" si="512"/>
        <v>1.59279356520284</v>
      </c>
      <c r="I2151" s="42">
        <f t="shared" ca="1" si="513"/>
        <v>1.0247632799999999</v>
      </c>
      <c r="J2151" s="40">
        <f t="shared" si="523"/>
        <v>3.5999999999999997E-2</v>
      </c>
      <c r="K2151" s="98">
        <f t="shared" si="514"/>
        <v>43840</v>
      </c>
      <c r="L2151" s="43">
        <f t="shared" si="515"/>
        <v>221</v>
      </c>
      <c r="M2151" s="44">
        <f t="shared" si="516"/>
        <v>222</v>
      </c>
      <c r="N2151" s="8">
        <f t="shared" si="517"/>
        <v>1.0316472219999999</v>
      </c>
      <c r="O2151" s="8">
        <f t="shared" ca="1" si="518"/>
        <v>1.057194191</v>
      </c>
      <c r="P2151" s="44">
        <v>0</v>
      </c>
      <c r="Q2151" s="42">
        <f t="shared" ca="1" si="519"/>
        <v>94898.497852689994</v>
      </c>
      <c r="R2151" s="42"/>
      <c r="S2151" s="34">
        <f t="shared" si="520"/>
        <v>0</v>
      </c>
      <c r="T2151" s="34"/>
    </row>
    <row r="2152" spans="1:20" x14ac:dyDescent="0.2">
      <c r="A2152" s="38">
        <f t="shared" si="522"/>
        <v>44165</v>
      </c>
      <c r="B2152" s="39">
        <f t="shared" ca="1" si="510"/>
        <v>1754131.6506163492</v>
      </c>
      <c r="C2152" s="34">
        <f t="shared" ca="1" si="511"/>
        <v>1659233.1527636591</v>
      </c>
      <c r="D2152" s="34"/>
      <c r="E2152" s="40">
        <f ca="1">IF(A2152&lt;$B$1,VLOOKUP(A2152,[1]DI!$A$4:$B$15000,2,FALSE),0)</f>
        <v>1.9000000000000006E-2</v>
      </c>
      <c r="F2152" s="41">
        <f t="shared" ca="1" si="521"/>
        <v>1.0000746922902899</v>
      </c>
      <c r="G2152" s="41">
        <f ca="1">(TRUNC(PRODUCT($F$11:$F2151),16))</f>
        <v>1.6322363652067999</v>
      </c>
      <c r="H2152" s="42">
        <f t="shared" ca="1" si="512"/>
        <v>1.59279356520284</v>
      </c>
      <c r="I2152" s="42">
        <f t="shared" ca="1" si="513"/>
        <v>1.0247632799999999</v>
      </c>
      <c r="J2152" s="40">
        <f t="shared" si="523"/>
        <v>3.5999999999999997E-2</v>
      </c>
      <c r="K2152" s="98">
        <f t="shared" si="514"/>
        <v>43840</v>
      </c>
      <c r="L2152" s="43">
        <f t="shared" si="515"/>
        <v>222</v>
      </c>
      <c r="M2152" s="44">
        <f t="shared" si="516"/>
        <v>222</v>
      </c>
      <c r="N2152" s="8">
        <f t="shared" si="517"/>
        <v>1.0316472219999999</v>
      </c>
      <c r="O2152" s="8">
        <f t="shared" ca="1" si="518"/>
        <v>1.057194191</v>
      </c>
      <c r="P2152" s="44">
        <v>0</v>
      </c>
      <c r="Q2152" s="42">
        <f t="shared" ca="1" si="519"/>
        <v>94898.497852689994</v>
      </c>
      <c r="R2152" s="42"/>
      <c r="S2152" s="34">
        <f t="shared" si="520"/>
        <v>0</v>
      </c>
      <c r="T2152" s="34"/>
    </row>
    <row r="2153" spans="1:20" x14ac:dyDescent="0.2">
      <c r="A2153" s="38">
        <f t="shared" si="522"/>
        <v>44166</v>
      </c>
      <c r="B2153" s="39">
        <f t="shared" ca="1" si="510"/>
        <v>1754508.905480599</v>
      </c>
      <c r="C2153" s="34">
        <f t="shared" ca="1" si="511"/>
        <v>1659233.1527636591</v>
      </c>
      <c r="D2153" s="34"/>
      <c r="E2153" s="40">
        <f ca="1">IF(A2153&lt;$B$1,VLOOKUP(A2153,[1]DI!$A$4:$B$15000,2,FALSE),0)</f>
        <v>1.9000000000000006E-2</v>
      </c>
      <c r="F2153" s="41">
        <f t="shared" ca="1" si="521"/>
        <v>1.0000746922902899</v>
      </c>
      <c r="G2153" s="41">
        <f ca="1">(TRUNC(PRODUCT($F$11:$F2152),16))</f>
        <v>1.6323582806792101</v>
      </c>
      <c r="H2153" s="42">
        <f t="shared" ca="1" si="512"/>
        <v>1.59279356520284</v>
      </c>
      <c r="I2153" s="42">
        <f t="shared" ca="1" si="513"/>
        <v>1.0248398299999999</v>
      </c>
      <c r="J2153" s="40">
        <f t="shared" si="523"/>
        <v>3.5999999999999997E-2</v>
      </c>
      <c r="K2153" s="98">
        <f t="shared" si="514"/>
        <v>43840</v>
      </c>
      <c r="L2153" s="43">
        <f t="shared" si="515"/>
        <v>223</v>
      </c>
      <c r="M2153" s="44">
        <f t="shared" si="516"/>
        <v>223</v>
      </c>
      <c r="N2153" s="8">
        <f t="shared" si="517"/>
        <v>1.0317920199999999</v>
      </c>
      <c r="O2153" s="8">
        <f t="shared" ca="1" si="518"/>
        <v>1.0574215579999999</v>
      </c>
      <c r="P2153" s="44">
        <v>0</v>
      </c>
      <c r="Q2153" s="42">
        <f t="shared" ca="1" si="519"/>
        <v>95275.752716939998</v>
      </c>
      <c r="R2153" s="42"/>
      <c r="S2153" s="34">
        <f t="shared" si="520"/>
        <v>0</v>
      </c>
      <c r="T2153" s="34"/>
    </row>
    <row r="2154" spans="1:20" x14ac:dyDescent="0.2">
      <c r="A2154" s="38">
        <f t="shared" si="522"/>
        <v>44167</v>
      </c>
      <c r="B2154" s="39">
        <f t="shared" ca="1" si="510"/>
        <v>1754886.213440299</v>
      </c>
      <c r="C2154" s="34">
        <f t="shared" ca="1" si="511"/>
        <v>1659233.1527636591</v>
      </c>
      <c r="D2154" s="34"/>
      <c r="E2154" s="40">
        <f ca="1">IF(A2154&lt;$B$1,VLOOKUP(A2154,[1]DI!$A$4:$B$15000,2,FALSE),0)</f>
        <v>1.9000000000000006E-2</v>
      </c>
      <c r="F2154" s="41">
        <f t="shared" ca="1" si="521"/>
        <v>1.0000746922902899</v>
      </c>
      <c r="G2154" s="41">
        <f ca="1">(TRUNC(PRODUCT($F$11:$F2153),16))</f>
        <v>1.63248020525777</v>
      </c>
      <c r="H2154" s="42">
        <f t="shared" ca="1" si="512"/>
        <v>1.59279356520284</v>
      </c>
      <c r="I2154" s="42">
        <f t="shared" ca="1" si="513"/>
        <v>1.0249163699999999</v>
      </c>
      <c r="J2154" s="40">
        <f t="shared" si="523"/>
        <v>3.5999999999999997E-2</v>
      </c>
      <c r="K2154" s="98">
        <f t="shared" si="514"/>
        <v>43840</v>
      </c>
      <c r="L2154" s="43">
        <f t="shared" si="515"/>
        <v>224</v>
      </c>
      <c r="M2154" s="44">
        <f t="shared" si="516"/>
        <v>224</v>
      </c>
      <c r="N2154" s="8">
        <f t="shared" si="517"/>
        <v>1.0319368369999999</v>
      </c>
      <c r="O2154" s="8">
        <f t="shared" ca="1" si="518"/>
        <v>1.0576489570000001</v>
      </c>
      <c r="P2154" s="44">
        <v>0</v>
      </c>
      <c r="Q2154" s="42">
        <f t="shared" ca="1" si="519"/>
        <v>95653.060676640001</v>
      </c>
      <c r="R2154" s="42"/>
      <c r="S2154" s="34">
        <f t="shared" si="520"/>
        <v>0</v>
      </c>
      <c r="T2154" s="34"/>
    </row>
    <row r="2155" spans="1:20" x14ac:dyDescent="0.2">
      <c r="A2155" s="38">
        <f t="shared" si="522"/>
        <v>44168</v>
      </c>
      <c r="B2155" s="39">
        <f t="shared" ca="1" si="510"/>
        <v>1755263.629250159</v>
      </c>
      <c r="C2155" s="34">
        <f t="shared" ca="1" si="511"/>
        <v>1659233.1527636591</v>
      </c>
      <c r="D2155" s="34"/>
      <c r="E2155" s="40">
        <f ca="1">IF(A2155&lt;$B$1,VLOOKUP(A2155,[1]DI!$A$4:$B$15000,2,FALSE),0)</f>
        <v>1.9000000000000006E-2</v>
      </c>
      <c r="F2155" s="41">
        <f t="shared" ca="1" si="521"/>
        <v>1.0000746922902899</v>
      </c>
      <c r="G2155" s="41">
        <f ca="1">(TRUNC(PRODUCT($F$11:$F2154),16))</f>
        <v>1.63260213894315</v>
      </c>
      <c r="H2155" s="42">
        <f t="shared" ca="1" si="512"/>
        <v>1.59279356520284</v>
      </c>
      <c r="I2155" s="42">
        <f t="shared" ca="1" si="513"/>
        <v>1.02499293</v>
      </c>
      <c r="J2155" s="40">
        <f t="shared" si="523"/>
        <v>3.5999999999999997E-2</v>
      </c>
      <c r="K2155" s="98">
        <f t="shared" si="514"/>
        <v>43840</v>
      </c>
      <c r="L2155" s="43">
        <f t="shared" si="515"/>
        <v>225</v>
      </c>
      <c r="M2155" s="44">
        <f t="shared" si="516"/>
        <v>225</v>
      </c>
      <c r="N2155" s="8">
        <f t="shared" si="517"/>
        <v>1.032081676</v>
      </c>
      <c r="O2155" s="8">
        <f t="shared" ca="1" si="518"/>
        <v>1.057876421</v>
      </c>
      <c r="P2155" s="44">
        <v>0</v>
      </c>
      <c r="Q2155" s="42">
        <f t="shared" ca="1" si="519"/>
        <v>96030.476486500003</v>
      </c>
      <c r="R2155" s="42"/>
      <c r="S2155" s="34">
        <f t="shared" si="520"/>
        <v>0</v>
      </c>
      <c r="T2155" s="34"/>
    </row>
    <row r="2156" spans="1:20" x14ac:dyDescent="0.2">
      <c r="A2156" s="38">
        <f t="shared" si="522"/>
        <v>44169</v>
      </c>
      <c r="B2156" s="39">
        <f t="shared" ca="1" si="510"/>
        <v>1755641.1147478092</v>
      </c>
      <c r="C2156" s="34">
        <f t="shared" ca="1" si="511"/>
        <v>1659233.1527636591</v>
      </c>
      <c r="D2156" s="34"/>
      <c r="E2156" s="40">
        <f ca="1">IF(A2156&lt;$B$1,VLOOKUP(A2156,[1]DI!$A$4:$B$15000,2,FALSE),0)</f>
        <v>1.9000000000000006E-2</v>
      </c>
      <c r="F2156" s="41">
        <f t="shared" ca="1" si="521"/>
        <v>1.0000746922902899</v>
      </c>
      <c r="G2156" s="41">
        <f ca="1">(TRUNC(PRODUCT($F$11:$F2155),16))</f>
        <v>1.63272408173604</v>
      </c>
      <c r="H2156" s="42">
        <f t="shared" ca="1" si="512"/>
        <v>1.59279356520284</v>
      </c>
      <c r="I2156" s="42">
        <f t="shared" ca="1" si="513"/>
        <v>1.0250694899999999</v>
      </c>
      <c r="J2156" s="40">
        <f t="shared" si="523"/>
        <v>3.5999999999999997E-2</v>
      </c>
      <c r="K2156" s="98">
        <f t="shared" si="514"/>
        <v>43840</v>
      </c>
      <c r="L2156" s="43">
        <f t="shared" si="515"/>
        <v>226</v>
      </c>
      <c r="M2156" s="44">
        <f t="shared" si="516"/>
        <v>226</v>
      </c>
      <c r="N2156" s="8">
        <f t="shared" si="517"/>
        <v>1.0322265340000001</v>
      </c>
      <c r="O2156" s="8">
        <f t="shared" ca="1" si="518"/>
        <v>1.0581039270000001</v>
      </c>
      <c r="P2156" s="44">
        <v>0</v>
      </c>
      <c r="Q2156" s="42">
        <f t="shared" ca="1" si="519"/>
        <v>96407.961984149995</v>
      </c>
      <c r="R2156" s="42"/>
      <c r="S2156" s="34">
        <f t="shared" si="520"/>
        <v>0</v>
      </c>
      <c r="T2156" s="34"/>
    </row>
    <row r="2157" spans="1:20" x14ac:dyDescent="0.2">
      <c r="A2157" s="38">
        <f t="shared" si="522"/>
        <v>44170</v>
      </c>
      <c r="B2157" s="39">
        <f t="shared" ca="1" si="510"/>
        <v>1756018.6715924891</v>
      </c>
      <c r="C2157" s="34">
        <f t="shared" ca="1" si="511"/>
        <v>1659233.1527636591</v>
      </c>
      <c r="D2157" s="34"/>
      <c r="E2157" s="40">
        <f ca="1">IF(A2157&lt;$B$1,VLOOKUP(A2157,[1]DI!$A$4:$B$15000,2,FALSE),0)</f>
        <v>0</v>
      </c>
      <c r="F2157" s="41">
        <f t="shared" ca="1" si="521"/>
        <v>1</v>
      </c>
      <c r="G2157" s="41">
        <f ca="1">(TRUNC(PRODUCT($F$11:$F2156),16))</f>
        <v>1.63284603363712</v>
      </c>
      <c r="H2157" s="42">
        <f t="shared" ca="1" si="512"/>
        <v>1.59279356520284</v>
      </c>
      <c r="I2157" s="42">
        <f t="shared" ca="1" si="513"/>
        <v>1.02514605</v>
      </c>
      <c r="J2157" s="40">
        <f t="shared" si="523"/>
        <v>3.5999999999999997E-2</v>
      </c>
      <c r="K2157" s="98">
        <f t="shared" si="514"/>
        <v>43840</v>
      </c>
      <c r="L2157" s="43">
        <f t="shared" si="515"/>
        <v>226</v>
      </c>
      <c r="M2157" s="44">
        <f t="shared" si="516"/>
        <v>227</v>
      </c>
      <c r="N2157" s="8">
        <f t="shared" si="517"/>
        <v>1.0323714129999999</v>
      </c>
      <c r="O2157" s="8">
        <f t="shared" ca="1" si="518"/>
        <v>1.058331476</v>
      </c>
      <c r="P2157" s="44">
        <v>0</v>
      </c>
      <c r="Q2157" s="42">
        <f t="shared" ca="1" si="519"/>
        <v>96785.518828829998</v>
      </c>
      <c r="R2157" s="42"/>
      <c r="S2157" s="34">
        <f t="shared" si="520"/>
        <v>0</v>
      </c>
      <c r="T2157" s="34"/>
    </row>
    <row r="2158" spans="1:20" x14ac:dyDescent="0.2">
      <c r="A2158" s="38">
        <f t="shared" si="522"/>
        <v>44171</v>
      </c>
      <c r="B2158" s="39">
        <f t="shared" ca="1" si="510"/>
        <v>1756018.6715924891</v>
      </c>
      <c r="C2158" s="34">
        <f t="shared" ca="1" si="511"/>
        <v>1659233.1527636591</v>
      </c>
      <c r="D2158" s="34"/>
      <c r="E2158" s="40">
        <f ca="1">IF(A2158&lt;$B$1,VLOOKUP(A2158,[1]DI!$A$4:$B$15000,2,FALSE),0)</f>
        <v>0</v>
      </c>
      <c r="F2158" s="41">
        <f t="shared" ca="1" si="521"/>
        <v>1</v>
      </c>
      <c r="G2158" s="41">
        <f ca="1">(TRUNC(PRODUCT($F$11:$F2157),16))</f>
        <v>1.63284603363712</v>
      </c>
      <c r="H2158" s="42">
        <f t="shared" ca="1" si="512"/>
        <v>1.59279356520284</v>
      </c>
      <c r="I2158" s="42">
        <f t="shared" ca="1" si="513"/>
        <v>1.02514605</v>
      </c>
      <c r="J2158" s="40">
        <f t="shared" si="523"/>
        <v>3.5999999999999997E-2</v>
      </c>
      <c r="K2158" s="98">
        <f t="shared" si="514"/>
        <v>43840</v>
      </c>
      <c r="L2158" s="43">
        <f t="shared" si="515"/>
        <v>226</v>
      </c>
      <c r="M2158" s="44">
        <f t="shared" si="516"/>
        <v>227</v>
      </c>
      <c r="N2158" s="8">
        <f t="shared" si="517"/>
        <v>1.0323714129999999</v>
      </c>
      <c r="O2158" s="8">
        <f t="shared" ca="1" si="518"/>
        <v>1.058331476</v>
      </c>
      <c r="P2158" s="44">
        <v>0</v>
      </c>
      <c r="Q2158" s="42">
        <f t="shared" ca="1" si="519"/>
        <v>96785.518828829998</v>
      </c>
      <c r="R2158" s="42"/>
      <c r="S2158" s="34">
        <f t="shared" si="520"/>
        <v>0</v>
      </c>
      <c r="T2158" s="34"/>
    </row>
    <row r="2159" spans="1:20" x14ac:dyDescent="0.2">
      <c r="A2159" s="38">
        <f t="shared" si="522"/>
        <v>44172</v>
      </c>
      <c r="B2159" s="39">
        <f t="shared" ref="B2159:B2216" ca="1" si="524">IF(A2159&lt;=TODAY(),C2159+Q2159,IF(AND(A2159&gt;TODAY(),A2159&lt;=$B$1),IF(VLOOKUP(TODAY(),$A$10:$E$2000,5,FALSE)=0,"n.d",C2159+Q2159),"n.d"))</f>
        <v>1756018.6715924891</v>
      </c>
      <c r="C2159" s="34">
        <f t="shared" ref="C2159:C2217" ca="1" si="525">(C2158-S2158)</f>
        <v>1659233.1527636591</v>
      </c>
      <c r="D2159" s="34"/>
      <c r="E2159" s="40">
        <f ca="1">IF(A2159&lt;$B$1,VLOOKUP(A2159,[1]DI!$A$4:$B$15000,2,FALSE),0)</f>
        <v>1.9000000000000006E-2</v>
      </c>
      <c r="F2159" s="41">
        <f t="shared" ca="1" si="521"/>
        <v>1.0000746922902899</v>
      </c>
      <c r="G2159" s="41">
        <f ca="1">(TRUNC(PRODUCT($F$11:$F2158),16))</f>
        <v>1.63284603363712</v>
      </c>
      <c r="H2159" s="42">
        <f t="shared" ref="H2159:H2217" ca="1" si="526">IF(P2158&gt;0,G2158,H2158)</f>
        <v>1.59279356520284</v>
      </c>
      <c r="I2159" s="42">
        <f t="shared" ref="I2159:I2217" ca="1" si="527">ROUND(G2159/H2159,8)</f>
        <v>1.02514605</v>
      </c>
      <c r="J2159" s="40">
        <f t="shared" si="523"/>
        <v>3.5999999999999997E-2</v>
      </c>
      <c r="K2159" s="98">
        <f t="shared" ref="K2159:K2217" si="528">IF(P2158&gt;0,A2158,K2158)</f>
        <v>43840</v>
      </c>
      <c r="L2159" s="43">
        <f t="shared" ref="L2159:L2217" si="529">IF(A2159&gt;K2159,IF(NETWORKDAYS(K2159,A2159,$W$12:$W$197)-1=0,1,NETWORKDAYS(K2159,A2159,$W$12:$W$197)-1),0)</f>
        <v>227</v>
      </c>
      <c r="M2159" s="44">
        <f t="shared" ref="M2159:M2217" si="530">IF(AND(L2159=1,L2158=1),1,IF(L2159&gt;0,IF(L2159=L2158,L2159+1,L2159),0))</f>
        <v>227</v>
      </c>
      <c r="N2159" s="8">
        <f t="shared" ref="N2159:N2217" si="531">ROUND((J2159+1)^(M2159/252),9)</f>
        <v>1.0323714129999999</v>
      </c>
      <c r="O2159" s="8">
        <f t="shared" ref="O2159:O2217" ca="1" si="532">ROUND(I2159*N2159,9)</f>
        <v>1.058331476</v>
      </c>
      <c r="P2159" s="44">
        <v>0</v>
      </c>
      <c r="Q2159" s="42">
        <f t="shared" ref="Q2159:Q2217" ca="1" si="533">TRUNC(((O2159-1)*C2159),8)</f>
        <v>96785.518828829998</v>
      </c>
      <c r="R2159" s="42"/>
      <c r="S2159" s="34">
        <f t="shared" ref="S2159:S2217" si="534">IF(T2159&gt;0,T2159-Q2159,0)</f>
        <v>0</v>
      </c>
      <c r="T2159" s="34"/>
    </row>
    <row r="2160" spans="1:20" x14ac:dyDescent="0.2">
      <c r="A2160" s="38">
        <f t="shared" si="522"/>
        <v>44173</v>
      </c>
      <c r="B2160" s="39">
        <f t="shared" ca="1" si="524"/>
        <v>1756396.318035759</v>
      </c>
      <c r="C2160" s="34">
        <f t="shared" ca="1" si="525"/>
        <v>1659233.1527636591</v>
      </c>
      <c r="D2160" s="34"/>
      <c r="E2160" s="40">
        <f ca="1">IF(A2160&lt;$B$1,VLOOKUP(A2160,[1]DI!$A$4:$B$15000,2,FALSE),0)</f>
        <v>1.9000000000000006E-2</v>
      </c>
      <c r="F2160" s="41">
        <f t="shared" ca="1" si="521"/>
        <v>1.0000746922902899</v>
      </c>
      <c r="G2160" s="41">
        <f ca="1">(TRUNC(PRODUCT($F$11:$F2159),16))</f>
        <v>1.6329679946470601</v>
      </c>
      <c r="H2160" s="42">
        <f t="shared" ca="1" si="526"/>
        <v>1.59279356520284</v>
      </c>
      <c r="I2160" s="42">
        <f t="shared" ca="1" si="527"/>
        <v>1.0252226200000001</v>
      </c>
      <c r="J2160" s="40">
        <f t="shared" si="523"/>
        <v>3.5999999999999997E-2</v>
      </c>
      <c r="K2160" s="98">
        <f t="shared" si="528"/>
        <v>43840</v>
      </c>
      <c r="L2160" s="43">
        <f t="shared" si="529"/>
        <v>228</v>
      </c>
      <c r="M2160" s="44">
        <f t="shared" si="530"/>
        <v>228</v>
      </c>
      <c r="N2160" s="8">
        <f t="shared" si="531"/>
        <v>1.032516312</v>
      </c>
      <c r="O2160" s="8">
        <f t="shared" ca="1" si="532"/>
        <v>1.0585590789999999</v>
      </c>
      <c r="P2160" s="44">
        <v>0</v>
      </c>
      <c r="Q2160" s="42">
        <f t="shared" ca="1" si="533"/>
        <v>97163.165272099999</v>
      </c>
      <c r="R2160" s="42"/>
      <c r="S2160" s="34">
        <f t="shared" si="534"/>
        <v>0</v>
      </c>
      <c r="T2160" s="34"/>
    </row>
    <row r="2161" spans="1:20" x14ac:dyDescent="0.2">
      <c r="A2161" s="38">
        <f t="shared" si="522"/>
        <v>44174</v>
      </c>
      <c r="B2161" s="39">
        <f t="shared" ca="1" si="524"/>
        <v>1756774.0524183891</v>
      </c>
      <c r="C2161" s="34">
        <f t="shared" ca="1" si="525"/>
        <v>1659233.1527636591</v>
      </c>
      <c r="D2161" s="34"/>
      <c r="E2161" s="40">
        <f ca="1">IF(A2161&lt;$B$1,VLOOKUP(A2161,[1]DI!$A$4:$B$15000,2,FALSE),0)</f>
        <v>1.9000000000000006E-2</v>
      </c>
      <c r="F2161" s="41">
        <f t="shared" ca="1" si="521"/>
        <v>1.0000746922902899</v>
      </c>
      <c r="G2161" s="41">
        <f ca="1">(TRUNC(PRODUCT($F$11:$F2160),16))</f>
        <v>1.63308996476655</v>
      </c>
      <c r="H2161" s="42">
        <f t="shared" ca="1" si="526"/>
        <v>1.59279356520284</v>
      </c>
      <c r="I2161" s="42">
        <f t="shared" ca="1" si="527"/>
        <v>1.0252992000000001</v>
      </c>
      <c r="J2161" s="40">
        <f t="shared" si="523"/>
        <v>3.5999999999999997E-2</v>
      </c>
      <c r="K2161" s="98">
        <f t="shared" si="528"/>
        <v>43840</v>
      </c>
      <c r="L2161" s="43">
        <f t="shared" si="529"/>
        <v>229</v>
      </c>
      <c r="M2161" s="44">
        <f t="shared" si="530"/>
        <v>229</v>
      </c>
      <c r="N2161" s="8">
        <f t="shared" si="531"/>
        <v>1.0326612319999999</v>
      </c>
      <c r="O2161" s="8">
        <f t="shared" ca="1" si="532"/>
        <v>1.058786735</v>
      </c>
      <c r="P2161" s="44">
        <v>0</v>
      </c>
      <c r="Q2161" s="42">
        <f t="shared" ca="1" si="533"/>
        <v>97540.899654730005</v>
      </c>
      <c r="R2161" s="42"/>
      <c r="S2161" s="34">
        <f t="shared" si="534"/>
        <v>0</v>
      </c>
      <c r="T2161" s="34"/>
    </row>
    <row r="2162" spans="1:20" x14ac:dyDescent="0.2">
      <c r="A2162" s="38">
        <f t="shared" si="522"/>
        <v>44175</v>
      </c>
      <c r="B2162" s="39">
        <f t="shared" ca="1" si="524"/>
        <v>1757151.8581480391</v>
      </c>
      <c r="C2162" s="34">
        <f t="shared" ca="1" si="525"/>
        <v>1659233.1527636591</v>
      </c>
      <c r="D2162" s="34"/>
      <c r="E2162" s="40">
        <f ca="1">IF(A2162&lt;$B$1,VLOOKUP(A2162,[1]DI!$A$4:$B$15000,2,FALSE),0)</f>
        <v>1.9000000000000006E-2</v>
      </c>
      <c r="F2162" s="41">
        <f t="shared" ca="1" si="521"/>
        <v>1.0000746922902899</v>
      </c>
      <c r="G2162" s="41">
        <f ca="1">(TRUNC(PRODUCT($F$11:$F2161),16))</f>
        <v>1.63321194399627</v>
      </c>
      <c r="H2162" s="42">
        <f t="shared" ca="1" si="526"/>
        <v>1.59279356520284</v>
      </c>
      <c r="I2162" s="42">
        <f t="shared" ca="1" si="527"/>
        <v>1.0253757800000001</v>
      </c>
      <c r="J2162" s="40">
        <f t="shared" si="523"/>
        <v>3.5999999999999997E-2</v>
      </c>
      <c r="K2162" s="98">
        <f t="shared" si="528"/>
        <v>43840</v>
      </c>
      <c r="L2162" s="43">
        <f t="shared" si="529"/>
        <v>230</v>
      </c>
      <c r="M2162" s="44">
        <f t="shared" si="530"/>
        <v>230</v>
      </c>
      <c r="N2162" s="8">
        <f t="shared" si="531"/>
        <v>1.0328061719999999</v>
      </c>
      <c r="O2162" s="8">
        <f t="shared" ca="1" si="532"/>
        <v>1.0590144340000001</v>
      </c>
      <c r="P2162" s="44">
        <v>0</v>
      </c>
      <c r="Q2162" s="42">
        <f t="shared" ca="1" si="533"/>
        <v>97918.705384379995</v>
      </c>
      <c r="R2162" s="42"/>
      <c r="S2162" s="34">
        <f t="shared" si="534"/>
        <v>0</v>
      </c>
      <c r="T2162" s="34"/>
    </row>
    <row r="2163" spans="1:20" x14ac:dyDescent="0.2">
      <c r="A2163" s="38">
        <f t="shared" si="522"/>
        <v>44176</v>
      </c>
      <c r="B2163" s="39">
        <f t="shared" ca="1" si="524"/>
        <v>1757529.7518170492</v>
      </c>
      <c r="C2163" s="34">
        <f t="shared" ca="1" si="525"/>
        <v>1659233.1527636591</v>
      </c>
      <c r="D2163" s="34"/>
      <c r="E2163" s="40">
        <f ca="1">IF(A2163&lt;$B$1,VLOOKUP(A2163,[1]DI!$A$4:$B$15000,2,FALSE),0)</f>
        <v>1.9000000000000006E-2</v>
      </c>
      <c r="F2163" s="41">
        <f t="shared" ca="1" si="521"/>
        <v>1.0000746922902899</v>
      </c>
      <c r="G2163" s="41">
        <f ca="1">(TRUNC(PRODUCT($F$11:$F2162),16))</f>
        <v>1.6333339323368901</v>
      </c>
      <c r="H2163" s="42">
        <f t="shared" ca="1" si="526"/>
        <v>1.59279356520284</v>
      </c>
      <c r="I2163" s="42">
        <f t="shared" ca="1" si="527"/>
        <v>1.02545237</v>
      </c>
      <c r="J2163" s="40">
        <f t="shared" si="523"/>
        <v>3.5999999999999997E-2</v>
      </c>
      <c r="K2163" s="98">
        <f t="shared" si="528"/>
        <v>43840</v>
      </c>
      <c r="L2163" s="43">
        <f t="shared" si="529"/>
        <v>231</v>
      </c>
      <c r="M2163" s="44">
        <f t="shared" si="530"/>
        <v>231</v>
      </c>
      <c r="N2163" s="8">
        <f t="shared" si="531"/>
        <v>1.032951132</v>
      </c>
      <c r="O2163" s="8">
        <f t="shared" ca="1" si="532"/>
        <v>1.0592421860000001</v>
      </c>
      <c r="P2163" s="44">
        <v>0</v>
      </c>
      <c r="Q2163" s="42">
        <f t="shared" ca="1" si="533"/>
        <v>98296.599053390004</v>
      </c>
      <c r="R2163" s="42"/>
      <c r="S2163" s="34">
        <f t="shared" si="534"/>
        <v>0</v>
      </c>
      <c r="T2163" s="34"/>
    </row>
    <row r="2164" spans="1:20" x14ac:dyDescent="0.2">
      <c r="A2164" s="38">
        <f t="shared" si="522"/>
        <v>44177</v>
      </c>
      <c r="B2164" s="39">
        <f t="shared" ca="1" si="524"/>
        <v>1757907.7168330792</v>
      </c>
      <c r="C2164" s="34">
        <f t="shared" ca="1" si="525"/>
        <v>1659233.1527636591</v>
      </c>
      <c r="D2164" s="34"/>
      <c r="E2164" s="40">
        <f ca="1">IF(A2164&lt;$B$1,VLOOKUP(A2164,[1]DI!$A$4:$B$15000,2,FALSE),0)</f>
        <v>0</v>
      </c>
      <c r="F2164" s="41">
        <f t="shared" ca="1" si="521"/>
        <v>1</v>
      </c>
      <c r="G2164" s="41">
        <f ca="1">(TRUNC(PRODUCT($F$11:$F2163),16))</f>
        <v>1.63345592978911</v>
      </c>
      <c r="H2164" s="42">
        <f t="shared" ca="1" si="526"/>
        <v>1.59279356520284</v>
      </c>
      <c r="I2164" s="42">
        <f t="shared" ca="1" si="527"/>
        <v>1.0255289599999999</v>
      </c>
      <c r="J2164" s="40">
        <f t="shared" si="523"/>
        <v>3.5999999999999997E-2</v>
      </c>
      <c r="K2164" s="98">
        <f t="shared" si="528"/>
        <v>43840</v>
      </c>
      <c r="L2164" s="43">
        <f t="shared" si="529"/>
        <v>231</v>
      </c>
      <c r="M2164" s="44">
        <f t="shared" si="530"/>
        <v>232</v>
      </c>
      <c r="N2164" s="8">
        <f t="shared" si="531"/>
        <v>1.033096112</v>
      </c>
      <c r="O2164" s="8">
        <f t="shared" ca="1" si="532"/>
        <v>1.0594699809999999</v>
      </c>
      <c r="P2164" s="44">
        <v>0</v>
      </c>
      <c r="Q2164" s="42">
        <f t="shared" ca="1" si="533"/>
        <v>98674.564069419997</v>
      </c>
      <c r="R2164" s="42"/>
      <c r="S2164" s="34">
        <f t="shared" si="534"/>
        <v>0</v>
      </c>
      <c r="T2164" s="34"/>
    </row>
    <row r="2165" spans="1:20" x14ac:dyDescent="0.2">
      <c r="A2165" s="38">
        <f t="shared" si="522"/>
        <v>44178</v>
      </c>
      <c r="B2165" s="39">
        <f t="shared" ca="1" si="524"/>
        <v>1757907.7168330792</v>
      </c>
      <c r="C2165" s="34">
        <f t="shared" ca="1" si="525"/>
        <v>1659233.1527636591</v>
      </c>
      <c r="D2165" s="34"/>
      <c r="E2165" s="40">
        <f ca="1">IF(A2165&lt;$B$1,VLOOKUP(A2165,[1]DI!$A$4:$B$15000,2,FALSE),0)</f>
        <v>0</v>
      </c>
      <c r="F2165" s="41">
        <f t="shared" ca="1" si="521"/>
        <v>1</v>
      </c>
      <c r="G2165" s="41">
        <f ca="1">(TRUNC(PRODUCT($F$11:$F2164),16))</f>
        <v>1.63345592978911</v>
      </c>
      <c r="H2165" s="42">
        <f t="shared" ca="1" si="526"/>
        <v>1.59279356520284</v>
      </c>
      <c r="I2165" s="42">
        <f t="shared" ca="1" si="527"/>
        <v>1.0255289599999999</v>
      </c>
      <c r="J2165" s="40">
        <f t="shared" si="523"/>
        <v>3.5999999999999997E-2</v>
      </c>
      <c r="K2165" s="98">
        <f t="shared" si="528"/>
        <v>43840</v>
      </c>
      <c r="L2165" s="43">
        <f t="shared" si="529"/>
        <v>231</v>
      </c>
      <c r="M2165" s="44">
        <f t="shared" si="530"/>
        <v>232</v>
      </c>
      <c r="N2165" s="8">
        <f t="shared" si="531"/>
        <v>1.033096112</v>
      </c>
      <c r="O2165" s="8">
        <f t="shared" ca="1" si="532"/>
        <v>1.0594699809999999</v>
      </c>
      <c r="P2165" s="44">
        <v>0</v>
      </c>
      <c r="Q2165" s="42">
        <f t="shared" ca="1" si="533"/>
        <v>98674.564069419997</v>
      </c>
      <c r="R2165" s="42"/>
      <c r="S2165" s="34">
        <f t="shared" si="534"/>
        <v>0</v>
      </c>
      <c r="T2165" s="34"/>
    </row>
    <row r="2166" spans="1:20" x14ac:dyDescent="0.2">
      <c r="A2166" s="38">
        <f t="shared" si="522"/>
        <v>44179</v>
      </c>
      <c r="B2166" s="39">
        <f t="shared" ca="1" si="524"/>
        <v>1757907.7168330792</v>
      </c>
      <c r="C2166" s="34">
        <f t="shared" ca="1" si="525"/>
        <v>1659233.1527636591</v>
      </c>
      <c r="D2166" s="34"/>
      <c r="E2166" s="40">
        <f ca="1">IF(A2166&lt;$B$1,VLOOKUP(A2166,[1]DI!$A$4:$B$15000,2,FALSE),0)</f>
        <v>1.9000000000000006E-2</v>
      </c>
      <c r="F2166" s="41">
        <f t="shared" ca="1" si="521"/>
        <v>1.0000746922902899</v>
      </c>
      <c r="G2166" s="41">
        <f ca="1">(TRUNC(PRODUCT($F$11:$F2165),16))</f>
        <v>1.63345592978911</v>
      </c>
      <c r="H2166" s="42">
        <f t="shared" ca="1" si="526"/>
        <v>1.59279356520284</v>
      </c>
      <c r="I2166" s="42">
        <f t="shared" ca="1" si="527"/>
        <v>1.0255289599999999</v>
      </c>
      <c r="J2166" s="40">
        <f t="shared" si="523"/>
        <v>3.5999999999999997E-2</v>
      </c>
      <c r="K2166" s="98">
        <f t="shared" si="528"/>
        <v>43840</v>
      </c>
      <c r="L2166" s="43">
        <f t="shared" si="529"/>
        <v>232</v>
      </c>
      <c r="M2166" s="44">
        <f t="shared" si="530"/>
        <v>232</v>
      </c>
      <c r="N2166" s="8">
        <f t="shared" si="531"/>
        <v>1.033096112</v>
      </c>
      <c r="O2166" s="8">
        <f t="shared" ca="1" si="532"/>
        <v>1.0594699809999999</v>
      </c>
      <c r="P2166" s="44">
        <v>0</v>
      </c>
      <c r="Q2166" s="42">
        <f t="shared" ca="1" si="533"/>
        <v>98674.564069419997</v>
      </c>
      <c r="R2166" s="42"/>
      <c r="S2166" s="34">
        <f t="shared" si="534"/>
        <v>0</v>
      </c>
      <c r="T2166" s="34"/>
    </row>
    <row r="2167" spans="1:20" x14ac:dyDescent="0.2">
      <c r="A2167" s="38">
        <f t="shared" si="522"/>
        <v>44180</v>
      </c>
      <c r="B2167" s="39">
        <f t="shared" ca="1" si="524"/>
        <v>1758285.7714476991</v>
      </c>
      <c r="C2167" s="34">
        <f t="shared" ca="1" si="525"/>
        <v>1659233.1527636591</v>
      </c>
      <c r="D2167" s="34"/>
      <c r="E2167" s="40">
        <f ca="1">IF(A2167&lt;$B$1,VLOOKUP(A2167,[1]DI!$A$4:$B$15000,2,FALSE),0)</f>
        <v>1.9000000000000006E-2</v>
      </c>
      <c r="F2167" s="41">
        <f t="shared" ca="1" si="521"/>
        <v>1.0000746922902899</v>
      </c>
      <c r="G2167" s="41">
        <f ca="1">(TRUNC(PRODUCT($F$11:$F2166),16))</f>
        <v>1.6335779363535901</v>
      </c>
      <c r="H2167" s="42">
        <f t="shared" ca="1" si="526"/>
        <v>1.59279356520284</v>
      </c>
      <c r="I2167" s="42">
        <f t="shared" ca="1" si="527"/>
        <v>1.02560556</v>
      </c>
      <c r="J2167" s="40">
        <f t="shared" si="523"/>
        <v>3.5999999999999997E-2</v>
      </c>
      <c r="K2167" s="98">
        <f t="shared" si="528"/>
        <v>43840</v>
      </c>
      <c r="L2167" s="43">
        <f t="shared" si="529"/>
        <v>233</v>
      </c>
      <c r="M2167" s="44">
        <f t="shared" si="530"/>
        <v>233</v>
      </c>
      <c r="N2167" s="8">
        <f t="shared" si="531"/>
        <v>1.0332411130000001</v>
      </c>
      <c r="O2167" s="8">
        <f t="shared" ca="1" si="532"/>
        <v>1.05969783</v>
      </c>
      <c r="P2167" s="44">
        <v>0</v>
      </c>
      <c r="Q2167" s="42">
        <f t="shared" ca="1" si="533"/>
        <v>99052.618684040004</v>
      </c>
      <c r="R2167" s="42"/>
      <c r="S2167" s="34">
        <f t="shared" si="534"/>
        <v>0</v>
      </c>
      <c r="T2167" s="34"/>
    </row>
    <row r="2168" spans="1:20" x14ac:dyDescent="0.2">
      <c r="A2168" s="38">
        <f t="shared" si="522"/>
        <v>44181</v>
      </c>
      <c r="B2168" s="39">
        <f t="shared" ca="1" si="524"/>
        <v>1758663.8974093492</v>
      </c>
      <c r="C2168" s="34">
        <f t="shared" ca="1" si="525"/>
        <v>1659233.1527636591</v>
      </c>
      <c r="D2168" s="34"/>
      <c r="E2168" s="40">
        <f ca="1">IF(A2168&lt;$B$1,VLOOKUP(A2168,[1]DI!$A$4:$B$15000,2,FALSE),0)</f>
        <v>1.9000000000000006E-2</v>
      </c>
      <c r="F2168" s="41">
        <f t="shared" ca="1" si="521"/>
        <v>1.0000746922902899</v>
      </c>
      <c r="G2168" s="41">
        <f ca="1">(TRUNC(PRODUCT($F$11:$F2167),16))</f>
        <v>1.63369995203102</v>
      </c>
      <c r="H2168" s="42">
        <f t="shared" ca="1" si="526"/>
        <v>1.59279356520284</v>
      </c>
      <c r="I2168" s="42">
        <f t="shared" ca="1" si="527"/>
        <v>1.0256821599999999</v>
      </c>
      <c r="J2168" s="40">
        <f t="shared" si="523"/>
        <v>3.5999999999999997E-2</v>
      </c>
      <c r="K2168" s="98">
        <f t="shared" si="528"/>
        <v>43840</v>
      </c>
      <c r="L2168" s="43">
        <f t="shared" si="529"/>
        <v>234</v>
      </c>
      <c r="M2168" s="44">
        <f t="shared" si="530"/>
        <v>234</v>
      </c>
      <c r="N2168" s="8">
        <f t="shared" si="531"/>
        <v>1.0333861339999999</v>
      </c>
      <c r="O2168" s="8">
        <f t="shared" ca="1" si="532"/>
        <v>1.059925722</v>
      </c>
      <c r="P2168" s="44">
        <v>0</v>
      </c>
      <c r="Q2168" s="42">
        <f t="shared" ca="1" si="533"/>
        <v>99430.744645690007</v>
      </c>
      <c r="R2168" s="42"/>
      <c r="S2168" s="34">
        <f t="shared" si="534"/>
        <v>0</v>
      </c>
      <c r="T2168" s="34"/>
    </row>
    <row r="2169" spans="1:20" x14ac:dyDescent="0.2">
      <c r="A2169" s="38">
        <f t="shared" si="522"/>
        <v>44182</v>
      </c>
      <c r="B2169" s="39">
        <f t="shared" ca="1" si="524"/>
        <v>1759042.129561929</v>
      </c>
      <c r="C2169" s="34">
        <f t="shared" ca="1" si="525"/>
        <v>1659233.1527636591</v>
      </c>
      <c r="D2169" s="34"/>
      <c r="E2169" s="40">
        <f ca="1">IF(A2169&lt;$B$1,VLOOKUP(A2169,[1]DI!$A$4:$B$15000,2,FALSE),0)</f>
        <v>1.9000000000000006E-2</v>
      </c>
      <c r="F2169" s="41">
        <f t="shared" ca="1" si="521"/>
        <v>1.0000746922902899</v>
      </c>
      <c r="G2169" s="41">
        <f ca="1">(TRUNC(PRODUCT($F$11:$F2168),16))</f>
        <v>1.6338219768220901</v>
      </c>
      <c r="H2169" s="42">
        <f t="shared" ca="1" si="526"/>
        <v>1.59279356520284</v>
      </c>
      <c r="I2169" s="42">
        <f t="shared" ca="1" si="527"/>
        <v>1.0257587800000001</v>
      </c>
      <c r="J2169" s="40">
        <f t="shared" si="523"/>
        <v>3.5999999999999997E-2</v>
      </c>
      <c r="K2169" s="98">
        <f t="shared" si="528"/>
        <v>43840</v>
      </c>
      <c r="L2169" s="43">
        <f t="shared" si="529"/>
        <v>235</v>
      </c>
      <c r="M2169" s="44">
        <f t="shared" si="530"/>
        <v>235</v>
      </c>
      <c r="N2169" s="8">
        <f t="shared" si="531"/>
        <v>1.0335311760000001</v>
      </c>
      <c r="O2169" s="8">
        <f t="shared" ca="1" si="532"/>
        <v>1.060153678</v>
      </c>
      <c r="P2169" s="44">
        <v>0</v>
      </c>
      <c r="Q2169" s="42">
        <f t="shared" ca="1" si="533"/>
        <v>99808.97679827</v>
      </c>
      <c r="R2169" s="42"/>
      <c r="S2169" s="34">
        <f t="shared" si="534"/>
        <v>0</v>
      </c>
      <c r="T2169" s="34"/>
    </row>
    <row r="2170" spans="1:20" x14ac:dyDescent="0.2">
      <c r="A2170" s="38">
        <f t="shared" si="522"/>
        <v>44183</v>
      </c>
      <c r="B2170" s="39">
        <f t="shared" ca="1" si="524"/>
        <v>1759420.4164691891</v>
      </c>
      <c r="C2170" s="34">
        <f t="shared" ca="1" si="525"/>
        <v>1659233.1527636591</v>
      </c>
      <c r="D2170" s="34"/>
      <c r="E2170" s="40">
        <f ca="1">IF(A2170&lt;$B$1,VLOOKUP(A2170,[1]DI!$A$4:$B$15000,2,FALSE),0)</f>
        <v>1.9000000000000006E-2</v>
      </c>
      <c r="F2170" s="41">
        <f t="shared" ca="1" si="521"/>
        <v>1.0000746922902899</v>
      </c>
      <c r="G2170" s="41">
        <f ca="1">(TRUNC(PRODUCT($F$11:$F2169),16))</f>
        <v>1.6339440107274601</v>
      </c>
      <c r="H2170" s="42">
        <f t="shared" ca="1" si="526"/>
        <v>1.59279356520284</v>
      </c>
      <c r="I2170" s="42">
        <f t="shared" ca="1" si="527"/>
        <v>1.0258353899999999</v>
      </c>
      <c r="J2170" s="40">
        <f t="shared" si="523"/>
        <v>3.5999999999999997E-2</v>
      </c>
      <c r="K2170" s="98">
        <f t="shared" si="528"/>
        <v>43840</v>
      </c>
      <c r="L2170" s="43">
        <f t="shared" si="529"/>
        <v>236</v>
      </c>
      <c r="M2170" s="44">
        <f t="shared" si="530"/>
        <v>236</v>
      </c>
      <c r="N2170" s="8">
        <f t="shared" si="531"/>
        <v>1.033676238</v>
      </c>
      <c r="O2170" s="8">
        <f t="shared" ca="1" si="532"/>
        <v>1.0603816669999999</v>
      </c>
      <c r="P2170" s="44">
        <v>0</v>
      </c>
      <c r="Q2170" s="42">
        <f t="shared" ca="1" si="533"/>
        <v>100187.26370553</v>
      </c>
      <c r="R2170" s="42"/>
      <c r="S2170" s="34">
        <f t="shared" si="534"/>
        <v>0</v>
      </c>
      <c r="T2170" s="34"/>
    </row>
    <row r="2171" spans="1:20" x14ac:dyDescent="0.2">
      <c r="A2171" s="38">
        <f t="shared" si="522"/>
        <v>44184</v>
      </c>
      <c r="B2171" s="39">
        <f t="shared" ca="1" si="524"/>
        <v>1759798.789656579</v>
      </c>
      <c r="C2171" s="34">
        <f t="shared" ca="1" si="525"/>
        <v>1659233.1527636591</v>
      </c>
      <c r="D2171" s="34"/>
      <c r="E2171" s="40">
        <f ca="1">IF(A2171&lt;$B$1,VLOOKUP(A2171,[1]DI!$A$4:$B$15000,2,FALSE),0)</f>
        <v>0</v>
      </c>
      <c r="F2171" s="41">
        <f t="shared" ca="1" si="521"/>
        <v>1</v>
      </c>
      <c r="G2171" s="41">
        <f ca="1">(TRUNC(PRODUCT($F$11:$F2170),16))</f>
        <v>1.63406605374783</v>
      </c>
      <c r="H2171" s="42">
        <f t="shared" ca="1" si="526"/>
        <v>1.59279356520284</v>
      </c>
      <c r="I2171" s="42">
        <f t="shared" ca="1" si="527"/>
        <v>1.0259120100000001</v>
      </c>
      <c r="J2171" s="40">
        <f t="shared" si="523"/>
        <v>3.5999999999999997E-2</v>
      </c>
      <c r="K2171" s="98">
        <f t="shared" si="528"/>
        <v>43840</v>
      </c>
      <c r="L2171" s="43">
        <f t="shared" si="529"/>
        <v>236</v>
      </c>
      <c r="M2171" s="44">
        <f t="shared" si="530"/>
        <v>237</v>
      </c>
      <c r="N2171" s="8">
        <f t="shared" si="531"/>
        <v>1.0338213199999999</v>
      </c>
      <c r="O2171" s="8">
        <f t="shared" ca="1" si="532"/>
        <v>1.0606097080000001</v>
      </c>
      <c r="P2171" s="44">
        <v>0</v>
      </c>
      <c r="Q2171" s="42">
        <f t="shared" ca="1" si="533"/>
        <v>100565.63689292</v>
      </c>
      <c r="R2171" s="42"/>
      <c r="S2171" s="34">
        <f t="shared" si="534"/>
        <v>0</v>
      </c>
      <c r="T2171" s="34"/>
    </row>
    <row r="2172" spans="1:20" x14ac:dyDescent="0.2">
      <c r="A2172" s="38">
        <f t="shared" si="522"/>
        <v>44185</v>
      </c>
      <c r="B2172" s="39">
        <f t="shared" ca="1" si="524"/>
        <v>1759798.789656579</v>
      </c>
      <c r="C2172" s="34">
        <f t="shared" ca="1" si="525"/>
        <v>1659233.1527636591</v>
      </c>
      <c r="D2172" s="34"/>
      <c r="E2172" s="40">
        <f ca="1">IF(A2172&lt;$B$1,VLOOKUP(A2172,[1]DI!$A$4:$B$15000,2,FALSE),0)</f>
        <v>0</v>
      </c>
      <c r="F2172" s="41">
        <f t="shared" ca="1" si="521"/>
        <v>1</v>
      </c>
      <c r="G2172" s="41">
        <f ca="1">(TRUNC(PRODUCT($F$11:$F2171),16))</f>
        <v>1.63406605374783</v>
      </c>
      <c r="H2172" s="42">
        <f t="shared" ca="1" si="526"/>
        <v>1.59279356520284</v>
      </c>
      <c r="I2172" s="42">
        <f t="shared" ca="1" si="527"/>
        <v>1.0259120100000001</v>
      </c>
      <c r="J2172" s="40">
        <f t="shared" si="523"/>
        <v>3.5999999999999997E-2</v>
      </c>
      <c r="K2172" s="98">
        <f t="shared" si="528"/>
        <v>43840</v>
      </c>
      <c r="L2172" s="43">
        <f t="shared" si="529"/>
        <v>236</v>
      </c>
      <c r="M2172" s="44">
        <f t="shared" si="530"/>
        <v>237</v>
      </c>
      <c r="N2172" s="8">
        <f t="shared" si="531"/>
        <v>1.0338213199999999</v>
      </c>
      <c r="O2172" s="8">
        <f t="shared" ca="1" si="532"/>
        <v>1.0606097080000001</v>
      </c>
      <c r="P2172" s="44">
        <v>0</v>
      </c>
      <c r="Q2172" s="42">
        <f t="shared" ca="1" si="533"/>
        <v>100565.63689292</v>
      </c>
      <c r="R2172" s="42"/>
      <c r="S2172" s="34">
        <f t="shared" si="534"/>
        <v>0</v>
      </c>
      <c r="T2172" s="34"/>
    </row>
    <row r="2173" spans="1:20" x14ac:dyDescent="0.2">
      <c r="A2173" s="38">
        <f t="shared" si="522"/>
        <v>44186</v>
      </c>
      <c r="B2173" s="39">
        <f t="shared" ca="1" si="524"/>
        <v>1759798.789656579</v>
      </c>
      <c r="C2173" s="34">
        <f t="shared" ca="1" si="525"/>
        <v>1659233.1527636591</v>
      </c>
      <c r="D2173" s="34"/>
      <c r="E2173" s="40">
        <f ca="1">IF(A2173&lt;$B$1,VLOOKUP(A2173,[1]DI!$A$4:$B$15000,2,FALSE),0)</f>
        <v>1.9000000000000006E-2</v>
      </c>
      <c r="F2173" s="41">
        <f t="shared" ca="1" si="521"/>
        <v>1.0000746922902899</v>
      </c>
      <c r="G2173" s="41">
        <f ca="1">(TRUNC(PRODUCT($F$11:$F2172),16))</f>
        <v>1.63406605374783</v>
      </c>
      <c r="H2173" s="42">
        <f t="shared" ca="1" si="526"/>
        <v>1.59279356520284</v>
      </c>
      <c r="I2173" s="42">
        <f t="shared" ca="1" si="527"/>
        <v>1.0259120100000001</v>
      </c>
      <c r="J2173" s="40">
        <f t="shared" si="523"/>
        <v>3.5999999999999997E-2</v>
      </c>
      <c r="K2173" s="98">
        <f t="shared" si="528"/>
        <v>43840</v>
      </c>
      <c r="L2173" s="43">
        <f t="shared" si="529"/>
        <v>237</v>
      </c>
      <c r="M2173" s="44">
        <f t="shared" si="530"/>
        <v>237</v>
      </c>
      <c r="N2173" s="8">
        <f t="shared" si="531"/>
        <v>1.0338213199999999</v>
      </c>
      <c r="O2173" s="8">
        <f t="shared" ca="1" si="532"/>
        <v>1.0606097080000001</v>
      </c>
      <c r="P2173" s="44">
        <v>0</v>
      </c>
      <c r="Q2173" s="42">
        <f t="shared" ca="1" si="533"/>
        <v>100565.63689292</v>
      </c>
      <c r="R2173" s="42"/>
      <c r="S2173" s="34">
        <f t="shared" si="534"/>
        <v>0</v>
      </c>
      <c r="T2173" s="34"/>
    </row>
    <row r="2174" spans="1:20" x14ac:dyDescent="0.2">
      <c r="A2174" s="38">
        <f t="shared" si="522"/>
        <v>44187</v>
      </c>
      <c r="B2174" s="39">
        <f t="shared" ca="1" si="524"/>
        <v>1760177.2541017891</v>
      </c>
      <c r="C2174" s="34">
        <f t="shared" ca="1" si="525"/>
        <v>1659233.1527636591</v>
      </c>
      <c r="D2174" s="34"/>
      <c r="E2174" s="40">
        <f ca="1">IF(A2174&lt;$B$1,VLOOKUP(A2174,[1]DI!$A$4:$B$15000,2,FALSE),0)</f>
        <v>1.9000000000000006E-2</v>
      </c>
      <c r="F2174" s="41">
        <f t="shared" ca="1" si="521"/>
        <v>1.0000746922902899</v>
      </c>
      <c r="G2174" s="41">
        <f ca="1">(TRUNC(PRODUCT($F$11:$F2173),16))</f>
        <v>1.6341881058838701</v>
      </c>
      <c r="H2174" s="42">
        <f t="shared" ca="1" si="526"/>
        <v>1.59279356520284</v>
      </c>
      <c r="I2174" s="42">
        <f t="shared" ca="1" si="527"/>
        <v>1.02598864</v>
      </c>
      <c r="J2174" s="40">
        <f t="shared" si="523"/>
        <v>3.5999999999999997E-2</v>
      </c>
      <c r="K2174" s="98">
        <f t="shared" si="528"/>
        <v>43840</v>
      </c>
      <c r="L2174" s="43">
        <f t="shared" si="529"/>
        <v>238</v>
      </c>
      <c r="M2174" s="44">
        <f t="shared" si="530"/>
        <v>238</v>
      </c>
      <c r="N2174" s="8">
        <f t="shared" si="531"/>
        <v>1.0339664230000001</v>
      </c>
      <c r="O2174" s="8">
        <f t="shared" ca="1" si="532"/>
        <v>1.0608378039999999</v>
      </c>
      <c r="P2174" s="44">
        <v>0</v>
      </c>
      <c r="Q2174" s="42">
        <f t="shared" ca="1" si="533"/>
        <v>100944.10133813</v>
      </c>
      <c r="R2174" s="42"/>
      <c r="S2174" s="34">
        <f t="shared" si="534"/>
        <v>0</v>
      </c>
      <c r="T2174" s="34"/>
    </row>
    <row r="2175" spans="1:20" x14ac:dyDescent="0.2">
      <c r="A2175" s="38">
        <f t="shared" si="522"/>
        <v>44188</v>
      </c>
      <c r="B2175" s="39">
        <f t="shared" ca="1" si="524"/>
        <v>1760555.789894029</v>
      </c>
      <c r="C2175" s="34">
        <f t="shared" ca="1" si="525"/>
        <v>1659233.1527636591</v>
      </c>
      <c r="D2175" s="34"/>
      <c r="E2175" s="40">
        <f ca="1">IF(A2175&lt;$B$1,VLOOKUP(A2175,[1]DI!$A$4:$B$15000,2,FALSE),0)</f>
        <v>1.9000000000000006E-2</v>
      </c>
      <c r="F2175" s="41">
        <f t="shared" ca="1" si="521"/>
        <v>1.0000746922902899</v>
      </c>
      <c r="G2175" s="41">
        <f ca="1">(TRUNC(PRODUCT($F$11:$F2174),16))</f>
        <v>1.6343101671362601</v>
      </c>
      <c r="H2175" s="42">
        <f t="shared" ca="1" si="526"/>
        <v>1.59279356520284</v>
      </c>
      <c r="I2175" s="42">
        <f t="shared" ca="1" si="527"/>
        <v>1.0260652699999999</v>
      </c>
      <c r="J2175" s="40">
        <f t="shared" si="523"/>
        <v>3.5999999999999997E-2</v>
      </c>
      <c r="K2175" s="98">
        <f t="shared" si="528"/>
        <v>43840</v>
      </c>
      <c r="L2175" s="43">
        <f t="shared" si="529"/>
        <v>239</v>
      </c>
      <c r="M2175" s="44">
        <f t="shared" si="530"/>
        <v>239</v>
      </c>
      <c r="N2175" s="8">
        <f t="shared" si="531"/>
        <v>1.0341115460000001</v>
      </c>
      <c r="O2175" s="8">
        <f t="shared" ca="1" si="532"/>
        <v>1.061065943</v>
      </c>
      <c r="P2175" s="44">
        <v>0</v>
      </c>
      <c r="Q2175" s="42">
        <f t="shared" ca="1" si="533"/>
        <v>101322.63713037</v>
      </c>
      <c r="R2175" s="42"/>
      <c r="S2175" s="34">
        <f t="shared" si="534"/>
        <v>0</v>
      </c>
      <c r="T2175" s="34"/>
    </row>
    <row r="2176" spans="1:20" x14ac:dyDescent="0.2">
      <c r="A2176" s="38">
        <f t="shared" si="522"/>
        <v>44189</v>
      </c>
      <c r="B2176" s="39">
        <f t="shared" ca="1" si="524"/>
        <v>1760934.411966389</v>
      </c>
      <c r="C2176" s="34">
        <f t="shared" ca="1" si="525"/>
        <v>1659233.1527636591</v>
      </c>
      <c r="D2176" s="34"/>
      <c r="E2176" s="40">
        <f ca="1">IF(A2176&lt;$B$1,VLOOKUP(A2176,[1]DI!$A$4:$B$15000,2,FALSE),0)</f>
        <v>1.9000000000000006E-2</v>
      </c>
      <c r="F2176" s="41">
        <f t="shared" ca="1" si="521"/>
        <v>1.0000746922902899</v>
      </c>
      <c r="G2176" s="41">
        <f ca="1">(TRUNC(PRODUCT($F$11:$F2175),16))</f>
        <v>1.6344322375056901</v>
      </c>
      <c r="H2176" s="42">
        <f t="shared" ca="1" si="526"/>
        <v>1.59279356520284</v>
      </c>
      <c r="I2176" s="42">
        <f t="shared" ca="1" si="527"/>
        <v>1.02614191</v>
      </c>
      <c r="J2176" s="40">
        <f t="shared" si="523"/>
        <v>3.5999999999999997E-2</v>
      </c>
      <c r="K2176" s="98">
        <f t="shared" si="528"/>
        <v>43840</v>
      </c>
      <c r="L2176" s="43">
        <f t="shared" si="529"/>
        <v>240</v>
      </c>
      <c r="M2176" s="44">
        <f t="shared" si="530"/>
        <v>240</v>
      </c>
      <c r="N2176" s="8">
        <f t="shared" si="531"/>
        <v>1.034256689</v>
      </c>
      <c r="O2176" s="8">
        <f t="shared" ca="1" si="532"/>
        <v>1.0612941339999999</v>
      </c>
      <c r="P2176" s="44">
        <v>0</v>
      </c>
      <c r="Q2176" s="42">
        <f t="shared" ca="1" si="533"/>
        <v>101701.25920273</v>
      </c>
      <c r="R2176" s="42"/>
      <c r="S2176" s="34">
        <f t="shared" si="534"/>
        <v>0</v>
      </c>
      <c r="T2176" s="34"/>
    </row>
    <row r="2177" spans="1:20" x14ac:dyDescent="0.2">
      <c r="A2177" s="38">
        <f t="shared" si="522"/>
        <v>44190</v>
      </c>
      <c r="B2177" s="39">
        <f t="shared" ca="1" si="524"/>
        <v>1761313.1252965792</v>
      </c>
      <c r="C2177" s="34">
        <f t="shared" ca="1" si="525"/>
        <v>1659233.1527636591</v>
      </c>
      <c r="D2177" s="34"/>
      <c r="E2177" s="40">
        <f ca="1">IF(A2177&lt;$B$1,VLOOKUP(A2177,[1]DI!$A$4:$B$15000,2,FALSE),0)</f>
        <v>0</v>
      </c>
      <c r="F2177" s="41">
        <f t="shared" ca="1" si="521"/>
        <v>1</v>
      </c>
      <c r="G2177" s="41">
        <f ca="1">(TRUNC(PRODUCT($F$11:$F2176),16))</f>
        <v>1.63455431699283</v>
      </c>
      <c r="H2177" s="42">
        <f t="shared" ca="1" si="526"/>
        <v>1.59279356520284</v>
      </c>
      <c r="I2177" s="42">
        <f t="shared" ca="1" si="527"/>
        <v>1.02621856</v>
      </c>
      <c r="J2177" s="40">
        <f t="shared" si="523"/>
        <v>3.5999999999999997E-2</v>
      </c>
      <c r="K2177" s="98">
        <f t="shared" si="528"/>
        <v>43840</v>
      </c>
      <c r="L2177" s="43">
        <f t="shared" si="529"/>
        <v>240</v>
      </c>
      <c r="M2177" s="44">
        <f t="shared" si="530"/>
        <v>241</v>
      </c>
      <c r="N2177" s="8">
        <f t="shared" si="531"/>
        <v>1.0344018530000001</v>
      </c>
      <c r="O2177" s="8">
        <f t="shared" ca="1" si="532"/>
        <v>1.06152238</v>
      </c>
      <c r="P2177" s="44">
        <v>0</v>
      </c>
      <c r="Q2177" s="42">
        <f t="shared" ca="1" si="533"/>
        <v>102079.97253292</v>
      </c>
      <c r="R2177" s="42"/>
      <c r="S2177" s="34">
        <f t="shared" si="534"/>
        <v>0</v>
      </c>
      <c r="T2177" s="34"/>
    </row>
    <row r="2178" spans="1:20" x14ac:dyDescent="0.2">
      <c r="A2178" s="38">
        <f t="shared" si="522"/>
        <v>44191</v>
      </c>
      <c r="B2178" s="39">
        <f t="shared" ca="1" si="524"/>
        <v>1761313.1252965792</v>
      </c>
      <c r="C2178" s="34">
        <f t="shared" ca="1" si="525"/>
        <v>1659233.1527636591</v>
      </c>
      <c r="D2178" s="34"/>
      <c r="E2178" s="40">
        <f ca="1">IF(A2178&lt;$B$1,VLOOKUP(A2178,[1]DI!$A$4:$B$15000,2,FALSE),0)</f>
        <v>0</v>
      </c>
      <c r="F2178" s="41">
        <f t="shared" ca="1" si="521"/>
        <v>1</v>
      </c>
      <c r="G2178" s="41">
        <f ca="1">(TRUNC(PRODUCT($F$11:$F2177),16))</f>
        <v>1.63455431699283</v>
      </c>
      <c r="H2178" s="42">
        <f t="shared" ca="1" si="526"/>
        <v>1.59279356520284</v>
      </c>
      <c r="I2178" s="42">
        <f t="shared" ca="1" si="527"/>
        <v>1.02621856</v>
      </c>
      <c r="J2178" s="40">
        <f t="shared" si="523"/>
        <v>3.5999999999999997E-2</v>
      </c>
      <c r="K2178" s="98">
        <f t="shared" si="528"/>
        <v>43840</v>
      </c>
      <c r="L2178" s="43">
        <f t="shared" si="529"/>
        <v>240</v>
      </c>
      <c r="M2178" s="44">
        <f t="shared" si="530"/>
        <v>241</v>
      </c>
      <c r="N2178" s="8">
        <f t="shared" si="531"/>
        <v>1.0344018530000001</v>
      </c>
      <c r="O2178" s="8">
        <f t="shared" ca="1" si="532"/>
        <v>1.06152238</v>
      </c>
      <c r="P2178" s="44">
        <v>0</v>
      </c>
      <c r="Q2178" s="42">
        <f t="shared" ca="1" si="533"/>
        <v>102079.97253292</v>
      </c>
      <c r="R2178" s="42"/>
      <c r="S2178" s="34">
        <f t="shared" si="534"/>
        <v>0</v>
      </c>
      <c r="T2178" s="34"/>
    </row>
    <row r="2179" spans="1:20" x14ac:dyDescent="0.2">
      <c r="A2179" s="38">
        <f t="shared" si="522"/>
        <v>44192</v>
      </c>
      <c r="B2179" s="39">
        <f t="shared" ca="1" si="524"/>
        <v>1761313.1252965792</v>
      </c>
      <c r="C2179" s="34">
        <f t="shared" ca="1" si="525"/>
        <v>1659233.1527636591</v>
      </c>
      <c r="D2179" s="34"/>
      <c r="E2179" s="40">
        <f ca="1">IF(A2179&lt;$B$1,VLOOKUP(A2179,[1]DI!$A$4:$B$15000,2,FALSE),0)</f>
        <v>0</v>
      </c>
      <c r="F2179" s="41">
        <f t="shared" ca="1" si="521"/>
        <v>1</v>
      </c>
      <c r="G2179" s="41">
        <f ca="1">(TRUNC(PRODUCT($F$11:$F2178),16))</f>
        <v>1.63455431699283</v>
      </c>
      <c r="H2179" s="42">
        <f t="shared" ca="1" si="526"/>
        <v>1.59279356520284</v>
      </c>
      <c r="I2179" s="42">
        <f t="shared" ca="1" si="527"/>
        <v>1.02621856</v>
      </c>
      <c r="J2179" s="40">
        <f t="shared" si="523"/>
        <v>3.5999999999999997E-2</v>
      </c>
      <c r="K2179" s="98">
        <f t="shared" si="528"/>
        <v>43840</v>
      </c>
      <c r="L2179" s="43">
        <f t="shared" si="529"/>
        <v>240</v>
      </c>
      <c r="M2179" s="44">
        <f t="shared" si="530"/>
        <v>241</v>
      </c>
      <c r="N2179" s="8">
        <f t="shared" si="531"/>
        <v>1.0344018530000001</v>
      </c>
      <c r="O2179" s="8">
        <f t="shared" ca="1" si="532"/>
        <v>1.06152238</v>
      </c>
      <c r="P2179" s="44">
        <v>0</v>
      </c>
      <c r="Q2179" s="42">
        <f t="shared" ca="1" si="533"/>
        <v>102079.97253292</v>
      </c>
      <c r="R2179" s="42"/>
      <c r="S2179" s="34">
        <f t="shared" si="534"/>
        <v>0</v>
      </c>
      <c r="T2179" s="34"/>
    </row>
    <row r="2180" spans="1:20" x14ac:dyDescent="0.2">
      <c r="A2180" s="38">
        <f t="shared" si="522"/>
        <v>44193</v>
      </c>
      <c r="B2180" s="39">
        <f t="shared" ca="1" si="524"/>
        <v>1761313.1252965792</v>
      </c>
      <c r="C2180" s="34">
        <f t="shared" ca="1" si="525"/>
        <v>1659233.1527636591</v>
      </c>
      <c r="D2180" s="34"/>
      <c r="E2180" s="40">
        <f ca="1">IF(A2180&lt;$B$1,VLOOKUP(A2180,[1]DI!$A$4:$B$15000,2,FALSE),0)</f>
        <v>1.9000000000000006E-2</v>
      </c>
      <c r="F2180" s="41">
        <f t="shared" ca="1" si="521"/>
        <v>1.0000746922902899</v>
      </c>
      <c r="G2180" s="41">
        <f ca="1">(TRUNC(PRODUCT($F$11:$F2179),16))</f>
        <v>1.63455431699283</v>
      </c>
      <c r="H2180" s="42">
        <f t="shared" ca="1" si="526"/>
        <v>1.59279356520284</v>
      </c>
      <c r="I2180" s="42">
        <f t="shared" ca="1" si="527"/>
        <v>1.02621856</v>
      </c>
      <c r="J2180" s="40">
        <f t="shared" si="523"/>
        <v>3.5999999999999997E-2</v>
      </c>
      <c r="K2180" s="98">
        <f t="shared" si="528"/>
        <v>43840</v>
      </c>
      <c r="L2180" s="43">
        <f t="shared" si="529"/>
        <v>241</v>
      </c>
      <c r="M2180" s="44">
        <f t="shared" si="530"/>
        <v>241</v>
      </c>
      <c r="N2180" s="8">
        <f t="shared" si="531"/>
        <v>1.0344018530000001</v>
      </c>
      <c r="O2180" s="8">
        <f t="shared" ca="1" si="532"/>
        <v>1.06152238</v>
      </c>
      <c r="P2180" s="44">
        <v>0</v>
      </c>
      <c r="Q2180" s="42">
        <f t="shared" ca="1" si="533"/>
        <v>102079.97253292</v>
      </c>
      <c r="R2180" s="42"/>
      <c r="S2180" s="34">
        <f t="shared" si="534"/>
        <v>0</v>
      </c>
      <c r="T2180" s="34"/>
    </row>
    <row r="2181" spans="1:20" x14ac:dyDescent="0.2">
      <c r="A2181" s="38">
        <f t="shared" si="522"/>
        <v>44194</v>
      </c>
      <c r="B2181" s="39">
        <f t="shared" ca="1" si="524"/>
        <v>1761691.9099737892</v>
      </c>
      <c r="C2181" s="34">
        <f t="shared" ca="1" si="525"/>
        <v>1659233.1527636591</v>
      </c>
      <c r="D2181" s="34"/>
      <c r="E2181" s="40">
        <f ca="1">IF(A2181&lt;$B$1,VLOOKUP(A2181,[1]DI!$A$4:$B$15000,2,FALSE),0)</f>
        <v>1.9000000000000006E-2</v>
      </c>
      <c r="F2181" s="41">
        <f t="shared" ca="1" si="521"/>
        <v>1.0000746922902899</v>
      </c>
      <c r="G2181" s="41">
        <f ca="1">(TRUNC(PRODUCT($F$11:$F2180),16))</f>
        <v>1.63467640559837</v>
      </c>
      <c r="H2181" s="42">
        <f t="shared" ca="1" si="526"/>
        <v>1.59279356520284</v>
      </c>
      <c r="I2181" s="42">
        <f t="shared" ca="1" si="527"/>
        <v>1.02629521</v>
      </c>
      <c r="J2181" s="40">
        <f t="shared" si="523"/>
        <v>3.5999999999999997E-2</v>
      </c>
      <c r="K2181" s="98">
        <f t="shared" si="528"/>
        <v>43840</v>
      </c>
      <c r="L2181" s="43">
        <f t="shared" si="529"/>
        <v>242</v>
      </c>
      <c r="M2181" s="44">
        <f t="shared" si="530"/>
        <v>242</v>
      </c>
      <c r="N2181" s="8">
        <f t="shared" si="531"/>
        <v>1.0345470370000001</v>
      </c>
      <c r="O2181" s="8">
        <f t="shared" ca="1" si="532"/>
        <v>1.061750669</v>
      </c>
      <c r="P2181" s="44">
        <v>0</v>
      </c>
      <c r="Q2181" s="42">
        <f t="shared" ca="1" si="533"/>
        <v>102458.75721013</v>
      </c>
      <c r="R2181" s="42"/>
      <c r="S2181" s="34">
        <f t="shared" si="534"/>
        <v>0</v>
      </c>
      <c r="T2181" s="34"/>
    </row>
    <row r="2182" spans="1:20" x14ac:dyDescent="0.2">
      <c r="A2182" s="38">
        <f t="shared" si="522"/>
        <v>44195</v>
      </c>
      <c r="B2182" s="39">
        <f t="shared" ca="1" si="524"/>
        <v>1762070.7825903592</v>
      </c>
      <c r="C2182" s="34">
        <f t="shared" ca="1" si="525"/>
        <v>1659233.1527636591</v>
      </c>
      <c r="D2182" s="34"/>
      <c r="E2182" s="40">
        <f ca="1">IF(A2182&lt;$B$1,VLOOKUP(A2182,[1]DI!$A$4:$B$15000,2,FALSE),0)</f>
        <v>1.9000000000000006E-2</v>
      </c>
      <c r="F2182" s="41">
        <f t="shared" ca="1" si="521"/>
        <v>1.0000746922902899</v>
      </c>
      <c r="G2182" s="41">
        <f ca="1">(TRUNC(PRODUCT($F$11:$F2181),16))</f>
        <v>1.6347985033229899</v>
      </c>
      <c r="H2182" s="42">
        <f t="shared" ca="1" si="526"/>
        <v>1.59279356520284</v>
      </c>
      <c r="I2182" s="42">
        <f t="shared" ca="1" si="527"/>
        <v>1.02637187</v>
      </c>
      <c r="J2182" s="40">
        <f t="shared" si="523"/>
        <v>3.5999999999999997E-2</v>
      </c>
      <c r="K2182" s="98">
        <f t="shared" si="528"/>
        <v>43840</v>
      </c>
      <c r="L2182" s="43">
        <f t="shared" si="529"/>
        <v>243</v>
      </c>
      <c r="M2182" s="44">
        <f t="shared" si="530"/>
        <v>243</v>
      </c>
      <c r="N2182" s="8">
        <f t="shared" si="531"/>
        <v>1.034692242</v>
      </c>
      <c r="O2182" s="8">
        <f t="shared" ca="1" si="532"/>
        <v>1.061979011</v>
      </c>
      <c r="P2182" s="44">
        <v>0</v>
      </c>
      <c r="Q2182" s="42">
        <f t="shared" ca="1" si="533"/>
        <v>102837.62982669999</v>
      </c>
      <c r="R2182" s="42"/>
      <c r="S2182" s="34">
        <f t="shared" si="534"/>
        <v>0</v>
      </c>
      <c r="T2182" s="34"/>
    </row>
    <row r="2183" spans="1:20" x14ac:dyDescent="0.2">
      <c r="A2183" s="38">
        <f t="shared" si="522"/>
        <v>44196</v>
      </c>
      <c r="B2183" s="39">
        <f t="shared" ca="1" si="524"/>
        <v>1762449.7282131892</v>
      </c>
      <c r="C2183" s="34">
        <f t="shared" ca="1" si="525"/>
        <v>1659233.1527636591</v>
      </c>
      <c r="D2183" s="34"/>
      <c r="E2183" s="40">
        <f ca="1">IF(A2183&lt;$B$1,VLOOKUP(A2183,[1]DI!$A$4:$B$15000,2,FALSE),0)</f>
        <v>1.9000000000000006E-2</v>
      </c>
      <c r="F2183" s="41">
        <f t="shared" ca="1" si="521"/>
        <v>1.0000746922902899</v>
      </c>
      <c r="G2183" s="41">
        <f ca="1">(TRUNC(PRODUCT($F$11:$F2182),16))</f>
        <v>1.6349206101673599</v>
      </c>
      <c r="H2183" s="42">
        <f t="shared" ca="1" si="526"/>
        <v>1.59279356520284</v>
      </c>
      <c r="I2183" s="42">
        <f t="shared" ca="1" si="527"/>
        <v>1.0264485299999999</v>
      </c>
      <c r="J2183" s="40">
        <f t="shared" si="523"/>
        <v>3.5999999999999997E-2</v>
      </c>
      <c r="K2183" s="98">
        <f t="shared" si="528"/>
        <v>43840</v>
      </c>
      <c r="L2183" s="43">
        <f t="shared" si="529"/>
        <v>244</v>
      </c>
      <c r="M2183" s="44">
        <f t="shared" si="530"/>
        <v>244</v>
      </c>
      <c r="N2183" s="8">
        <f t="shared" si="531"/>
        <v>1.034837467</v>
      </c>
      <c r="O2183" s="8">
        <f t="shared" ca="1" si="532"/>
        <v>1.0622073970000001</v>
      </c>
      <c r="P2183" s="44">
        <v>0</v>
      </c>
      <c r="Q2183" s="42">
        <f t="shared" ca="1" si="533"/>
        <v>103216.57544953001</v>
      </c>
      <c r="R2183" s="42"/>
      <c r="S2183" s="34">
        <f t="shared" si="534"/>
        <v>0</v>
      </c>
      <c r="T2183" s="34"/>
    </row>
    <row r="2184" spans="1:20" x14ac:dyDescent="0.2">
      <c r="A2184" s="38">
        <f t="shared" si="522"/>
        <v>44197</v>
      </c>
      <c r="B2184" s="39">
        <f t="shared" ca="1" si="524"/>
        <v>1762828.7601161392</v>
      </c>
      <c r="C2184" s="34">
        <f t="shared" ca="1" si="525"/>
        <v>1659233.1527636591</v>
      </c>
      <c r="D2184" s="34"/>
      <c r="E2184" s="40">
        <f ca="1">IF(A2184&lt;$B$1,VLOOKUP(A2184,[1]DI!$A$4:$B$15000,2,FALSE),0)</f>
        <v>0</v>
      </c>
      <c r="F2184" s="41">
        <f t="shared" ca="1" si="521"/>
        <v>1</v>
      </c>
      <c r="G2184" s="41">
        <f ca="1">(TRUNC(PRODUCT($F$11:$F2183),16))</f>
        <v>1.63504272613218</v>
      </c>
      <c r="H2184" s="42">
        <f t="shared" ca="1" si="526"/>
        <v>1.59279356520284</v>
      </c>
      <c r="I2184" s="42">
        <f t="shared" ca="1" si="527"/>
        <v>1.0265252</v>
      </c>
      <c r="J2184" s="40">
        <f t="shared" si="523"/>
        <v>3.5999999999999997E-2</v>
      </c>
      <c r="K2184" s="98">
        <f t="shared" si="528"/>
        <v>43840</v>
      </c>
      <c r="L2184" s="43">
        <f t="shared" si="529"/>
        <v>244</v>
      </c>
      <c r="M2184" s="44">
        <f t="shared" si="530"/>
        <v>245</v>
      </c>
      <c r="N2184" s="8">
        <f t="shared" si="531"/>
        <v>1.0349827119999999</v>
      </c>
      <c r="O2184" s="8">
        <f t="shared" ca="1" si="532"/>
        <v>1.0624358350000001</v>
      </c>
      <c r="P2184" s="44">
        <v>0</v>
      </c>
      <c r="Q2184" s="42">
        <f t="shared" ca="1" si="533"/>
        <v>103595.60735248</v>
      </c>
      <c r="R2184" s="42"/>
      <c r="S2184" s="34">
        <f t="shared" si="534"/>
        <v>0</v>
      </c>
      <c r="T2184" s="34"/>
    </row>
    <row r="2185" spans="1:20" x14ac:dyDescent="0.2">
      <c r="A2185" s="38">
        <f t="shared" si="522"/>
        <v>44198</v>
      </c>
      <c r="B2185" s="39">
        <f t="shared" ca="1" si="524"/>
        <v>1762828.7601161392</v>
      </c>
      <c r="C2185" s="34">
        <f t="shared" ca="1" si="525"/>
        <v>1659233.1527636591</v>
      </c>
      <c r="D2185" s="34"/>
      <c r="E2185" s="40">
        <f ca="1">IF(A2185&lt;$B$1,VLOOKUP(A2185,[1]DI!$A$4:$B$15000,2,FALSE),0)</f>
        <v>0</v>
      </c>
      <c r="F2185" s="41">
        <f t="shared" ca="1" si="521"/>
        <v>1</v>
      </c>
      <c r="G2185" s="41">
        <f ca="1">(TRUNC(PRODUCT($F$11:$F2184),16))</f>
        <v>1.63504272613218</v>
      </c>
      <c r="H2185" s="42">
        <f t="shared" ca="1" si="526"/>
        <v>1.59279356520284</v>
      </c>
      <c r="I2185" s="42">
        <f t="shared" ca="1" si="527"/>
        <v>1.0265252</v>
      </c>
      <c r="J2185" s="40">
        <f t="shared" si="523"/>
        <v>3.5999999999999997E-2</v>
      </c>
      <c r="K2185" s="98">
        <f t="shared" si="528"/>
        <v>43840</v>
      </c>
      <c r="L2185" s="43">
        <f t="shared" si="529"/>
        <v>244</v>
      </c>
      <c r="M2185" s="44">
        <f t="shared" si="530"/>
        <v>245</v>
      </c>
      <c r="N2185" s="8">
        <f t="shared" si="531"/>
        <v>1.0349827119999999</v>
      </c>
      <c r="O2185" s="8">
        <f t="shared" ca="1" si="532"/>
        <v>1.0624358350000001</v>
      </c>
      <c r="P2185" s="44">
        <v>0</v>
      </c>
      <c r="Q2185" s="42">
        <f t="shared" ca="1" si="533"/>
        <v>103595.60735248</v>
      </c>
      <c r="R2185" s="42"/>
      <c r="S2185" s="34">
        <f t="shared" si="534"/>
        <v>0</v>
      </c>
      <c r="T2185" s="34"/>
    </row>
    <row r="2186" spans="1:20" x14ac:dyDescent="0.2">
      <c r="A2186" s="38">
        <f t="shared" si="522"/>
        <v>44199</v>
      </c>
      <c r="B2186" s="39">
        <f t="shared" ca="1" si="524"/>
        <v>1762828.7601161392</v>
      </c>
      <c r="C2186" s="34">
        <f t="shared" ca="1" si="525"/>
        <v>1659233.1527636591</v>
      </c>
      <c r="D2186" s="34"/>
      <c r="E2186" s="40">
        <f ca="1">IF(A2186&lt;$B$1,VLOOKUP(A2186,[1]DI!$A$4:$B$15000,2,FALSE),0)</f>
        <v>0</v>
      </c>
      <c r="F2186" s="41">
        <f t="shared" ca="1" si="521"/>
        <v>1</v>
      </c>
      <c r="G2186" s="41">
        <f ca="1">(TRUNC(PRODUCT($F$11:$F2185),16))</f>
        <v>1.63504272613218</v>
      </c>
      <c r="H2186" s="42">
        <f t="shared" ca="1" si="526"/>
        <v>1.59279356520284</v>
      </c>
      <c r="I2186" s="42">
        <f t="shared" ca="1" si="527"/>
        <v>1.0265252</v>
      </c>
      <c r="J2186" s="40">
        <f t="shared" si="523"/>
        <v>3.5999999999999997E-2</v>
      </c>
      <c r="K2186" s="98">
        <f t="shared" si="528"/>
        <v>43840</v>
      </c>
      <c r="L2186" s="43">
        <f t="shared" si="529"/>
        <v>244</v>
      </c>
      <c r="M2186" s="44">
        <f t="shared" si="530"/>
        <v>245</v>
      </c>
      <c r="N2186" s="8">
        <f t="shared" si="531"/>
        <v>1.0349827119999999</v>
      </c>
      <c r="O2186" s="8">
        <f t="shared" ca="1" si="532"/>
        <v>1.0624358350000001</v>
      </c>
      <c r="P2186" s="44">
        <v>0</v>
      </c>
      <c r="Q2186" s="42">
        <f t="shared" ca="1" si="533"/>
        <v>103595.60735248</v>
      </c>
      <c r="R2186" s="42"/>
      <c r="S2186" s="34">
        <f t="shared" si="534"/>
        <v>0</v>
      </c>
      <c r="T2186" s="34"/>
    </row>
    <row r="2187" spans="1:20" x14ac:dyDescent="0.2">
      <c r="A2187" s="38">
        <f t="shared" si="522"/>
        <v>44200</v>
      </c>
      <c r="B2187" s="39">
        <f t="shared" ca="1" si="524"/>
        <v>1762828.7601161392</v>
      </c>
      <c r="C2187" s="34">
        <f t="shared" ca="1" si="525"/>
        <v>1659233.1527636591</v>
      </c>
      <c r="D2187" s="34"/>
      <c r="E2187" s="40">
        <f ca="1">IF(A2187&lt;$B$1,VLOOKUP(A2187,[1]DI!$A$4:$B$15000,2,FALSE),0)</f>
        <v>1.9000000000000006E-2</v>
      </c>
      <c r="F2187" s="41">
        <f t="shared" ca="1" si="521"/>
        <v>1.0000746922902899</v>
      </c>
      <c r="G2187" s="41">
        <f ca="1">(TRUNC(PRODUCT($F$11:$F2186),16))</f>
        <v>1.63504272613218</v>
      </c>
      <c r="H2187" s="42">
        <f t="shared" ca="1" si="526"/>
        <v>1.59279356520284</v>
      </c>
      <c r="I2187" s="42">
        <f t="shared" ca="1" si="527"/>
        <v>1.0265252</v>
      </c>
      <c r="J2187" s="40">
        <f t="shared" si="523"/>
        <v>3.5999999999999997E-2</v>
      </c>
      <c r="K2187" s="98">
        <f t="shared" si="528"/>
        <v>43840</v>
      </c>
      <c r="L2187" s="43">
        <f t="shared" si="529"/>
        <v>245</v>
      </c>
      <c r="M2187" s="44">
        <f t="shared" si="530"/>
        <v>245</v>
      </c>
      <c r="N2187" s="8">
        <f t="shared" si="531"/>
        <v>1.0349827119999999</v>
      </c>
      <c r="O2187" s="8">
        <f t="shared" ca="1" si="532"/>
        <v>1.0624358350000001</v>
      </c>
      <c r="P2187" s="44">
        <v>0</v>
      </c>
      <c r="Q2187" s="42">
        <f t="shared" ca="1" si="533"/>
        <v>103595.60735248</v>
      </c>
      <c r="R2187" s="42"/>
      <c r="S2187" s="34">
        <f t="shared" si="534"/>
        <v>0</v>
      </c>
      <c r="T2187" s="34"/>
    </row>
    <row r="2188" spans="1:20" x14ac:dyDescent="0.2">
      <c r="A2188" s="38">
        <f t="shared" si="522"/>
        <v>44201</v>
      </c>
      <c r="B2188" s="39">
        <f t="shared" ca="1" si="524"/>
        <v>1763207.8666845791</v>
      </c>
      <c r="C2188" s="34">
        <f t="shared" ca="1" si="525"/>
        <v>1659233.1527636591</v>
      </c>
      <c r="D2188" s="34"/>
      <c r="E2188" s="40">
        <f ca="1">IF(A2188&lt;$B$1,VLOOKUP(A2188,[1]DI!$A$4:$B$15000,2,FALSE),0)</f>
        <v>1.9000000000000006E-2</v>
      </c>
      <c r="F2188" s="41">
        <f t="shared" ref="F2188:F2251" ca="1" si="535">IF(A2188&lt;A$9,1,ROUND(((1+E2188)^(1/252)),16))</f>
        <v>1.0000746922902899</v>
      </c>
      <c r="G2188" s="41">
        <f ca="1">(TRUNC(PRODUCT($F$11:$F2187),16))</f>
        <v>1.6351648512181201</v>
      </c>
      <c r="H2188" s="42">
        <f t="shared" ca="1" si="526"/>
        <v>1.59279356520284</v>
      </c>
      <c r="I2188" s="42">
        <f t="shared" ca="1" si="527"/>
        <v>1.0266018699999999</v>
      </c>
      <c r="J2188" s="40">
        <f t="shared" si="523"/>
        <v>3.5999999999999997E-2</v>
      </c>
      <c r="K2188" s="98">
        <f t="shared" si="528"/>
        <v>43840</v>
      </c>
      <c r="L2188" s="43">
        <f t="shared" si="529"/>
        <v>246</v>
      </c>
      <c r="M2188" s="44">
        <f t="shared" si="530"/>
        <v>246</v>
      </c>
      <c r="N2188" s="8">
        <f t="shared" si="531"/>
        <v>1.035127978</v>
      </c>
      <c r="O2188" s="8">
        <f t="shared" ca="1" si="532"/>
        <v>1.0626643179999999</v>
      </c>
      <c r="P2188" s="44">
        <v>0</v>
      </c>
      <c r="Q2188" s="42">
        <f t="shared" ca="1" si="533"/>
        <v>103974.71392092</v>
      </c>
      <c r="R2188" s="42"/>
      <c r="S2188" s="34">
        <f t="shared" si="534"/>
        <v>0</v>
      </c>
      <c r="T2188" s="34"/>
    </row>
    <row r="2189" spans="1:20" x14ac:dyDescent="0.2">
      <c r="A2189" s="38">
        <f t="shared" ref="A2189:A2252" si="536">(A2188+1)</f>
        <v>44202</v>
      </c>
      <c r="B2189" s="39">
        <f t="shared" ca="1" si="524"/>
        <v>1763587.0611923791</v>
      </c>
      <c r="C2189" s="34">
        <f t="shared" ca="1" si="525"/>
        <v>1659233.1527636591</v>
      </c>
      <c r="D2189" s="34"/>
      <c r="E2189" s="40">
        <f ca="1">IF(A2189&lt;$B$1,VLOOKUP(A2189,[1]DI!$A$4:$B$15000,2,FALSE),0)</f>
        <v>1.9000000000000006E-2</v>
      </c>
      <c r="F2189" s="41">
        <f t="shared" ca="1" si="535"/>
        <v>1.0000746922902899</v>
      </c>
      <c r="G2189" s="41">
        <f ca="1">(TRUNC(PRODUCT($F$11:$F2188),16))</f>
        <v>1.63528698542586</v>
      </c>
      <c r="H2189" s="42">
        <f t="shared" ca="1" si="526"/>
        <v>1.59279356520284</v>
      </c>
      <c r="I2189" s="42">
        <f t="shared" ca="1" si="527"/>
        <v>1.02667855</v>
      </c>
      <c r="J2189" s="40">
        <f t="shared" ref="J2189:J2252" si="537">J2188</f>
        <v>3.5999999999999997E-2</v>
      </c>
      <c r="K2189" s="98">
        <f t="shared" si="528"/>
        <v>43840</v>
      </c>
      <c r="L2189" s="43">
        <f t="shared" si="529"/>
        <v>247</v>
      </c>
      <c r="M2189" s="44">
        <f t="shared" si="530"/>
        <v>247</v>
      </c>
      <c r="N2189" s="8">
        <f t="shared" si="531"/>
        <v>1.035273264</v>
      </c>
      <c r="O2189" s="8">
        <f t="shared" ca="1" si="532"/>
        <v>1.062892854</v>
      </c>
      <c r="P2189" s="44">
        <v>0</v>
      </c>
      <c r="Q2189" s="42">
        <f t="shared" ca="1" si="533"/>
        <v>104353.90842871999</v>
      </c>
      <c r="R2189" s="42"/>
      <c r="S2189" s="34">
        <f t="shared" si="534"/>
        <v>0</v>
      </c>
      <c r="T2189" s="34"/>
    </row>
    <row r="2190" spans="1:20" x14ac:dyDescent="0.2">
      <c r="A2190" s="38">
        <f t="shared" si="536"/>
        <v>44203</v>
      </c>
      <c r="B2190" s="39">
        <f t="shared" ca="1" si="524"/>
        <v>1763966.3253879691</v>
      </c>
      <c r="C2190" s="34">
        <f t="shared" ca="1" si="525"/>
        <v>1659233.1527636591</v>
      </c>
      <c r="D2190" s="34"/>
      <c r="E2190" s="40">
        <f ca="1">IF(A2190&lt;$B$1,VLOOKUP(A2190,[1]DI!$A$4:$B$15000,2,FALSE),0)</f>
        <v>1.9000000000000006E-2</v>
      </c>
      <c r="F2190" s="41">
        <f t="shared" ca="1" si="535"/>
        <v>1.0000746922902899</v>
      </c>
      <c r="G2190" s="41">
        <f ca="1">(TRUNC(PRODUCT($F$11:$F2189),16))</f>
        <v>1.6354091287560799</v>
      </c>
      <c r="H2190" s="42">
        <f t="shared" ca="1" si="526"/>
        <v>1.59279356520284</v>
      </c>
      <c r="I2190" s="42">
        <f t="shared" ca="1" si="527"/>
        <v>1.02675523</v>
      </c>
      <c r="J2190" s="40">
        <f t="shared" si="537"/>
        <v>3.5999999999999997E-2</v>
      </c>
      <c r="K2190" s="98">
        <f t="shared" si="528"/>
        <v>43840</v>
      </c>
      <c r="L2190" s="43">
        <f t="shared" si="529"/>
        <v>248</v>
      </c>
      <c r="M2190" s="44">
        <f t="shared" si="530"/>
        <v>248</v>
      </c>
      <c r="N2190" s="8">
        <f t="shared" si="531"/>
        <v>1.03541857</v>
      </c>
      <c r="O2190" s="8">
        <f t="shared" ca="1" si="532"/>
        <v>1.063121432</v>
      </c>
      <c r="P2190" s="44">
        <v>0</v>
      </c>
      <c r="Q2190" s="42">
        <f t="shared" ca="1" si="533"/>
        <v>104733.17262431</v>
      </c>
      <c r="R2190" s="42"/>
      <c r="S2190" s="34">
        <f t="shared" si="534"/>
        <v>0</v>
      </c>
      <c r="T2190" s="34"/>
    </row>
    <row r="2191" spans="1:20" x14ac:dyDescent="0.2">
      <c r="A2191" s="38">
        <f t="shared" si="536"/>
        <v>44204</v>
      </c>
      <c r="B2191" s="39">
        <f t="shared" ca="1" si="524"/>
        <v>1764345.6808413891</v>
      </c>
      <c r="C2191" s="34">
        <f t="shared" ca="1" si="525"/>
        <v>1659233.1527636591</v>
      </c>
      <c r="D2191" s="34"/>
      <c r="E2191" s="40">
        <f ca="1">IF(A2191&lt;$B$1,VLOOKUP(A2191,[1]DI!$A$4:$B$15000,2,FALSE),0)</f>
        <v>1.9000000000000006E-2</v>
      </c>
      <c r="F2191" s="41">
        <f t="shared" ca="1" si="535"/>
        <v>1.0000746922902899</v>
      </c>
      <c r="G2191" s="41">
        <f ca="1">(TRUNC(PRODUCT($F$11:$F2190),16))</f>
        <v>1.63553128120947</v>
      </c>
      <c r="H2191" s="42">
        <f t="shared" ca="1" si="526"/>
        <v>1.59279356520284</v>
      </c>
      <c r="I2191" s="42">
        <f t="shared" ca="1" si="527"/>
        <v>1.02683192</v>
      </c>
      <c r="J2191" s="40">
        <f t="shared" si="537"/>
        <v>3.5999999999999997E-2</v>
      </c>
      <c r="K2191" s="98">
        <f t="shared" si="528"/>
        <v>43840</v>
      </c>
      <c r="L2191" s="43">
        <f t="shared" si="529"/>
        <v>249</v>
      </c>
      <c r="M2191" s="44">
        <f t="shared" si="530"/>
        <v>249</v>
      </c>
      <c r="N2191" s="8">
        <f t="shared" si="531"/>
        <v>1.0355638970000001</v>
      </c>
      <c r="O2191" s="8">
        <f t="shared" ca="1" si="532"/>
        <v>1.0633500650000001</v>
      </c>
      <c r="P2191" s="44">
        <v>0</v>
      </c>
      <c r="Q2191" s="42">
        <f t="shared" ca="1" si="533"/>
        <v>105112.52807773001</v>
      </c>
      <c r="R2191" s="42"/>
      <c r="S2191" s="34">
        <f t="shared" si="534"/>
        <v>0</v>
      </c>
      <c r="T2191" s="34"/>
    </row>
    <row r="2192" spans="1:20" x14ac:dyDescent="0.2">
      <c r="A2192" s="38">
        <f t="shared" si="536"/>
        <v>44205</v>
      </c>
      <c r="B2192" s="39">
        <f t="shared" ca="1" si="524"/>
        <v>1764725.1225749291</v>
      </c>
      <c r="C2192" s="34">
        <f t="shared" ca="1" si="525"/>
        <v>1659233.1527636591</v>
      </c>
      <c r="D2192" s="34"/>
      <c r="E2192" s="40">
        <f ca="1">IF(A2192&lt;$B$1,VLOOKUP(A2192,[1]DI!$A$4:$B$15000,2,FALSE),0)</f>
        <v>0</v>
      </c>
      <c r="F2192" s="41">
        <f t="shared" ca="1" si="535"/>
        <v>1</v>
      </c>
      <c r="G2192" s="41">
        <f ca="1">(TRUNC(PRODUCT($F$11:$F2191),16))</f>
        <v>1.6356534427867</v>
      </c>
      <c r="H2192" s="42">
        <f t="shared" ca="1" si="526"/>
        <v>1.59279356520284</v>
      </c>
      <c r="I2192" s="42">
        <f t="shared" ca="1" si="527"/>
        <v>1.0269086199999999</v>
      </c>
      <c r="J2192" s="40">
        <f t="shared" si="537"/>
        <v>3.5999999999999997E-2</v>
      </c>
      <c r="K2192" s="98">
        <f t="shared" si="528"/>
        <v>43840</v>
      </c>
      <c r="L2192" s="43">
        <f t="shared" si="529"/>
        <v>249</v>
      </c>
      <c r="M2192" s="44">
        <f t="shared" si="530"/>
        <v>250</v>
      </c>
      <c r="N2192" s="8">
        <f t="shared" si="531"/>
        <v>1.035709244</v>
      </c>
      <c r="O2192" s="8">
        <f t="shared" ca="1" si="532"/>
        <v>1.06357875</v>
      </c>
      <c r="P2192" s="44">
        <v>0</v>
      </c>
      <c r="Q2192" s="42">
        <f t="shared" ca="1" si="533"/>
        <v>105491.96981127</v>
      </c>
      <c r="R2192" s="42"/>
      <c r="S2192" s="34">
        <f t="shared" si="534"/>
        <v>0</v>
      </c>
      <c r="T2192" s="34"/>
    </row>
    <row r="2193" spans="1:20" x14ac:dyDescent="0.2">
      <c r="A2193" s="38">
        <f t="shared" si="536"/>
        <v>44206</v>
      </c>
      <c r="B2193" s="39">
        <f t="shared" ca="1" si="524"/>
        <v>1764725.1225749291</v>
      </c>
      <c r="C2193" s="34">
        <f t="shared" ca="1" si="525"/>
        <v>1659233.1527636591</v>
      </c>
      <c r="D2193" s="34"/>
      <c r="E2193" s="40">
        <f ca="1">IF(A2193&lt;$B$1,VLOOKUP(A2193,[1]DI!$A$4:$B$15000,2,FALSE),0)</f>
        <v>0</v>
      </c>
      <c r="F2193" s="41">
        <f t="shared" ca="1" si="535"/>
        <v>1</v>
      </c>
      <c r="G2193" s="41">
        <f ca="1">(TRUNC(PRODUCT($F$11:$F2192),16))</f>
        <v>1.6356534427867</v>
      </c>
      <c r="H2193" s="42">
        <f t="shared" ca="1" si="526"/>
        <v>1.59279356520284</v>
      </c>
      <c r="I2193" s="42">
        <f t="shared" ca="1" si="527"/>
        <v>1.0269086199999999</v>
      </c>
      <c r="J2193" s="40">
        <f t="shared" si="537"/>
        <v>3.5999999999999997E-2</v>
      </c>
      <c r="K2193" s="98">
        <f t="shared" si="528"/>
        <v>43840</v>
      </c>
      <c r="L2193" s="43">
        <f t="shared" si="529"/>
        <v>249</v>
      </c>
      <c r="M2193" s="44">
        <f t="shared" si="530"/>
        <v>250</v>
      </c>
      <c r="N2193" s="8">
        <f t="shared" si="531"/>
        <v>1.035709244</v>
      </c>
      <c r="O2193" s="8">
        <f t="shared" ca="1" si="532"/>
        <v>1.06357875</v>
      </c>
      <c r="P2193" s="44">
        <v>0</v>
      </c>
      <c r="Q2193" s="42">
        <f t="shared" ca="1" si="533"/>
        <v>105491.96981127</v>
      </c>
      <c r="R2193" s="42"/>
      <c r="S2193" s="34">
        <f t="shared" si="534"/>
        <v>0</v>
      </c>
      <c r="T2193" s="34"/>
    </row>
    <row r="2194" spans="1:20" x14ac:dyDescent="0.2">
      <c r="A2194" s="38">
        <f t="shared" si="536"/>
        <v>44207</v>
      </c>
      <c r="B2194" s="39">
        <f t="shared" ca="1" si="524"/>
        <v>1764725.1225749291</v>
      </c>
      <c r="C2194" s="34">
        <f t="shared" ca="1" si="525"/>
        <v>1659233.1527636591</v>
      </c>
      <c r="D2194" s="34"/>
      <c r="E2194" s="40">
        <f ca="1">IF(A2194&lt;$B$1,VLOOKUP(A2194,[1]DI!$A$4:$B$15000,2,FALSE),0)</f>
        <v>1.9000000000000006E-2</v>
      </c>
      <c r="F2194" s="41">
        <f t="shared" ca="1" si="535"/>
        <v>1.0000746922902899</v>
      </c>
      <c r="G2194" s="41">
        <f ca="1">(TRUNC(PRODUCT($F$11:$F2193),16))</f>
        <v>1.6356534427867</v>
      </c>
      <c r="H2194" s="42">
        <f t="shared" ca="1" si="526"/>
        <v>1.59279356520284</v>
      </c>
      <c r="I2194" s="42">
        <f t="shared" ca="1" si="527"/>
        <v>1.0269086199999999</v>
      </c>
      <c r="J2194" s="40">
        <f t="shared" si="537"/>
        <v>3.5999999999999997E-2</v>
      </c>
      <c r="K2194" s="98">
        <f t="shared" si="528"/>
        <v>43840</v>
      </c>
      <c r="L2194" s="43">
        <f t="shared" si="529"/>
        <v>250</v>
      </c>
      <c r="M2194" s="44">
        <f t="shared" si="530"/>
        <v>250</v>
      </c>
      <c r="N2194" s="8">
        <f t="shared" si="531"/>
        <v>1.035709244</v>
      </c>
      <c r="O2194" s="8">
        <f t="shared" ca="1" si="532"/>
        <v>1.06357875</v>
      </c>
      <c r="P2194" s="44">
        <v>0</v>
      </c>
      <c r="Q2194" s="42">
        <f t="shared" ca="1" si="533"/>
        <v>105491.96981127</v>
      </c>
      <c r="R2194" s="42"/>
      <c r="S2194" s="34">
        <f t="shared" si="534"/>
        <v>0</v>
      </c>
      <c r="T2194" s="34"/>
    </row>
    <row r="2195" spans="1:20" x14ac:dyDescent="0.2">
      <c r="A2195" s="38">
        <f t="shared" si="536"/>
        <v>44208</v>
      </c>
      <c r="B2195" s="39">
        <f t="shared" ca="1" si="524"/>
        <v>1765104.6389739593</v>
      </c>
      <c r="C2195" s="34">
        <f t="shared" ca="1" si="525"/>
        <v>1659233.1527636591</v>
      </c>
      <c r="D2195" s="34"/>
      <c r="E2195" s="40">
        <f ca="1">IF(A2195&lt;$B$1,VLOOKUP(A2195,[1]DI!$A$4:$B$15000,2,FALSE),0)</f>
        <v>1.9000000000000006E-2</v>
      </c>
      <c r="F2195" s="41">
        <f t="shared" ca="1" si="535"/>
        <v>1.0000746922902899</v>
      </c>
      <c r="G2195" s="41">
        <f ca="1">(TRUNC(PRODUCT($F$11:$F2194),16))</f>
        <v>1.63577561348846</v>
      </c>
      <c r="H2195" s="42">
        <f t="shared" ca="1" si="526"/>
        <v>1.59279356520284</v>
      </c>
      <c r="I2195" s="42">
        <f t="shared" ca="1" si="527"/>
        <v>1.0269853200000001</v>
      </c>
      <c r="J2195" s="40">
        <f t="shared" si="537"/>
        <v>3.5999999999999997E-2</v>
      </c>
      <c r="K2195" s="98">
        <f t="shared" si="528"/>
        <v>43840</v>
      </c>
      <c r="L2195" s="43">
        <f t="shared" si="529"/>
        <v>251</v>
      </c>
      <c r="M2195" s="44">
        <f t="shared" si="530"/>
        <v>251</v>
      </c>
      <c r="N2195" s="8">
        <f t="shared" si="531"/>
        <v>1.0358546120000001</v>
      </c>
      <c r="O2195" s="8">
        <f t="shared" ca="1" si="532"/>
        <v>1.0638074799999999</v>
      </c>
      <c r="P2195" s="44">
        <v>0</v>
      </c>
      <c r="Q2195" s="42">
        <f t="shared" ca="1" si="533"/>
        <v>105871.48621030001</v>
      </c>
      <c r="R2195" s="42"/>
      <c r="S2195" s="34">
        <f t="shared" si="534"/>
        <v>0</v>
      </c>
      <c r="T2195" s="34"/>
    </row>
    <row r="2196" spans="1:20" x14ac:dyDescent="0.2">
      <c r="A2196" s="38">
        <f t="shared" si="536"/>
        <v>44209</v>
      </c>
      <c r="B2196" s="39">
        <f t="shared" ca="1" si="524"/>
        <v>1765484.2433123491</v>
      </c>
      <c r="C2196" s="34">
        <f t="shared" ca="1" si="525"/>
        <v>1659233.1527636591</v>
      </c>
      <c r="D2196" s="34"/>
      <c r="E2196" s="40">
        <f ca="1">IF(A2196&lt;$B$1,VLOOKUP(A2196,[1]DI!$A$4:$B$15000,2,FALSE),0)</f>
        <v>1.9000000000000006E-2</v>
      </c>
      <c r="F2196" s="41">
        <f t="shared" ca="1" si="535"/>
        <v>1.0000746922902899</v>
      </c>
      <c r="G2196" s="41">
        <f ca="1">(TRUNC(PRODUCT($F$11:$F2195),16))</f>
        <v>1.6358977933154299</v>
      </c>
      <c r="H2196" s="42">
        <f t="shared" ca="1" si="526"/>
        <v>1.59279356520284</v>
      </c>
      <c r="I2196" s="42">
        <f t="shared" ca="1" si="527"/>
        <v>1.02706203</v>
      </c>
      <c r="J2196" s="40">
        <f t="shared" si="537"/>
        <v>3.5999999999999997E-2</v>
      </c>
      <c r="K2196" s="98">
        <f t="shared" si="528"/>
        <v>43840</v>
      </c>
      <c r="L2196" s="43">
        <f t="shared" si="529"/>
        <v>252</v>
      </c>
      <c r="M2196" s="44">
        <f t="shared" si="530"/>
        <v>252</v>
      </c>
      <c r="N2196" s="8">
        <f t="shared" si="531"/>
        <v>1.036</v>
      </c>
      <c r="O2196" s="8">
        <f t="shared" ca="1" si="532"/>
        <v>1.064036263</v>
      </c>
      <c r="P2196" s="44">
        <v>0</v>
      </c>
      <c r="Q2196" s="42">
        <f t="shared" ca="1" si="533"/>
        <v>106251.09054869</v>
      </c>
      <c r="R2196" s="42"/>
      <c r="S2196" s="34">
        <f t="shared" si="534"/>
        <v>0</v>
      </c>
      <c r="T2196" s="34"/>
    </row>
    <row r="2197" spans="1:20" x14ac:dyDescent="0.2">
      <c r="A2197" s="38">
        <f t="shared" si="536"/>
        <v>44210</v>
      </c>
      <c r="B2197" s="39">
        <f t="shared" ca="1" si="524"/>
        <v>1765863.9189977592</v>
      </c>
      <c r="C2197" s="34">
        <f t="shared" ca="1" si="525"/>
        <v>1659233.1527636591</v>
      </c>
      <c r="D2197" s="34"/>
      <c r="E2197" s="40">
        <f ca="1">IF(A2197&lt;$B$1,VLOOKUP(A2197,[1]DI!$A$4:$B$15000,2,FALSE),0)</f>
        <v>1.9000000000000006E-2</v>
      </c>
      <c r="F2197" s="41">
        <f t="shared" ca="1" si="535"/>
        <v>1.0000746922902899</v>
      </c>
      <c r="G2197" s="41">
        <f ca="1">(TRUNC(PRODUCT($F$11:$F2196),16))</f>
        <v>1.6360199822682999</v>
      </c>
      <c r="H2197" s="42">
        <f t="shared" ca="1" si="526"/>
        <v>1.59279356520284</v>
      </c>
      <c r="I2197" s="42">
        <f t="shared" ca="1" si="527"/>
        <v>1.0271387400000001</v>
      </c>
      <c r="J2197" s="40">
        <f t="shared" si="537"/>
        <v>3.5999999999999997E-2</v>
      </c>
      <c r="K2197" s="98">
        <f t="shared" si="528"/>
        <v>43840</v>
      </c>
      <c r="L2197" s="43">
        <f t="shared" si="529"/>
        <v>253</v>
      </c>
      <c r="M2197" s="44">
        <f t="shared" si="530"/>
        <v>253</v>
      </c>
      <c r="N2197" s="8">
        <f t="shared" si="531"/>
        <v>1.0361454080000001</v>
      </c>
      <c r="O2197" s="8">
        <f t="shared" ca="1" si="532"/>
        <v>1.0642650890000001</v>
      </c>
      <c r="P2197" s="44">
        <v>0</v>
      </c>
      <c r="Q2197" s="42">
        <f t="shared" ca="1" si="533"/>
        <v>106630.7662341</v>
      </c>
      <c r="R2197" s="42"/>
      <c r="S2197" s="34">
        <f t="shared" si="534"/>
        <v>0</v>
      </c>
      <c r="T2197" s="34"/>
    </row>
    <row r="2198" spans="1:20" x14ac:dyDescent="0.2">
      <c r="A2198" s="38">
        <f t="shared" si="536"/>
        <v>44211</v>
      </c>
      <c r="B2198" s="39">
        <f t="shared" ca="1" si="524"/>
        <v>1766243.6842817692</v>
      </c>
      <c r="C2198" s="34">
        <f t="shared" ca="1" si="525"/>
        <v>1659233.1527636591</v>
      </c>
      <c r="D2198" s="34"/>
      <c r="E2198" s="40">
        <f ca="1">IF(A2198&lt;$B$1,VLOOKUP(A2198,[1]DI!$A$4:$B$15000,2,FALSE),0)</f>
        <v>1.9000000000000006E-2</v>
      </c>
      <c r="F2198" s="41">
        <f t="shared" ca="1" si="535"/>
        <v>1.0000746922902899</v>
      </c>
      <c r="G2198" s="41">
        <f ca="1">(TRUNC(PRODUCT($F$11:$F2197),16))</f>
        <v>1.6361421803477301</v>
      </c>
      <c r="H2198" s="42">
        <f t="shared" ca="1" si="526"/>
        <v>1.59279356520284</v>
      </c>
      <c r="I2198" s="42">
        <f t="shared" ca="1" si="527"/>
        <v>1.0272154600000001</v>
      </c>
      <c r="J2198" s="40">
        <f t="shared" si="537"/>
        <v>3.5999999999999997E-2</v>
      </c>
      <c r="K2198" s="98">
        <f t="shared" si="528"/>
        <v>43840</v>
      </c>
      <c r="L2198" s="43">
        <f t="shared" si="529"/>
        <v>254</v>
      </c>
      <c r="M2198" s="44">
        <f t="shared" si="530"/>
        <v>254</v>
      </c>
      <c r="N2198" s="8">
        <f t="shared" si="531"/>
        <v>1.0362908369999999</v>
      </c>
      <c r="O2198" s="8">
        <f t="shared" ca="1" si="532"/>
        <v>1.0644939689999999</v>
      </c>
      <c r="P2198" s="44">
        <v>0</v>
      </c>
      <c r="Q2198" s="42">
        <f t="shared" ca="1" si="533"/>
        <v>107010.53151811</v>
      </c>
      <c r="R2198" s="42"/>
      <c r="S2198" s="34">
        <f t="shared" si="534"/>
        <v>0</v>
      </c>
      <c r="T2198" s="34"/>
    </row>
    <row r="2199" spans="1:20" x14ac:dyDescent="0.2">
      <c r="A2199" s="38">
        <f t="shared" si="536"/>
        <v>44212</v>
      </c>
      <c r="B2199" s="39">
        <f t="shared" ca="1" si="524"/>
        <v>1766623.5391643592</v>
      </c>
      <c r="C2199" s="34">
        <f t="shared" ca="1" si="525"/>
        <v>1659233.1527636591</v>
      </c>
      <c r="D2199" s="34"/>
      <c r="E2199" s="40">
        <f ca="1">IF(A2199&lt;$B$1,VLOOKUP(A2199,[1]DI!$A$4:$B$15000,2,FALSE),0)</f>
        <v>0</v>
      </c>
      <c r="F2199" s="41">
        <f t="shared" ca="1" si="535"/>
        <v>1</v>
      </c>
      <c r="G2199" s="41">
        <f ca="1">(TRUNC(PRODUCT($F$11:$F2198),16))</f>
        <v>1.6362643875544201</v>
      </c>
      <c r="H2199" s="42">
        <f t="shared" ca="1" si="526"/>
        <v>1.59279356520284</v>
      </c>
      <c r="I2199" s="42">
        <f t="shared" ca="1" si="527"/>
        <v>1.02729219</v>
      </c>
      <c r="J2199" s="40">
        <f t="shared" si="537"/>
        <v>3.5999999999999997E-2</v>
      </c>
      <c r="K2199" s="98">
        <f t="shared" si="528"/>
        <v>43840</v>
      </c>
      <c r="L2199" s="43">
        <f t="shared" si="529"/>
        <v>254</v>
      </c>
      <c r="M2199" s="44">
        <f t="shared" si="530"/>
        <v>255</v>
      </c>
      <c r="N2199" s="8">
        <f t="shared" si="531"/>
        <v>1.0364362869999999</v>
      </c>
      <c r="O2199" s="8">
        <f t="shared" ca="1" si="532"/>
        <v>1.0647229030000001</v>
      </c>
      <c r="P2199" s="44">
        <v>0</v>
      </c>
      <c r="Q2199" s="42">
        <f t="shared" ca="1" si="533"/>
        <v>107390.38640069999</v>
      </c>
      <c r="R2199" s="42"/>
      <c r="S2199" s="34">
        <f t="shared" si="534"/>
        <v>0</v>
      </c>
      <c r="T2199" s="34"/>
    </row>
    <row r="2200" spans="1:20" x14ac:dyDescent="0.2">
      <c r="A2200" s="38">
        <f t="shared" si="536"/>
        <v>44213</v>
      </c>
      <c r="B2200" s="39">
        <f t="shared" ca="1" si="524"/>
        <v>1766623.5391643592</v>
      </c>
      <c r="C2200" s="34">
        <f t="shared" ca="1" si="525"/>
        <v>1659233.1527636591</v>
      </c>
      <c r="D2200" s="34"/>
      <c r="E2200" s="40">
        <f ca="1">IF(A2200&lt;$B$1,VLOOKUP(A2200,[1]DI!$A$4:$B$15000,2,FALSE),0)</f>
        <v>0</v>
      </c>
      <c r="F2200" s="41">
        <f t="shared" ca="1" si="535"/>
        <v>1</v>
      </c>
      <c r="G2200" s="41">
        <f ca="1">(TRUNC(PRODUCT($F$11:$F2199),16))</f>
        <v>1.6362643875544201</v>
      </c>
      <c r="H2200" s="42">
        <f t="shared" ca="1" si="526"/>
        <v>1.59279356520284</v>
      </c>
      <c r="I2200" s="42">
        <f t="shared" ca="1" si="527"/>
        <v>1.02729219</v>
      </c>
      <c r="J2200" s="40">
        <f t="shared" si="537"/>
        <v>3.5999999999999997E-2</v>
      </c>
      <c r="K2200" s="98">
        <f t="shared" si="528"/>
        <v>43840</v>
      </c>
      <c r="L2200" s="43">
        <f t="shared" si="529"/>
        <v>254</v>
      </c>
      <c r="M2200" s="44">
        <f t="shared" si="530"/>
        <v>255</v>
      </c>
      <c r="N2200" s="8">
        <f t="shared" si="531"/>
        <v>1.0364362869999999</v>
      </c>
      <c r="O2200" s="8">
        <f t="shared" ca="1" si="532"/>
        <v>1.0647229030000001</v>
      </c>
      <c r="P2200" s="44">
        <v>0</v>
      </c>
      <c r="Q2200" s="42">
        <f t="shared" ca="1" si="533"/>
        <v>107390.38640069999</v>
      </c>
      <c r="R2200" s="42"/>
      <c r="S2200" s="34">
        <f t="shared" si="534"/>
        <v>0</v>
      </c>
      <c r="T2200" s="34"/>
    </row>
    <row r="2201" spans="1:20" x14ac:dyDescent="0.2">
      <c r="A2201" s="38">
        <f t="shared" si="536"/>
        <v>44214</v>
      </c>
      <c r="B2201" s="39">
        <f t="shared" ca="1" si="524"/>
        <v>1766623.5391643592</v>
      </c>
      <c r="C2201" s="34">
        <f t="shared" ca="1" si="525"/>
        <v>1659233.1527636591</v>
      </c>
      <c r="D2201" s="34"/>
      <c r="E2201" s="40">
        <f ca="1">IF(A2201&lt;$B$1,VLOOKUP(A2201,[1]DI!$A$4:$B$15000,2,FALSE),0)</f>
        <v>1.9000000000000006E-2</v>
      </c>
      <c r="F2201" s="41">
        <f t="shared" ca="1" si="535"/>
        <v>1.0000746922902899</v>
      </c>
      <c r="G2201" s="41">
        <f ca="1">(TRUNC(PRODUCT($F$11:$F2200),16))</f>
        <v>1.6362643875544201</v>
      </c>
      <c r="H2201" s="42">
        <f t="shared" ca="1" si="526"/>
        <v>1.59279356520284</v>
      </c>
      <c r="I2201" s="42">
        <f t="shared" ca="1" si="527"/>
        <v>1.02729219</v>
      </c>
      <c r="J2201" s="40">
        <f t="shared" si="537"/>
        <v>3.5999999999999997E-2</v>
      </c>
      <c r="K2201" s="98">
        <f t="shared" si="528"/>
        <v>43840</v>
      </c>
      <c r="L2201" s="43">
        <f t="shared" si="529"/>
        <v>255</v>
      </c>
      <c r="M2201" s="44">
        <f t="shared" si="530"/>
        <v>255</v>
      </c>
      <c r="N2201" s="8">
        <f t="shared" si="531"/>
        <v>1.0364362869999999</v>
      </c>
      <c r="O2201" s="8">
        <f t="shared" ca="1" si="532"/>
        <v>1.0647229030000001</v>
      </c>
      <c r="P2201" s="44">
        <v>0</v>
      </c>
      <c r="Q2201" s="42">
        <f t="shared" ca="1" si="533"/>
        <v>107390.38640069999</v>
      </c>
      <c r="R2201" s="42"/>
      <c r="S2201" s="34">
        <f t="shared" si="534"/>
        <v>0</v>
      </c>
      <c r="T2201" s="34"/>
    </row>
    <row r="2202" spans="1:20" x14ac:dyDescent="0.2">
      <c r="A2202" s="38">
        <f t="shared" si="536"/>
        <v>44215</v>
      </c>
      <c r="B2202" s="39">
        <f t="shared" ca="1" si="524"/>
        <v>1767003.4637347492</v>
      </c>
      <c r="C2202" s="34">
        <f t="shared" ca="1" si="525"/>
        <v>1659233.1527636591</v>
      </c>
      <c r="D2202" s="34"/>
      <c r="E2202" s="40">
        <f ca="1">IF(A2202&lt;$B$1,VLOOKUP(A2202,[1]DI!$A$4:$B$15000,2,FALSE),0)</f>
        <v>1.9000000000000006E-2</v>
      </c>
      <c r="F2202" s="41">
        <f t="shared" ca="1" si="535"/>
        <v>1.0000746922902899</v>
      </c>
      <c r="G2202" s="41">
        <f ca="1">(TRUNC(PRODUCT($F$11:$F2201),16))</f>
        <v>1.63638660388905</v>
      </c>
      <c r="H2202" s="42">
        <f t="shared" ca="1" si="526"/>
        <v>1.59279356520284</v>
      </c>
      <c r="I2202" s="42">
        <f t="shared" ca="1" si="527"/>
        <v>1.02736892</v>
      </c>
      <c r="J2202" s="40">
        <f t="shared" si="537"/>
        <v>3.5999999999999997E-2</v>
      </c>
      <c r="K2202" s="98">
        <f t="shared" si="528"/>
        <v>43840</v>
      </c>
      <c r="L2202" s="43">
        <f t="shared" si="529"/>
        <v>256</v>
      </c>
      <c r="M2202" s="44">
        <f t="shared" si="530"/>
        <v>256</v>
      </c>
      <c r="N2202" s="8">
        <f t="shared" si="531"/>
        <v>1.0365817559999999</v>
      </c>
      <c r="O2202" s="8">
        <f t="shared" ca="1" si="532"/>
        <v>1.0649518790000001</v>
      </c>
      <c r="P2202" s="44">
        <v>0</v>
      </c>
      <c r="Q2202" s="42">
        <f t="shared" ca="1" si="533"/>
        <v>107770.31097109</v>
      </c>
      <c r="R2202" s="42"/>
      <c r="S2202" s="34">
        <f t="shared" si="534"/>
        <v>0</v>
      </c>
      <c r="T2202" s="34"/>
    </row>
    <row r="2203" spans="1:20" x14ac:dyDescent="0.2">
      <c r="A2203" s="38">
        <f t="shared" si="536"/>
        <v>44216</v>
      </c>
      <c r="B2203" s="39">
        <f t="shared" ca="1" si="524"/>
        <v>1767383.4795629592</v>
      </c>
      <c r="C2203" s="34">
        <f t="shared" ca="1" si="525"/>
        <v>1659233.1527636591</v>
      </c>
      <c r="D2203" s="34"/>
      <c r="E2203" s="40">
        <f ca="1">IF(A2203&lt;$B$1,VLOOKUP(A2203,[1]DI!$A$4:$B$15000,2,FALSE),0)</f>
        <v>1.9000000000000006E-2</v>
      </c>
      <c r="F2203" s="41">
        <f t="shared" ca="1" si="535"/>
        <v>1.0000746922902899</v>
      </c>
      <c r="G2203" s="41">
        <f ca="1">(TRUNC(PRODUCT($F$11:$F2202),16))</f>
        <v>1.63650882935229</v>
      </c>
      <c r="H2203" s="42">
        <f t="shared" ca="1" si="526"/>
        <v>1.59279356520284</v>
      </c>
      <c r="I2203" s="42">
        <f t="shared" ca="1" si="527"/>
        <v>1.0274456599999999</v>
      </c>
      <c r="J2203" s="40">
        <f t="shared" si="537"/>
        <v>3.5999999999999997E-2</v>
      </c>
      <c r="K2203" s="98">
        <f t="shared" si="528"/>
        <v>43840</v>
      </c>
      <c r="L2203" s="43">
        <f t="shared" si="529"/>
        <v>257</v>
      </c>
      <c r="M2203" s="44">
        <f t="shared" si="530"/>
        <v>257</v>
      </c>
      <c r="N2203" s="8">
        <f t="shared" si="531"/>
        <v>1.0367272460000001</v>
      </c>
      <c r="O2203" s="8">
        <f t="shared" ca="1" si="532"/>
        <v>1.06518091</v>
      </c>
      <c r="P2203" s="44">
        <v>0</v>
      </c>
      <c r="Q2203" s="42">
        <f t="shared" ca="1" si="533"/>
        <v>108150.3267993</v>
      </c>
      <c r="R2203" s="42"/>
      <c r="S2203" s="34">
        <f t="shared" si="534"/>
        <v>0</v>
      </c>
      <c r="T2203" s="34"/>
    </row>
    <row r="2204" spans="1:20" x14ac:dyDescent="0.2">
      <c r="A2204" s="38">
        <f t="shared" si="536"/>
        <v>44217</v>
      </c>
      <c r="B2204" s="39">
        <f t="shared" ca="1" si="524"/>
        <v>1767763.5667381992</v>
      </c>
      <c r="C2204" s="34">
        <f t="shared" ca="1" si="525"/>
        <v>1659233.1527636591</v>
      </c>
      <c r="D2204" s="34"/>
      <c r="E2204" s="40">
        <f ca="1">IF(A2204&lt;$B$1,VLOOKUP(A2204,[1]DI!$A$4:$B$15000,2,FALSE),0)</f>
        <v>1.9000000000000006E-2</v>
      </c>
      <c r="F2204" s="41">
        <f t="shared" ca="1" si="535"/>
        <v>1.0000746922902899</v>
      </c>
      <c r="G2204" s="41">
        <f ca="1">(TRUNC(PRODUCT($F$11:$F2203),16))</f>
        <v>1.63663106394484</v>
      </c>
      <c r="H2204" s="42">
        <f t="shared" ca="1" si="526"/>
        <v>1.59279356520284</v>
      </c>
      <c r="I2204" s="42">
        <f t="shared" ca="1" si="527"/>
        <v>1.0275224000000001</v>
      </c>
      <c r="J2204" s="40">
        <f t="shared" si="537"/>
        <v>3.5999999999999997E-2</v>
      </c>
      <c r="K2204" s="98">
        <f t="shared" si="528"/>
        <v>43840</v>
      </c>
      <c r="L2204" s="43">
        <f t="shared" si="529"/>
        <v>258</v>
      </c>
      <c r="M2204" s="44">
        <f t="shared" si="530"/>
        <v>258</v>
      </c>
      <c r="N2204" s="8">
        <f t="shared" si="531"/>
        <v>1.036872757</v>
      </c>
      <c r="O2204" s="8">
        <f t="shared" ca="1" si="532"/>
        <v>1.065409984</v>
      </c>
      <c r="P2204" s="44">
        <v>0</v>
      </c>
      <c r="Q2204" s="42">
        <f t="shared" ca="1" si="533"/>
        <v>108530.41397454</v>
      </c>
      <c r="R2204" s="42"/>
      <c r="S2204" s="34">
        <f t="shared" si="534"/>
        <v>0</v>
      </c>
      <c r="T2204" s="34"/>
    </row>
    <row r="2205" spans="1:20" x14ac:dyDescent="0.2">
      <c r="A2205" s="38">
        <f t="shared" si="536"/>
        <v>44218</v>
      </c>
      <c r="B2205" s="39">
        <f t="shared" ca="1" si="524"/>
        <v>1768143.7418527892</v>
      </c>
      <c r="C2205" s="34">
        <f t="shared" ca="1" si="525"/>
        <v>1659233.1527636591</v>
      </c>
      <c r="D2205" s="34"/>
      <c r="E2205" s="40">
        <f ca="1">IF(A2205&lt;$B$1,VLOOKUP(A2205,[1]DI!$A$4:$B$15000,2,FALSE),0)</f>
        <v>1.9000000000000006E-2</v>
      </c>
      <c r="F2205" s="41">
        <f t="shared" ca="1" si="535"/>
        <v>1.0000746922902899</v>
      </c>
      <c r="G2205" s="41">
        <f ca="1">(TRUNC(PRODUCT($F$11:$F2204),16))</f>
        <v>1.6367533076673599</v>
      </c>
      <c r="H2205" s="42">
        <f t="shared" ca="1" si="526"/>
        <v>1.59279356520284</v>
      </c>
      <c r="I2205" s="42">
        <f t="shared" ca="1" si="527"/>
        <v>1.0275991499999999</v>
      </c>
      <c r="J2205" s="40">
        <f t="shared" si="537"/>
        <v>3.5999999999999997E-2</v>
      </c>
      <c r="K2205" s="98">
        <f t="shared" si="528"/>
        <v>43840</v>
      </c>
      <c r="L2205" s="43">
        <f t="shared" si="529"/>
        <v>259</v>
      </c>
      <c r="M2205" s="44">
        <f t="shared" si="530"/>
        <v>259</v>
      </c>
      <c r="N2205" s="8">
        <f t="shared" si="531"/>
        <v>1.0370182880000001</v>
      </c>
      <c r="O2205" s="8">
        <f t="shared" ca="1" si="532"/>
        <v>1.0656391110000001</v>
      </c>
      <c r="P2205" s="44">
        <v>0</v>
      </c>
      <c r="Q2205" s="42">
        <f t="shared" ca="1" si="533"/>
        <v>108910.58908912999</v>
      </c>
      <c r="R2205" s="42"/>
      <c r="S2205" s="34">
        <f t="shared" si="534"/>
        <v>0</v>
      </c>
      <c r="T2205" s="34"/>
    </row>
    <row r="2206" spans="1:20" x14ac:dyDescent="0.2">
      <c r="A2206" s="38">
        <f t="shared" si="536"/>
        <v>44219</v>
      </c>
      <c r="B2206" s="39">
        <f t="shared" ca="1" si="524"/>
        <v>1768523.9899736391</v>
      </c>
      <c r="C2206" s="34">
        <f t="shared" ca="1" si="525"/>
        <v>1659233.1527636591</v>
      </c>
      <c r="D2206" s="34"/>
      <c r="E2206" s="40">
        <f ca="1">IF(A2206&lt;$B$1,VLOOKUP(A2206,[1]DI!$A$4:$B$15000,2,FALSE),0)</f>
        <v>0</v>
      </c>
      <c r="F2206" s="41">
        <f t="shared" ca="1" si="535"/>
        <v>1</v>
      </c>
      <c r="G2206" s="41">
        <f ca="1">(TRUNC(PRODUCT($F$11:$F2205),16))</f>
        <v>1.6368755605205501</v>
      </c>
      <c r="H2206" s="42">
        <f t="shared" ca="1" si="526"/>
        <v>1.59279356520284</v>
      </c>
      <c r="I2206" s="42">
        <f t="shared" ca="1" si="527"/>
        <v>1.0276759</v>
      </c>
      <c r="J2206" s="40">
        <f t="shared" si="537"/>
        <v>3.5999999999999997E-2</v>
      </c>
      <c r="K2206" s="98">
        <f t="shared" si="528"/>
        <v>43840</v>
      </c>
      <c r="L2206" s="43">
        <f t="shared" si="529"/>
        <v>259</v>
      </c>
      <c r="M2206" s="44">
        <f t="shared" si="530"/>
        <v>260</v>
      </c>
      <c r="N2206" s="8">
        <f t="shared" si="531"/>
        <v>1.037163839</v>
      </c>
      <c r="O2206" s="8">
        <f t="shared" ca="1" si="532"/>
        <v>1.0658682820000001</v>
      </c>
      <c r="P2206" s="44">
        <v>0</v>
      </c>
      <c r="Q2206" s="42">
        <f t="shared" ca="1" si="533"/>
        <v>109290.83720998</v>
      </c>
      <c r="R2206" s="42"/>
      <c r="S2206" s="34">
        <f t="shared" si="534"/>
        <v>0</v>
      </c>
      <c r="T2206" s="34"/>
    </row>
    <row r="2207" spans="1:20" x14ac:dyDescent="0.2">
      <c r="A2207" s="38">
        <f t="shared" si="536"/>
        <v>44220</v>
      </c>
      <c r="B2207" s="39">
        <f t="shared" ca="1" si="524"/>
        <v>1768523.9899736391</v>
      </c>
      <c r="C2207" s="34">
        <f t="shared" ca="1" si="525"/>
        <v>1659233.1527636591</v>
      </c>
      <c r="D2207" s="34"/>
      <c r="E2207" s="40">
        <f ca="1">IF(A2207&lt;$B$1,VLOOKUP(A2207,[1]DI!$A$4:$B$15000,2,FALSE),0)</f>
        <v>0</v>
      </c>
      <c r="F2207" s="41">
        <f t="shared" ca="1" si="535"/>
        <v>1</v>
      </c>
      <c r="G2207" s="41">
        <f ca="1">(TRUNC(PRODUCT($F$11:$F2206),16))</f>
        <v>1.6368755605205501</v>
      </c>
      <c r="H2207" s="42">
        <f t="shared" ca="1" si="526"/>
        <v>1.59279356520284</v>
      </c>
      <c r="I2207" s="42">
        <f t="shared" ca="1" si="527"/>
        <v>1.0276759</v>
      </c>
      <c r="J2207" s="40">
        <f t="shared" si="537"/>
        <v>3.5999999999999997E-2</v>
      </c>
      <c r="K2207" s="98">
        <f t="shared" si="528"/>
        <v>43840</v>
      </c>
      <c r="L2207" s="43">
        <f t="shared" si="529"/>
        <v>259</v>
      </c>
      <c r="M2207" s="44">
        <f t="shared" si="530"/>
        <v>260</v>
      </c>
      <c r="N2207" s="8">
        <f t="shared" si="531"/>
        <v>1.037163839</v>
      </c>
      <c r="O2207" s="8">
        <f t="shared" ca="1" si="532"/>
        <v>1.0658682820000001</v>
      </c>
      <c r="P2207" s="44">
        <v>0</v>
      </c>
      <c r="Q2207" s="42">
        <f t="shared" ca="1" si="533"/>
        <v>109290.83720998</v>
      </c>
      <c r="R2207" s="42"/>
      <c r="S2207" s="34">
        <f t="shared" si="534"/>
        <v>0</v>
      </c>
      <c r="T2207" s="34"/>
    </row>
    <row r="2208" spans="1:20" x14ac:dyDescent="0.2">
      <c r="A2208" s="38">
        <f t="shared" si="536"/>
        <v>44221</v>
      </c>
      <c r="B2208" s="39">
        <f t="shared" ca="1" si="524"/>
        <v>1768523.9899736391</v>
      </c>
      <c r="C2208" s="34">
        <f t="shared" ca="1" si="525"/>
        <v>1659233.1527636591</v>
      </c>
      <c r="D2208" s="34"/>
      <c r="E2208" s="40">
        <f ca="1">IF(A2208&lt;$B$1,VLOOKUP(A2208,[1]DI!$A$4:$B$15000,2,FALSE),0)</f>
        <v>1.9000000000000006E-2</v>
      </c>
      <c r="F2208" s="41">
        <f t="shared" ca="1" si="535"/>
        <v>1.0000746922902899</v>
      </c>
      <c r="G2208" s="41">
        <f ca="1">(TRUNC(PRODUCT($F$11:$F2207),16))</f>
        <v>1.6368755605205501</v>
      </c>
      <c r="H2208" s="42">
        <f t="shared" ca="1" si="526"/>
        <v>1.59279356520284</v>
      </c>
      <c r="I2208" s="42">
        <f t="shared" ca="1" si="527"/>
        <v>1.0276759</v>
      </c>
      <c r="J2208" s="40">
        <f t="shared" si="537"/>
        <v>3.5999999999999997E-2</v>
      </c>
      <c r="K2208" s="98">
        <f t="shared" si="528"/>
        <v>43840</v>
      </c>
      <c r="L2208" s="43">
        <f t="shared" si="529"/>
        <v>260</v>
      </c>
      <c r="M2208" s="44">
        <f t="shared" si="530"/>
        <v>260</v>
      </c>
      <c r="N2208" s="8">
        <f t="shared" si="531"/>
        <v>1.037163839</v>
      </c>
      <c r="O2208" s="8">
        <f t="shared" ca="1" si="532"/>
        <v>1.0658682820000001</v>
      </c>
      <c r="P2208" s="44">
        <v>0</v>
      </c>
      <c r="Q2208" s="42">
        <f t="shared" ca="1" si="533"/>
        <v>109290.83720998</v>
      </c>
      <c r="R2208" s="42"/>
      <c r="S2208" s="34">
        <f t="shared" si="534"/>
        <v>0</v>
      </c>
      <c r="T2208" s="34"/>
    </row>
    <row r="2209" spans="1:20" x14ac:dyDescent="0.2">
      <c r="A2209" s="38">
        <f t="shared" si="536"/>
        <v>44222</v>
      </c>
      <c r="B2209" s="39">
        <f t="shared" ca="1" si="524"/>
        <v>1768904.326033849</v>
      </c>
      <c r="C2209" s="34">
        <f t="shared" ca="1" si="525"/>
        <v>1659233.1527636591</v>
      </c>
      <c r="D2209" s="34"/>
      <c r="E2209" s="40">
        <f ca="1">IF(A2209&lt;$B$1,VLOOKUP(A2209,[1]DI!$A$4:$B$15000,2,FALSE),0)</f>
        <v>1.9000000000000006E-2</v>
      </c>
      <c r="F2209" s="41">
        <f t="shared" ca="1" si="535"/>
        <v>1.0000746922902899</v>
      </c>
      <c r="G2209" s="41">
        <f ca="1">(TRUNC(PRODUCT($F$11:$F2208),16))</f>
        <v>1.6369978225050901</v>
      </c>
      <c r="H2209" s="42">
        <f t="shared" ca="1" si="526"/>
        <v>1.59279356520284</v>
      </c>
      <c r="I2209" s="42">
        <f t="shared" ca="1" si="527"/>
        <v>1.02775266</v>
      </c>
      <c r="J2209" s="40">
        <f t="shared" si="537"/>
        <v>3.5999999999999997E-2</v>
      </c>
      <c r="K2209" s="98">
        <f t="shared" si="528"/>
        <v>43840</v>
      </c>
      <c r="L2209" s="43">
        <f t="shared" si="529"/>
        <v>261</v>
      </c>
      <c r="M2209" s="44">
        <f t="shared" si="530"/>
        <v>261</v>
      </c>
      <c r="N2209" s="8">
        <f t="shared" si="531"/>
        <v>1.0373094110000001</v>
      </c>
      <c r="O2209" s="8">
        <f t="shared" ca="1" si="532"/>
        <v>1.066097506</v>
      </c>
      <c r="P2209" s="44">
        <v>0</v>
      </c>
      <c r="Q2209" s="42">
        <f t="shared" ca="1" si="533"/>
        <v>109671.17327019</v>
      </c>
      <c r="R2209" s="42"/>
      <c r="S2209" s="34">
        <f t="shared" si="534"/>
        <v>0</v>
      </c>
      <c r="T2209" s="34"/>
    </row>
    <row r="2210" spans="1:20" x14ac:dyDescent="0.2">
      <c r="A2210" s="38">
        <f t="shared" si="536"/>
        <v>44223</v>
      </c>
      <c r="B2210" s="39">
        <f t="shared" ca="1" si="524"/>
        <v>1769284.7351003191</v>
      </c>
      <c r="C2210" s="34">
        <f t="shared" ca="1" si="525"/>
        <v>1659233.1527636591</v>
      </c>
      <c r="D2210" s="34"/>
      <c r="E2210" s="40">
        <f ca="1">IF(A2210&lt;$B$1,VLOOKUP(A2210,[1]DI!$A$4:$B$15000,2,FALSE),0)</f>
        <v>1.9000000000000006E-2</v>
      </c>
      <c r="F2210" s="41">
        <f t="shared" ca="1" si="535"/>
        <v>1.0000746922902899</v>
      </c>
      <c r="G2210" s="41">
        <f ca="1">(TRUNC(PRODUCT($F$11:$F2209),16))</f>
        <v>1.6371200936216499</v>
      </c>
      <c r="H2210" s="42">
        <f t="shared" ca="1" si="526"/>
        <v>1.59279356520284</v>
      </c>
      <c r="I2210" s="42">
        <f t="shared" ca="1" si="527"/>
        <v>1.02782942</v>
      </c>
      <c r="J2210" s="40">
        <f t="shared" si="537"/>
        <v>3.5999999999999997E-2</v>
      </c>
      <c r="K2210" s="98">
        <f t="shared" si="528"/>
        <v>43840</v>
      </c>
      <c r="L2210" s="43">
        <f t="shared" si="529"/>
        <v>262</v>
      </c>
      <c r="M2210" s="44">
        <f t="shared" si="530"/>
        <v>262</v>
      </c>
      <c r="N2210" s="8">
        <f t="shared" si="531"/>
        <v>1.037455003</v>
      </c>
      <c r="O2210" s="8">
        <f t="shared" ca="1" si="532"/>
        <v>1.066326774</v>
      </c>
      <c r="P2210" s="44">
        <v>0</v>
      </c>
      <c r="Q2210" s="42">
        <f t="shared" ca="1" si="533"/>
        <v>110051.58233665999</v>
      </c>
      <c r="R2210" s="42"/>
      <c r="S2210" s="34">
        <f t="shared" si="534"/>
        <v>0</v>
      </c>
      <c r="T2210" s="34"/>
    </row>
    <row r="2211" spans="1:20" x14ac:dyDescent="0.2">
      <c r="A2211" s="38">
        <f t="shared" si="536"/>
        <v>44224</v>
      </c>
      <c r="B2211" s="39">
        <f t="shared" ca="1" si="524"/>
        <v>1769665.2503577091</v>
      </c>
      <c r="C2211" s="34">
        <f t="shared" ca="1" si="525"/>
        <v>1659233.1527636591</v>
      </c>
      <c r="D2211" s="34"/>
      <c r="E2211" s="40">
        <f ca="1">IF(A2211&lt;$B$1,VLOOKUP(A2211,[1]DI!$A$4:$B$15000,2,FALSE),0)</f>
        <v>1.9000000000000006E-2</v>
      </c>
      <c r="F2211" s="41">
        <f t="shared" ca="1" si="535"/>
        <v>1.0000746922902899</v>
      </c>
      <c r="G2211" s="41">
        <f ca="1">(TRUNC(PRODUCT($F$11:$F2210),16))</f>
        <v>1.6372423738709201</v>
      </c>
      <c r="H2211" s="42">
        <f t="shared" ca="1" si="526"/>
        <v>1.59279356520284</v>
      </c>
      <c r="I2211" s="42">
        <f t="shared" ca="1" si="527"/>
        <v>1.0279062000000001</v>
      </c>
      <c r="J2211" s="40">
        <f t="shared" si="537"/>
        <v>3.5999999999999997E-2</v>
      </c>
      <c r="K2211" s="98">
        <f t="shared" si="528"/>
        <v>43840</v>
      </c>
      <c r="L2211" s="43">
        <f t="shared" si="529"/>
        <v>263</v>
      </c>
      <c r="M2211" s="44">
        <f t="shared" si="530"/>
        <v>263</v>
      </c>
      <c r="N2211" s="8">
        <f t="shared" si="531"/>
        <v>1.037600616</v>
      </c>
      <c r="O2211" s="8">
        <f t="shared" ca="1" si="532"/>
        <v>1.0665561059999999</v>
      </c>
      <c r="P2211" s="44">
        <v>0</v>
      </c>
      <c r="Q2211" s="42">
        <f t="shared" ca="1" si="533"/>
        <v>110432.09759405001</v>
      </c>
      <c r="R2211" s="42"/>
      <c r="S2211" s="34">
        <f t="shared" si="534"/>
        <v>0</v>
      </c>
      <c r="T2211" s="34"/>
    </row>
    <row r="2212" spans="1:20" x14ac:dyDescent="0.2">
      <c r="A2212" s="38">
        <f t="shared" si="536"/>
        <v>44225</v>
      </c>
      <c r="B2212" s="39">
        <f t="shared" ca="1" si="524"/>
        <v>1770045.8203697891</v>
      </c>
      <c r="C2212" s="34">
        <f t="shared" ca="1" si="525"/>
        <v>1659233.1527636591</v>
      </c>
      <c r="D2212" s="34"/>
      <c r="E2212" s="40">
        <f ca="1">IF(A2212&lt;$B$1,VLOOKUP(A2212,[1]DI!$A$4:$B$15000,2,FALSE),0)</f>
        <v>1.9000000000000006E-2</v>
      </c>
      <c r="F2212" s="41">
        <f t="shared" ca="1" si="535"/>
        <v>1.0000746922902899</v>
      </c>
      <c r="G2212" s="41">
        <f ca="1">(TRUNC(PRODUCT($F$11:$F2211),16))</f>
        <v>1.6373646632535901</v>
      </c>
      <c r="H2212" s="42">
        <f t="shared" ca="1" si="526"/>
        <v>1.59279356520284</v>
      </c>
      <c r="I2212" s="42">
        <f t="shared" ca="1" si="527"/>
        <v>1.0279829700000001</v>
      </c>
      <c r="J2212" s="40">
        <f t="shared" si="537"/>
        <v>3.5999999999999997E-2</v>
      </c>
      <c r="K2212" s="98">
        <f t="shared" si="528"/>
        <v>43840</v>
      </c>
      <c r="L2212" s="43">
        <f t="shared" si="529"/>
        <v>264</v>
      </c>
      <c r="M2212" s="44">
        <f t="shared" si="530"/>
        <v>264</v>
      </c>
      <c r="N2212" s="8">
        <f t="shared" si="531"/>
        <v>1.037746249</v>
      </c>
      <c r="O2212" s="8">
        <f t="shared" ca="1" si="532"/>
        <v>1.066785471</v>
      </c>
      <c r="P2212" s="44">
        <v>0</v>
      </c>
      <c r="Q2212" s="42">
        <f t="shared" ca="1" si="533"/>
        <v>110812.66760612999</v>
      </c>
      <c r="R2212" s="42"/>
      <c r="S2212" s="34">
        <f t="shared" si="534"/>
        <v>0</v>
      </c>
      <c r="T2212" s="34"/>
    </row>
    <row r="2213" spans="1:20" x14ac:dyDescent="0.2">
      <c r="A2213" s="38">
        <f t="shared" si="536"/>
        <v>44226</v>
      </c>
      <c r="B2213" s="39">
        <f t="shared" ca="1" si="524"/>
        <v>1770426.4799804692</v>
      </c>
      <c r="C2213" s="34">
        <f t="shared" ca="1" si="525"/>
        <v>1659233.1527636591</v>
      </c>
      <c r="D2213" s="34"/>
      <c r="E2213" s="40">
        <f ca="1">IF(A2213&lt;$B$1,VLOOKUP(A2213,[1]DI!$A$4:$B$15000,2,FALSE),0)</f>
        <v>0</v>
      </c>
      <c r="F2213" s="41">
        <f t="shared" ca="1" si="535"/>
        <v>1</v>
      </c>
      <c r="G2213" s="41">
        <f ca="1">(TRUNC(PRODUCT($F$11:$F2212),16))</f>
        <v>1.63748696177032</v>
      </c>
      <c r="H2213" s="42">
        <f t="shared" ca="1" si="526"/>
        <v>1.59279356520284</v>
      </c>
      <c r="I2213" s="42">
        <f t="shared" ca="1" si="527"/>
        <v>1.0280597499999999</v>
      </c>
      <c r="J2213" s="40">
        <f t="shared" si="537"/>
        <v>3.5999999999999997E-2</v>
      </c>
      <c r="K2213" s="98">
        <f t="shared" si="528"/>
        <v>43840</v>
      </c>
      <c r="L2213" s="43">
        <f t="shared" si="529"/>
        <v>264</v>
      </c>
      <c r="M2213" s="44">
        <f t="shared" si="530"/>
        <v>265</v>
      </c>
      <c r="N2213" s="8">
        <f t="shared" si="531"/>
        <v>1.037891903</v>
      </c>
      <c r="O2213" s="8">
        <f t="shared" ca="1" si="532"/>
        <v>1.06701489</v>
      </c>
      <c r="P2213" s="44">
        <v>0</v>
      </c>
      <c r="Q2213" s="42">
        <f t="shared" ca="1" si="533"/>
        <v>111193.32721680999</v>
      </c>
      <c r="R2213" s="42"/>
      <c r="S2213" s="34">
        <f t="shared" si="534"/>
        <v>0</v>
      </c>
      <c r="T2213" s="34"/>
    </row>
    <row r="2214" spans="1:20" x14ac:dyDescent="0.2">
      <c r="A2214" s="38">
        <f t="shared" si="536"/>
        <v>44227</v>
      </c>
      <c r="B2214" s="39">
        <f t="shared" ca="1" si="524"/>
        <v>1770426.4799804692</v>
      </c>
      <c r="C2214" s="34">
        <f t="shared" ca="1" si="525"/>
        <v>1659233.1527636591</v>
      </c>
      <c r="D2214" s="34"/>
      <c r="E2214" s="40">
        <f ca="1">IF(A2214&lt;$B$1,VLOOKUP(A2214,[1]DI!$A$4:$B$15000,2,FALSE),0)</f>
        <v>0</v>
      </c>
      <c r="F2214" s="41">
        <f t="shared" ca="1" si="535"/>
        <v>1</v>
      </c>
      <c r="G2214" s="41">
        <f ca="1">(TRUNC(PRODUCT($F$11:$F2213),16))</f>
        <v>1.63748696177032</v>
      </c>
      <c r="H2214" s="42">
        <f t="shared" ca="1" si="526"/>
        <v>1.59279356520284</v>
      </c>
      <c r="I2214" s="42">
        <f t="shared" ca="1" si="527"/>
        <v>1.0280597499999999</v>
      </c>
      <c r="J2214" s="40">
        <f t="shared" si="537"/>
        <v>3.5999999999999997E-2</v>
      </c>
      <c r="K2214" s="98">
        <f t="shared" si="528"/>
        <v>43840</v>
      </c>
      <c r="L2214" s="43">
        <f t="shared" si="529"/>
        <v>264</v>
      </c>
      <c r="M2214" s="44">
        <f t="shared" si="530"/>
        <v>265</v>
      </c>
      <c r="N2214" s="8">
        <f t="shared" si="531"/>
        <v>1.037891903</v>
      </c>
      <c r="O2214" s="8">
        <f t="shared" ca="1" si="532"/>
        <v>1.06701489</v>
      </c>
      <c r="P2214" s="44">
        <v>0</v>
      </c>
      <c r="Q2214" s="42">
        <f t="shared" ca="1" si="533"/>
        <v>111193.32721680999</v>
      </c>
      <c r="R2214" s="42"/>
      <c r="S2214" s="34">
        <f t="shared" si="534"/>
        <v>0</v>
      </c>
      <c r="T2214" s="34"/>
    </row>
    <row r="2215" spans="1:20" x14ac:dyDescent="0.2">
      <c r="A2215" s="38">
        <f t="shared" si="536"/>
        <v>44228</v>
      </c>
      <c r="B2215" s="39">
        <f t="shared" ca="1" si="524"/>
        <v>1770426.4799804692</v>
      </c>
      <c r="C2215" s="34">
        <f t="shared" ca="1" si="525"/>
        <v>1659233.1527636591</v>
      </c>
      <c r="D2215" s="34"/>
      <c r="E2215" s="40">
        <f ca="1">IF(A2215&lt;$B$1,VLOOKUP(A2215,[1]DI!$A$4:$B$15000,2,FALSE),0)</f>
        <v>1.9000000000000006E-2</v>
      </c>
      <c r="F2215" s="41">
        <f t="shared" ca="1" si="535"/>
        <v>1.0000746922902899</v>
      </c>
      <c r="G2215" s="41">
        <f ca="1">(TRUNC(PRODUCT($F$11:$F2214),16))</f>
        <v>1.63748696177032</v>
      </c>
      <c r="H2215" s="42">
        <f t="shared" ca="1" si="526"/>
        <v>1.59279356520284</v>
      </c>
      <c r="I2215" s="42">
        <f t="shared" ca="1" si="527"/>
        <v>1.0280597499999999</v>
      </c>
      <c r="J2215" s="40">
        <f t="shared" si="537"/>
        <v>3.5999999999999997E-2</v>
      </c>
      <c r="K2215" s="98">
        <f t="shared" si="528"/>
        <v>43840</v>
      </c>
      <c r="L2215" s="43">
        <f t="shared" si="529"/>
        <v>265</v>
      </c>
      <c r="M2215" s="44">
        <f t="shared" si="530"/>
        <v>265</v>
      </c>
      <c r="N2215" s="8">
        <f t="shared" si="531"/>
        <v>1.037891903</v>
      </c>
      <c r="O2215" s="8">
        <f t="shared" ca="1" si="532"/>
        <v>1.06701489</v>
      </c>
      <c r="P2215" s="44">
        <v>0</v>
      </c>
      <c r="Q2215" s="42">
        <f t="shared" ca="1" si="533"/>
        <v>111193.32721680999</v>
      </c>
      <c r="R2215" s="42"/>
      <c r="S2215" s="34">
        <f t="shared" si="534"/>
        <v>0</v>
      </c>
      <c r="T2215" s="34"/>
    </row>
    <row r="2216" spans="1:20" x14ac:dyDescent="0.2">
      <c r="A2216" s="38">
        <f t="shared" si="536"/>
        <v>44229</v>
      </c>
      <c r="B2216" s="39">
        <f t="shared" ca="1" si="524"/>
        <v>1770807.2291897291</v>
      </c>
      <c r="C2216" s="34">
        <f t="shared" ca="1" si="525"/>
        <v>1659233.1527636591</v>
      </c>
      <c r="D2216" s="34"/>
      <c r="E2216" s="40">
        <f ca="1">IF(A2216&lt;$B$1,VLOOKUP(A2216,[1]DI!$A$4:$B$15000,2,FALSE),0)</f>
        <v>1.9000000000000006E-2</v>
      </c>
      <c r="F2216" s="41">
        <f t="shared" ca="1" si="535"/>
        <v>1.0000746922902899</v>
      </c>
      <c r="G2216" s="41">
        <f ca="1">(TRUNC(PRODUCT($F$11:$F2215),16))</f>
        <v>1.6376092694218201</v>
      </c>
      <c r="H2216" s="42">
        <f t="shared" ca="1" si="526"/>
        <v>1.59279356520284</v>
      </c>
      <c r="I2216" s="42">
        <f t="shared" ca="1" si="527"/>
        <v>1.02813654</v>
      </c>
      <c r="J2216" s="40">
        <f t="shared" si="537"/>
        <v>3.5999999999999997E-2</v>
      </c>
      <c r="K2216" s="98">
        <f t="shared" si="528"/>
        <v>43840</v>
      </c>
      <c r="L2216" s="43">
        <f t="shared" si="529"/>
        <v>266</v>
      </c>
      <c r="M2216" s="44">
        <f t="shared" si="530"/>
        <v>266</v>
      </c>
      <c r="N2216" s="8">
        <f t="shared" si="531"/>
        <v>1.0380375770000001</v>
      </c>
      <c r="O2216" s="8">
        <f t="shared" ca="1" si="532"/>
        <v>1.0672443629999999</v>
      </c>
      <c r="P2216" s="44">
        <v>0</v>
      </c>
      <c r="Q2216" s="42">
        <f t="shared" ca="1" si="533"/>
        <v>111574.07642606999</v>
      </c>
      <c r="R2216" s="42"/>
      <c r="S2216" s="34">
        <f t="shared" si="534"/>
        <v>0</v>
      </c>
      <c r="T2216" s="34"/>
    </row>
    <row r="2217" spans="1:20" x14ac:dyDescent="0.2">
      <c r="A2217" s="38">
        <f t="shared" si="536"/>
        <v>44230</v>
      </c>
      <c r="B2217" s="96">
        <f ca="1">C2217+Q2217</f>
        <v>1771188.0663383491</v>
      </c>
      <c r="C2217" s="42">
        <f t="shared" ca="1" si="525"/>
        <v>1659233.1527636591</v>
      </c>
      <c r="D2217" s="34"/>
      <c r="E2217" s="40">
        <f ca="1">IF(A2217&lt;$B$1,VLOOKUP(A2217,[1]DI!$A$4:$B$15000,2,FALSE),0)</f>
        <v>1.9000000000000006E-2</v>
      </c>
      <c r="F2217" s="41">
        <f t="shared" ca="1" si="535"/>
        <v>1.0000746922902899</v>
      </c>
      <c r="G2217" s="41">
        <f ca="1">(TRUNC(PRODUCT($F$11:$F2216),16))</f>
        <v>1.63773158620875</v>
      </c>
      <c r="H2217" s="42">
        <f t="shared" ca="1" si="526"/>
        <v>1.59279356520284</v>
      </c>
      <c r="I2217" s="42">
        <f t="shared" ca="1" si="527"/>
        <v>1.02821334</v>
      </c>
      <c r="J2217" s="40">
        <f t="shared" si="537"/>
        <v>3.5999999999999997E-2</v>
      </c>
      <c r="K2217" s="98">
        <f t="shared" si="528"/>
        <v>43840</v>
      </c>
      <c r="L2217" s="43">
        <f t="shared" si="529"/>
        <v>267</v>
      </c>
      <c r="M2217" s="44">
        <f t="shared" si="530"/>
        <v>267</v>
      </c>
      <c r="N2217" s="8">
        <f t="shared" si="531"/>
        <v>1.0381832710000001</v>
      </c>
      <c r="O2217" s="8">
        <f t="shared" ca="1" si="532"/>
        <v>1.067473889</v>
      </c>
      <c r="P2217" s="44">
        <v>0</v>
      </c>
      <c r="Q2217" s="42">
        <f t="shared" ca="1" si="533"/>
        <v>111954.91357469</v>
      </c>
      <c r="R2217" s="42"/>
      <c r="S2217" s="34">
        <f t="shared" si="534"/>
        <v>0</v>
      </c>
      <c r="T2217" s="34"/>
    </row>
    <row r="2218" spans="1:20" x14ac:dyDescent="0.2">
      <c r="A2218" s="38">
        <f t="shared" si="536"/>
        <v>44231</v>
      </c>
      <c r="B2218" s="96">
        <f t="shared" ref="B2218:B2281" ca="1" si="538">C2218+Q2218</f>
        <v>1771568.9748339991</v>
      </c>
      <c r="C2218" s="42">
        <f t="shared" ref="C2218:C2281" ca="1" si="539">(C2217-S2217)</f>
        <v>1659233.1527636591</v>
      </c>
      <c r="D2218" s="34"/>
      <c r="E2218" s="40">
        <f ca="1">IF(A2218&lt;$B$1,VLOOKUP(A2218,[1]DI!$A$4:$B$15000,2,FALSE),0)</f>
        <v>1.9000000000000006E-2</v>
      </c>
      <c r="F2218" s="41">
        <f t="shared" ca="1" si="535"/>
        <v>1.0000746922902899</v>
      </c>
      <c r="G2218" s="41">
        <f ca="1">(TRUNC(PRODUCT($F$11:$F2217),16))</f>
        <v>1.6378539121318101</v>
      </c>
      <c r="H2218" s="42">
        <f t="shared" ref="H2218:H2281" ca="1" si="540">IF(P2217&gt;0,G2217,H2217)</f>
        <v>1.59279356520284</v>
      </c>
      <c r="I2218" s="42">
        <f t="shared" ref="I2218:I2281" ca="1" si="541">ROUND(G2218/H2218,8)</f>
        <v>1.02829014</v>
      </c>
      <c r="J2218" s="40">
        <f t="shared" si="537"/>
        <v>3.5999999999999997E-2</v>
      </c>
      <c r="K2218" s="98">
        <f t="shared" ref="K2218:K2281" si="542">IF(P2217&gt;0,A2217,K2217)</f>
        <v>43840</v>
      </c>
      <c r="L2218" s="43">
        <f t="shared" ref="L2218:L2281" si="543">IF(A2218&gt;K2218,IF(NETWORKDAYS(K2218,A2218,$W$12:$W$197)-1=0,1,NETWORKDAYS(K2218,A2218,$W$12:$W$197)-1),0)</f>
        <v>268</v>
      </c>
      <c r="M2218" s="44">
        <f t="shared" ref="M2218:M2281" si="544">IF(AND(L2218=1,L2217=1),1,IF(L2218&gt;0,IF(L2218=L2217,L2218+1,L2218),0))</f>
        <v>268</v>
      </c>
      <c r="N2218" s="8">
        <f t="shared" ref="N2218:N2281" si="545">ROUND((J2218+1)^(M2218/252),9)</f>
        <v>1.038328986</v>
      </c>
      <c r="O2218" s="8">
        <f t="shared" ref="O2218:O2281" ca="1" si="546">ROUND(I2218*N2218,9)</f>
        <v>1.067703458</v>
      </c>
      <c r="P2218" s="44">
        <v>0</v>
      </c>
      <c r="Q2218" s="42">
        <f t="shared" ref="Q2218:Q2281" ca="1" si="547">TRUNC(((O2218-1)*C2218),8)</f>
        <v>112335.82207034</v>
      </c>
      <c r="R2218" s="42"/>
      <c r="S2218" s="34">
        <f t="shared" ref="S2218:S2281" si="548">IF(T2218&gt;0,T2218-Q2218,0)</f>
        <v>0</v>
      </c>
      <c r="T2218" s="34"/>
    </row>
    <row r="2219" spans="1:20" x14ac:dyDescent="0.2">
      <c r="A2219" s="38">
        <f t="shared" si="536"/>
        <v>44232</v>
      </c>
      <c r="B2219" s="96">
        <f t="shared" ca="1" si="538"/>
        <v>1771949.9563358992</v>
      </c>
      <c r="C2219" s="42">
        <f t="shared" ca="1" si="539"/>
        <v>1659233.1527636591</v>
      </c>
      <c r="D2219" s="34"/>
      <c r="E2219" s="40">
        <f ca="1">IF(A2219&lt;$B$1,VLOOKUP(A2219,[1]DI!$A$4:$B$15000,2,FALSE),0)</f>
        <v>1.9000000000000006E-2</v>
      </c>
      <c r="F2219" s="41">
        <f t="shared" ca="1" si="535"/>
        <v>1.0000746922902899</v>
      </c>
      <c r="G2219" s="41">
        <f ca="1">(TRUNC(PRODUCT($F$11:$F2218),16))</f>
        <v>1.6379762471916599</v>
      </c>
      <c r="H2219" s="42">
        <f t="shared" ca="1" si="540"/>
        <v>1.59279356520284</v>
      </c>
      <c r="I2219" s="42">
        <f t="shared" ca="1" si="541"/>
        <v>1.02836694</v>
      </c>
      <c r="J2219" s="40">
        <f t="shared" si="537"/>
        <v>3.5999999999999997E-2</v>
      </c>
      <c r="K2219" s="98">
        <f t="shared" si="542"/>
        <v>43840</v>
      </c>
      <c r="L2219" s="43">
        <f t="shared" si="543"/>
        <v>269</v>
      </c>
      <c r="M2219" s="44">
        <f t="shared" si="544"/>
        <v>269</v>
      </c>
      <c r="N2219" s="8">
        <f t="shared" si="545"/>
        <v>1.038474721</v>
      </c>
      <c r="O2219" s="8">
        <f t="shared" ca="1" si="546"/>
        <v>1.0679330709999999</v>
      </c>
      <c r="P2219" s="44">
        <v>0</v>
      </c>
      <c r="Q2219" s="42">
        <f t="shared" ca="1" si="547"/>
        <v>112716.80357223999</v>
      </c>
      <c r="R2219" s="42"/>
      <c r="S2219" s="34">
        <f t="shared" si="548"/>
        <v>0</v>
      </c>
      <c r="T2219" s="34"/>
    </row>
    <row r="2220" spans="1:20" x14ac:dyDescent="0.2">
      <c r="A2220" s="38">
        <f t="shared" si="536"/>
        <v>44233</v>
      </c>
      <c r="B2220" s="96">
        <f t="shared" ca="1" si="538"/>
        <v>1772331.0274363991</v>
      </c>
      <c r="C2220" s="42">
        <f t="shared" ca="1" si="539"/>
        <v>1659233.1527636591</v>
      </c>
      <c r="D2220" s="34"/>
      <c r="E2220" s="40">
        <f ca="1">IF(A2220&lt;$B$1,VLOOKUP(A2220,[1]DI!$A$4:$B$15000,2,FALSE),0)</f>
        <v>0</v>
      </c>
      <c r="F2220" s="41">
        <f t="shared" ca="1" si="535"/>
        <v>1</v>
      </c>
      <c r="G2220" s="41">
        <f ca="1">(TRUNC(PRODUCT($F$11:$F2219),16))</f>
        <v>1.63809859138901</v>
      </c>
      <c r="H2220" s="42">
        <f t="shared" ca="1" si="540"/>
        <v>1.59279356520284</v>
      </c>
      <c r="I2220" s="42">
        <f t="shared" ca="1" si="541"/>
        <v>1.0284437500000001</v>
      </c>
      <c r="J2220" s="40">
        <f t="shared" si="537"/>
        <v>3.5999999999999997E-2</v>
      </c>
      <c r="K2220" s="98">
        <f t="shared" si="542"/>
        <v>43840</v>
      </c>
      <c r="L2220" s="43">
        <f t="shared" si="543"/>
        <v>269</v>
      </c>
      <c r="M2220" s="44">
        <f t="shared" si="544"/>
        <v>270</v>
      </c>
      <c r="N2220" s="8">
        <f t="shared" si="545"/>
        <v>1.038620477</v>
      </c>
      <c r="O2220" s="8">
        <f t="shared" ca="1" si="546"/>
        <v>1.0681627380000001</v>
      </c>
      <c r="P2220" s="44">
        <v>0</v>
      </c>
      <c r="Q2220" s="42">
        <f t="shared" ca="1" si="547"/>
        <v>113097.87467274</v>
      </c>
      <c r="R2220" s="42"/>
      <c r="S2220" s="34">
        <f t="shared" si="548"/>
        <v>0</v>
      </c>
      <c r="T2220" s="34"/>
    </row>
    <row r="2221" spans="1:20" x14ac:dyDescent="0.2">
      <c r="A2221" s="38">
        <f t="shared" si="536"/>
        <v>44234</v>
      </c>
      <c r="B2221" s="96">
        <f t="shared" ca="1" si="538"/>
        <v>1772331.0274363991</v>
      </c>
      <c r="C2221" s="42">
        <f t="shared" ca="1" si="539"/>
        <v>1659233.1527636591</v>
      </c>
      <c r="D2221" s="34"/>
      <c r="E2221" s="40">
        <f ca="1">IF(A2221&lt;$B$1,VLOOKUP(A2221,[1]DI!$A$4:$B$15000,2,FALSE),0)</f>
        <v>0</v>
      </c>
      <c r="F2221" s="41">
        <f t="shared" ca="1" si="535"/>
        <v>1</v>
      </c>
      <c r="G2221" s="41">
        <f ca="1">(TRUNC(PRODUCT($F$11:$F2220),16))</f>
        <v>1.63809859138901</v>
      </c>
      <c r="H2221" s="42">
        <f t="shared" ca="1" si="540"/>
        <v>1.59279356520284</v>
      </c>
      <c r="I2221" s="42">
        <f t="shared" ca="1" si="541"/>
        <v>1.0284437500000001</v>
      </c>
      <c r="J2221" s="40">
        <f t="shared" si="537"/>
        <v>3.5999999999999997E-2</v>
      </c>
      <c r="K2221" s="98">
        <f t="shared" si="542"/>
        <v>43840</v>
      </c>
      <c r="L2221" s="43">
        <f t="shared" si="543"/>
        <v>269</v>
      </c>
      <c r="M2221" s="44">
        <f t="shared" si="544"/>
        <v>270</v>
      </c>
      <c r="N2221" s="8">
        <f t="shared" si="545"/>
        <v>1.038620477</v>
      </c>
      <c r="O2221" s="8">
        <f t="shared" ca="1" si="546"/>
        <v>1.0681627380000001</v>
      </c>
      <c r="P2221" s="44">
        <v>0</v>
      </c>
      <c r="Q2221" s="42">
        <f t="shared" ca="1" si="547"/>
        <v>113097.87467274</v>
      </c>
      <c r="R2221" s="42"/>
      <c r="S2221" s="34">
        <f t="shared" si="548"/>
        <v>0</v>
      </c>
      <c r="T2221" s="34"/>
    </row>
    <row r="2222" spans="1:20" x14ac:dyDescent="0.2">
      <c r="A2222" s="38">
        <f t="shared" si="536"/>
        <v>44235</v>
      </c>
      <c r="B2222" s="96">
        <f t="shared" ca="1" si="538"/>
        <v>1772331.0274363991</v>
      </c>
      <c r="C2222" s="42">
        <f t="shared" ca="1" si="539"/>
        <v>1659233.1527636591</v>
      </c>
      <c r="D2222" s="34"/>
      <c r="E2222" s="40">
        <f ca="1">IF(A2222&lt;$B$1,VLOOKUP(A2222,[1]DI!$A$4:$B$15000,2,FALSE),0)</f>
        <v>1.9000000000000006E-2</v>
      </c>
      <c r="F2222" s="41">
        <f t="shared" ca="1" si="535"/>
        <v>1.0000746922902899</v>
      </c>
      <c r="G2222" s="41">
        <f ca="1">(TRUNC(PRODUCT($F$11:$F2221),16))</f>
        <v>1.63809859138901</v>
      </c>
      <c r="H2222" s="42">
        <f t="shared" ca="1" si="540"/>
        <v>1.59279356520284</v>
      </c>
      <c r="I2222" s="42">
        <f t="shared" ca="1" si="541"/>
        <v>1.0284437500000001</v>
      </c>
      <c r="J2222" s="40">
        <f t="shared" si="537"/>
        <v>3.5999999999999997E-2</v>
      </c>
      <c r="K2222" s="98">
        <f t="shared" si="542"/>
        <v>43840</v>
      </c>
      <c r="L2222" s="43">
        <f t="shared" si="543"/>
        <v>270</v>
      </c>
      <c r="M2222" s="44">
        <f t="shared" si="544"/>
        <v>270</v>
      </c>
      <c r="N2222" s="8">
        <f t="shared" si="545"/>
        <v>1.038620477</v>
      </c>
      <c r="O2222" s="8">
        <f t="shared" ca="1" si="546"/>
        <v>1.0681627380000001</v>
      </c>
      <c r="P2222" s="44">
        <v>0</v>
      </c>
      <c r="Q2222" s="42">
        <f t="shared" ca="1" si="547"/>
        <v>113097.87467274</v>
      </c>
      <c r="R2222" s="42"/>
      <c r="S2222" s="34">
        <f t="shared" si="548"/>
        <v>0</v>
      </c>
      <c r="T2222" s="34"/>
    </row>
    <row r="2223" spans="1:20" x14ac:dyDescent="0.2">
      <c r="A2223" s="38">
        <f t="shared" si="536"/>
        <v>44236</v>
      </c>
      <c r="B2223" s="96">
        <f t="shared" ca="1" si="538"/>
        <v>1772712.1881354791</v>
      </c>
      <c r="C2223" s="42">
        <f t="shared" ca="1" si="539"/>
        <v>1659233.1527636591</v>
      </c>
      <c r="D2223" s="34"/>
      <c r="E2223" s="40">
        <f ca="1">IF(A2223&lt;$B$1,VLOOKUP(A2223,[1]DI!$A$4:$B$15000,2,FALSE),0)</f>
        <v>1.9000000000000006E-2</v>
      </c>
      <c r="F2223" s="41">
        <f t="shared" ca="1" si="535"/>
        <v>1.0000746922902899</v>
      </c>
      <c r="G2223" s="41">
        <f ca="1">(TRUNC(PRODUCT($F$11:$F2222),16))</f>
        <v>1.63822094472452</v>
      </c>
      <c r="H2223" s="42">
        <f t="shared" ca="1" si="540"/>
        <v>1.59279356520284</v>
      </c>
      <c r="I2223" s="42">
        <f t="shared" ca="1" si="541"/>
        <v>1.02852057</v>
      </c>
      <c r="J2223" s="40">
        <f t="shared" si="537"/>
        <v>3.5999999999999997E-2</v>
      </c>
      <c r="K2223" s="98">
        <f t="shared" si="542"/>
        <v>43840</v>
      </c>
      <c r="L2223" s="43">
        <f t="shared" si="543"/>
        <v>271</v>
      </c>
      <c r="M2223" s="44">
        <f t="shared" si="544"/>
        <v>271</v>
      </c>
      <c r="N2223" s="8">
        <f t="shared" si="545"/>
        <v>1.0387662529999999</v>
      </c>
      <c r="O2223" s="8">
        <f t="shared" ca="1" si="546"/>
        <v>1.068392459</v>
      </c>
      <c r="P2223" s="44">
        <v>0</v>
      </c>
      <c r="Q2223" s="42">
        <f t="shared" ca="1" si="547"/>
        <v>113479.03537182001</v>
      </c>
      <c r="R2223" s="42"/>
      <c r="S2223" s="34">
        <f t="shared" si="548"/>
        <v>0</v>
      </c>
      <c r="T2223" s="34"/>
    </row>
    <row r="2224" spans="1:20" x14ac:dyDescent="0.2">
      <c r="A2224" s="38">
        <f t="shared" si="536"/>
        <v>44237</v>
      </c>
      <c r="B2224" s="96">
        <f t="shared" ca="1" si="538"/>
        <v>1773093.4201815992</v>
      </c>
      <c r="C2224" s="42">
        <f t="shared" ca="1" si="539"/>
        <v>1659233.1527636591</v>
      </c>
      <c r="D2224" s="34"/>
      <c r="E2224" s="40">
        <f ca="1">IF(A2224&lt;$B$1,VLOOKUP(A2224,[1]DI!$A$4:$B$15000,2,FALSE),0)</f>
        <v>1.9000000000000006E-2</v>
      </c>
      <c r="F2224" s="41">
        <f t="shared" ca="1" si="535"/>
        <v>1.0000746922902899</v>
      </c>
      <c r="G2224" s="41">
        <f ca="1">(TRUNC(PRODUCT($F$11:$F2223),16))</f>
        <v>1.63834330719888</v>
      </c>
      <c r="H2224" s="42">
        <f t="shared" ca="1" si="540"/>
        <v>1.59279356520284</v>
      </c>
      <c r="I2224" s="42">
        <f t="shared" ca="1" si="541"/>
        <v>1.0285973900000001</v>
      </c>
      <c r="J2224" s="40">
        <f t="shared" si="537"/>
        <v>3.5999999999999997E-2</v>
      </c>
      <c r="K2224" s="98">
        <f t="shared" si="542"/>
        <v>43840</v>
      </c>
      <c r="L2224" s="43">
        <f t="shared" si="543"/>
        <v>272</v>
      </c>
      <c r="M2224" s="44">
        <f t="shared" si="544"/>
        <v>272</v>
      </c>
      <c r="N2224" s="8">
        <f t="shared" si="545"/>
        <v>1.03891205</v>
      </c>
      <c r="O2224" s="8">
        <f t="shared" ca="1" si="546"/>
        <v>1.068622223</v>
      </c>
      <c r="P2224" s="44">
        <v>0</v>
      </c>
      <c r="Q2224" s="42">
        <f t="shared" ca="1" si="547"/>
        <v>113860.26741794001</v>
      </c>
      <c r="R2224" s="42"/>
      <c r="S2224" s="34">
        <f t="shared" si="548"/>
        <v>0</v>
      </c>
      <c r="T2224" s="34"/>
    </row>
    <row r="2225" spans="1:20" x14ac:dyDescent="0.2">
      <c r="A2225" s="38">
        <f t="shared" si="536"/>
        <v>44238</v>
      </c>
      <c r="B2225" s="96">
        <f t="shared" ca="1" si="538"/>
        <v>1773474.7418262991</v>
      </c>
      <c r="C2225" s="42">
        <f t="shared" ca="1" si="539"/>
        <v>1659233.1527636591</v>
      </c>
      <c r="D2225" s="34"/>
      <c r="E2225" s="40">
        <f ca="1">IF(A2225&lt;$B$1,VLOOKUP(A2225,[1]DI!$A$4:$B$15000,2,FALSE),0)</f>
        <v>1.9000000000000006E-2</v>
      </c>
      <c r="F2225" s="41">
        <f t="shared" ca="1" si="535"/>
        <v>1.0000746922902899</v>
      </c>
      <c r="G2225" s="41">
        <f ca="1">(TRUNC(PRODUCT($F$11:$F2224),16))</f>
        <v>1.63846567881278</v>
      </c>
      <c r="H2225" s="42">
        <f t="shared" ca="1" si="540"/>
        <v>1.59279356520284</v>
      </c>
      <c r="I2225" s="42">
        <f t="shared" ca="1" si="541"/>
        <v>1.0286742200000001</v>
      </c>
      <c r="J2225" s="40">
        <f t="shared" si="537"/>
        <v>3.5999999999999997E-2</v>
      </c>
      <c r="K2225" s="98">
        <f t="shared" si="542"/>
        <v>43840</v>
      </c>
      <c r="L2225" s="43">
        <f t="shared" si="543"/>
        <v>273</v>
      </c>
      <c r="M2225" s="44">
        <f t="shared" si="544"/>
        <v>273</v>
      </c>
      <c r="N2225" s="8">
        <f t="shared" si="545"/>
        <v>1.0390578669999999</v>
      </c>
      <c r="O2225" s="8">
        <f t="shared" ca="1" si="546"/>
        <v>1.068852041</v>
      </c>
      <c r="P2225" s="44">
        <v>0</v>
      </c>
      <c r="Q2225" s="42">
        <f t="shared" ca="1" si="547"/>
        <v>114241.58906264001</v>
      </c>
      <c r="R2225" s="42"/>
      <c r="S2225" s="34">
        <f t="shared" si="548"/>
        <v>0</v>
      </c>
      <c r="T2225" s="34"/>
    </row>
    <row r="2226" spans="1:20" x14ac:dyDescent="0.2">
      <c r="A2226" s="38">
        <f t="shared" si="536"/>
        <v>44239</v>
      </c>
      <c r="B2226" s="96">
        <f t="shared" ca="1" si="538"/>
        <v>1773856.1364772592</v>
      </c>
      <c r="C2226" s="42">
        <f t="shared" ca="1" si="539"/>
        <v>1659233.1527636591</v>
      </c>
      <c r="D2226" s="34"/>
      <c r="E2226" s="40">
        <f ca="1">IF(A2226&lt;$B$1,VLOOKUP(A2226,[1]DI!$A$4:$B$15000,2,FALSE),0)</f>
        <v>1.9000000000000006E-2</v>
      </c>
      <c r="F2226" s="41">
        <f t="shared" ca="1" si="535"/>
        <v>1.0000746922902899</v>
      </c>
      <c r="G2226" s="41">
        <f ca="1">(TRUNC(PRODUCT($F$11:$F2225),16))</f>
        <v>1.63858805956689</v>
      </c>
      <c r="H2226" s="42">
        <f t="shared" ca="1" si="540"/>
        <v>1.59279356520284</v>
      </c>
      <c r="I2226" s="42">
        <f t="shared" ca="1" si="541"/>
        <v>1.0287510499999999</v>
      </c>
      <c r="J2226" s="40">
        <f t="shared" si="537"/>
        <v>3.5999999999999997E-2</v>
      </c>
      <c r="K2226" s="98">
        <f t="shared" si="542"/>
        <v>43840</v>
      </c>
      <c r="L2226" s="43">
        <f t="shared" si="543"/>
        <v>274</v>
      </c>
      <c r="M2226" s="44">
        <f t="shared" si="544"/>
        <v>274</v>
      </c>
      <c r="N2226" s="8">
        <f t="shared" si="545"/>
        <v>1.039203705</v>
      </c>
      <c r="O2226" s="8">
        <f t="shared" ca="1" si="546"/>
        <v>1.0690819030000001</v>
      </c>
      <c r="P2226" s="44">
        <v>0</v>
      </c>
      <c r="Q2226" s="42">
        <f t="shared" ca="1" si="547"/>
        <v>114622.9837136</v>
      </c>
      <c r="R2226" s="42"/>
      <c r="S2226" s="34">
        <f t="shared" si="548"/>
        <v>0</v>
      </c>
      <c r="T2226" s="34"/>
    </row>
    <row r="2227" spans="1:20" x14ac:dyDescent="0.2">
      <c r="A2227" s="38">
        <f t="shared" si="536"/>
        <v>44240</v>
      </c>
      <c r="B2227" s="96">
        <f t="shared" ca="1" si="538"/>
        <v>1774237.619067579</v>
      </c>
      <c r="C2227" s="42">
        <f t="shared" ca="1" si="539"/>
        <v>1659233.1527636591</v>
      </c>
      <c r="D2227" s="34"/>
      <c r="E2227" s="40">
        <f ca="1">IF(A2227&lt;$B$1,VLOOKUP(A2227,[1]DI!$A$4:$B$15000,2,FALSE),0)</f>
        <v>0</v>
      </c>
      <c r="F2227" s="41">
        <f t="shared" ca="1" si="535"/>
        <v>1</v>
      </c>
      <c r="G2227" s="41">
        <f ca="1">(TRUNC(PRODUCT($F$11:$F2226),16))</f>
        <v>1.6387104494619</v>
      </c>
      <c r="H2227" s="42">
        <f t="shared" ca="1" si="540"/>
        <v>1.59279356520284</v>
      </c>
      <c r="I2227" s="42">
        <f t="shared" ca="1" si="541"/>
        <v>1.0288278900000001</v>
      </c>
      <c r="J2227" s="40">
        <f t="shared" si="537"/>
        <v>3.5999999999999997E-2</v>
      </c>
      <c r="K2227" s="98">
        <f t="shared" si="542"/>
        <v>43840</v>
      </c>
      <c r="L2227" s="43">
        <f t="shared" si="543"/>
        <v>274</v>
      </c>
      <c r="M2227" s="44">
        <f t="shared" si="544"/>
        <v>275</v>
      </c>
      <c r="N2227" s="8">
        <f t="shared" si="545"/>
        <v>1.039349563</v>
      </c>
      <c r="O2227" s="8">
        <f t="shared" ca="1" si="546"/>
        <v>1.0693118180000001</v>
      </c>
      <c r="P2227" s="44">
        <v>0</v>
      </c>
      <c r="Q2227" s="42">
        <f t="shared" ca="1" si="547"/>
        <v>115004.46630391999</v>
      </c>
      <c r="R2227" s="42"/>
      <c r="S2227" s="34">
        <f t="shared" si="548"/>
        <v>0</v>
      </c>
      <c r="T2227" s="34"/>
    </row>
    <row r="2228" spans="1:20" x14ac:dyDescent="0.2">
      <c r="A2228" s="38">
        <f t="shared" si="536"/>
        <v>44241</v>
      </c>
      <c r="B2228" s="96">
        <f t="shared" ca="1" si="538"/>
        <v>1774237.619067579</v>
      </c>
      <c r="C2228" s="42">
        <f t="shared" ca="1" si="539"/>
        <v>1659233.1527636591</v>
      </c>
      <c r="D2228" s="34"/>
      <c r="E2228" s="40">
        <f ca="1">IF(A2228&lt;$B$1,VLOOKUP(A2228,[1]DI!$A$4:$B$15000,2,FALSE),0)</f>
        <v>0</v>
      </c>
      <c r="F2228" s="41">
        <f t="shared" ca="1" si="535"/>
        <v>1</v>
      </c>
      <c r="G2228" s="41">
        <f ca="1">(TRUNC(PRODUCT($F$11:$F2227),16))</f>
        <v>1.6387104494619</v>
      </c>
      <c r="H2228" s="42">
        <f t="shared" ca="1" si="540"/>
        <v>1.59279356520284</v>
      </c>
      <c r="I2228" s="42">
        <f t="shared" ca="1" si="541"/>
        <v>1.0288278900000001</v>
      </c>
      <c r="J2228" s="40">
        <f t="shared" si="537"/>
        <v>3.5999999999999997E-2</v>
      </c>
      <c r="K2228" s="98">
        <f t="shared" si="542"/>
        <v>43840</v>
      </c>
      <c r="L2228" s="43">
        <f t="shared" si="543"/>
        <v>274</v>
      </c>
      <c r="M2228" s="44">
        <f t="shared" si="544"/>
        <v>275</v>
      </c>
      <c r="N2228" s="8">
        <f t="shared" si="545"/>
        <v>1.039349563</v>
      </c>
      <c r="O2228" s="8">
        <f t="shared" ca="1" si="546"/>
        <v>1.0693118180000001</v>
      </c>
      <c r="P2228" s="44">
        <v>0</v>
      </c>
      <c r="Q2228" s="42">
        <f t="shared" ca="1" si="547"/>
        <v>115004.46630391999</v>
      </c>
      <c r="R2228" s="42"/>
      <c r="S2228" s="34">
        <f t="shared" si="548"/>
        <v>0</v>
      </c>
      <c r="T2228" s="34"/>
    </row>
    <row r="2229" spans="1:20" x14ac:dyDescent="0.2">
      <c r="A2229" s="38">
        <f t="shared" si="536"/>
        <v>44242</v>
      </c>
      <c r="B2229" s="96">
        <f t="shared" ca="1" si="538"/>
        <v>1774237.619067579</v>
      </c>
      <c r="C2229" s="42">
        <f t="shared" ca="1" si="539"/>
        <v>1659233.1527636591</v>
      </c>
      <c r="D2229" s="34"/>
      <c r="E2229" s="40">
        <f ca="1">IF(A2229&lt;$B$1,VLOOKUP(A2229,[1]DI!$A$4:$B$15000,2,FALSE),0)</f>
        <v>0</v>
      </c>
      <c r="F2229" s="41">
        <f t="shared" ca="1" si="535"/>
        <v>1</v>
      </c>
      <c r="G2229" s="41">
        <f ca="1">(TRUNC(PRODUCT($F$11:$F2228),16))</f>
        <v>1.6387104494619</v>
      </c>
      <c r="H2229" s="42">
        <f t="shared" ca="1" si="540"/>
        <v>1.59279356520284</v>
      </c>
      <c r="I2229" s="42">
        <f t="shared" ca="1" si="541"/>
        <v>1.0288278900000001</v>
      </c>
      <c r="J2229" s="40">
        <f t="shared" si="537"/>
        <v>3.5999999999999997E-2</v>
      </c>
      <c r="K2229" s="98">
        <f t="shared" si="542"/>
        <v>43840</v>
      </c>
      <c r="L2229" s="43">
        <f t="shared" si="543"/>
        <v>274</v>
      </c>
      <c r="M2229" s="44">
        <f t="shared" si="544"/>
        <v>275</v>
      </c>
      <c r="N2229" s="8">
        <f t="shared" si="545"/>
        <v>1.039349563</v>
      </c>
      <c r="O2229" s="8">
        <f t="shared" ca="1" si="546"/>
        <v>1.0693118180000001</v>
      </c>
      <c r="P2229" s="44">
        <v>0</v>
      </c>
      <c r="Q2229" s="42">
        <f t="shared" ca="1" si="547"/>
        <v>115004.46630391999</v>
      </c>
      <c r="R2229" s="42"/>
      <c r="S2229" s="34">
        <f t="shared" si="548"/>
        <v>0</v>
      </c>
      <c r="T2229" s="34"/>
    </row>
    <row r="2230" spans="1:20" x14ac:dyDescent="0.2">
      <c r="A2230" s="38">
        <f t="shared" si="536"/>
        <v>44243</v>
      </c>
      <c r="B2230" s="96">
        <f t="shared" ca="1" si="538"/>
        <v>1774237.619067579</v>
      </c>
      <c r="C2230" s="42">
        <f t="shared" ca="1" si="539"/>
        <v>1659233.1527636591</v>
      </c>
      <c r="D2230" s="34"/>
      <c r="E2230" s="40">
        <f ca="1">IF(A2230&lt;$B$1,VLOOKUP(A2230,[1]DI!$A$4:$B$15000,2,FALSE),0)</f>
        <v>0</v>
      </c>
      <c r="F2230" s="41">
        <f t="shared" ca="1" si="535"/>
        <v>1</v>
      </c>
      <c r="G2230" s="41">
        <f ca="1">(TRUNC(PRODUCT($F$11:$F2229),16))</f>
        <v>1.6387104494619</v>
      </c>
      <c r="H2230" s="42">
        <f t="shared" ca="1" si="540"/>
        <v>1.59279356520284</v>
      </c>
      <c r="I2230" s="42">
        <f t="shared" ca="1" si="541"/>
        <v>1.0288278900000001</v>
      </c>
      <c r="J2230" s="40">
        <f t="shared" si="537"/>
        <v>3.5999999999999997E-2</v>
      </c>
      <c r="K2230" s="98">
        <f t="shared" si="542"/>
        <v>43840</v>
      </c>
      <c r="L2230" s="43">
        <f t="shared" si="543"/>
        <v>274</v>
      </c>
      <c r="M2230" s="44">
        <f t="shared" si="544"/>
        <v>275</v>
      </c>
      <c r="N2230" s="8">
        <f t="shared" si="545"/>
        <v>1.039349563</v>
      </c>
      <c r="O2230" s="8">
        <f t="shared" ca="1" si="546"/>
        <v>1.0693118180000001</v>
      </c>
      <c r="P2230" s="44">
        <v>0</v>
      </c>
      <c r="Q2230" s="42">
        <f t="shared" ca="1" si="547"/>
        <v>115004.46630391999</v>
      </c>
      <c r="R2230" s="42"/>
      <c r="S2230" s="34">
        <f t="shared" si="548"/>
        <v>0</v>
      </c>
      <c r="T2230" s="34"/>
    </row>
    <row r="2231" spans="1:20" x14ac:dyDescent="0.2">
      <c r="A2231" s="38">
        <f t="shared" si="536"/>
        <v>44244</v>
      </c>
      <c r="B2231" s="96">
        <f t="shared" ca="1" si="538"/>
        <v>1774237.619067579</v>
      </c>
      <c r="C2231" s="42">
        <f t="shared" ca="1" si="539"/>
        <v>1659233.1527636591</v>
      </c>
      <c r="D2231" s="34"/>
      <c r="E2231" s="40">
        <f ca="1">IF(A2231&lt;$B$1,VLOOKUP(A2231,[1]DI!$A$4:$B$15000,2,FALSE),0)</f>
        <v>1.9000000000000006E-2</v>
      </c>
      <c r="F2231" s="41">
        <f t="shared" ca="1" si="535"/>
        <v>1.0000746922902899</v>
      </c>
      <c r="G2231" s="41">
        <f ca="1">(TRUNC(PRODUCT($F$11:$F2230),16))</f>
        <v>1.6387104494619</v>
      </c>
      <c r="H2231" s="42">
        <f t="shared" ca="1" si="540"/>
        <v>1.59279356520284</v>
      </c>
      <c r="I2231" s="42">
        <f t="shared" ca="1" si="541"/>
        <v>1.0288278900000001</v>
      </c>
      <c r="J2231" s="40">
        <f t="shared" si="537"/>
        <v>3.5999999999999997E-2</v>
      </c>
      <c r="K2231" s="98">
        <f t="shared" si="542"/>
        <v>43840</v>
      </c>
      <c r="L2231" s="43">
        <f t="shared" si="543"/>
        <v>275</v>
      </c>
      <c r="M2231" s="44">
        <f t="shared" si="544"/>
        <v>275</v>
      </c>
      <c r="N2231" s="8">
        <f t="shared" si="545"/>
        <v>1.039349563</v>
      </c>
      <c r="O2231" s="8">
        <f t="shared" ca="1" si="546"/>
        <v>1.0693118180000001</v>
      </c>
      <c r="P2231" s="44">
        <v>0</v>
      </c>
      <c r="Q2231" s="42">
        <f t="shared" ca="1" si="547"/>
        <v>115004.46630391999</v>
      </c>
      <c r="R2231" s="42"/>
      <c r="S2231" s="34">
        <f t="shared" si="548"/>
        <v>0</v>
      </c>
      <c r="T2231" s="34"/>
    </row>
    <row r="2232" spans="1:20" x14ac:dyDescent="0.2">
      <c r="A2232" s="38">
        <f t="shared" si="536"/>
        <v>44245</v>
      </c>
      <c r="B2232" s="96">
        <f t="shared" ca="1" si="538"/>
        <v>1774619.1912564791</v>
      </c>
      <c r="C2232" s="42">
        <f t="shared" ca="1" si="539"/>
        <v>1659233.1527636591</v>
      </c>
      <c r="D2232" s="34"/>
      <c r="E2232" s="40">
        <f ca="1">IF(A2232&lt;$B$1,VLOOKUP(A2232,[1]DI!$A$4:$B$15000,2,FALSE),0)</f>
        <v>1.9000000000000006E-2</v>
      </c>
      <c r="F2232" s="41">
        <f t="shared" ca="1" si="535"/>
        <v>1.0000746922902899</v>
      </c>
      <c r="G2232" s="41">
        <f ca="1">(TRUNC(PRODUCT($F$11:$F2231),16))</f>
        <v>1.63883284849849</v>
      </c>
      <c r="H2232" s="42">
        <f t="shared" ca="1" si="540"/>
        <v>1.59279356520284</v>
      </c>
      <c r="I2232" s="42">
        <f t="shared" ca="1" si="541"/>
        <v>1.02890474</v>
      </c>
      <c r="J2232" s="40">
        <f t="shared" si="537"/>
        <v>3.5999999999999997E-2</v>
      </c>
      <c r="K2232" s="98">
        <f t="shared" si="542"/>
        <v>43840</v>
      </c>
      <c r="L2232" s="43">
        <f t="shared" si="543"/>
        <v>276</v>
      </c>
      <c r="M2232" s="44">
        <f t="shared" si="544"/>
        <v>276</v>
      </c>
      <c r="N2232" s="8">
        <f t="shared" si="545"/>
        <v>1.039495442</v>
      </c>
      <c r="O2232" s="8">
        <f t="shared" ca="1" si="546"/>
        <v>1.0695417869999999</v>
      </c>
      <c r="P2232" s="44">
        <v>0</v>
      </c>
      <c r="Q2232" s="42">
        <f t="shared" ca="1" si="547"/>
        <v>115386.03849281999</v>
      </c>
      <c r="R2232" s="42"/>
      <c r="S2232" s="34">
        <f t="shared" si="548"/>
        <v>0</v>
      </c>
      <c r="T2232" s="34"/>
    </row>
    <row r="2233" spans="1:20" x14ac:dyDescent="0.2">
      <c r="A2233" s="38">
        <f t="shared" si="536"/>
        <v>44246</v>
      </c>
      <c r="B2233" s="96">
        <f t="shared" ca="1" si="538"/>
        <v>1775000.8364516492</v>
      </c>
      <c r="C2233" s="42">
        <f t="shared" ca="1" si="539"/>
        <v>1659233.1527636591</v>
      </c>
      <c r="D2233" s="34"/>
      <c r="E2233" s="40">
        <f ca="1">IF(A2233&lt;$B$1,VLOOKUP(A2233,[1]DI!$A$4:$B$15000,2,FALSE),0)</f>
        <v>1.9000000000000006E-2</v>
      </c>
      <c r="F2233" s="41">
        <f t="shared" ca="1" si="535"/>
        <v>1.0000746922902899</v>
      </c>
      <c r="G2233" s="41">
        <f ca="1">(TRUNC(PRODUCT($F$11:$F2232),16))</f>
        <v>1.63895525667735</v>
      </c>
      <c r="H2233" s="42">
        <f t="shared" ca="1" si="540"/>
        <v>1.59279356520284</v>
      </c>
      <c r="I2233" s="42">
        <f t="shared" ca="1" si="541"/>
        <v>1.0289815899999999</v>
      </c>
      <c r="J2233" s="40">
        <f t="shared" si="537"/>
        <v>3.5999999999999997E-2</v>
      </c>
      <c r="K2233" s="98">
        <f t="shared" si="542"/>
        <v>43840</v>
      </c>
      <c r="L2233" s="43">
        <f t="shared" si="543"/>
        <v>277</v>
      </c>
      <c r="M2233" s="44">
        <f t="shared" si="544"/>
        <v>277</v>
      </c>
      <c r="N2233" s="8">
        <f t="shared" si="545"/>
        <v>1.0396413410000001</v>
      </c>
      <c r="O2233" s="8">
        <f t="shared" ca="1" si="546"/>
        <v>1.0697718000000001</v>
      </c>
      <c r="P2233" s="44">
        <v>0</v>
      </c>
      <c r="Q2233" s="42">
        <f t="shared" ca="1" si="547"/>
        <v>115767.68368798999</v>
      </c>
      <c r="R2233" s="42"/>
      <c r="S2233" s="34">
        <f t="shared" si="548"/>
        <v>0</v>
      </c>
      <c r="T2233" s="34"/>
    </row>
    <row r="2234" spans="1:20" x14ac:dyDescent="0.2">
      <c r="A2234" s="38">
        <f t="shared" si="536"/>
        <v>44247</v>
      </c>
      <c r="B2234" s="96">
        <f t="shared" ca="1" si="538"/>
        <v>1775382.5695861692</v>
      </c>
      <c r="C2234" s="42">
        <f t="shared" ca="1" si="539"/>
        <v>1659233.1527636591</v>
      </c>
      <c r="D2234" s="34"/>
      <c r="E2234" s="40">
        <f ca="1">IF(A2234&lt;$B$1,VLOOKUP(A2234,[1]DI!$A$4:$B$15000,2,FALSE),0)</f>
        <v>0</v>
      </c>
      <c r="F2234" s="41">
        <f t="shared" ca="1" si="535"/>
        <v>1</v>
      </c>
      <c r="G2234" s="41">
        <f ca="1">(TRUNC(PRODUCT($F$11:$F2233),16))</f>
        <v>1.6390776739991499</v>
      </c>
      <c r="H2234" s="42">
        <f t="shared" ca="1" si="540"/>
        <v>1.59279356520284</v>
      </c>
      <c r="I2234" s="42">
        <f t="shared" ca="1" si="541"/>
        <v>1.02905845</v>
      </c>
      <c r="J2234" s="40">
        <f t="shared" si="537"/>
        <v>3.5999999999999997E-2</v>
      </c>
      <c r="K2234" s="98">
        <f t="shared" si="542"/>
        <v>43840</v>
      </c>
      <c r="L2234" s="43">
        <f t="shared" si="543"/>
        <v>277</v>
      </c>
      <c r="M2234" s="44">
        <f t="shared" si="544"/>
        <v>278</v>
      </c>
      <c r="N2234" s="8">
        <f t="shared" si="545"/>
        <v>1.03978726</v>
      </c>
      <c r="O2234" s="8">
        <f t="shared" ca="1" si="546"/>
        <v>1.0700018659999999</v>
      </c>
      <c r="P2234" s="44">
        <v>0</v>
      </c>
      <c r="Q2234" s="42">
        <f t="shared" ca="1" si="547"/>
        <v>116149.41682251</v>
      </c>
      <c r="R2234" s="42"/>
      <c r="S2234" s="34">
        <f t="shared" si="548"/>
        <v>0</v>
      </c>
      <c r="T2234" s="34"/>
    </row>
    <row r="2235" spans="1:20" x14ac:dyDescent="0.2">
      <c r="A2235" s="38">
        <f t="shared" si="536"/>
        <v>44248</v>
      </c>
      <c r="B2235" s="96">
        <f t="shared" ca="1" si="538"/>
        <v>1775382.5695861692</v>
      </c>
      <c r="C2235" s="42">
        <f t="shared" ca="1" si="539"/>
        <v>1659233.1527636591</v>
      </c>
      <c r="D2235" s="34"/>
      <c r="E2235" s="40">
        <f ca="1">IF(A2235&lt;$B$1,VLOOKUP(A2235,[1]DI!$A$4:$B$15000,2,FALSE),0)</f>
        <v>0</v>
      </c>
      <c r="F2235" s="41">
        <f t="shared" ca="1" si="535"/>
        <v>1</v>
      </c>
      <c r="G2235" s="41">
        <f ca="1">(TRUNC(PRODUCT($F$11:$F2234),16))</f>
        <v>1.6390776739991499</v>
      </c>
      <c r="H2235" s="42">
        <f t="shared" ca="1" si="540"/>
        <v>1.59279356520284</v>
      </c>
      <c r="I2235" s="42">
        <f t="shared" ca="1" si="541"/>
        <v>1.02905845</v>
      </c>
      <c r="J2235" s="40">
        <f t="shared" si="537"/>
        <v>3.5999999999999997E-2</v>
      </c>
      <c r="K2235" s="98">
        <f t="shared" si="542"/>
        <v>43840</v>
      </c>
      <c r="L2235" s="43">
        <f t="shared" si="543"/>
        <v>277</v>
      </c>
      <c r="M2235" s="44">
        <f t="shared" si="544"/>
        <v>278</v>
      </c>
      <c r="N2235" s="8">
        <f t="shared" si="545"/>
        <v>1.03978726</v>
      </c>
      <c r="O2235" s="8">
        <f t="shared" ca="1" si="546"/>
        <v>1.0700018659999999</v>
      </c>
      <c r="P2235" s="44">
        <v>0</v>
      </c>
      <c r="Q2235" s="42">
        <f t="shared" ca="1" si="547"/>
        <v>116149.41682251</v>
      </c>
      <c r="R2235" s="42"/>
      <c r="S2235" s="34">
        <f t="shared" si="548"/>
        <v>0</v>
      </c>
      <c r="T2235" s="34"/>
    </row>
    <row r="2236" spans="1:20" x14ac:dyDescent="0.2">
      <c r="A2236" s="38">
        <f t="shared" si="536"/>
        <v>44249</v>
      </c>
      <c r="B2236" s="96">
        <f t="shared" ca="1" si="538"/>
        <v>1775382.5695861692</v>
      </c>
      <c r="C2236" s="42">
        <f t="shared" ca="1" si="539"/>
        <v>1659233.1527636591</v>
      </c>
      <c r="D2236" s="34"/>
      <c r="E2236" s="40">
        <f ca="1">IF(A2236&lt;$B$1,VLOOKUP(A2236,[1]DI!$A$4:$B$15000,2,FALSE),0)</f>
        <v>1.9000000000000006E-2</v>
      </c>
      <c r="F2236" s="41">
        <f t="shared" ca="1" si="535"/>
        <v>1.0000746922902899</v>
      </c>
      <c r="G2236" s="41">
        <f ca="1">(TRUNC(PRODUCT($F$11:$F2235),16))</f>
        <v>1.6390776739991499</v>
      </c>
      <c r="H2236" s="42">
        <f t="shared" ca="1" si="540"/>
        <v>1.59279356520284</v>
      </c>
      <c r="I2236" s="42">
        <f t="shared" ca="1" si="541"/>
        <v>1.02905845</v>
      </c>
      <c r="J2236" s="40">
        <f t="shared" si="537"/>
        <v>3.5999999999999997E-2</v>
      </c>
      <c r="K2236" s="98">
        <f t="shared" si="542"/>
        <v>43840</v>
      </c>
      <c r="L2236" s="43">
        <f t="shared" si="543"/>
        <v>278</v>
      </c>
      <c r="M2236" s="44">
        <f t="shared" si="544"/>
        <v>278</v>
      </c>
      <c r="N2236" s="8">
        <f t="shared" si="545"/>
        <v>1.03978726</v>
      </c>
      <c r="O2236" s="8">
        <f t="shared" ca="1" si="546"/>
        <v>1.0700018659999999</v>
      </c>
      <c r="P2236" s="44">
        <v>0</v>
      </c>
      <c r="Q2236" s="42">
        <f t="shared" ca="1" si="547"/>
        <v>116149.41682251</v>
      </c>
      <c r="R2236" s="42"/>
      <c r="S2236" s="34">
        <f t="shared" si="548"/>
        <v>0</v>
      </c>
      <c r="T2236" s="34"/>
    </row>
    <row r="2237" spans="1:20" x14ac:dyDescent="0.2">
      <c r="A2237" s="38">
        <f t="shared" si="536"/>
        <v>44250</v>
      </c>
      <c r="B2237" s="96">
        <f t="shared" ca="1" si="538"/>
        <v>1775764.3757269592</v>
      </c>
      <c r="C2237" s="42">
        <f t="shared" ca="1" si="539"/>
        <v>1659233.1527636591</v>
      </c>
      <c r="D2237" s="34"/>
      <c r="E2237" s="40">
        <f ca="1">IF(A2237&lt;$B$1,VLOOKUP(A2237,[1]DI!$A$4:$B$15000,2,FALSE),0)</f>
        <v>1.9000000000000006E-2</v>
      </c>
      <c r="F2237" s="41">
        <f t="shared" ca="1" si="535"/>
        <v>1.0000746922902899</v>
      </c>
      <c r="G2237" s="41">
        <f ca="1">(TRUNC(PRODUCT($F$11:$F2236),16))</f>
        <v>1.63920010046459</v>
      </c>
      <c r="H2237" s="42">
        <f t="shared" ca="1" si="540"/>
        <v>1.59279356520284</v>
      </c>
      <c r="I2237" s="42">
        <f t="shared" ca="1" si="541"/>
        <v>1.02913531</v>
      </c>
      <c r="J2237" s="40">
        <f t="shared" si="537"/>
        <v>3.5999999999999997E-2</v>
      </c>
      <c r="K2237" s="98">
        <f t="shared" si="542"/>
        <v>43840</v>
      </c>
      <c r="L2237" s="43">
        <f t="shared" si="543"/>
        <v>279</v>
      </c>
      <c r="M2237" s="44">
        <f t="shared" si="544"/>
        <v>279</v>
      </c>
      <c r="N2237" s="8">
        <f t="shared" si="545"/>
        <v>1.0399331999999999</v>
      </c>
      <c r="O2237" s="8">
        <f t="shared" ca="1" si="546"/>
        <v>1.0702319760000001</v>
      </c>
      <c r="P2237" s="44">
        <v>0</v>
      </c>
      <c r="Q2237" s="42">
        <f t="shared" ca="1" si="547"/>
        <v>116531.2229633</v>
      </c>
      <c r="R2237" s="42"/>
      <c r="S2237" s="34">
        <f t="shared" si="548"/>
        <v>0</v>
      </c>
      <c r="T2237" s="34"/>
    </row>
    <row r="2238" spans="1:20" x14ac:dyDescent="0.2">
      <c r="A2238" s="38">
        <f t="shared" si="536"/>
        <v>44251</v>
      </c>
      <c r="B2238" s="96">
        <f t="shared" ca="1" si="538"/>
        <v>1776146.2731255591</v>
      </c>
      <c r="C2238" s="42">
        <f t="shared" ca="1" si="539"/>
        <v>1659233.1527636591</v>
      </c>
      <c r="D2238" s="34"/>
      <c r="E2238" s="40">
        <f ca="1">IF(A2238&lt;$B$1,VLOOKUP(A2238,[1]DI!$A$4:$B$15000,2,FALSE),0)</f>
        <v>1.9000000000000006E-2</v>
      </c>
      <c r="F2238" s="41">
        <f t="shared" ca="1" si="535"/>
        <v>1.0000746922902899</v>
      </c>
      <c r="G2238" s="41">
        <f ca="1">(TRUNC(PRODUCT($F$11:$F2237),16))</f>
        <v>1.63932253607433</v>
      </c>
      <c r="H2238" s="42">
        <f t="shared" ca="1" si="540"/>
        <v>1.59279356520284</v>
      </c>
      <c r="I2238" s="42">
        <f t="shared" ca="1" si="541"/>
        <v>1.02921218</v>
      </c>
      <c r="J2238" s="40">
        <f t="shared" si="537"/>
        <v>3.5999999999999997E-2</v>
      </c>
      <c r="K2238" s="98">
        <f t="shared" si="542"/>
        <v>43840</v>
      </c>
      <c r="L2238" s="43">
        <f t="shared" si="543"/>
        <v>280</v>
      </c>
      <c r="M2238" s="44">
        <f t="shared" si="544"/>
        <v>280</v>
      </c>
      <c r="N2238" s="8">
        <f t="shared" si="545"/>
        <v>1.040079161</v>
      </c>
      <c r="O2238" s="8">
        <f t="shared" ca="1" si="546"/>
        <v>1.0704621409999999</v>
      </c>
      <c r="P2238" s="44">
        <v>0</v>
      </c>
      <c r="Q2238" s="42">
        <f t="shared" ca="1" si="547"/>
        <v>116913.1203619</v>
      </c>
      <c r="R2238" s="42"/>
      <c r="S2238" s="34">
        <f t="shared" si="548"/>
        <v>0</v>
      </c>
      <c r="T2238" s="34"/>
    </row>
    <row r="2239" spans="1:20" x14ac:dyDescent="0.2">
      <c r="A2239" s="38">
        <f t="shared" si="536"/>
        <v>44252</v>
      </c>
      <c r="B2239" s="96">
        <f t="shared" ca="1" si="538"/>
        <v>1776528.2402119592</v>
      </c>
      <c r="C2239" s="42">
        <f t="shared" ca="1" si="539"/>
        <v>1659233.1527636591</v>
      </c>
      <c r="D2239" s="34"/>
      <c r="E2239" s="40">
        <f ca="1">IF(A2239&lt;$B$1,VLOOKUP(A2239,[1]DI!$A$4:$B$15000,2,FALSE),0)</f>
        <v>1.9000000000000006E-2</v>
      </c>
      <c r="F2239" s="41">
        <f t="shared" ca="1" si="535"/>
        <v>1.0000746922902899</v>
      </c>
      <c r="G2239" s="41">
        <f ca="1">(TRUNC(PRODUCT($F$11:$F2238),16))</f>
        <v>1.6394449808290801</v>
      </c>
      <c r="H2239" s="42">
        <f t="shared" ca="1" si="540"/>
        <v>1.59279356520284</v>
      </c>
      <c r="I2239" s="42">
        <f t="shared" ca="1" si="541"/>
        <v>1.02928905</v>
      </c>
      <c r="J2239" s="40">
        <f t="shared" si="537"/>
        <v>3.5999999999999997E-2</v>
      </c>
      <c r="K2239" s="98">
        <f t="shared" si="542"/>
        <v>43840</v>
      </c>
      <c r="L2239" s="43">
        <f t="shared" si="543"/>
        <v>281</v>
      </c>
      <c r="M2239" s="44">
        <f t="shared" si="544"/>
        <v>281</v>
      </c>
      <c r="N2239" s="8">
        <f t="shared" si="545"/>
        <v>1.0402251419999999</v>
      </c>
      <c r="O2239" s="8">
        <f t="shared" ca="1" si="546"/>
        <v>1.0706923479999999</v>
      </c>
      <c r="P2239" s="44">
        <v>0</v>
      </c>
      <c r="Q2239" s="42">
        <f t="shared" ca="1" si="547"/>
        <v>117295.08744829999</v>
      </c>
      <c r="R2239" s="42"/>
      <c r="S2239" s="34">
        <f t="shared" si="548"/>
        <v>0</v>
      </c>
      <c r="T2239" s="34"/>
    </row>
    <row r="2240" spans="1:20" x14ac:dyDescent="0.2">
      <c r="A2240" s="38">
        <f t="shared" si="536"/>
        <v>44253</v>
      </c>
      <c r="B2240" s="96">
        <f t="shared" ca="1" si="538"/>
        <v>1776910.2968969492</v>
      </c>
      <c r="C2240" s="42">
        <f t="shared" ca="1" si="539"/>
        <v>1659233.1527636591</v>
      </c>
      <c r="D2240" s="34"/>
      <c r="E2240" s="40">
        <f ca="1">IF(A2240&lt;$B$1,VLOOKUP(A2240,[1]DI!$A$4:$B$15000,2,FALSE),0)</f>
        <v>1.9000000000000006E-2</v>
      </c>
      <c r="F2240" s="41">
        <f t="shared" ca="1" si="535"/>
        <v>1.0000746922902899</v>
      </c>
      <c r="G2240" s="41">
        <f ca="1">(TRUNC(PRODUCT($F$11:$F2239),16))</f>
        <v>1.6395674347295</v>
      </c>
      <c r="H2240" s="42">
        <f t="shared" ca="1" si="540"/>
        <v>1.59279356520284</v>
      </c>
      <c r="I2240" s="42">
        <f t="shared" ca="1" si="541"/>
        <v>1.02936593</v>
      </c>
      <c r="J2240" s="40">
        <f t="shared" si="537"/>
        <v>3.5999999999999997E-2</v>
      </c>
      <c r="K2240" s="98">
        <f t="shared" si="542"/>
        <v>43840</v>
      </c>
      <c r="L2240" s="43">
        <f t="shared" si="543"/>
        <v>282</v>
      </c>
      <c r="M2240" s="44">
        <f t="shared" si="544"/>
        <v>282</v>
      </c>
      <c r="N2240" s="8">
        <f t="shared" si="545"/>
        <v>1.040371143</v>
      </c>
      <c r="O2240" s="8">
        <f t="shared" ca="1" si="546"/>
        <v>1.0709226089999999</v>
      </c>
      <c r="P2240" s="44">
        <v>0</v>
      </c>
      <c r="Q2240" s="42">
        <f t="shared" ca="1" si="547"/>
        <v>117677.14413329</v>
      </c>
      <c r="R2240" s="42"/>
      <c r="S2240" s="34">
        <f t="shared" si="548"/>
        <v>0</v>
      </c>
      <c r="T2240" s="34"/>
    </row>
    <row r="2241" spans="1:20" x14ac:dyDescent="0.2">
      <c r="A2241" s="38">
        <f t="shared" si="536"/>
        <v>44254</v>
      </c>
      <c r="B2241" s="96">
        <f t="shared" ca="1" si="538"/>
        <v>1777292.444839759</v>
      </c>
      <c r="C2241" s="42">
        <f t="shared" ca="1" si="539"/>
        <v>1659233.1527636591</v>
      </c>
      <c r="D2241" s="34"/>
      <c r="E2241" s="40">
        <f ca="1">IF(A2241&lt;$B$1,VLOOKUP(A2241,[1]DI!$A$4:$B$15000,2,FALSE),0)</f>
        <v>0</v>
      </c>
      <c r="F2241" s="41">
        <f t="shared" ca="1" si="535"/>
        <v>1</v>
      </c>
      <c r="G2241" s="41">
        <f ca="1">(TRUNC(PRODUCT($F$11:$F2240),16))</f>
        <v>1.6396898977762799</v>
      </c>
      <c r="H2241" s="42">
        <f t="shared" ca="1" si="540"/>
        <v>1.59279356520284</v>
      </c>
      <c r="I2241" s="42">
        <f t="shared" ca="1" si="541"/>
        <v>1.0294428200000001</v>
      </c>
      <c r="J2241" s="40">
        <f t="shared" si="537"/>
        <v>3.5999999999999997E-2</v>
      </c>
      <c r="K2241" s="98">
        <f t="shared" si="542"/>
        <v>43840</v>
      </c>
      <c r="L2241" s="43">
        <f t="shared" si="543"/>
        <v>282</v>
      </c>
      <c r="M2241" s="44">
        <f t="shared" si="544"/>
        <v>283</v>
      </c>
      <c r="N2241" s="8">
        <f t="shared" si="545"/>
        <v>1.040517165</v>
      </c>
      <c r="O2241" s="8">
        <f t="shared" ca="1" si="546"/>
        <v>1.071152925</v>
      </c>
      <c r="P2241" s="44">
        <v>0</v>
      </c>
      <c r="Q2241" s="42">
        <f t="shared" ca="1" si="547"/>
        <v>118059.2920761</v>
      </c>
      <c r="R2241" s="42"/>
      <c r="S2241" s="34">
        <f t="shared" si="548"/>
        <v>0</v>
      </c>
      <c r="T2241" s="34"/>
    </row>
    <row r="2242" spans="1:20" x14ac:dyDescent="0.2">
      <c r="A2242" s="38">
        <f t="shared" si="536"/>
        <v>44255</v>
      </c>
      <c r="B2242" s="96">
        <f t="shared" ca="1" si="538"/>
        <v>1777292.444839759</v>
      </c>
      <c r="C2242" s="42">
        <f t="shared" ca="1" si="539"/>
        <v>1659233.1527636591</v>
      </c>
      <c r="D2242" s="34"/>
      <c r="E2242" s="40">
        <f ca="1">IF(A2242&lt;$B$1,VLOOKUP(A2242,[1]DI!$A$4:$B$15000,2,FALSE),0)</f>
        <v>0</v>
      </c>
      <c r="F2242" s="41">
        <f t="shared" ca="1" si="535"/>
        <v>1</v>
      </c>
      <c r="G2242" s="41">
        <f ca="1">(TRUNC(PRODUCT($F$11:$F2241),16))</f>
        <v>1.6396898977762799</v>
      </c>
      <c r="H2242" s="42">
        <f t="shared" ca="1" si="540"/>
        <v>1.59279356520284</v>
      </c>
      <c r="I2242" s="42">
        <f t="shared" ca="1" si="541"/>
        <v>1.0294428200000001</v>
      </c>
      <c r="J2242" s="40">
        <f t="shared" si="537"/>
        <v>3.5999999999999997E-2</v>
      </c>
      <c r="K2242" s="98">
        <f t="shared" si="542"/>
        <v>43840</v>
      </c>
      <c r="L2242" s="43">
        <f t="shared" si="543"/>
        <v>282</v>
      </c>
      <c r="M2242" s="44">
        <f t="shared" si="544"/>
        <v>283</v>
      </c>
      <c r="N2242" s="8">
        <f t="shared" si="545"/>
        <v>1.040517165</v>
      </c>
      <c r="O2242" s="8">
        <f t="shared" ca="1" si="546"/>
        <v>1.071152925</v>
      </c>
      <c r="P2242" s="44">
        <v>0</v>
      </c>
      <c r="Q2242" s="42">
        <f t="shared" ca="1" si="547"/>
        <v>118059.2920761</v>
      </c>
      <c r="R2242" s="42"/>
      <c r="S2242" s="34">
        <f t="shared" si="548"/>
        <v>0</v>
      </c>
      <c r="T2242" s="34"/>
    </row>
    <row r="2243" spans="1:20" x14ac:dyDescent="0.2">
      <c r="A2243" s="38">
        <f t="shared" si="536"/>
        <v>44256</v>
      </c>
      <c r="B2243" s="96">
        <f t="shared" ca="1" si="538"/>
        <v>1777292.444839759</v>
      </c>
      <c r="C2243" s="42">
        <f t="shared" ca="1" si="539"/>
        <v>1659233.1527636591</v>
      </c>
      <c r="D2243" s="34"/>
      <c r="E2243" s="40">
        <f ca="1">IF(A2243&lt;$B$1,VLOOKUP(A2243,[1]DI!$A$4:$B$15000,2,FALSE),0)</f>
        <v>1.9000000000000006E-2</v>
      </c>
      <c r="F2243" s="41">
        <f t="shared" ca="1" si="535"/>
        <v>1.0000746922902899</v>
      </c>
      <c r="G2243" s="41">
        <f ca="1">(TRUNC(PRODUCT($F$11:$F2242),16))</f>
        <v>1.6396898977762799</v>
      </c>
      <c r="H2243" s="42">
        <f t="shared" ca="1" si="540"/>
        <v>1.59279356520284</v>
      </c>
      <c r="I2243" s="42">
        <f t="shared" ca="1" si="541"/>
        <v>1.0294428200000001</v>
      </c>
      <c r="J2243" s="40">
        <f t="shared" si="537"/>
        <v>3.5999999999999997E-2</v>
      </c>
      <c r="K2243" s="98">
        <f t="shared" si="542"/>
        <v>43840</v>
      </c>
      <c r="L2243" s="43">
        <f t="shared" si="543"/>
        <v>283</v>
      </c>
      <c r="M2243" s="44">
        <f t="shared" si="544"/>
        <v>283</v>
      </c>
      <c r="N2243" s="8">
        <f t="shared" si="545"/>
        <v>1.040517165</v>
      </c>
      <c r="O2243" s="8">
        <f t="shared" ca="1" si="546"/>
        <v>1.071152925</v>
      </c>
      <c r="P2243" s="44">
        <v>0</v>
      </c>
      <c r="Q2243" s="42">
        <f t="shared" ca="1" si="547"/>
        <v>118059.2920761</v>
      </c>
      <c r="R2243" s="42"/>
      <c r="S2243" s="34">
        <f t="shared" si="548"/>
        <v>0</v>
      </c>
      <c r="T2243" s="34"/>
    </row>
    <row r="2244" spans="1:20" x14ac:dyDescent="0.2">
      <c r="A2244" s="38">
        <f t="shared" si="536"/>
        <v>44257</v>
      </c>
      <c r="B2244" s="96">
        <f t="shared" ca="1" si="538"/>
        <v>1777674.6641295992</v>
      </c>
      <c r="C2244" s="42">
        <f t="shared" ca="1" si="539"/>
        <v>1659233.1527636591</v>
      </c>
      <c r="D2244" s="34"/>
      <c r="E2244" s="40">
        <f ca="1">IF(A2244&lt;$B$1,VLOOKUP(A2244,[1]DI!$A$4:$B$15000,2,FALSE),0)</f>
        <v>1.9000000000000006E-2</v>
      </c>
      <c r="F2244" s="41">
        <f t="shared" ca="1" si="535"/>
        <v>1.0000746922902899</v>
      </c>
      <c r="G2244" s="41">
        <f ca="1">(TRUNC(PRODUCT($F$11:$F2243),16))</f>
        <v>1.6398123699701099</v>
      </c>
      <c r="H2244" s="42">
        <f t="shared" ca="1" si="540"/>
        <v>1.59279356520284</v>
      </c>
      <c r="I2244" s="42">
        <f t="shared" ca="1" si="541"/>
        <v>1.02951971</v>
      </c>
      <c r="J2244" s="40">
        <f t="shared" si="537"/>
        <v>3.5999999999999997E-2</v>
      </c>
      <c r="K2244" s="98">
        <f t="shared" si="542"/>
        <v>43840</v>
      </c>
      <c r="L2244" s="43">
        <f t="shared" si="543"/>
        <v>284</v>
      </c>
      <c r="M2244" s="44">
        <f t="shared" si="544"/>
        <v>284</v>
      </c>
      <c r="N2244" s="8">
        <f t="shared" si="545"/>
        <v>1.040663208</v>
      </c>
      <c r="O2244" s="8">
        <f t="shared" ca="1" si="546"/>
        <v>1.0713832839999999</v>
      </c>
      <c r="P2244" s="44">
        <v>0</v>
      </c>
      <c r="Q2244" s="42">
        <f t="shared" ca="1" si="547"/>
        <v>118441.51136593999</v>
      </c>
      <c r="R2244" s="42"/>
      <c r="S2244" s="34">
        <f t="shared" si="548"/>
        <v>0</v>
      </c>
      <c r="T2244" s="34"/>
    </row>
    <row r="2245" spans="1:20" x14ac:dyDescent="0.2">
      <c r="A2245" s="38">
        <f t="shared" si="536"/>
        <v>44258</v>
      </c>
      <c r="B2245" s="96">
        <f t="shared" ca="1" si="538"/>
        <v>1778056.9730180292</v>
      </c>
      <c r="C2245" s="42">
        <f t="shared" ca="1" si="539"/>
        <v>1659233.1527636591</v>
      </c>
      <c r="D2245" s="34"/>
      <c r="E2245" s="40">
        <f ca="1">IF(A2245&lt;$B$1,VLOOKUP(A2245,[1]DI!$A$4:$B$15000,2,FALSE),0)</f>
        <v>1.9000000000000006E-2</v>
      </c>
      <c r="F2245" s="41">
        <f t="shared" ca="1" si="535"/>
        <v>1.0000746922902899</v>
      </c>
      <c r="G2245" s="41">
        <f ca="1">(TRUNC(PRODUCT($F$11:$F2244),16))</f>
        <v>1.63993485131167</v>
      </c>
      <c r="H2245" s="42">
        <f t="shared" ca="1" si="540"/>
        <v>1.59279356520284</v>
      </c>
      <c r="I2245" s="42">
        <f t="shared" ca="1" si="541"/>
        <v>1.02959661</v>
      </c>
      <c r="J2245" s="40">
        <f t="shared" si="537"/>
        <v>3.5999999999999997E-2</v>
      </c>
      <c r="K2245" s="98">
        <f t="shared" si="542"/>
        <v>43840</v>
      </c>
      <c r="L2245" s="43">
        <f t="shared" si="543"/>
        <v>285</v>
      </c>
      <c r="M2245" s="44">
        <f t="shared" si="544"/>
        <v>285</v>
      </c>
      <c r="N2245" s="8">
        <f t="shared" si="545"/>
        <v>1.0408092710000001</v>
      </c>
      <c r="O2245" s="8">
        <f t="shared" ca="1" si="546"/>
        <v>1.0716136970000001</v>
      </c>
      <c r="P2245" s="44">
        <v>0</v>
      </c>
      <c r="Q2245" s="42">
        <f t="shared" ca="1" si="547"/>
        <v>118823.82025437</v>
      </c>
      <c r="R2245" s="42"/>
      <c r="S2245" s="34">
        <f t="shared" si="548"/>
        <v>0</v>
      </c>
      <c r="T2245" s="34"/>
    </row>
    <row r="2246" spans="1:20" x14ac:dyDescent="0.2">
      <c r="A2246" s="38">
        <f t="shared" si="536"/>
        <v>44259</v>
      </c>
      <c r="B2246" s="96">
        <f t="shared" ca="1" si="538"/>
        <v>1778439.3532534791</v>
      </c>
      <c r="C2246" s="42">
        <f t="shared" ca="1" si="539"/>
        <v>1659233.1527636591</v>
      </c>
      <c r="D2246" s="34"/>
      <c r="E2246" s="40">
        <f ca="1">IF(A2246&lt;$B$1,VLOOKUP(A2246,[1]DI!$A$4:$B$15000,2,FALSE),0)</f>
        <v>1.9000000000000006E-2</v>
      </c>
      <c r="F2246" s="41">
        <f t="shared" ca="1" si="535"/>
        <v>1.0000746922902899</v>
      </c>
      <c r="G2246" s="41">
        <f ca="1">(TRUNC(PRODUCT($F$11:$F2245),16))</f>
        <v>1.64005734180164</v>
      </c>
      <c r="H2246" s="42">
        <f t="shared" ca="1" si="540"/>
        <v>1.59279356520284</v>
      </c>
      <c r="I2246" s="42">
        <f t="shared" ca="1" si="541"/>
        <v>1.0296735100000001</v>
      </c>
      <c r="J2246" s="40">
        <f t="shared" si="537"/>
        <v>3.5999999999999997E-2</v>
      </c>
      <c r="K2246" s="98">
        <f t="shared" si="542"/>
        <v>43840</v>
      </c>
      <c r="L2246" s="43">
        <f t="shared" si="543"/>
        <v>286</v>
      </c>
      <c r="M2246" s="44">
        <f t="shared" si="544"/>
        <v>286</v>
      </c>
      <c r="N2246" s="8">
        <f t="shared" si="545"/>
        <v>1.0409553540000001</v>
      </c>
      <c r="O2246" s="8">
        <f t="shared" ca="1" si="546"/>
        <v>1.071844153</v>
      </c>
      <c r="P2246" s="44">
        <v>0</v>
      </c>
      <c r="Q2246" s="42">
        <f t="shared" ca="1" si="547"/>
        <v>119206.20048982</v>
      </c>
      <c r="R2246" s="42"/>
      <c r="S2246" s="34">
        <f t="shared" si="548"/>
        <v>0</v>
      </c>
      <c r="T2246" s="34"/>
    </row>
    <row r="2247" spans="1:20" x14ac:dyDescent="0.2">
      <c r="A2247" s="38">
        <f t="shared" si="536"/>
        <v>44260</v>
      </c>
      <c r="B2247" s="96">
        <f t="shared" ca="1" si="538"/>
        <v>1778821.8247467591</v>
      </c>
      <c r="C2247" s="42">
        <f t="shared" ca="1" si="539"/>
        <v>1659233.1527636591</v>
      </c>
      <c r="D2247" s="34"/>
      <c r="E2247" s="40">
        <f ca="1">IF(A2247&lt;$B$1,VLOOKUP(A2247,[1]DI!$A$4:$B$15000,2,FALSE),0)</f>
        <v>1.9000000000000006E-2</v>
      </c>
      <c r="F2247" s="41">
        <f t="shared" ca="1" si="535"/>
        <v>1.0000746922902899</v>
      </c>
      <c r="G2247" s="41">
        <f ca="1">(TRUNC(PRODUCT($F$11:$F2246),16))</f>
        <v>1.6401798414407101</v>
      </c>
      <c r="H2247" s="42">
        <f t="shared" ca="1" si="540"/>
        <v>1.59279356520284</v>
      </c>
      <c r="I2247" s="42">
        <f t="shared" ca="1" si="541"/>
        <v>1.0297504200000001</v>
      </c>
      <c r="J2247" s="40">
        <f t="shared" si="537"/>
        <v>3.5999999999999997E-2</v>
      </c>
      <c r="K2247" s="98">
        <f t="shared" si="542"/>
        <v>43840</v>
      </c>
      <c r="L2247" s="43">
        <f t="shared" si="543"/>
        <v>287</v>
      </c>
      <c r="M2247" s="44">
        <f t="shared" si="544"/>
        <v>287</v>
      </c>
      <c r="N2247" s="8">
        <f t="shared" si="545"/>
        <v>1.041101458</v>
      </c>
      <c r="O2247" s="8">
        <f t="shared" ca="1" si="546"/>
        <v>1.0720746640000001</v>
      </c>
      <c r="P2247" s="44">
        <v>0</v>
      </c>
      <c r="Q2247" s="42">
        <f t="shared" ca="1" si="547"/>
        <v>119588.67198309999</v>
      </c>
      <c r="R2247" s="42"/>
      <c r="S2247" s="34">
        <f t="shared" si="548"/>
        <v>0</v>
      </c>
      <c r="T2247" s="34"/>
    </row>
    <row r="2248" spans="1:20" x14ac:dyDescent="0.2">
      <c r="A2248" s="38">
        <f t="shared" si="536"/>
        <v>44261</v>
      </c>
      <c r="B2248" s="96">
        <f t="shared" ca="1" si="538"/>
        <v>1779204.367587059</v>
      </c>
      <c r="C2248" s="42">
        <f t="shared" ca="1" si="539"/>
        <v>1659233.1527636591</v>
      </c>
      <c r="D2248" s="34"/>
      <c r="E2248" s="40">
        <f ca="1">IF(A2248&lt;$B$1,VLOOKUP(A2248,[1]DI!$A$4:$B$15000,2,FALSE),0)</f>
        <v>0</v>
      </c>
      <c r="F2248" s="41">
        <f t="shared" ca="1" si="535"/>
        <v>1</v>
      </c>
      <c r="G2248" s="41">
        <f ca="1">(TRUNC(PRODUCT($F$11:$F2247),16))</f>
        <v>1.64030235022955</v>
      </c>
      <c r="H2248" s="42">
        <f t="shared" ca="1" si="540"/>
        <v>1.59279356520284</v>
      </c>
      <c r="I2248" s="42">
        <f t="shared" ca="1" si="541"/>
        <v>1.02982733</v>
      </c>
      <c r="J2248" s="40">
        <f t="shared" si="537"/>
        <v>3.5999999999999997E-2</v>
      </c>
      <c r="K2248" s="98">
        <f t="shared" si="542"/>
        <v>43840</v>
      </c>
      <c r="L2248" s="43">
        <f t="shared" si="543"/>
        <v>287</v>
      </c>
      <c r="M2248" s="44">
        <f t="shared" si="544"/>
        <v>288</v>
      </c>
      <c r="N2248" s="8">
        <f t="shared" si="545"/>
        <v>1.0412475830000001</v>
      </c>
      <c r="O2248" s="8">
        <f t="shared" ca="1" si="546"/>
        <v>1.0723052179999999</v>
      </c>
      <c r="P2248" s="44">
        <v>0</v>
      </c>
      <c r="Q2248" s="42">
        <f t="shared" ca="1" si="547"/>
        <v>119971.21482340001</v>
      </c>
      <c r="R2248" s="42"/>
      <c r="S2248" s="34">
        <f t="shared" si="548"/>
        <v>0</v>
      </c>
      <c r="T2248" s="34"/>
    </row>
    <row r="2249" spans="1:20" x14ac:dyDescent="0.2">
      <c r="A2249" s="38">
        <f t="shared" si="536"/>
        <v>44262</v>
      </c>
      <c r="B2249" s="96">
        <f t="shared" ca="1" si="538"/>
        <v>1779204.367587059</v>
      </c>
      <c r="C2249" s="42">
        <f t="shared" ca="1" si="539"/>
        <v>1659233.1527636591</v>
      </c>
      <c r="D2249" s="34"/>
      <c r="E2249" s="40">
        <f ca="1">IF(A2249&lt;$B$1,VLOOKUP(A2249,[1]DI!$A$4:$B$15000,2,FALSE),0)</f>
        <v>0</v>
      </c>
      <c r="F2249" s="41">
        <f t="shared" ca="1" si="535"/>
        <v>1</v>
      </c>
      <c r="G2249" s="41">
        <f ca="1">(TRUNC(PRODUCT($F$11:$F2248),16))</f>
        <v>1.64030235022955</v>
      </c>
      <c r="H2249" s="42">
        <f t="shared" ca="1" si="540"/>
        <v>1.59279356520284</v>
      </c>
      <c r="I2249" s="42">
        <f t="shared" ca="1" si="541"/>
        <v>1.02982733</v>
      </c>
      <c r="J2249" s="40">
        <f t="shared" si="537"/>
        <v>3.5999999999999997E-2</v>
      </c>
      <c r="K2249" s="98">
        <f t="shared" si="542"/>
        <v>43840</v>
      </c>
      <c r="L2249" s="43">
        <f t="shared" si="543"/>
        <v>287</v>
      </c>
      <c r="M2249" s="44">
        <f t="shared" si="544"/>
        <v>288</v>
      </c>
      <c r="N2249" s="8">
        <f t="shared" si="545"/>
        <v>1.0412475830000001</v>
      </c>
      <c r="O2249" s="8">
        <f t="shared" ca="1" si="546"/>
        <v>1.0723052179999999</v>
      </c>
      <c r="P2249" s="44">
        <v>0</v>
      </c>
      <c r="Q2249" s="42">
        <f t="shared" ca="1" si="547"/>
        <v>119971.21482340001</v>
      </c>
      <c r="R2249" s="42"/>
      <c r="S2249" s="34">
        <f t="shared" si="548"/>
        <v>0</v>
      </c>
      <c r="T2249" s="34"/>
    </row>
    <row r="2250" spans="1:20" x14ac:dyDescent="0.2">
      <c r="A2250" s="38">
        <f t="shared" si="536"/>
        <v>44263</v>
      </c>
      <c r="B2250" s="96">
        <f t="shared" ca="1" si="538"/>
        <v>1779204.367587059</v>
      </c>
      <c r="C2250" s="42">
        <f t="shared" ca="1" si="539"/>
        <v>1659233.1527636591</v>
      </c>
      <c r="D2250" s="34"/>
      <c r="E2250" s="40">
        <f ca="1">IF(A2250&lt;$B$1,VLOOKUP(A2250,[1]DI!$A$4:$B$15000,2,FALSE),0)</f>
        <v>1.9000000000000006E-2</v>
      </c>
      <c r="F2250" s="41">
        <f t="shared" ca="1" si="535"/>
        <v>1.0000746922902899</v>
      </c>
      <c r="G2250" s="41">
        <f ca="1">(TRUNC(PRODUCT($F$11:$F2249),16))</f>
        <v>1.64030235022955</v>
      </c>
      <c r="H2250" s="42">
        <f t="shared" ca="1" si="540"/>
        <v>1.59279356520284</v>
      </c>
      <c r="I2250" s="42">
        <f t="shared" ca="1" si="541"/>
        <v>1.02982733</v>
      </c>
      <c r="J2250" s="40">
        <f t="shared" si="537"/>
        <v>3.5999999999999997E-2</v>
      </c>
      <c r="K2250" s="98">
        <f t="shared" si="542"/>
        <v>43840</v>
      </c>
      <c r="L2250" s="43">
        <f t="shared" si="543"/>
        <v>288</v>
      </c>
      <c r="M2250" s="44">
        <f t="shared" si="544"/>
        <v>288</v>
      </c>
      <c r="N2250" s="8">
        <f t="shared" si="545"/>
        <v>1.0412475830000001</v>
      </c>
      <c r="O2250" s="8">
        <f t="shared" ca="1" si="546"/>
        <v>1.0723052179999999</v>
      </c>
      <c r="P2250" s="44">
        <v>0</v>
      </c>
      <c r="Q2250" s="42">
        <f t="shared" ca="1" si="547"/>
        <v>119971.21482340001</v>
      </c>
      <c r="R2250" s="42"/>
      <c r="S2250" s="34">
        <f t="shared" si="548"/>
        <v>0</v>
      </c>
      <c r="T2250" s="34"/>
    </row>
    <row r="2251" spans="1:20" x14ac:dyDescent="0.2">
      <c r="A2251" s="38">
        <f t="shared" si="536"/>
        <v>44264</v>
      </c>
      <c r="B2251" s="96">
        <f t="shared" ca="1" si="538"/>
        <v>1779587.0000259492</v>
      </c>
      <c r="C2251" s="42">
        <f t="shared" ca="1" si="539"/>
        <v>1659233.1527636591</v>
      </c>
      <c r="D2251" s="34"/>
      <c r="E2251" s="40">
        <f ca="1">IF(A2251&lt;$B$1,VLOOKUP(A2251,[1]DI!$A$4:$B$15000,2,FALSE),0)</f>
        <v>1.9000000000000006E-2</v>
      </c>
      <c r="F2251" s="41">
        <f t="shared" ca="1" si="535"/>
        <v>1.0000746922902899</v>
      </c>
      <c r="G2251" s="41">
        <f ca="1">(TRUNC(PRODUCT($F$11:$F2250),16))</f>
        <v>1.64042486816886</v>
      </c>
      <c r="H2251" s="42">
        <f t="shared" ca="1" si="540"/>
        <v>1.59279356520284</v>
      </c>
      <c r="I2251" s="42">
        <f t="shared" ca="1" si="541"/>
        <v>1.02990425</v>
      </c>
      <c r="J2251" s="40">
        <f t="shared" si="537"/>
        <v>3.5999999999999997E-2</v>
      </c>
      <c r="K2251" s="98">
        <f t="shared" si="542"/>
        <v>43840</v>
      </c>
      <c r="L2251" s="43">
        <f t="shared" si="543"/>
        <v>289</v>
      </c>
      <c r="M2251" s="44">
        <f t="shared" si="544"/>
        <v>289</v>
      </c>
      <c r="N2251" s="8">
        <f t="shared" si="545"/>
        <v>1.0413937280000001</v>
      </c>
      <c r="O2251" s="8">
        <f t="shared" ca="1" si="546"/>
        <v>1.072535826</v>
      </c>
      <c r="P2251" s="44">
        <v>0</v>
      </c>
      <c r="Q2251" s="42">
        <f t="shared" ca="1" si="547"/>
        <v>120353.84726229</v>
      </c>
      <c r="R2251" s="42"/>
      <c r="S2251" s="34">
        <f t="shared" si="548"/>
        <v>0</v>
      </c>
      <c r="T2251" s="34"/>
    </row>
    <row r="2252" spans="1:20" x14ac:dyDescent="0.2">
      <c r="A2252" s="38">
        <f t="shared" si="536"/>
        <v>44265</v>
      </c>
      <c r="B2252" s="96">
        <f t="shared" ca="1" si="538"/>
        <v>1779969.7220634292</v>
      </c>
      <c r="C2252" s="42">
        <f t="shared" ca="1" si="539"/>
        <v>1659233.1527636591</v>
      </c>
      <c r="D2252" s="34"/>
      <c r="E2252" s="40">
        <f ca="1">IF(A2252&lt;$B$1,VLOOKUP(A2252,[1]DI!$A$4:$B$15000,2,FALSE),0)</f>
        <v>1.9000000000000006E-2</v>
      </c>
      <c r="F2252" s="41">
        <f t="shared" ref="F2252:F2315" ca="1" si="549">IF(A2252&lt;A$9,1,ROUND(((1+E2252)^(1/252)),16))</f>
        <v>1.0000746922902899</v>
      </c>
      <c r="G2252" s="41">
        <f ca="1">(TRUNC(PRODUCT($F$11:$F2251),16))</f>
        <v>1.6405473952593099</v>
      </c>
      <c r="H2252" s="42">
        <f t="shared" ca="1" si="540"/>
        <v>1.59279356520284</v>
      </c>
      <c r="I2252" s="42">
        <f t="shared" ca="1" si="541"/>
        <v>1.0299811800000001</v>
      </c>
      <c r="J2252" s="40">
        <f t="shared" si="537"/>
        <v>3.5999999999999997E-2</v>
      </c>
      <c r="K2252" s="98">
        <f t="shared" si="542"/>
        <v>43840</v>
      </c>
      <c r="L2252" s="43">
        <f t="shared" si="543"/>
        <v>290</v>
      </c>
      <c r="M2252" s="44">
        <f t="shared" si="544"/>
        <v>290</v>
      </c>
      <c r="N2252" s="8">
        <f t="shared" si="545"/>
        <v>1.0415398929999999</v>
      </c>
      <c r="O2252" s="8">
        <f t="shared" ca="1" si="546"/>
        <v>1.0727664880000001</v>
      </c>
      <c r="P2252" s="44">
        <v>0</v>
      </c>
      <c r="Q2252" s="42">
        <f t="shared" ca="1" si="547"/>
        <v>120736.56929977</v>
      </c>
      <c r="R2252" s="42"/>
      <c r="S2252" s="34">
        <f t="shared" si="548"/>
        <v>0</v>
      </c>
      <c r="T2252" s="34"/>
    </row>
    <row r="2253" spans="1:20" x14ac:dyDescent="0.2">
      <c r="A2253" s="38">
        <f t="shared" ref="A2253:A2316" si="550">(A2252+1)</f>
        <v>44266</v>
      </c>
      <c r="B2253" s="96">
        <f t="shared" ca="1" si="538"/>
        <v>1780352.5171071792</v>
      </c>
      <c r="C2253" s="42">
        <f t="shared" ca="1" si="539"/>
        <v>1659233.1527636591</v>
      </c>
      <c r="D2253" s="34"/>
      <c r="E2253" s="40">
        <f ca="1">IF(A2253&lt;$B$1,VLOOKUP(A2253,[1]DI!$A$4:$B$15000,2,FALSE),0)</f>
        <v>1.9000000000000006E-2</v>
      </c>
      <c r="F2253" s="41">
        <f t="shared" ca="1" si="549"/>
        <v>1.0000746922902899</v>
      </c>
      <c r="G2253" s="41">
        <f ca="1">(TRUNC(PRODUCT($F$11:$F2252),16))</f>
        <v>1.64066993150159</v>
      </c>
      <c r="H2253" s="42">
        <f t="shared" ca="1" si="540"/>
        <v>1.59279356520284</v>
      </c>
      <c r="I2253" s="42">
        <f t="shared" ca="1" si="541"/>
        <v>1.0300581099999999</v>
      </c>
      <c r="J2253" s="40">
        <f t="shared" ref="J2253:J2316" si="551">J2252</f>
        <v>3.5999999999999997E-2</v>
      </c>
      <c r="K2253" s="98">
        <f t="shared" si="542"/>
        <v>43840</v>
      </c>
      <c r="L2253" s="43">
        <f t="shared" si="543"/>
        <v>291</v>
      </c>
      <c r="M2253" s="44">
        <f t="shared" si="544"/>
        <v>291</v>
      </c>
      <c r="N2253" s="8">
        <f t="shared" si="545"/>
        <v>1.041686079</v>
      </c>
      <c r="O2253" s="8">
        <f t="shared" ca="1" si="546"/>
        <v>1.072997194</v>
      </c>
      <c r="P2253" s="44">
        <v>0</v>
      </c>
      <c r="Q2253" s="42">
        <f t="shared" ca="1" si="547"/>
        <v>121119.36434352001</v>
      </c>
      <c r="R2253" s="42"/>
      <c r="S2253" s="34">
        <f t="shared" si="548"/>
        <v>0</v>
      </c>
      <c r="T2253" s="34"/>
    </row>
    <row r="2254" spans="1:20" x14ac:dyDescent="0.2">
      <c r="A2254" s="38">
        <f t="shared" si="550"/>
        <v>44267</v>
      </c>
      <c r="B2254" s="96">
        <f t="shared" ca="1" si="538"/>
        <v>1780735.4017495092</v>
      </c>
      <c r="C2254" s="42">
        <f t="shared" ca="1" si="539"/>
        <v>1659233.1527636591</v>
      </c>
      <c r="D2254" s="34"/>
      <c r="E2254" s="40">
        <f ca="1">IF(A2254&lt;$B$1,VLOOKUP(A2254,[1]DI!$A$4:$B$15000,2,FALSE),0)</f>
        <v>1.9000000000000006E-2</v>
      </c>
      <c r="F2254" s="41">
        <f t="shared" ca="1" si="549"/>
        <v>1.0000746922902899</v>
      </c>
      <c r="G2254" s="41">
        <f ca="1">(TRUNC(PRODUCT($F$11:$F2253),16))</f>
        <v>1.64079247689639</v>
      </c>
      <c r="H2254" s="42">
        <f t="shared" ca="1" si="540"/>
        <v>1.59279356520284</v>
      </c>
      <c r="I2254" s="42">
        <f t="shared" ca="1" si="541"/>
        <v>1.0301350499999999</v>
      </c>
      <c r="J2254" s="40">
        <f t="shared" si="551"/>
        <v>3.5999999999999997E-2</v>
      </c>
      <c r="K2254" s="98">
        <f t="shared" si="542"/>
        <v>43840</v>
      </c>
      <c r="L2254" s="43">
        <f t="shared" si="543"/>
        <v>292</v>
      </c>
      <c r="M2254" s="44">
        <f t="shared" si="544"/>
        <v>292</v>
      </c>
      <c r="N2254" s="8">
        <f t="shared" si="545"/>
        <v>1.041832286</v>
      </c>
      <c r="O2254" s="8">
        <f t="shared" ca="1" si="546"/>
        <v>1.073227954</v>
      </c>
      <c r="P2254" s="44">
        <v>0</v>
      </c>
      <c r="Q2254" s="42">
        <f t="shared" ca="1" si="547"/>
        <v>121502.24898585</v>
      </c>
      <c r="R2254" s="42"/>
      <c r="S2254" s="34">
        <f t="shared" si="548"/>
        <v>0</v>
      </c>
      <c r="T2254" s="34"/>
    </row>
    <row r="2255" spans="1:20" x14ac:dyDescent="0.2">
      <c r="A2255" s="38">
        <f t="shared" si="550"/>
        <v>44268</v>
      </c>
      <c r="B2255" s="96">
        <f t="shared" ca="1" si="538"/>
        <v>1781118.357738869</v>
      </c>
      <c r="C2255" s="42">
        <f t="shared" ca="1" si="539"/>
        <v>1659233.1527636591</v>
      </c>
      <c r="D2255" s="34"/>
      <c r="E2255" s="40">
        <f ca="1">IF(A2255&lt;$B$1,VLOOKUP(A2255,[1]DI!$A$4:$B$15000,2,FALSE),0)</f>
        <v>0</v>
      </c>
      <c r="F2255" s="41">
        <f t="shared" ca="1" si="549"/>
        <v>1</v>
      </c>
      <c r="G2255" s="41">
        <f ca="1">(TRUNC(PRODUCT($F$11:$F2254),16))</f>
        <v>1.6409150314443799</v>
      </c>
      <c r="H2255" s="42">
        <f t="shared" ca="1" si="540"/>
        <v>1.59279356520284</v>
      </c>
      <c r="I2255" s="42">
        <f t="shared" ca="1" si="541"/>
        <v>1.03021199</v>
      </c>
      <c r="J2255" s="40">
        <f t="shared" si="551"/>
        <v>3.5999999999999997E-2</v>
      </c>
      <c r="K2255" s="98">
        <f t="shared" si="542"/>
        <v>43840</v>
      </c>
      <c r="L2255" s="43">
        <f t="shared" si="543"/>
        <v>292</v>
      </c>
      <c r="M2255" s="44">
        <f t="shared" si="544"/>
        <v>293</v>
      </c>
      <c r="N2255" s="8">
        <f t="shared" si="545"/>
        <v>1.0419785130000001</v>
      </c>
      <c r="O2255" s="8">
        <f t="shared" ca="1" si="546"/>
        <v>1.073458757</v>
      </c>
      <c r="P2255" s="44">
        <v>0</v>
      </c>
      <c r="Q2255" s="42">
        <f t="shared" ca="1" si="547"/>
        <v>121885.20497521</v>
      </c>
      <c r="R2255" s="42"/>
      <c r="S2255" s="34">
        <f t="shared" si="548"/>
        <v>0</v>
      </c>
      <c r="T2255" s="34"/>
    </row>
    <row r="2256" spans="1:20" x14ac:dyDescent="0.2">
      <c r="A2256" s="38">
        <f t="shared" si="550"/>
        <v>44269</v>
      </c>
      <c r="B2256" s="96">
        <f t="shared" ca="1" si="538"/>
        <v>1781118.357738869</v>
      </c>
      <c r="C2256" s="42">
        <f t="shared" ca="1" si="539"/>
        <v>1659233.1527636591</v>
      </c>
      <c r="D2256" s="34"/>
      <c r="E2256" s="40">
        <f ca="1">IF(A2256&lt;$B$1,VLOOKUP(A2256,[1]DI!$A$4:$B$15000,2,FALSE),0)</f>
        <v>0</v>
      </c>
      <c r="F2256" s="41">
        <f t="shared" ca="1" si="549"/>
        <v>1</v>
      </c>
      <c r="G2256" s="41">
        <f ca="1">(TRUNC(PRODUCT($F$11:$F2255),16))</f>
        <v>1.6409150314443799</v>
      </c>
      <c r="H2256" s="42">
        <f t="shared" ca="1" si="540"/>
        <v>1.59279356520284</v>
      </c>
      <c r="I2256" s="42">
        <f t="shared" ca="1" si="541"/>
        <v>1.03021199</v>
      </c>
      <c r="J2256" s="40">
        <f t="shared" si="551"/>
        <v>3.5999999999999997E-2</v>
      </c>
      <c r="K2256" s="98">
        <f t="shared" si="542"/>
        <v>43840</v>
      </c>
      <c r="L2256" s="43">
        <f t="shared" si="543"/>
        <v>292</v>
      </c>
      <c r="M2256" s="44">
        <f t="shared" si="544"/>
        <v>293</v>
      </c>
      <c r="N2256" s="8">
        <f t="shared" si="545"/>
        <v>1.0419785130000001</v>
      </c>
      <c r="O2256" s="8">
        <f t="shared" ca="1" si="546"/>
        <v>1.073458757</v>
      </c>
      <c r="P2256" s="44">
        <v>0</v>
      </c>
      <c r="Q2256" s="42">
        <f t="shared" ca="1" si="547"/>
        <v>121885.20497521</v>
      </c>
      <c r="R2256" s="42"/>
      <c r="S2256" s="34">
        <f t="shared" si="548"/>
        <v>0</v>
      </c>
      <c r="T2256" s="34"/>
    </row>
    <row r="2257" spans="1:20" x14ac:dyDescent="0.2">
      <c r="A2257" s="38">
        <f t="shared" si="550"/>
        <v>44270</v>
      </c>
      <c r="B2257" s="96">
        <f t="shared" ca="1" si="538"/>
        <v>1781118.357738869</v>
      </c>
      <c r="C2257" s="42">
        <f t="shared" ca="1" si="539"/>
        <v>1659233.1527636591</v>
      </c>
      <c r="D2257" s="34"/>
      <c r="E2257" s="40">
        <f ca="1">IF(A2257&lt;$B$1,VLOOKUP(A2257,[1]DI!$A$4:$B$15000,2,FALSE),0)</f>
        <v>1.9000000000000006E-2</v>
      </c>
      <c r="F2257" s="41">
        <f t="shared" ca="1" si="549"/>
        <v>1.0000746922902899</v>
      </c>
      <c r="G2257" s="41">
        <f ca="1">(TRUNC(PRODUCT($F$11:$F2256),16))</f>
        <v>1.6409150314443799</v>
      </c>
      <c r="H2257" s="42">
        <f t="shared" ca="1" si="540"/>
        <v>1.59279356520284</v>
      </c>
      <c r="I2257" s="42">
        <f t="shared" ca="1" si="541"/>
        <v>1.03021199</v>
      </c>
      <c r="J2257" s="40">
        <f t="shared" si="551"/>
        <v>3.5999999999999997E-2</v>
      </c>
      <c r="K2257" s="98">
        <f t="shared" si="542"/>
        <v>43840</v>
      </c>
      <c r="L2257" s="43">
        <f t="shared" si="543"/>
        <v>293</v>
      </c>
      <c r="M2257" s="44">
        <f t="shared" si="544"/>
        <v>293</v>
      </c>
      <c r="N2257" s="8">
        <f t="shared" si="545"/>
        <v>1.0419785130000001</v>
      </c>
      <c r="O2257" s="8">
        <f t="shared" ca="1" si="546"/>
        <v>1.073458757</v>
      </c>
      <c r="P2257" s="44">
        <v>0</v>
      </c>
      <c r="Q2257" s="42">
        <f t="shared" ca="1" si="547"/>
        <v>121885.20497521</v>
      </c>
      <c r="R2257" s="42"/>
      <c r="S2257" s="34">
        <f t="shared" si="548"/>
        <v>0</v>
      </c>
      <c r="T2257" s="34"/>
    </row>
    <row r="2258" spans="1:20" x14ac:dyDescent="0.2">
      <c r="A2258" s="38">
        <f t="shared" si="550"/>
        <v>44271</v>
      </c>
      <c r="B2258" s="96">
        <f t="shared" ca="1" si="538"/>
        <v>1781501.4033268092</v>
      </c>
      <c r="C2258" s="42">
        <f t="shared" ca="1" si="539"/>
        <v>1659233.1527636591</v>
      </c>
      <c r="D2258" s="34"/>
      <c r="E2258" s="40">
        <f ca="1">IF(A2258&lt;$B$1,VLOOKUP(A2258,[1]DI!$A$4:$B$15000,2,FALSE),0)</f>
        <v>1.9000000000000006E-2</v>
      </c>
      <c r="F2258" s="41">
        <f t="shared" ca="1" si="549"/>
        <v>1.0000746922902899</v>
      </c>
      <c r="G2258" s="41">
        <f ca="1">(TRUNC(PRODUCT($F$11:$F2257),16))</f>
        <v>1.6410375951462499</v>
      </c>
      <c r="H2258" s="42">
        <f t="shared" ca="1" si="540"/>
        <v>1.59279356520284</v>
      </c>
      <c r="I2258" s="42">
        <f t="shared" ca="1" si="541"/>
        <v>1.0302889399999999</v>
      </c>
      <c r="J2258" s="40">
        <f t="shared" si="551"/>
        <v>3.5999999999999997E-2</v>
      </c>
      <c r="K2258" s="98">
        <f t="shared" si="542"/>
        <v>43840</v>
      </c>
      <c r="L2258" s="43">
        <f t="shared" si="543"/>
        <v>294</v>
      </c>
      <c r="M2258" s="44">
        <f t="shared" si="544"/>
        <v>294</v>
      </c>
      <c r="N2258" s="8">
        <f t="shared" si="545"/>
        <v>1.0421247600000001</v>
      </c>
      <c r="O2258" s="8">
        <f t="shared" ca="1" si="546"/>
        <v>1.0736896140000001</v>
      </c>
      <c r="P2258" s="44">
        <v>0</v>
      </c>
      <c r="Q2258" s="42">
        <f t="shared" ca="1" si="547"/>
        <v>122268.25056315</v>
      </c>
      <c r="R2258" s="42"/>
      <c r="S2258" s="34">
        <f t="shared" si="548"/>
        <v>0</v>
      </c>
      <c r="T2258" s="34"/>
    </row>
    <row r="2259" spans="1:20" x14ac:dyDescent="0.2">
      <c r="A2259" s="38">
        <f t="shared" si="550"/>
        <v>44272</v>
      </c>
      <c r="B2259" s="96">
        <f t="shared" ca="1" si="538"/>
        <v>1781884.5401725792</v>
      </c>
      <c r="C2259" s="42">
        <f t="shared" ca="1" si="539"/>
        <v>1659233.1527636591</v>
      </c>
      <c r="D2259" s="34"/>
      <c r="E2259" s="40">
        <f ca="1">IF(A2259&lt;$B$1,VLOOKUP(A2259,[1]DI!$A$4:$B$15000,2,FALSE),0)</f>
        <v>1.9000000000000006E-2</v>
      </c>
      <c r="F2259" s="41">
        <f t="shared" ca="1" si="549"/>
        <v>1.0000746922902899</v>
      </c>
      <c r="G2259" s="41">
        <f ca="1">(TRUNC(PRODUCT($F$11:$F2258),16))</f>
        <v>1.6411601680026799</v>
      </c>
      <c r="H2259" s="42">
        <f t="shared" ca="1" si="540"/>
        <v>1.59279356520284</v>
      </c>
      <c r="I2259" s="42">
        <f t="shared" ca="1" si="541"/>
        <v>1.0303659000000001</v>
      </c>
      <c r="J2259" s="40">
        <f t="shared" si="551"/>
        <v>3.5999999999999997E-2</v>
      </c>
      <c r="K2259" s="98">
        <f t="shared" si="542"/>
        <v>43840</v>
      </c>
      <c r="L2259" s="43">
        <f t="shared" si="543"/>
        <v>295</v>
      </c>
      <c r="M2259" s="44">
        <f t="shared" si="544"/>
        <v>295</v>
      </c>
      <c r="N2259" s="8">
        <f t="shared" si="545"/>
        <v>1.042271028</v>
      </c>
      <c r="O2259" s="8">
        <f t="shared" ca="1" si="546"/>
        <v>1.073920526</v>
      </c>
      <c r="P2259" s="44">
        <v>0</v>
      </c>
      <c r="Q2259" s="42">
        <f t="shared" ca="1" si="547"/>
        <v>122651.38740892</v>
      </c>
      <c r="R2259" s="42"/>
      <c r="S2259" s="34">
        <f t="shared" si="548"/>
        <v>0</v>
      </c>
      <c r="T2259" s="34"/>
    </row>
    <row r="2260" spans="1:20" x14ac:dyDescent="0.2">
      <c r="A2260" s="38">
        <f t="shared" si="550"/>
        <v>44273</v>
      </c>
      <c r="B2260" s="96">
        <f t="shared" ca="1" si="538"/>
        <v>1782267.7483653792</v>
      </c>
      <c r="C2260" s="42">
        <f t="shared" ca="1" si="539"/>
        <v>1659233.1527636591</v>
      </c>
      <c r="D2260" s="34"/>
      <c r="E2260" s="40">
        <f ca="1">IF(A2260&lt;$B$1,VLOOKUP(A2260,[1]DI!$A$4:$B$15000,2,FALSE),0)</f>
        <v>2.6499999999999999E-2</v>
      </c>
      <c r="F2260" s="41">
        <f t="shared" ca="1" si="549"/>
        <v>1.0001037949001199</v>
      </c>
      <c r="G2260" s="41">
        <f ca="1">(TRUNC(PRODUCT($F$11:$F2259),16))</f>
        <v>1.6412827500143601</v>
      </c>
      <c r="H2260" s="42">
        <f t="shared" ca="1" si="540"/>
        <v>1.59279356520284</v>
      </c>
      <c r="I2260" s="42">
        <f t="shared" ca="1" si="541"/>
        <v>1.03044286</v>
      </c>
      <c r="J2260" s="40">
        <f t="shared" si="551"/>
        <v>3.5999999999999997E-2</v>
      </c>
      <c r="K2260" s="98">
        <f t="shared" si="542"/>
        <v>43840</v>
      </c>
      <c r="L2260" s="43">
        <f t="shared" si="543"/>
        <v>296</v>
      </c>
      <c r="M2260" s="44">
        <f t="shared" si="544"/>
        <v>296</v>
      </c>
      <c r="N2260" s="8">
        <f t="shared" si="545"/>
        <v>1.042417317</v>
      </c>
      <c r="O2260" s="8">
        <f t="shared" ca="1" si="546"/>
        <v>1.0741514809999999</v>
      </c>
      <c r="P2260" s="44">
        <v>0</v>
      </c>
      <c r="Q2260" s="42">
        <f t="shared" ca="1" si="547"/>
        <v>123034.59560171999</v>
      </c>
      <c r="R2260" s="42"/>
      <c r="S2260" s="34">
        <f t="shared" si="548"/>
        <v>0</v>
      </c>
      <c r="T2260" s="34"/>
    </row>
    <row r="2261" spans="1:20" x14ac:dyDescent="0.2">
      <c r="A2261" s="38">
        <f t="shared" si="550"/>
        <v>44274</v>
      </c>
      <c r="B2261" s="96">
        <f t="shared" ca="1" si="538"/>
        <v>1782702.9088074192</v>
      </c>
      <c r="C2261" s="42">
        <f t="shared" ca="1" si="539"/>
        <v>1659233.1527636591</v>
      </c>
      <c r="D2261" s="34"/>
      <c r="E2261" s="40">
        <f ca="1">IF(A2261&lt;$B$1,VLOOKUP(A2261,[1]DI!$A$4:$B$15000,2,FALSE),0)</f>
        <v>2.6499999999999999E-2</v>
      </c>
      <c r="F2261" s="41">
        <f t="shared" ca="1" si="549"/>
        <v>1.0001037949001199</v>
      </c>
      <c r="G2261" s="41">
        <f ca="1">(TRUNC(PRODUCT($F$11:$F2260),16))</f>
        <v>1.6414531067934699</v>
      </c>
      <c r="H2261" s="42">
        <f t="shared" ca="1" si="540"/>
        <v>1.59279356520284</v>
      </c>
      <c r="I2261" s="42">
        <f t="shared" ca="1" si="541"/>
        <v>1.0305498099999999</v>
      </c>
      <c r="J2261" s="40">
        <f t="shared" si="551"/>
        <v>3.5999999999999997E-2</v>
      </c>
      <c r="K2261" s="98">
        <f t="shared" si="542"/>
        <v>43840</v>
      </c>
      <c r="L2261" s="43">
        <f t="shared" si="543"/>
        <v>297</v>
      </c>
      <c r="M2261" s="44">
        <f t="shared" si="544"/>
        <v>297</v>
      </c>
      <c r="N2261" s="8">
        <f t="shared" si="545"/>
        <v>1.042563626</v>
      </c>
      <c r="O2261" s="8">
        <f t="shared" ca="1" si="546"/>
        <v>1.0744137469999999</v>
      </c>
      <c r="P2261" s="44">
        <v>0</v>
      </c>
      <c r="Q2261" s="42">
        <f t="shared" ca="1" si="547"/>
        <v>123469.75604376</v>
      </c>
      <c r="R2261" s="42"/>
      <c r="S2261" s="34">
        <f t="shared" si="548"/>
        <v>0</v>
      </c>
      <c r="T2261" s="34"/>
    </row>
    <row r="2262" spans="1:20" x14ac:dyDescent="0.2">
      <c r="A2262" s="38">
        <f t="shared" si="550"/>
        <v>44275</v>
      </c>
      <c r="B2262" s="96">
        <f t="shared" ca="1" si="538"/>
        <v>1783138.1903734892</v>
      </c>
      <c r="C2262" s="42">
        <f t="shared" ca="1" si="539"/>
        <v>1659233.1527636591</v>
      </c>
      <c r="D2262" s="34"/>
      <c r="E2262" s="40">
        <f ca="1">IF(A2262&lt;$B$1,VLOOKUP(A2262,[1]DI!$A$4:$B$15000,2,FALSE),0)</f>
        <v>0</v>
      </c>
      <c r="F2262" s="41">
        <f t="shared" ca="1" si="549"/>
        <v>1</v>
      </c>
      <c r="G2262" s="41">
        <f ca="1">(TRUNC(PRODUCT($F$11:$F2261),16))</f>
        <v>1.6416234812547399</v>
      </c>
      <c r="H2262" s="42">
        <f t="shared" ca="1" si="540"/>
        <v>1.59279356520284</v>
      </c>
      <c r="I2262" s="42">
        <f t="shared" ca="1" si="541"/>
        <v>1.0306567799999999</v>
      </c>
      <c r="J2262" s="40">
        <f t="shared" si="551"/>
        <v>3.5999999999999997E-2</v>
      </c>
      <c r="K2262" s="98">
        <f t="shared" si="542"/>
        <v>43840</v>
      </c>
      <c r="L2262" s="43">
        <f t="shared" si="543"/>
        <v>297</v>
      </c>
      <c r="M2262" s="44">
        <f t="shared" si="544"/>
        <v>298</v>
      </c>
      <c r="N2262" s="8">
        <f t="shared" si="545"/>
        <v>1.0427099559999999</v>
      </c>
      <c r="O2262" s="8">
        <f t="shared" ca="1" si="546"/>
        <v>1.074676086</v>
      </c>
      <c r="P2262" s="44">
        <v>0</v>
      </c>
      <c r="Q2262" s="42">
        <f t="shared" ca="1" si="547"/>
        <v>123905.03760983</v>
      </c>
      <c r="R2262" s="42"/>
      <c r="S2262" s="34">
        <f t="shared" si="548"/>
        <v>0</v>
      </c>
      <c r="T2262" s="34"/>
    </row>
    <row r="2263" spans="1:20" x14ac:dyDescent="0.2">
      <c r="A2263" s="38">
        <f t="shared" si="550"/>
        <v>44276</v>
      </c>
      <c r="B2263" s="96">
        <f t="shared" ca="1" si="538"/>
        <v>1783138.1903734892</v>
      </c>
      <c r="C2263" s="42">
        <f t="shared" ca="1" si="539"/>
        <v>1659233.1527636591</v>
      </c>
      <c r="D2263" s="34"/>
      <c r="E2263" s="40">
        <f ca="1">IF(A2263&lt;$B$1,VLOOKUP(A2263,[1]DI!$A$4:$B$15000,2,FALSE),0)</f>
        <v>0</v>
      </c>
      <c r="F2263" s="41">
        <f t="shared" ca="1" si="549"/>
        <v>1</v>
      </c>
      <c r="G2263" s="41">
        <f ca="1">(TRUNC(PRODUCT($F$11:$F2262),16))</f>
        <v>1.6416234812547399</v>
      </c>
      <c r="H2263" s="42">
        <f t="shared" ca="1" si="540"/>
        <v>1.59279356520284</v>
      </c>
      <c r="I2263" s="42">
        <f t="shared" ca="1" si="541"/>
        <v>1.0306567799999999</v>
      </c>
      <c r="J2263" s="40">
        <f t="shared" si="551"/>
        <v>3.5999999999999997E-2</v>
      </c>
      <c r="K2263" s="98">
        <f t="shared" si="542"/>
        <v>43840</v>
      </c>
      <c r="L2263" s="43">
        <f t="shared" si="543"/>
        <v>297</v>
      </c>
      <c r="M2263" s="44">
        <f t="shared" si="544"/>
        <v>298</v>
      </c>
      <c r="N2263" s="8">
        <f t="shared" si="545"/>
        <v>1.0427099559999999</v>
      </c>
      <c r="O2263" s="8">
        <f t="shared" ca="1" si="546"/>
        <v>1.074676086</v>
      </c>
      <c r="P2263" s="44">
        <v>0</v>
      </c>
      <c r="Q2263" s="42">
        <f t="shared" ca="1" si="547"/>
        <v>123905.03760983</v>
      </c>
      <c r="R2263" s="42"/>
      <c r="S2263" s="34">
        <f t="shared" si="548"/>
        <v>0</v>
      </c>
      <c r="T2263" s="34"/>
    </row>
    <row r="2264" spans="1:20" x14ac:dyDescent="0.2">
      <c r="A2264" s="38">
        <f t="shared" si="550"/>
        <v>44277</v>
      </c>
      <c r="B2264" s="96">
        <f t="shared" ca="1" si="538"/>
        <v>1783138.1903734892</v>
      </c>
      <c r="C2264" s="42">
        <f t="shared" ca="1" si="539"/>
        <v>1659233.1527636591</v>
      </c>
      <c r="D2264" s="34"/>
      <c r="E2264" s="40">
        <f ca="1">IF(A2264&lt;$B$1,VLOOKUP(A2264,[1]DI!$A$4:$B$15000,2,FALSE),0)</f>
        <v>2.6499999999999999E-2</v>
      </c>
      <c r="F2264" s="41">
        <f t="shared" ca="1" si="549"/>
        <v>1.0001037949001199</v>
      </c>
      <c r="G2264" s="41">
        <f ca="1">(TRUNC(PRODUCT($F$11:$F2263),16))</f>
        <v>1.6416234812547399</v>
      </c>
      <c r="H2264" s="42">
        <f t="shared" ca="1" si="540"/>
        <v>1.59279356520284</v>
      </c>
      <c r="I2264" s="42">
        <f t="shared" ca="1" si="541"/>
        <v>1.0306567799999999</v>
      </c>
      <c r="J2264" s="40">
        <f t="shared" si="551"/>
        <v>3.5999999999999997E-2</v>
      </c>
      <c r="K2264" s="98">
        <f t="shared" si="542"/>
        <v>43840</v>
      </c>
      <c r="L2264" s="43">
        <f t="shared" si="543"/>
        <v>298</v>
      </c>
      <c r="M2264" s="44">
        <f t="shared" si="544"/>
        <v>298</v>
      </c>
      <c r="N2264" s="8">
        <f t="shared" si="545"/>
        <v>1.0427099559999999</v>
      </c>
      <c r="O2264" s="8">
        <f t="shared" ca="1" si="546"/>
        <v>1.074676086</v>
      </c>
      <c r="P2264" s="44">
        <v>0</v>
      </c>
      <c r="Q2264" s="42">
        <f t="shared" ca="1" si="547"/>
        <v>123905.03760983</v>
      </c>
      <c r="R2264" s="42"/>
      <c r="S2264" s="34">
        <f t="shared" si="548"/>
        <v>0</v>
      </c>
      <c r="T2264" s="34"/>
    </row>
    <row r="2265" spans="1:20" x14ac:dyDescent="0.2">
      <c r="A2265" s="38">
        <f t="shared" si="550"/>
        <v>44278</v>
      </c>
      <c r="B2265" s="96">
        <f t="shared" ca="1" si="538"/>
        <v>1783573.5582196692</v>
      </c>
      <c r="C2265" s="42">
        <f t="shared" ca="1" si="539"/>
        <v>1659233.1527636591</v>
      </c>
      <c r="D2265" s="34"/>
      <c r="E2265" s="40">
        <f ca="1">IF(A2265&lt;$B$1,VLOOKUP(A2265,[1]DI!$A$4:$B$15000,2,FALSE),0)</f>
        <v>2.6499999999999999E-2</v>
      </c>
      <c r="F2265" s="41">
        <f t="shared" ca="1" si="549"/>
        <v>1.0001037949001199</v>
      </c>
      <c r="G2265" s="41">
        <f ca="1">(TRUNC(PRODUCT($F$11:$F2264),16))</f>
        <v>1.6417938734000099</v>
      </c>
      <c r="H2265" s="42">
        <f t="shared" ca="1" si="540"/>
        <v>1.59279356520284</v>
      </c>
      <c r="I2265" s="42">
        <f t="shared" ca="1" si="541"/>
        <v>1.03076375</v>
      </c>
      <c r="J2265" s="40">
        <f t="shared" si="551"/>
        <v>3.5999999999999997E-2</v>
      </c>
      <c r="K2265" s="98">
        <f t="shared" si="542"/>
        <v>43840</v>
      </c>
      <c r="L2265" s="43">
        <f t="shared" si="543"/>
        <v>299</v>
      </c>
      <c r="M2265" s="44">
        <f t="shared" si="544"/>
        <v>299</v>
      </c>
      <c r="N2265" s="8">
        <f t="shared" si="545"/>
        <v>1.042856306</v>
      </c>
      <c r="O2265" s="8">
        <f t="shared" ca="1" si="546"/>
        <v>1.0749384769999999</v>
      </c>
      <c r="P2265" s="44">
        <v>0</v>
      </c>
      <c r="Q2265" s="42">
        <f t="shared" ca="1" si="547"/>
        <v>124340.40545601</v>
      </c>
      <c r="R2265" s="42"/>
      <c r="S2265" s="34">
        <f t="shared" si="548"/>
        <v>0</v>
      </c>
      <c r="T2265" s="34"/>
    </row>
    <row r="2266" spans="1:20" x14ac:dyDescent="0.2">
      <c r="A2266" s="38">
        <f t="shared" si="550"/>
        <v>44279</v>
      </c>
      <c r="B2266" s="96">
        <f t="shared" ca="1" si="538"/>
        <v>1784009.0471898792</v>
      </c>
      <c r="C2266" s="42">
        <f t="shared" ca="1" si="539"/>
        <v>1659233.1527636591</v>
      </c>
      <c r="D2266" s="34"/>
      <c r="E2266" s="40">
        <f ca="1">IF(A2266&lt;$B$1,VLOOKUP(A2266,[1]DI!$A$4:$B$15000,2,FALSE),0)</f>
        <v>2.6499999999999999E-2</v>
      </c>
      <c r="F2266" s="41">
        <f t="shared" ca="1" si="549"/>
        <v>1.0001037949001199</v>
      </c>
      <c r="G2266" s="41">
        <f ca="1">(TRUNC(PRODUCT($F$11:$F2265),16))</f>
        <v>1.6419642832311101</v>
      </c>
      <c r="H2266" s="42">
        <f t="shared" ca="1" si="540"/>
        <v>1.59279356520284</v>
      </c>
      <c r="I2266" s="42">
        <f t="shared" ca="1" si="541"/>
        <v>1.0308707399999999</v>
      </c>
      <c r="J2266" s="40">
        <f t="shared" si="551"/>
        <v>3.5999999999999997E-2</v>
      </c>
      <c r="K2266" s="98">
        <f t="shared" si="542"/>
        <v>43840</v>
      </c>
      <c r="L2266" s="43">
        <f t="shared" si="543"/>
        <v>300</v>
      </c>
      <c r="M2266" s="44">
        <f t="shared" si="544"/>
        <v>300</v>
      </c>
      <c r="N2266" s="8">
        <f t="shared" si="545"/>
        <v>1.043002677</v>
      </c>
      <c r="O2266" s="8">
        <f t="shared" ca="1" si="546"/>
        <v>1.0752009410000001</v>
      </c>
      <c r="P2266" s="44">
        <v>0</v>
      </c>
      <c r="Q2266" s="42">
        <f t="shared" ca="1" si="547"/>
        <v>124775.89442621999</v>
      </c>
      <c r="R2266" s="42"/>
      <c r="S2266" s="34">
        <f t="shared" si="548"/>
        <v>0</v>
      </c>
      <c r="T2266" s="34"/>
    </row>
    <row r="2267" spans="1:20" x14ac:dyDescent="0.2">
      <c r="A2267" s="38">
        <f t="shared" si="550"/>
        <v>44280</v>
      </c>
      <c r="B2267" s="96">
        <f t="shared" ca="1" si="538"/>
        <v>1784444.6423510092</v>
      </c>
      <c r="C2267" s="42">
        <f t="shared" ca="1" si="539"/>
        <v>1659233.1527636591</v>
      </c>
      <c r="D2267" s="34"/>
      <c r="E2267" s="40">
        <f ca="1">IF(A2267&lt;$B$1,VLOOKUP(A2267,[1]DI!$A$4:$B$15000,2,FALSE),0)</f>
        <v>2.6499999999999999E-2</v>
      </c>
      <c r="F2267" s="41">
        <f t="shared" ca="1" si="549"/>
        <v>1.0001037949001199</v>
      </c>
      <c r="G2267" s="41">
        <f ca="1">(TRUNC(PRODUCT($F$11:$F2266),16))</f>
        <v>1.64213471074989</v>
      </c>
      <c r="H2267" s="42">
        <f t="shared" ca="1" si="540"/>
        <v>1.59279356520284</v>
      </c>
      <c r="I2267" s="42">
        <f t="shared" ca="1" si="541"/>
        <v>1.03097774</v>
      </c>
      <c r="J2267" s="40">
        <f t="shared" si="551"/>
        <v>3.5999999999999997E-2</v>
      </c>
      <c r="K2267" s="98">
        <f t="shared" si="542"/>
        <v>43840</v>
      </c>
      <c r="L2267" s="43">
        <f t="shared" si="543"/>
        <v>301</v>
      </c>
      <c r="M2267" s="44">
        <f t="shared" si="544"/>
        <v>301</v>
      </c>
      <c r="N2267" s="8">
        <f t="shared" si="545"/>
        <v>1.043149068</v>
      </c>
      <c r="O2267" s="8">
        <f t="shared" ca="1" si="546"/>
        <v>1.075463469</v>
      </c>
      <c r="P2267" s="44">
        <v>0</v>
      </c>
      <c r="Q2267" s="42">
        <f t="shared" ca="1" si="547"/>
        <v>125211.48958735001</v>
      </c>
      <c r="R2267" s="42"/>
      <c r="S2267" s="34">
        <f t="shared" si="548"/>
        <v>0</v>
      </c>
      <c r="T2267" s="34"/>
    </row>
    <row r="2268" spans="1:20" x14ac:dyDescent="0.2">
      <c r="A2268" s="38">
        <f t="shared" si="550"/>
        <v>44281</v>
      </c>
      <c r="B2268" s="96">
        <f t="shared" ca="1" si="538"/>
        <v>1784880.340384589</v>
      </c>
      <c r="C2268" s="42">
        <f t="shared" ca="1" si="539"/>
        <v>1659233.1527636591</v>
      </c>
      <c r="D2268" s="34"/>
      <c r="E2268" s="40">
        <f ca="1">IF(A2268&lt;$B$1,VLOOKUP(A2268,[1]DI!$A$4:$B$15000,2,FALSE),0)</f>
        <v>2.6499999999999999E-2</v>
      </c>
      <c r="F2268" s="41">
        <f t="shared" ca="1" si="549"/>
        <v>1.0001037949001199</v>
      </c>
      <c r="G2268" s="41">
        <f ca="1">(TRUNC(PRODUCT($F$11:$F2267),16))</f>
        <v>1.6423051559581801</v>
      </c>
      <c r="H2268" s="42">
        <f t="shared" ca="1" si="540"/>
        <v>1.59279356520284</v>
      </c>
      <c r="I2268" s="42">
        <f t="shared" ca="1" si="541"/>
        <v>1.03108475</v>
      </c>
      <c r="J2268" s="40">
        <f t="shared" si="551"/>
        <v>3.5999999999999997E-2</v>
      </c>
      <c r="K2268" s="98">
        <f t="shared" si="542"/>
        <v>43840</v>
      </c>
      <c r="L2268" s="43">
        <f t="shared" si="543"/>
        <v>302</v>
      </c>
      <c r="M2268" s="44">
        <f t="shared" si="544"/>
        <v>302</v>
      </c>
      <c r="N2268" s="8">
        <f t="shared" si="545"/>
        <v>1.0432954800000001</v>
      </c>
      <c r="O2268" s="8">
        <f t="shared" ca="1" si="546"/>
        <v>1.075726059</v>
      </c>
      <c r="P2268" s="44">
        <v>0</v>
      </c>
      <c r="Q2268" s="42">
        <f t="shared" ca="1" si="547"/>
        <v>125647.18762093</v>
      </c>
      <c r="R2268" s="42"/>
      <c r="S2268" s="34">
        <f t="shared" si="548"/>
        <v>0</v>
      </c>
      <c r="T2268" s="34"/>
    </row>
    <row r="2269" spans="1:20" x14ac:dyDescent="0.2">
      <c r="A2269" s="38">
        <f t="shared" si="550"/>
        <v>44282</v>
      </c>
      <c r="B2269" s="96">
        <f t="shared" ca="1" si="538"/>
        <v>1785316.1446090993</v>
      </c>
      <c r="C2269" s="42">
        <f t="shared" ca="1" si="539"/>
        <v>1659233.1527636591</v>
      </c>
      <c r="D2269" s="34"/>
      <c r="E2269" s="40">
        <f ca="1">IF(A2269&lt;$B$1,VLOOKUP(A2269,[1]DI!$A$4:$B$15000,2,FALSE),0)</f>
        <v>0</v>
      </c>
      <c r="F2269" s="41">
        <f t="shared" ca="1" si="549"/>
        <v>1</v>
      </c>
      <c r="G2269" s="41">
        <f ca="1">(TRUNC(PRODUCT($F$11:$F2268),16))</f>
        <v>1.64247561885781</v>
      </c>
      <c r="H2269" s="42">
        <f t="shared" ca="1" si="540"/>
        <v>1.59279356520284</v>
      </c>
      <c r="I2269" s="42">
        <f t="shared" ca="1" si="541"/>
        <v>1.03119177</v>
      </c>
      <c r="J2269" s="40">
        <f t="shared" si="551"/>
        <v>3.5999999999999997E-2</v>
      </c>
      <c r="K2269" s="98">
        <f t="shared" si="542"/>
        <v>43840</v>
      </c>
      <c r="L2269" s="43">
        <f t="shared" si="543"/>
        <v>302</v>
      </c>
      <c r="M2269" s="44">
        <f t="shared" si="544"/>
        <v>303</v>
      </c>
      <c r="N2269" s="8">
        <f t="shared" si="545"/>
        <v>1.0434419130000001</v>
      </c>
      <c r="O2269" s="8">
        <f t="shared" ca="1" si="546"/>
        <v>1.0759887130000001</v>
      </c>
      <c r="P2269" s="44">
        <v>0</v>
      </c>
      <c r="Q2269" s="42">
        <f t="shared" ca="1" si="547"/>
        <v>126082.99184544</v>
      </c>
      <c r="R2269" s="42"/>
      <c r="S2269" s="34">
        <f t="shared" si="548"/>
        <v>0</v>
      </c>
      <c r="T2269" s="34"/>
    </row>
    <row r="2270" spans="1:20" x14ac:dyDescent="0.2">
      <c r="A2270" s="38">
        <f t="shared" si="550"/>
        <v>44283</v>
      </c>
      <c r="B2270" s="96">
        <f t="shared" ca="1" si="538"/>
        <v>1785316.1446090993</v>
      </c>
      <c r="C2270" s="42">
        <f t="shared" ca="1" si="539"/>
        <v>1659233.1527636591</v>
      </c>
      <c r="D2270" s="34"/>
      <c r="E2270" s="40">
        <f ca="1">IF(A2270&lt;$B$1,VLOOKUP(A2270,[1]DI!$A$4:$B$15000,2,FALSE),0)</f>
        <v>0</v>
      </c>
      <c r="F2270" s="41">
        <f t="shared" ca="1" si="549"/>
        <v>1</v>
      </c>
      <c r="G2270" s="41">
        <f ca="1">(TRUNC(PRODUCT($F$11:$F2269),16))</f>
        <v>1.64247561885781</v>
      </c>
      <c r="H2270" s="42">
        <f t="shared" ca="1" si="540"/>
        <v>1.59279356520284</v>
      </c>
      <c r="I2270" s="42">
        <f t="shared" ca="1" si="541"/>
        <v>1.03119177</v>
      </c>
      <c r="J2270" s="40">
        <f t="shared" si="551"/>
        <v>3.5999999999999997E-2</v>
      </c>
      <c r="K2270" s="98">
        <f t="shared" si="542"/>
        <v>43840</v>
      </c>
      <c r="L2270" s="43">
        <f t="shared" si="543"/>
        <v>302</v>
      </c>
      <c r="M2270" s="44">
        <f t="shared" si="544"/>
        <v>303</v>
      </c>
      <c r="N2270" s="8">
        <f t="shared" si="545"/>
        <v>1.0434419130000001</v>
      </c>
      <c r="O2270" s="8">
        <f t="shared" ca="1" si="546"/>
        <v>1.0759887130000001</v>
      </c>
      <c r="P2270" s="44">
        <v>0</v>
      </c>
      <c r="Q2270" s="42">
        <f t="shared" ca="1" si="547"/>
        <v>126082.99184544</v>
      </c>
      <c r="R2270" s="42"/>
      <c r="S2270" s="34">
        <f t="shared" si="548"/>
        <v>0</v>
      </c>
      <c r="T2270" s="34"/>
    </row>
    <row r="2271" spans="1:20" x14ac:dyDescent="0.2">
      <c r="A2271" s="38">
        <f t="shared" si="550"/>
        <v>44284</v>
      </c>
      <c r="B2271" s="96">
        <f t="shared" ca="1" si="538"/>
        <v>1785316.1446090993</v>
      </c>
      <c r="C2271" s="42">
        <f t="shared" ca="1" si="539"/>
        <v>1659233.1527636591</v>
      </c>
      <c r="D2271" s="34"/>
      <c r="E2271" s="40">
        <f ca="1">IF(A2271&lt;$B$1,VLOOKUP(A2271,[1]DI!$A$4:$B$15000,2,FALSE),0)</f>
        <v>2.6499999999999999E-2</v>
      </c>
      <c r="F2271" s="41">
        <f t="shared" ca="1" si="549"/>
        <v>1.0001037949001199</v>
      </c>
      <c r="G2271" s="41">
        <f ca="1">(TRUNC(PRODUCT($F$11:$F2270),16))</f>
        <v>1.64247561885781</v>
      </c>
      <c r="H2271" s="42">
        <f t="shared" ca="1" si="540"/>
        <v>1.59279356520284</v>
      </c>
      <c r="I2271" s="42">
        <f t="shared" ca="1" si="541"/>
        <v>1.03119177</v>
      </c>
      <c r="J2271" s="40">
        <f t="shared" si="551"/>
        <v>3.5999999999999997E-2</v>
      </c>
      <c r="K2271" s="98">
        <f t="shared" si="542"/>
        <v>43840</v>
      </c>
      <c r="L2271" s="43">
        <f t="shared" si="543"/>
        <v>303</v>
      </c>
      <c r="M2271" s="44">
        <f t="shared" si="544"/>
        <v>303</v>
      </c>
      <c r="N2271" s="8">
        <f t="shared" si="545"/>
        <v>1.0434419130000001</v>
      </c>
      <c r="O2271" s="8">
        <f t="shared" ca="1" si="546"/>
        <v>1.0759887130000001</v>
      </c>
      <c r="P2271" s="44">
        <v>0</v>
      </c>
      <c r="Q2271" s="42">
        <f t="shared" ca="1" si="547"/>
        <v>126082.99184544</v>
      </c>
      <c r="R2271" s="42"/>
      <c r="S2271" s="34">
        <f t="shared" si="548"/>
        <v>0</v>
      </c>
      <c r="T2271" s="34"/>
    </row>
    <row r="2272" spans="1:20" x14ac:dyDescent="0.2">
      <c r="A2272" s="38">
        <f t="shared" si="550"/>
        <v>44285</v>
      </c>
      <c r="B2272" s="96">
        <f t="shared" ca="1" si="538"/>
        <v>1785752.0533652892</v>
      </c>
      <c r="C2272" s="42">
        <f t="shared" ca="1" si="539"/>
        <v>1659233.1527636591</v>
      </c>
      <c r="D2272" s="34"/>
      <c r="E2272" s="40">
        <f ca="1">IF(A2272&lt;$B$1,VLOOKUP(A2272,[1]DI!$A$4:$B$15000,2,FALSE),0)</f>
        <v>2.6499999999999999E-2</v>
      </c>
      <c r="F2272" s="41">
        <f t="shared" ca="1" si="549"/>
        <v>1.0001037949001199</v>
      </c>
      <c r="G2272" s="41">
        <f ca="1">(TRUNC(PRODUCT($F$11:$F2271),16))</f>
        <v>1.64264609945062</v>
      </c>
      <c r="H2272" s="42">
        <f t="shared" ca="1" si="540"/>
        <v>1.59279356520284</v>
      </c>
      <c r="I2272" s="42">
        <f t="shared" ca="1" si="541"/>
        <v>1.0312988000000001</v>
      </c>
      <c r="J2272" s="40">
        <f t="shared" si="551"/>
        <v>3.5999999999999997E-2</v>
      </c>
      <c r="K2272" s="98">
        <f t="shared" si="542"/>
        <v>43840</v>
      </c>
      <c r="L2272" s="43">
        <f t="shared" si="543"/>
        <v>304</v>
      </c>
      <c r="M2272" s="44">
        <f t="shared" si="544"/>
        <v>304</v>
      </c>
      <c r="N2272" s="8">
        <f t="shared" si="545"/>
        <v>1.043588366</v>
      </c>
      <c r="O2272" s="8">
        <f t="shared" ca="1" si="546"/>
        <v>1.0762514299999999</v>
      </c>
      <c r="P2272" s="44">
        <v>0</v>
      </c>
      <c r="Q2272" s="42">
        <f t="shared" ca="1" si="547"/>
        <v>126518.90060163</v>
      </c>
      <c r="R2272" s="42"/>
      <c r="S2272" s="34">
        <f t="shared" si="548"/>
        <v>0</v>
      </c>
      <c r="T2272" s="34"/>
    </row>
    <row r="2273" spans="1:20" x14ac:dyDescent="0.2">
      <c r="A2273" s="38">
        <f t="shared" si="550"/>
        <v>44286</v>
      </c>
      <c r="B2273" s="96">
        <f t="shared" ca="1" si="538"/>
        <v>1786188.0815862692</v>
      </c>
      <c r="C2273" s="42">
        <f t="shared" ca="1" si="539"/>
        <v>1659233.1527636591</v>
      </c>
      <c r="D2273" s="34"/>
      <c r="E2273" s="40">
        <f ca="1">IF(A2273&lt;$B$1,VLOOKUP(A2273,[1]DI!$A$4:$B$15000,2,FALSE),0)</f>
        <v>2.6499999999999999E-2</v>
      </c>
      <c r="F2273" s="41">
        <f t="shared" ca="1" si="549"/>
        <v>1.0001037949001199</v>
      </c>
      <c r="G2273" s="41">
        <f ca="1">(TRUNC(PRODUCT($F$11:$F2272),16))</f>
        <v>1.6428165977384399</v>
      </c>
      <c r="H2273" s="42">
        <f t="shared" ca="1" si="540"/>
        <v>1.59279356520284</v>
      </c>
      <c r="I2273" s="42">
        <f t="shared" ca="1" si="541"/>
        <v>1.0314058500000001</v>
      </c>
      <c r="J2273" s="40">
        <f t="shared" si="551"/>
        <v>3.5999999999999997E-2</v>
      </c>
      <c r="K2273" s="98">
        <f t="shared" si="542"/>
        <v>43840</v>
      </c>
      <c r="L2273" s="43">
        <f t="shared" si="543"/>
        <v>305</v>
      </c>
      <c r="M2273" s="44">
        <f t="shared" si="544"/>
        <v>305</v>
      </c>
      <c r="N2273" s="8">
        <f t="shared" si="545"/>
        <v>1.0437348390000001</v>
      </c>
      <c r="O2273" s="8">
        <f t="shared" ca="1" si="546"/>
        <v>1.0765142190000001</v>
      </c>
      <c r="P2273" s="44">
        <v>0</v>
      </c>
      <c r="Q2273" s="42">
        <f t="shared" ca="1" si="547"/>
        <v>126954.92882261</v>
      </c>
      <c r="R2273" s="42"/>
      <c r="S2273" s="34">
        <f t="shared" si="548"/>
        <v>0</v>
      </c>
      <c r="T2273" s="34"/>
    </row>
    <row r="2274" spans="1:20" x14ac:dyDescent="0.2">
      <c r="A2274" s="38">
        <f t="shared" si="550"/>
        <v>44287</v>
      </c>
      <c r="B2274" s="96">
        <f t="shared" ca="1" si="538"/>
        <v>1786624.1977466091</v>
      </c>
      <c r="C2274" s="42">
        <f t="shared" ca="1" si="539"/>
        <v>1659233.1527636591</v>
      </c>
      <c r="D2274" s="34"/>
      <c r="E2274" s="40">
        <f ca="1">IF(A2274&lt;$B$1,VLOOKUP(A2274,[1]DI!$A$4:$B$15000,2,FALSE),0)</f>
        <v>2.6499999999999999E-2</v>
      </c>
      <c r="F2274" s="41">
        <f t="shared" ca="1" si="549"/>
        <v>1.0001037949001199</v>
      </c>
      <c r="G2274" s="41">
        <f ca="1">(TRUNC(PRODUCT($F$11:$F2273),16))</f>
        <v>1.64298711372312</v>
      </c>
      <c r="H2274" s="42">
        <f t="shared" ca="1" si="540"/>
        <v>1.59279356520284</v>
      </c>
      <c r="I2274" s="42">
        <f t="shared" ca="1" si="541"/>
        <v>1.0315129000000001</v>
      </c>
      <c r="J2274" s="40">
        <f t="shared" si="551"/>
        <v>3.5999999999999997E-2</v>
      </c>
      <c r="K2274" s="98">
        <f t="shared" si="542"/>
        <v>43840</v>
      </c>
      <c r="L2274" s="43">
        <f t="shared" si="543"/>
        <v>306</v>
      </c>
      <c r="M2274" s="44">
        <f t="shared" si="544"/>
        <v>306</v>
      </c>
      <c r="N2274" s="8">
        <f t="shared" si="545"/>
        <v>1.0438813330000001</v>
      </c>
      <c r="O2274" s="8">
        <f t="shared" ca="1" si="546"/>
        <v>1.076777061</v>
      </c>
      <c r="P2274" s="44">
        <v>0</v>
      </c>
      <c r="Q2274" s="42">
        <f t="shared" ca="1" si="547"/>
        <v>127391.04498295</v>
      </c>
      <c r="R2274" s="42"/>
      <c r="S2274" s="34">
        <f t="shared" si="548"/>
        <v>0</v>
      </c>
      <c r="T2274" s="34"/>
    </row>
    <row r="2275" spans="1:20" x14ac:dyDescent="0.2">
      <c r="A2275" s="38">
        <f t="shared" si="550"/>
        <v>44288</v>
      </c>
      <c r="B2275" s="96">
        <f t="shared" ca="1" si="538"/>
        <v>1787060.4366902092</v>
      </c>
      <c r="C2275" s="42">
        <f t="shared" ca="1" si="539"/>
        <v>1659233.1527636591</v>
      </c>
      <c r="D2275" s="34"/>
      <c r="E2275" s="40">
        <f ca="1">IF(A2275&lt;$B$1,VLOOKUP(A2275,[1]DI!$A$4:$B$15000,2,FALSE),0)</f>
        <v>0</v>
      </c>
      <c r="F2275" s="41">
        <f t="shared" ca="1" si="549"/>
        <v>1</v>
      </c>
      <c r="G2275" s="41">
        <f ca="1">(TRUNC(PRODUCT($F$11:$F2274),16))</f>
        <v>1.64315764740649</v>
      </c>
      <c r="H2275" s="42">
        <f t="shared" ca="1" si="540"/>
        <v>1.59279356520284</v>
      </c>
      <c r="I2275" s="42">
        <f t="shared" ca="1" si="541"/>
        <v>1.0316199699999999</v>
      </c>
      <c r="J2275" s="40">
        <f t="shared" si="551"/>
        <v>3.5999999999999997E-2</v>
      </c>
      <c r="K2275" s="98">
        <f t="shared" si="542"/>
        <v>43840</v>
      </c>
      <c r="L2275" s="43">
        <f t="shared" si="543"/>
        <v>306</v>
      </c>
      <c r="M2275" s="44">
        <f t="shared" si="544"/>
        <v>307</v>
      </c>
      <c r="N2275" s="8">
        <f t="shared" si="545"/>
        <v>1.044027848</v>
      </c>
      <c r="O2275" s="8">
        <f t="shared" ca="1" si="546"/>
        <v>1.0770399770000001</v>
      </c>
      <c r="P2275" s="44">
        <v>0</v>
      </c>
      <c r="Q2275" s="42">
        <f t="shared" ca="1" si="547"/>
        <v>127827.28392654999</v>
      </c>
      <c r="R2275" s="42"/>
      <c r="S2275" s="34">
        <f t="shared" si="548"/>
        <v>0</v>
      </c>
      <c r="T2275" s="34"/>
    </row>
    <row r="2276" spans="1:20" x14ac:dyDescent="0.2">
      <c r="A2276" s="38">
        <f t="shared" si="550"/>
        <v>44289</v>
      </c>
      <c r="B2276" s="96">
        <f t="shared" ca="1" si="538"/>
        <v>1787060.4366902092</v>
      </c>
      <c r="C2276" s="42">
        <f t="shared" ca="1" si="539"/>
        <v>1659233.1527636591</v>
      </c>
      <c r="D2276" s="34"/>
      <c r="E2276" s="40">
        <f ca="1">IF(A2276&lt;$B$1,VLOOKUP(A2276,[1]DI!$A$4:$B$15000,2,FALSE),0)</f>
        <v>0</v>
      </c>
      <c r="F2276" s="41">
        <f t="shared" ca="1" si="549"/>
        <v>1</v>
      </c>
      <c r="G2276" s="41">
        <f ca="1">(TRUNC(PRODUCT($F$11:$F2275),16))</f>
        <v>1.64315764740649</v>
      </c>
      <c r="H2276" s="42">
        <f t="shared" ca="1" si="540"/>
        <v>1.59279356520284</v>
      </c>
      <c r="I2276" s="42">
        <f t="shared" ca="1" si="541"/>
        <v>1.0316199699999999</v>
      </c>
      <c r="J2276" s="40">
        <f t="shared" si="551"/>
        <v>3.5999999999999997E-2</v>
      </c>
      <c r="K2276" s="98">
        <f t="shared" si="542"/>
        <v>43840</v>
      </c>
      <c r="L2276" s="43">
        <f t="shared" si="543"/>
        <v>306</v>
      </c>
      <c r="M2276" s="44">
        <f t="shared" si="544"/>
        <v>307</v>
      </c>
      <c r="N2276" s="8">
        <f t="shared" si="545"/>
        <v>1.044027848</v>
      </c>
      <c r="O2276" s="8">
        <f t="shared" ca="1" si="546"/>
        <v>1.0770399770000001</v>
      </c>
      <c r="P2276" s="44">
        <v>0</v>
      </c>
      <c r="Q2276" s="42">
        <f t="shared" ca="1" si="547"/>
        <v>127827.28392654999</v>
      </c>
      <c r="R2276" s="42"/>
      <c r="S2276" s="34">
        <f t="shared" si="548"/>
        <v>0</v>
      </c>
      <c r="T2276" s="34"/>
    </row>
    <row r="2277" spans="1:20" x14ac:dyDescent="0.2">
      <c r="A2277" s="38">
        <f t="shared" si="550"/>
        <v>44290</v>
      </c>
      <c r="B2277" s="96">
        <f t="shared" ca="1" si="538"/>
        <v>1787060.4366902092</v>
      </c>
      <c r="C2277" s="42">
        <f t="shared" ca="1" si="539"/>
        <v>1659233.1527636591</v>
      </c>
      <c r="D2277" s="34"/>
      <c r="E2277" s="40">
        <f ca="1">IF(A2277&lt;$B$1,VLOOKUP(A2277,[1]DI!$A$4:$B$15000,2,FALSE),0)</f>
        <v>0</v>
      </c>
      <c r="F2277" s="41">
        <f t="shared" ca="1" si="549"/>
        <v>1</v>
      </c>
      <c r="G2277" s="41">
        <f ca="1">(TRUNC(PRODUCT($F$11:$F2276),16))</f>
        <v>1.64315764740649</v>
      </c>
      <c r="H2277" s="42">
        <f t="shared" ca="1" si="540"/>
        <v>1.59279356520284</v>
      </c>
      <c r="I2277" s="42">
        <f t="shared" ca="1" si="541"/>
        <v>1.0316199699999999</v>
      </c>
      <c r="J2277" s="40">
        <f t="shared" si="551"/>
        <v>3.5999999999999997E-2</v>
      </c>
      <c r="K2277" s="98">
        <f t="shared" si="542"/>
        <v>43840</v>
      </c>
      <c r="L2277" s="43">
        <f t="shared" si="543"/>
        <v>306</v>
      </c>
      <c r="M2277" s="44">
        <f t="shared" si="544"/>
        <v>307</v>
      </c>
      <c r="N2277" s="8">
        <f t="shared" si="545"/>
        <v>1.044027848</v>
      </c>
      <c r="O2277" s="8">
        <f t="shared" ca="1" si="546"/>
        <v>1.0770399770000001</v>
      </c>
      <c r="P2277" s="44">
        <v>0</v>
      </c>
      <c r="Q2277" s="42">
        <f t="shared" ca="1" si="547"/>
        <v>127827.28392654999</v>
      </c>
      <c r="R2277" s="42"/>
      <c r="S2277" s="34">
        <f t="shared" si="548"/>
        <v>0</v>
      </c>
      <c r="T2277" s="34"/>
    </row>
    <row r="2278" spans="1:20" x14ac:dyDescent="0.2">
      <c r="A2278" s="38">
        <f t="shared" si="550"/>
        <v>44291</v>
      </c>
      <c r="B2278" s="96">
        <f t="shared" ca="1" si="538"/>
        <v>1787060.4366902092</v>
      </c>
      <c r="C2278" s="42">
        <f t="shared" ca="1" si="539"/>
        <v>1659233.1527636591</v>
      </c>
      <c r="D2278" s="34"/>
      <c r="E2278" s="40">
        <f ca="1">IF(A2278&lt;$B$1,VLOOKUP(A2278,[1]DI!$A$4:$B$15000,2,FALSE),0)</f>
        <v>2.6499999999999999E-2</v>
      </c>
      <c r="F2278" s="41">
        <f t="shared" ca="1" si="549"/>
        <v>1.0001037949001199</v>
      </c>
      <c r="G2278" s="41">
        <f ca="1">(TRUNC(PRODUCT($F$11:$F2277),16))</f>
        <v>1.64315764740649</v>
      </c>
      <c r="H2278" s="42">
        <f t="shared" ca="1" si="540"/>
        <v>1.59279356520284</v>
      </c>
      <c r="I2278" s="42">
        <f t="shared" ca="1" si="541"/>
        <v>1.0316199699999999</v>
      </c>
      <c r="J2278" s="40">
        <f t="shared" si="551"/>
        <v>3.5999999999999997E-2</v>
      </c>
      <c r="K2278" s="98">
        <f t="shared" si="542"/>
        <v>43840</v>
      </c>
      <c r="L2278" s="43">
        <f t="shared" si="543"/>
        <v>307</v>
      </c>
      <c r="M2278" s="44">
        <f t="shared" si="544"/>
        <v>307</v>
      </c>
      <c r="N2278" s="8">
        <f t="shared" si="545"/>
        <v>1.044027848</v>
      </c>
      <c r="O2278" s="8">
        <f t="shared" ca="1" si="546"/>
        <v>1.0770399770000001</v>
      </c>
      <c r="P2278" s="44">
        <v>0</v>
      </c>
      <c r="Q2278" s="42">
        <f t="shared" ca="1" si="547"/>
        <v>127827.28392654999</v>
      </c>
      <c r="R2278" s="42"/>
      <c r="S2278" s="34">
        <f t="shared" si="548"/>
        <v>0</v>
      </c>
      <c r="T2278" s="34"/>
    </row>
    <row r="2279" spans="1:20" x14ac:dyDescent="0.2">
      <c r="A2279" s="38">
        <f t="shared" si="550"/>
        <v>44292</v>
      </c>
      <c r="B2279" s="96">
        <f t="shared" ca="1" si="538"/>
        <v>1787496.7801654891</v>
      </c>
      <c r="C2279" s="42">
        <f t="shared" ca="1" si="539"/>
        <v>1659233.1527636591</v>
      </c>
      <c r="D2279" s="34"/>
      <c r="E2279" s="40">
        <f ca="1">IF(A2279&lt;$B$1,VLOOKUP(A2279,[1]DI!$A$4:$B$15000,2,FALSE),0)</f>
        <v>2.6499999999999999E-2</v>
      </c>
      <c r="F2279" s="41">
        <f t="shared" ca="1" si="549"/>
        <v>1.0001037949001199</v>
      </c>
      <c r="G2279" s="41">
        <f ca="1">(TRUNC(PRODUCT($F$11:$F2278),16))</f>
        <v>1.6433281987903801</v>
      </c>
      <c r="H2279" s="42">
        <f t="shared" ca="1" si="540"/>
        <v>1.59279356520284</v>
      </c>
      <c r="I2279" s="42">
        <f t="shared" ca="1" si="541"/>
        <v>1.03172705</v>
      </c>
      <c r="J2279" s="40">
        <f t="shared" si="551"/>
        <v>3.5999999999999997E-2</v>
      </c>
      <c r="K2279" s="98">
        <f t="shared" si="542"/>
        <v>43840</v>
      </c>
      <c r="L2279" s="43">
        <f t="shared" si="543"/>
        <v>308</v>
      </c>
      <c r="M2279" s="44">
        <f t="shared" si="544"/>
        <v>308</v>
      </c>
      <c r="N2279" s="8">
        <f t="shared" si="545"/>
        <v>1.0441743830000001</v>
      </c>
      <c r="O2279" s="8">
        <f t="shared" ca="1" si="546"/>
        <v>1.077302956</v>
      </c>
      <c r="P2279" s="44">
        <v>0</v>
      </c>
      <c r="Q2279" s="42">
        <f t="shared" ca="1" si="547"/>
        <v>128263.62740183</v>
      </c>
      <c r="R2279" s="42"/>
      <c r="S2279" s="34">
        <f t="shared" si="548"/>
        <v>0</v>
      </c>
      <c r="T2279" s="34"/>
    </row>
    <row r="2280" spans="1:20" x14ac:dyDescent="0.2">
      <c r="A2280" s="38">
        <f t="shared" si="550"/>
        <v>44293</v>
      </c>
      <c r="B2280" s="96">
        <f t="shared" ca="1" si="538"/>
        <v>1787933.2115801191</v>
      </c>
      <c r="C2280" s="42">
        <f t="shared" ca="1" si="539"/>
        <v>1659233.1527636591</v>
      </c>
      <c r="D2280" s="34"/>
      <c r="E2280" s="40">
        <f ca="1">IF(A2280&lt;$B$1,VLOOKUP(A2280,[1]DI!$A$4:$B$15000,2,FALSE),0)</f>
        <v>2.6499999999999999E-2</v>
      </c>
      <c r="F2280" s="41">
        <f t="shared" ca="1" si="549"/>
        <v>1.0001037949001199</v>
      </c>
      <c r="G2280" s="41">
        <f ca="1">(TRUNC(PRODUCT($F$11:$F2279),16))</f>
        <v>1.64349876787664</v>
      </c>
      <c r="H2280" s="42">
        <f t="shared" ca="1" si="540"/>
        <v>1.59279356520284</v>
      </c>
      <c r="I2280" s="42">
        <f t="shared" ca="1" si="541"/>
        <v>1.03183413</v>
      </c>
      <c r="J2280" s="40">
        <f t="shared" si="551"/>
        <v>3.5999999999999997E-2</v>
      </c>
      <c r="K2280" s="98">
        <f t="shared" si="542"/>
        <v>43840</v>
      </c>
      <c r="L2280" s="43">
        <f t="shared" si="543"/>
        <v>309</v>
      </c>
      <c r="M2280" s="44">
        <f t="shared" si="544"/>
        <v>309</v>
      </c>
      <c r="N2280" s="8">
        <f t="shared" si="545"/>
        <v>1.0443209389999999</v>
      </c>
      <c r="O2280" s="8">
        <f t="shared" ca="1" si="546"/>
        <v>1.0775659879999999</v>
      </c>
      <c r="P2280" s="44">
        <v>0</v>
      </c>
      <c r="Q2280" s="42">
        <f t="shared" ca="1" si="547"/>
        <v>128700.05881646</v>
      </c>
      <c r="R2280" s="42"/>
      <c r="S2280" s="34">
        <f t="shared" si="548"/>
        <v>0</v>
      </c>
      <c r="T2280" s="34"/>
    </row>
    <row r="2281" spans="1:20" x14ac:dyDescent="0.2">
      <c r="A2281" s="38">
        <f t="shared" si="550"/>
        <v>44294</v>
      </c>
      <c r="B2281" s="96">
        <f t="shared" ca="1" si="538"/>
        <v>1788369.7624595491</v>
      </c>
      <c r="C2281" s="42">
        <f t="shared" ca="1" si="539"/>
        <v>1659233.1527636591</v>
      </c>
      <c r="D2281" s="34"/>
      <c r="E2281" s="40">
        <f ca="1">IF(A2281&lt;$B$1,VLOOKUP(A2281,[1]DI!$A$4:$B$15000,2,FALSE),0)</f>
        <v>2.6499999999999999E-2</v>
      </c>
      <c r="F2281" s="41">
        <f t="shared" ca="1" si="549"/>
        <v>1.0001037949001199</v>
      </c>
      <c r="G2281" s="41">
        <f ca="1">(TRUNC(PRODUCT($F$11:$F2280),16))</f>
        <v>1.6436693546671</v>
      </c>
      <c r="H2281" s="42">
        <f t="shared" ca="1" si="540"/>
        <v>1.59279356520284</v>
      </c>
      <c r="I2281" s="42">
        <f t="shared" ca="1" si="541"/>
        <v>1.0319412299999999</v>
      </c>
      <c r="J2281" s="40">
        <f t="shared" si="551"/>
        <v>3.5999999999999997E-2</v>
      </c>
      <c r="K2281" s="98">
        <f t="shared" si="542"/>
        <v>43840</v>
      </c>
      <c r="L2281" s="43">
        <f t="shared" si="543"/>
        <v>310</v>
      </c>
      <c r="M2281" s="44">
        <f t="shared" si="544"/>
        <v>310</v>
      </c>
      <c r="N2281" s="8">
        <f t="shared" si="545"/>
        <v>1.044467515</v>
      </c>
      <c r="O2281" s="8">
        <f t="shared" ca="1" si="546"/>
        <v>1.077829092</v>
      </c>
      <c r="P2281" s="44">
        <v>0</v>
      </c>
      <c r="Q2281" s="42">
        <f t="shared" ca="1" si="547"/>
        <v>129136.60969589</v>
      </c>
      <c r="R2281" s="42"/>
      <c r="S2281" s="34">
        <f t="shared" si="548"/>
        <v>0</v>
      </c>
      <c r="T2281" s="34"/>
    </row>
    <row r="2282" spans="1:20" x14ac:dyDescent="0.2">
      <c r="A2282" s="38">
        <f t="shared" si="550"/>
        <v>44295</v>
      </c>
      <c r="B2282" s="96">
        <f t="shared" ref="B2282:B2345" ca="1" si="552">C2282+Q2282</f>
        <v>1788806.4195298892</v>
      </c>
      <c r="C2282" s="42">
        <f t="shared" ref="C2282:C2345" ca="1" si="553">(C2281-S2281)</f>
        <v>1659233.1527636591</v>
      </c>
      <c r="D2282" s="34"/>
      <c r="E2282" s="40">
        <f ca="1">IF(A2282&lt;$B$1,VLOOKUP(A2282,[1]DI!$A$4:$B$15000,2,FALSE),0)</f>
        <v>2.6499999999999999E-2</v>
      </c>
      <c r="F2282" s="41">
        <f t="shared" ca="1" si="549"/>
        <v>1.0001037949001199</v>
      </c>
      <c r="G2282" s="41">
        <f ca="1">(TRUNC(PRODUCT($F$11:$F2281),16))</f>
        <v>1.6438399591635899</v>
      </c>
      <c r="H2282" s="42">
        <f t="shared" ref="H2282:H2345" ca="1" si="554">IF(P2281&gt;0,G2281,H2281)</f>
        <v>1.59279356520284</v>
      </c>
      <c r="I2282" s="42">
        <f t="shared" ref="I2282:I2345" ca="1" si="555">ROUND(G2282/H2282,8)</f>
        <v>1.03204834</v>
      </c>
      <c r="J2282" s="40">
        <f t="shared" si="551"/>
        <v>3.5999999999999997E-2</v>
      </c>
      <c r="K2282" s="98">
        <f t="shared" ref="K2282:K2345" si="556">IF(P2281&gt;0,A2281,K2281)</f>
        <v>43840</v>
      </c>
      <c r="L2282" s="43">
        <f t="shared" ref="L2282:L2345" si="557">IF(A2282&gt;K2282,IF(NETWORKDAYS(K2282,A2282,$W$12:$W$197)-1=0,1,NETWORKDAYS(K2282,A2282,$W$12:$W$197)-1),0)</f>
        <v>311</v>
      </c>
      <c r="M2282" s="44">
        <f t="shared" ref="M2282:M2345" si="558">IF(AND(L2282=1,L2281=1),1,IF(L2282&gt;0,IF(L2282=L2281,L2282+1,L2282),0))</f>
        <v>311</v>
      </c>
      <c r="N2282" s="8">
        <f t="shared" ref="N2282:N2345" si="559">ROUND((J2282+1)^(M2282/252),9)</f>
        <v>1.0446141120000001</v>
      </c>
      <c r="O2282" s="8">
        <f t="shared" ref="O2282:O2345" ca="1" si="560">ROUND(I2282*N2282,9)</f>
        <v>1.07809226</v>
      </c>
      <c r="P2282" s="44">
        <v>0</v>
      </c>
      <c r="Q2282" s="42">
        <f t="shared" ref="Q2282:Q2345" ca="1" si="561">TRUNC(((O2282-1)*C2282),8)</f>
        <v>129573.26676622999</v>
      </c>
      <c r="R2282" s="42"/>
      <c r="S2282" s="34">
        <f t="shared" ref="S2282:S2345" si="562">IF(T2282&gt;0,T2282-Q2282,0)</f>
        <v>0</v>
      </c>
      <c r="T2282" s="34"/>
    </row>
    <row r="2283" spans="1:20" x14ac:dyDescent="0.2">
      <c r="A2283" s="38">
        <f t="shared" si="550"/>
        <v>44296</v>
      </c>
      <c r="B2283" s="96">
        <f t="shared" ca="1" si="552"/>
        <v>1789243.182791159</v>
      </c>
      <c r="C2283" s="42">
        <f t="shared" ca="1" si="553"/>
        <v>1659233.1527636591</v>
      </c>
      <c r="D2283" s="34"/>
      <c r="E2283" s="40">
        <f ca="1">IF(A2283&lt;$B$1,VLOOKUP(A2283,[1]DI!$A$4:$B$15000,2,FALSE),0)</f>
        <v>0</v>
      </c>
      <c r="F2283" s="41">
        <f t="shared" ca="1" si="549"/>
        <v>1</v>
      </c>
      <c r="G2283" s="41">
        <f ca="1">(TRUNC(PRODUCT($F$11:$F2282),16))</f>
        <v>1.64401058136797</v>
      </c>
      <c r="H2283" s="42">
        <f t="shared" ca="1" si="554"/>
        <v>1.59279356520284</v>
      </c>
      <c r="I2283" s="42">
        <f t="shared" ca="1" si="555"/>
        <v>1.03215546</v>
      </c>
      <c r="J2283" s="40">
        <f t="shared" si="551"/>
        <v>3.5999999999999997E-2</v>
      </c>
      <c r="K2283" s="98">
        <f t="shared" si="556"/>
        <v>43840</v>
      </c>
      <c r="L2283" s="43">
        <f t="shared" si="557"/>
        <v>311</v>
      </c>
      <c r="M2283" s="44">
        <f t="shared" si="558"/>
        <v>312</v>
      </c>
      <c r="N2283" s="8">
        <f t="shared" si="559"/>
        <v>1.0447607299999999</v>
      </c>
      <c r="O2283" s="8">
        <f t="shared" ca="1" si="560"/>
        <v>1.078355492</v>
      </c>
      <c r="P2283" s="44">
        <v>0</v>
      </c>
      <c r="Q2283" s="42">
        <f t="shared" ca="1" si="561"/>
        <v>130010.0300275</v>
      </c>
      <c r="R2283" s="42"/>
      <c r="S2283" s="34">
        <f t="shared" si="562"/>
        <v>0</v>
      </c>
      <c r="T2283" s="34"/>
    </row>
    <row r="2284" spans="1:20" x14ac:dyDescent="0.2">
      <c r="A2284" s="38">
        <f t="shared" si="550"/>
        <v>44297</v>
      </c>
      <c r="B2284" s="96">
        <f t="shared" ca="1" si="552"/>
        <v>1789243.182791159</v>
      </c>
      <c r="C2284" s="42">
        <f t="shared" ca="1" si="553"/>
        <v>1659233.1527636591</v>
      </c>
      <c r="D2284" s="34"/>
      <c r="E2284" s="40">
        <f ca="1">IF(A2284&lt;$B$1,VLOOKUP(A2284,[1]DI!$A$4:$B$15000,2,FALSE),0)</f>
        <v>0</v>
      </c>
      <c r="F2284" s="41">
        <f t="shared" ca="1" si="549"/>
        <v>1</v>
      </c>
      <c r="G2284" s="41">
        <f ca="1">(TRUNC(PRODUCT($F$11:$F2283),16))</f>
        <v>1.64401058136797</v>
      </c>
      <c r="H2284" s="42">
        <f t="shared" ca="1" si="554"/>
        <v>1.59279356520284</v>
      </c>
      <c r="I2284" s="42">
        <f t="shared" ca="1" si="555"/>
        <v>1.03215546</v>
      </c>
      <c r="J2284" s="40">
        <f t="shared" si="551"/>
        <v>3.5999999999999997E-2</v>
      </c>
      <c r="K2284" s="98">
        <f t="shared" si="556"/>
        <v>43840</v>
      </c>
      <c r="L2284" s="43">
        <f t="shared" si="557"/>
        <v>311</v>
      </c>
      <c r="M2284" s="44">
        <f t="shared" si="558"/>
        <v>312</v>
      </c>
      <c r="N2284" s="8">
        <f t="shared" si="559"/>
        <v>1.0447607299999999</v>
      </c>
      <c r="O2284" s="8">
        <f t="shared" ca="1" si="560"/>
        <v>1.078355492</v>
      </c>
      <c r="P2284" s="44">
        <v>0</v>
      </c>
      <c r="Q2284" s="42">
        <f t="shared" ca="1" si="561"/>
        <v>130010.0300275</v>
      </c>
      <c r="R2284" s="42"/>
      <c r="S2284" s="34">
        <f t="shared" si="562"/>
        <v>0</v>
      </c>
      <c r="T2284" s="34"/>
    </row>
    <row r="2285" spans="1:20" x14ac:dyDescent="0.2">
      <c r="A2285" s="38">
        <f t="shared" si="550"/>
        <v>44298</v>
      </c>
      <c r="B2285" s="96">
        <f t="shared" ca="1" si="552"/>
        <v>1789243.182791159</v>
      </c>
      <c r="C2285" s="42">
        <f t="shared" ca="1" si="553"/>
        <v>1659233.1527636591</v>
      </c>
      <c r="D2285" s="34"/>
      <c r="E2285" s="40">
        <f ca="1">IF(A2285&lt;$B$1,VLOOKUP(A2285,[1]DI!$A$4:$B$15000,2,FALSE),0)</f>
        <v>2.6499999999999999E-2</v>
      </c>
      <c r="F2285" s="41">
        <f t="shared" ca="1" si="549"/>
        <v>1.0001037949001199</v>
      </c>
      <c r="G2285" s="41">
        <f ca="1">(TRUNC(PRODUCT($F$11:$F2284),16))</f>
        <v>1.64401058136797</v>
      </c>
      <c r="H2285" s="42">
        <f t="shared" ca="1" si="554"/>
        <v>1.59279356520284</v>
      </c>
      <c r="I2285" s="42">
        <f t="shared" ca="1" si="555"/>
        <v>1.03215546</v>
      </c>
      <c r="J2285" s="40">
        <f t="shared" si="551"/>
        <v>3.5999999999999997E-2</v>
      </c>
      <c r="K2285" s="98">
        <f t="shared" si="556"/>
        <v>43840</v>
      </c>
      <c r="L2285" s="43">
        <f t="shared" si="557"/>
        <v>312</v>
      </c>
      <c r="M2285" s="44">
        <f t="shared" si="558"/>
        <v>312</v>
      </c>
      <c r="N2285" s="8">
        <f t="shared" si="559"/>
        <v>1.0447607299999999</v>
      </c>
      <c r="O2285" s="8">
        <f t="shared" ca="1" si="560"/>
        <v>1.078355492</v>
      </c>
      <c r="P2285" s="44">
        <v>0</v>
      </c>
      <c r="Q2285" s="42">
        <f t="shared" ca="1" si="561"/>
        <v>130010.0300275</v>
      </c>
      <c r="R2285" s="42"/>
      <c r="S2285" s="34">
        <f t="shared" si="562"/>
        <v>0</v>
      </c>
      <c r="T2285" s="34"/>
    </row>
    <row r="2286" spans="1:20" x14ac:dyDescent="0.2">
      <c r="A2286" s="38">
        <f t="shared" si="550"/>
        <v>44299</v>
      </c>
      <c r="B2286" s="96">
        <f t="shared" ca="1" si="552"/>
        <v>1789680.0655172192</v>
      </c>
      <c r="C2286" s="42">
        <f t="shared" ca="1" si="553"/>
        <v>1659233.1527636591</v>
      </c>
      <c r="D2286" s="34"/>
      <c r="E2286" s="40">
        <f ca="1">IF(A2286&lt;$B$1,VLOOKUP(A2286,[1]DI!$A$4:$B$15000,2,FALSE),0)</f>
        <v>2.6499999999999999E-2</v>
      </c>
      <c r="F2286" s="41">
        <f t="shared" ca="1" si="549"/>
        <v>1.0001037949001199</v>
      </c>
      <c r="G2286" s="41">
        <f ca="1">(TRUNC(PRODUCT($F$11:$F2285),16))</f>
        <v>1.6441812212820599</v>
      </c>
      <c r="H2286" s="42">
        <f t="shared" ca="1" si="554"/>
        <v>1.59279356520284</v>
      </c>
      <c r="I2286" s="42">
        <f t="shared" ca="1" si="555"/>
        <v>1.0322625999999999</v>
      </c>
      <c r="J2286" s="40">
        <f t="shared" si="551"/>
        <v>3.5999999999999997E-2</v>
      </c>
      <c r="K2286" s="98">
        <f t="shared" si="556"/>
        <v>43840</v>
      </c>
      <c r="L2286" s="43">
        <f t="shared" si="557"/>
        <v>313</v>
      </c>
      <c r="M2286" s="44">
        <f t="shared" si="558"/>
        <v>313</v>
      </c>
      <c r="N2286" s="8">
        <f t="shared" si="559"/>
        <v>1.0449073680000001</v>
      </c>
      <c r="O2286" s="8">
        <f t="shared" ca="1" si="560"/>
        <v>1.078618796</v>
      </c>
      <c r="P2286" s="44">
        <v>0</v>
      </c>
      <c r="Q2286" s="42">
        <f t="shared" ca="1" si="561"/>
        <v>130446.91275356</v>
      </c>
      <c r="R2286" s="42"/>
      <c r="S2286" s="34">
        <f t="shared" si="562"/>
        <v>0</v>
      </c>
      <c r="T2286" s="34"/>
    </row>
    <row r="2287" spans="1:20" x14ac:dyDescent="0.2">
      <c r="A2287" s="38">
        <f t="shared" si="550"/>
        <v>44300</v>
      </c>
      <c r="B2287" s="96">
        <f t="shared" ca="1" si="552"/>
        <v>1790117.0361826292</v>
      </c>
      <c r="C2287" s="42">
        <f t="shared" ca="1" si="553"/>
        <v>1659233.1527636591</v>
      </c>
      <c r="D2287" s="34"/>
      <c r="E2287" s="40">
        <f ca="1">IF(A2287&lt;$B$1,VLOOKUP(A2287,[1]DI!$A$4:$B$15000,2,FALSE),0)</f>
        <v>2.6499999999999999E-2</v>
      </c>
      <c r="F2287" s="41">
        <f t="shared" ca="1" si="549"/>
        <v>1.0001037949001199</v>
      </c>
      <c r="G2287" s="41">
        <f ca="1">(TRUNC(PRODUCT($F$11:$F2286),16))</f>
        <v>1.6443518789077001</v>
      </c>
      <c r="H2287" s="42">
        <f t="shared" ca="1" si="554"/>
        <v>1.59279356520284</v>
      </c>
      <c r="I2287" s="42">
        <f t="shared" ca="1" si="555"/>
        <v>1.03236974</v>
      </c>
      <c r="J2287" s="40">
        <f t="shared" si="551"/>
        <v>3.5999999999999997E-2</v>
      </c>
      <c r="K2287" s="98">
        <f t="shared" si="556"/>
        <v>43840</v>
      </c>
      <c r="L2287" s="43">
        <f t="shared" si="557"/>
        <v>314</v>
      </c>
      <c r="M2287" s="44">
        <f t="shared" si="558"/>
        <v>314</v>
      </c>
      <c r="N2287" s="8">
        <f t="shared" si="559"/>
        <v>1.0450540260000001</v>
      </c>
      <c r="O2287" s="8">
        <f t="shared" ca="1" si="560"/>
        <v>1.0788821529999999</v>
      </c>
      <c r="P2287" s="44">
        <v>0</v>
      </c>
      <c r="Q2287" s="42">
        <f t="shared" ca="1" si="561"/>
        <v>130883.88341897</v>
      </c>
      <c r="R2287" s="42"/>
      <c r="S2287" s="34">
        <f t="shared" si="562"/>
        <v>0</v>
      </c>
      <c r="T2287" s="34"/>
    </row>
    <row r="2288" spans="1:20" x14ac:dyDescent="0.2">
      <c r="A2288" s="38">
        <f t="shared" si="550"/>
        <v>44301</v>
      </c>
      <c r="B2288" s="96">
        <f t="shared" ca="1" si="552"/>
        <v>1790554.1130389592</v>
      </c>
      <c r="C2288" s="42">
        <f t="shared" ca="1" si="553"/>
        <v>1659233.1527636591</v>
      </c>
      <c r="D2288" s="34"/>
      <c r="E2288" s="40">
        <f ca="1">IF(A2288&lt;$B$1,VLOOKUP(A2288,[1]DI!$A$4:$B$15000,2,FALSE),0)</f>
        <v>2.6499999999999999E-2</v>
      </c>
      <c r="F2288" s="41">
        <f t="shared" ca="1" si="549"/>
        <v>1.0001037949001199</v>
      </c>
      <c r="G2288" s="41">
        <f ca="1">(TRUNC(PRODUCT($F$11:$F2287),16))</f>
        <v>1.6445225542467301</v>
      </c>
      <c r="H2288" s="42">
        <f t="shared" ca="1" si="554"/>
        <v>1.59279356520284</v>
      </c>
      <c r="I2288" s="42">
        <f t="shared" ca="1" si="555"/>
        <v>1.0324768900000001</v>
      </c>
      <c r="J2288" s="40">
        <f t="shared" si="551"/>
        <v>3.5999999999999997E-2</v>
      </c>
      <c r="K2288" s="98">
        <f t="shared" si="556"/>
        <v>43840</v>
      </c>
      <c r="L2288" s="43">
        <f t="shared" si="557"/>
        <v>315</v>
      </c>
      <c r="M2288" s="44">
        <f t="shared" si="558"/>
        <v>315</v>
      </c>
      <c r="N2288" s="8">
        <f t="shared" si="559"/>
        <v>1.0452007059999999</v>
      </c>
      <c r="O2288" s="8">
        <f t="shared" ca="1" si="560"/>
        <v>1.079145574</v>
      </c>
      <c r="P2288" s="44">
        <v>0</v>
      </c>
      <c r="Q2288" s="42">
        <f t="shared" ca="1" si="561"/>
        <v>131320.96027529999</v>
      </c>
      <c r="R2288" s="42"/>
      <c r="S2288" s="34">
        <f t="shared" si="562"/>
        <v>0</v>
      </c>
      <c r="T2288" s="34"/>
    </row>
    <row r="2289" spans="1:20" x14ac:dyDescent="0.2">
      <c r="A2289" s="38">
        <f t="shared" si="550"/>
        <v>44302</v>
      </c>
      <c r="B2289" s="96">
        <f t="shared" ca="1" si="552"/>
        <v>1790991.3110193191</v>
      </c>
      <c r="C2289" s="42">
        <f t="shared" ca="1" si="553"/>
        <v>1659233.1527636591</v>
      </c>
      <c r="D2289" s="34"/>
      <c r="E2289" s="40">
        <f ca="1">IF(A2289&lt;$B$1,VLOOKUP(A2289,[1]DI!$A$4:$B$15000,2,FALSE),0)</f>
        <v>2.6499999999999999E-2</v>
      </c>
      <c r="F2289" s="41">
        <f t="shared" ca="1" si="549"/>
        <v>1.0001037949001199</v>
      </c>
      <c r="G2289" s="41">
        <f ca="1">(TRUNC(PRODUCT($F$11:$F2288),16))</f>
        <v>1.6446932473010001</v>
      </c>
      <c r="H2289" s="42">
        <f t="shared" ca="1" si="554"/>
        <v>1.59279356520284</v>
      </c>
      <c r="I2289" s="42">
        <f t="shared" ca="1" si="555"/>
        <v>1.03258406</v>
      </c>
      <c r="J2289" s="40">
        <f t="shared" si="551"/>
        <v>3.5999999999999997E-2</v>
      </c>
      <c r="K2289" s="98">
        <f t="shared" si="556"/>
        <v>43840</v>
      </c>
      <c r="L2289" s="43">
        <f t="shared" si="557"/>
        <v>316</v>
      </c>
      <c r="M2289" s="44">
        <f t="shared" si="558"/>
        <v>316</v>
      </c>
      <c r="N2289" s="8">
        <f t="shared" si="559"/>
        <v>1.045347405</v>
      </c>
      <c r="O2289" s="8">
        <f t="shared" ca="1" si="560"/>
        <v>1.0794090679999999</v>
      </c>
      <c r="P2289" s="44">
        <v>0</v>
      </c>
      <c r="Q2289" s="42">
        <f t="shared" ca="1" si="561"/>
        <v>131758.15825566</v>
      </c>
      <c r="R2289" s="42"/>
      <c r="S2289" s="34">
        <f t="shared" si="562"/>
        <v>0</v>
      </c>
      <c r="T2289" s="34"/>
    </row>
    <row r="2290" spans="1:20" x14ac:dyDescent="0.2">
      <c r="A2290" s="38">
        <f t="shared" si="550"/>
        <v>44303</v>
      </c>
      <c r="B2290" s="96">
        <f t="shared" ca="1" si="552"/>
        <v>1791428.613531359</v>
      </c>
      <c r="C2290" s="42">
        <f t="shared" ca="1" si="553"/>
        <v>1659233.1527636591</v>
      </c>
      <c r="D2290" s="34"/>
      <c r="E2290" s="40">
        <f ca="1">IF(A2290&lt;$B$1,VLOOKUP(A2290,[1]DI!$A$4:$B$15000,2,FALSE),0)</f>
        <v>0</v>
      </c>
      <c r="F2290" s="41">
        <f t="shared" ca="1" si="549"/>
        <v>1</v>
      </c>
      <c r="G2290" s="41">
        <f ca="1">(TRUNC(PRODUCT($F$11:$F2289),16))</f>
        <v>1.6448639580723301</v>
      </c>
      <c r="H2290" s="42">
        <f t="shared" ca="1" si="554"/>
        <v>1.59279356520284</v>
      </c>
      <c r="I2290" s="42">
        <f t="shared" ca="1" si="555"/>
        <v>1.0326912399999999</v>
      </c>
      <c r="J2290" s="40">
        <f t="shared" si="551"/>
        <v>3.5999999999999997E-2</v>
      </c>
      <c r="K2290" s="98">
        <f t="shared" si="556"/>
        <v>43840</v>
      </c>
      <c r="L2290" s="43">
        <f t="shared" si="557"/>
        <v>316</v>
      </c>
      <c r="M2290" s="44">
        <f t="shared" si="558"/>
        <v>317</v>
      </c>
      <c r="N2290" s="8">
        <f t="shared" si="559"/>
        <v>1.0454941259999999</v>
      </c>
      <c r="O2290" s="8">
        <f t="shared" ca="1" si="560"/>
        <v>1.0796726249999999</v>
      </c>
      <c r="P2290" s="44">
        <v>0</v>
      </c>
      <c r="Q2290" s="42">
        <f t="shared" ca="1" si="561"/>
        <v>132195.46076769999</v>
      </c>
      <c r="R2290" s="42"/>
      <c r="S2290" s="34">
        <f t="shared" si="562"/>
        <v>0</v>
      </c>
      <c r="T2290" s="34"/>
    </row>
    <row r="2291" spans="1:20" x14ac:dyDescent="0.2">
      <c r="A2291" s="38">
        <f t="shared" si="550"/>
        <v>44304</v>
      </c>
      <c r="B2291" s="96">
        <f t="shared" ca="1" si="552"/>
        <v>1791428.613531359</v>
      </c>
      <c r="C2291" s="42">
        <f t="shared" ca="1" si="553"/>
        <v>1659233.1527636591</v>
      </c>
      <c r="D2291" s="34"/>
      <c r="E2291" s="40">
        <f ca="1">IF(A2291&lt;$B$1,VLOOKUP(A2291,[1]DI!$A$4:$B$15000,2,FALSE),0)</f>
        <v>0</v>
      </c>
      <c r="F2291" s="41">
        <f t="shared" ca="1" si="549"/>
        <v>1</v>
      </c>
      <c r="G2291" s="41">
        <f ca="1">(TRUNC(PRODUCT($F$11:$F2290),16))</f>
        <v>1.6448639580723301</v>
      </c>
      <c r="H2291" s="42">
        <f t="shared" ca="1" si="554"/>
        <v>1.59279356520284</v>
      </c>
      <c r="I2291" s="42">
        <f t="shared" ca="1" si="555"/>
        <v>1.0326912399999999</v>
      </c>
      <c r="J2291" s="40">
        <f t="shared" si="551"/>
        <v>3.5999999999999997E-2</v>
      </c>
      <c r="K2291" s="98">
        <f t="shared" si="556"/>
        <v>43840</v>
      </c>
      <c r="L2291" s="43">
        <f t="shared" si="557"/>
        <v>316</v>
      </c>
      <c r="M2291" s="44">
        <f t="shared" si="558"/>
        <v>317</v>
      </c>
      <c r="N2291" s="8">
        <f t="shared" si="559"/>
        <v>1.0454941259999999</v>
      </c>
      <c r="O2291" s="8">
        <f t="shared" ca="1" si="560"/>
        <v>1.0796726249999999</v>
      </c>
      <c r="P2291" s="44">
        <v>0</v>
      </c>
      <c r="Q2291" s="42">
        <f t="shared" ca="1" si="561"/>
        <v>132195.46076769999</v>
      </c>
      <c r="R2291" s="42"/>
      <c r="S2291" s="34">
        <f t="shared" si="562"/>
        <v>0</v>
      </c>
      <c r="T2291" s="34"/>
    </row>
    <row r="2292" spans="1:20" x14ac:dyDescent="0.2">
      <c r="A2292" s="38">
        <f t="shared" si="550"/>
        <v>44305</v>
      </c>
      <c r="B2292" s="96">
        <f t="shared" ca="1" si="552"/>
        <v>1791428.613531359</v>
      </c>
      <c r="C2292" s="42">
        <f t="shared" ca="1" si="553"/>
        <v>1659233.1527636591</v>
      </c>
      <c r="D2292" s="34"/>
      <c r="E2292" s="40">
        <f ca="1">IF(A2292&lt;$B$1,VLOOKUP(A2292,[1]DI!$A$4:$B$15000,2,FALSE),0)</f>
        <v>2.6499999999999999E-2</v>
      </c>
      <c r="F2292" s="41">
        <f t="shared" ca="1" si="549"/>
        <v>1.0001037949001199</v>
      </c>
      <c r="G2292" s="41">
        <f ca="1">(TRUNC(PRODUCT($F$11:$F2291),16))</f>
        <v>1.6448639580723301</v>
      </c>
      <c r="H2292" s="42">
        <f t="shared" ca="1" si="554"/>
        <v>1.59279356520284</v>
      </c>
      <c r="I2292" s="42">
        <f t="shared" ca="1" si="555"/>
        <v>1.0326912399999999</v>
      </c>
      <c r="J2292" s="40">
        <f t="shared" si="551"/>
        <v>3.5999999999999997E-2</v>
      </c>
      <c r="K2292" s="98">
        <f t="shared" si="556"/>
        <v>43840</v>
      </c>
      <c r="L2292" s="43">
        <f t="shared" si="557"/>
        <v>317</v>
      </c>
      <c r="M2292" s="44">
        <f t="shared" si="558"/>
        <v>317</v>
      </c>
      <c r="N2292" s="8">
        <f t="shared" si="559"/>
        <v>1.0454941259999999</v>
      </c>
      <c r="O2292" s="8">
        <f t="shared" ca="1" si="560"/>
        <v>1.0796726249999999</v>
      </c>
      <c r="P2292" s="44">
        <v>0</v>
      </c>
      <c r="Q2292" s="42">
        <f t="shared" ca="1" si="561"/>
        <v>132195.46076769999</v>
      </c>
      <c r="R2292" s="42"/>
      <c r="S2292" s="34">
        <f t="shared" si="562"/>
        <v>0</v>
      </c>
      <c r="T2292" s="34"/>
    </row>
    <row r="2293" spans="1:20" x14ac:dyDescent="0.2">
      <c r="A2293" s="38">
        <f t="shared" si="550"/>
        <v>44306</v>
      </c>
      <c r="B2293" s="96">
        <f t="shared" ca="1" si="552"/>
        <v>1791866.022234329</v>
      </c>
      <c r="C2293" s="42">
        <f t="shared" ca="1" si="553"/>
        <v>1659233.1527636591</v>
      </c>
      <c r="D2293" s="34"/>
      <c r="E2293" s="40">
        <f ca="1">IF(A2293&lt;$B$1,VLOOKUP(A2293,[1]DI!$A$4:$B$15000,2,FALSE),0)</f>
        <v>2.6499999999999999E-2</v>
      </c>
      <c r="F2293" s="41">
        <f t="shared" ca="1" si="549"/>
        <v>1.0001037949001199</v>
      </c>
      <c r="G2293" s="41">
        <f ca="1">(TRUNC(PRODUCT($F$11:$F2292),16))</f>
        <v>1.64503468656257</v>
      </c>
      <c r="H2293" s="42">
        <f t="shared" ca="1" si="554"/>
        <v>1.59279356520284</v>
      </c>
      <c r="I2293" s="42">
        <f t="shared" ca="1" si="555"/>
        <v>1.0327984299999999</v>
      </c>
      <c r="J2293" s="40">
        <f t="shared" si="551"/>
        <v>3.5999999999999997E-2</v>
      </c>
      <c r="K2293" s="98">
        <f t="shared" si="556"/>
        <v>43840</v>
      </c>
      <c r="L2293" s="43">
        <f t="shared" si="557"/>
        <v>318</v>
      </c>
      <c r="M2293" s="44">
        <f t="shared" si="558"/>
        <v>318</v>
      </c>
      <c r="N2293" s="8">
        <f t="shared" si="559"/>
        <v>1.0456408669999999</v>
      </c>
      <c r="O2293" s="8">
        <f t="shared" ca="1" si="560"/>
        <v>1.0799362459999999</v>
      </c>
      <c r="P2293" s="44">
        <v>0</v>
      </c>
      <c r="Q2293" s="42">
        <f t="shared" ca="1" si="561"/>
        <v>132632.86947067</v>
      </c>
      <c r="R2293" s="42"/>
      <c r="S2293" s="34">
        <f t="shared" si="562"/>
        <v>0</v>
      </c>
      <c r="T2293" s="34"/>
    </row>
    <row r="2294" spans="1:20" x14ac:dyDescent="0.2">
      <c r="A2294" s="38">
        <f t="shared" si="550"/>
        <v>44307</v>
      </c>
      <c r="B2294" s="96">
        <f t="shared" ca="1" si="552"/>
        <v>1792303.5172174191</v>
      </c>
      <c r="C2294" s="42">
        <f t="shared" ca="1" si="553"/>
        <v>1659233.1527636591</v>
      </c>
      <c r="D2294" s="34"/>
      <c r="E2294" s="40">
        <f ca="1">IF(A2294&lt;$B$1,VLOOKUP(A2294,[1]DI!$A$4:$B$15000,2,FALSE),0)</f>
        <v>0</v>
      </c>
      <c r="F2294" s="41">
        <f t="shared" ca="1" si="549"/>
        <v>1</v>
      </c>
      <c r="G2294" s="41">
        <f ca="1">(TRUNC(PRODUCT($F$11:$F2293),16))</f>
        <v>1.6452054327735499</v>
      </c>
      <c r="H2294" s="42">
        <f t="shared" ca="1" si="554"/>
        <v>1.59279356520284</v>
      </c>
      <c r="I2294" s="42">
        <f t="shared" ca="1" si="555"/>
        <v>1.03290562</v>
      </c>
      <c r="J2294" s="40">
        <f t="shared" si="551"/>
        <v>3.5999999999999997E-2</v>
      </c>
      <c r="K2294" s="98">
        <f t="shared" si="556"/>
        <v>43840</v>
      </c>
      <c r="L2294" s="43">
        <f t="shared" si="557"/>
        <v>318</v>
      </c>
      <c r="M2294" s="44">
        <f t="shared" si="558"/>
        <v>319</v>
      </c>
      <c r="N2294" s="8">
        <f t="shared" si="559"/>
        <v>1.0457876290000001</v>
      </c>
      <c r="O2294" s="8">
        <f t="shared" ca="1" si="560"/>
        <v>1.080199919</v>
      </c>
      <c r="P2294" s="44">
        <v>0</v>
      </c>
      <c r="Q2294" s="42">
        <f t="shared" ca="1" si="561"/>
        <v>133070.36445376</v>
      </c>
      <c r="R2294" s="42"/>
      <c r="S2294" s="34">
        <f t="shared" si="562"/>
        <v>0</v>
      </c>
      <c r="T2294" s="34"/>
    </row>
    <row r="2295" spans="1:20" x14ac:dyDescent="0.2">
      <c r="A2295" s="38">
        <f t="shared" si="550"/>
        <v>44308</v>
      </c>
      <c r="B2295" s="96">
        <f t="shared" ca="1" si="552"/>
        <v>1792303.5172174191</v>
      </c>
      <c r="C2295" s="42">
        <f t="shared" ca="1" si="553"/>
        <v>1659233.1527636591</v>
      </c>
      <c r="D2295" s="34"/>
      <c r="E2295" s="40">
        <f ca="1">IF(A2295&lt;$B$1,VLOOKUP(A2295,[1]DI!$A$4:$B$15000,2,FALSE),0)</f>
        <v>2.6499999999999999E-2</v>
      </c>
      <c r="F2295" s="41">
        <f t="shared" ca="1" si="549"/>
        <v>1.0001037949001199</v>
      </c>
      <c r="G2295" s="41">
        <f ca="1">(TRUNC(PRODUCT($F$11:$F2294),16))</f>
        <v>1.6452054327735499</v>
      </c>
      <c r="H2295" s="42">
        <f t="shared" ca="1" si="554"/>
        <v>1.59279356520284</v>
      </c>
      <c r="I2295" s="42">
        <f t="shared" ca="1" si="555"/>
        <v>1.03290562</v>
      </c>
      <c r="J2295" s="40">
        <f t="shared" si="551"/>
        <v>3.5999999999999997E-2</v>
      </c>
      <c r="K2295" s="98">
        <f t="shared" si="556"/>
        <v>43840</v>
      </c>
      <c r="L2295" s="43">
        <f t="shared" si="557"/>
        <v>319</v>
      </c>
      <c r="M2295" s="44">
        <f t="shared" si="558"/>
        <v>319</v>
      </c>
      <c r="N2295" s="8">
        <f t="shared" si="559"/>
        <v>1.0457876290000001</v>
      </c>
      <c r="O2295" s="8">
        <f t="shared" ca="1" si="560"/>
        <v>1.080199919</v>
      </c>
      <c r="P2295" s="44">
        <v>0</v>
      </c>
      <c r="Q2295" s="42">
        <f t="shared" ca="1" si="561"/>
        <v>133070.36445376</v>
      </c>
      <c r="R2295" s="42"/>
      <c r="S2295" s="34">
        <f t="shared" si="562"/>
        <v>0</v>
      </c>
      <c r="T2295" s="34"/>
    </row>
    <row r="2296" spans="1:20" x14ac:dyDescent="0.2">
      <c r="A2296" s="38">
        <f t="shared" si="550"/>
        <v>44309</v>
      </c>
      <c r="B2296" s="96">
        <f t="shared" ca="1" si="552"/>
        <v>1792741.1515760892</v>
      </c>
      <c r="C2296" s="42">
        <f t="shared" ca="1" si="553"/>
        <v>1659233.1527636591</v>
      </c>
      <c r="D2296" s="34"/>
      <c r="E2296" s="40">
        <f ca="1">IF(A2296&lt;$B$1,VLOOKUP(A2296,[1]DI!$A$4:$B$15000,2,FALSE),0)</f>
        <v>2.6499999999999999E-2</v>
      </c>
      <c r="F2296" s="41">
        <f t="shared" ca="1" si="549"/>
        <v>1.0001037949001199</v>
      </c>
      <c r="G2296" s="41">
        <f ca="1">(TRUNC(PRODUCT($F$11:$F2295),16))</f>
        <v>1.6453761967071201</v>
      </c>
      <c r="H2296" s="42">
        <f t="shared" ca="1" si="554"/>
        <v>1.59279356520284</v>
      </c>
      <c r="I2296" s="42">
        <f t="shared" ca="1" si="555"/>
        <v>1.03301284</v>
      </c>
      <c r="J2296" s="40">
        <f t="shared" si="551"/>
        <v>3.5999999999999997E-2</v>
      </c>
      <c r="K2296" s="98">
        <f t="shared" si="556"/>
        <v>43840</v>
      </c>
      <c r="L2296" s="43">
        <f t="shared" si="557"/>
        <v>320</v>
      </c>
      <c r="M2296" s="44">
        <f t="shared" si="558"/>
        <v>320</v>
      </c>
      <c r="N2296" s="8">
        <f t="shared" si="559"/>
        <v>1.045934411</v>
      </c>
      <c r="O2296" s="8">
        <f t="shared" ca="1" si="560"/>
        <v>1.0804636759999999</v>
      </c>
      <c r="P2296" s="44">
        <v>0</v>
      </c>
      <c r="Q2296" s="42">
        <f t="shared" ca="1" si="561"/>
        <v>133507.99881243001</v>
      </c>
      <c r="R2296" s="42"/>
      <c r="S2296" s="34">
        <f t="shared" si="562"/>
        <v>0</v>
      </c>
      <c r="T2296" s="34"/>
    </row>
    <row r="2297" spans="1:20" x14ac:dyDescent="0.2">
      <c r="A2297" s="38">
        <f t="shared" si="550"/>
        <v>44310</v>
      </c>
      <c r="B2297" s="96">
        <f t="shared" ca="1" si="552"/>
        <v>1793178.8755333491</v>
      </c>
      <c r="C2297" s="42">
        <f t="shared" ca="1" si="553"/>
        <v>1659233.1527636591</v>
      </c>
      <c r="D2297" s="34"/>
      <c r="E2297" s="40">
        <f ca="1">IF(A2297&lt;$B$1,VLOOKUP(A2297,[1]DI!$A$4:$B$15000,2,FALSE),0)</f>
        <v>0</v>
      </c>
      <c r="F2297" s="41">
        <f t="shared" ca="1" si="549"/>
        <v>1</v>
      </c>
      <c r="G2297" s="41">
        <f ca="1">(TRUNC(PRODUCT($F$11:$F2296),16))</f>
        <v>1.64554697836512</v>
      </c>
      <c r="H2297" s="42">
        <f t="shared" ca="1" si="554"/>
        <v>1.59279356520284</v>
      </c>
      <c r="I2297" s="42">
        <f t="shared" ca="1" si="555"/>
        <v>1.0331200599999999</v>
      </c>
      <c r="J2297" s="40">
        <f t="shared" si="551"/>
        <v>3.5999999999999997E-2</v>
      </c>
      <c r="K2297" s="98">
        <f t="shared" si="556"/>
        <v>43840</v>
      </c>
      <c r="L2297" s="43">
        <f t="shared" si="557"/>
        <v>320</v>
      </c>
      <c r="M2297" s="44">
        <f t="shared" si="558"/>
        <v>321</v>
      </c>
      <c r="N2297" s="8">
        <f t="shared" si="559"/>
        <v>1.046081214</v>
      </c>
      <c r="O2297" s="8">
        <f t="shared" ca="1" si="560"/>
        <v>1.0807274870000001</v>
      </c>
      <c r="P2297" s="44">
        <v>0</v>
      </c>
      <c r="Q2297" s="42">
        <f t="shared" ca="1" si="561"/>
        <v>133945.72276969001</v>
      </c>
      <c r="R2297" s="42"/>
      <c r="S2297" s="34">
        <f t="shared" si="562"/>
        <v>0</v>
      </c>
      <c r="T2297" s="34"/>
    </row>
    <row r="2298" spans="1:20" x14ac:dyDescent="0.2">
      <c r="A2298" s="38">
        <f t="shared" si="550"/>
        <v>44311</v>
      </c>
      <c r="B2298" s="96">
        <f t="shared" ca="1" si="552"/>
        <v>1793178.8755333491</v>
      </c>
      <c r="C2298" s="42">
        <f t="shared" ca="1" si="553"/>
        <v>1659233.1527636591</v>
      </c>
      <c r="D2298" s="34"/>
      <c r="E2298" s="40">
        <f ca="1">IF(A2298&lt;$B$1,VLOOKUP(A2298,[1]DI!$A$4:$B$15000,2,FALSE),0)</f>
        <v>0</v>
      </c>
      <c r="F2298" s="41">
        <f t="shared" ca="1" si="549"/>
        <v>1</v>
      </c>
      <c r="G2298" s="41">
        <f ca="1">(TRUNC(PRODUCT($F$11:$F2297),16))</f>
        <v>1.64554697836512</v>
      </c>
      <c r="H2298" s="42">
        <f t="shared" ca="1" si="554"/>
        <v>1.59279356520284</v>
      </c>
      <c r="I2298" s="42">
        <f t="shared" ca="1" si="555"/>
        <v>1.0331200599999999</v>
      </c>
      <c r="J2298" s="40">
        <f t="shared" si="551"/>
        <v>3.5999999999999997E-2</v>
      </c>
      <c r="K2298" s="98">
        <f t="shared" si="556"/>
        <v>43840</v>
      </c>
      <c r="L2298" s="43">
        <f t="shared" si="557"/>
        <v>320</v>
      </c>
      <c r="M2298" s="44">
        <f t="shared" si="558"/>
        <v>321</v>
      </c>
      <c r="N2298" s="8">
        <f t="shared" si="559"/>
        <v>1.046081214</v>
      </c>
      <c r="O2298" s="8">
        <f t="shared" ca="1" si="560"/>
        <v>1.0807274870000001</v>
      </c>
      <c r="P2298" s="44">
        <v>0</v>
      </c>
      <c r="Q2298" s="42">
        <f t="shared" ca="1" si="561"/>
        <v>133945.72276969001</v>
      </c>
      <c r="R2298" s="42"/>
      <c r="S2298" s="34">
        <f t="shared" si="562"/>
        <v>0</v>
      </c>
      <c r="T2298" s="34"/>
    </row>
    <row r="2299" spans="1:20" x14ac:dyDescent="0.2">
      <c r="A2299" s="38">
        <f t="shared" si="550"/>
        <v>44312</v>
      </c>
      <c r="B2299" s="96">
        <f t="shared" ca="1" si="552"/>
        <v>1793178.8755333491</v>
      </c>
      <c r="C2299" s="42">
        <f t="shared" ca="1" si="553"/>
        <v>1659233.1527636591</v>
      </c>
      <c r="D2299" s="34"/>
      <c r="E2299" s="40">
        <f ca="1">IF(A2299&lt;$B$1,VLOOKUP(A2299,[1]DI!$A$4:$B$15000,2,FALSE),0)</f>
        <v>2.6499999999999999E-2</v>
      </c>
      <c r="F2299" s="41">
        <f t="shared" ca="1" si="549"/>
        <v>1.0001037949001199</v>
      </c>
      <c r="G2299" s="41">
        <f ca="1">(TRUNC(PRODUCT($F$11:$F2298),16))</f>
        <v>1.64554697836512</v>
      </c>
      <c r="H2299" s="42">
        <f t="shared" ca="1" si="554"/>
        <v>1.59279356520284</v>
      </c>
      <c r="I2299" s="42">
        <f t="shared" ca="1" si="555"/>
        <v>1.0331200599999999</v>
      </c>
      <c r="J2299" s="40">
        <f t="shared" si="551"/>
        <v>3.5999999999999997E-2</v>
      </c>
      <c r="K2299" s="98">
        <f t="shared" si="556"/>
        <v>43840</v>
      </c>
      <c r="L2299" s="43">
        <f t="shared" si="557"/>
        <v>321</v>
      </c>
      <c r="M2299" s="44">
        <f t="shared" si="558"/>
        <v>321</v>
      </c>
      <c r="N2299" s="8">
        <f t="shared" si="559"/>
        <v>1.046081214</v>
      </c>
      <c r="O2299" s="8">
        <f t="shared" ca="1" si="560"/>
        <v>1.0807274870000001</v>
      </c>
      <c r="P2299" s="44">
        <v>0</v>
      </c>
      <c r="Q2299" s="42">
        <f t="shared" ca="1" si="561"/>
        <v>133945.72276969001</v>
      </c>
      <c r="R2299" s="42"/>
      <c r="S2299" s="34">
        <f t="shared" si="562"/>
        <v>0</v>
      </c>
      <c r="T2299" s="34"/>
    </row>
    <row r="2300" spans="1:20" x14ac:dyDescent="0.2">
      <c r="A2300" s="38">
        <f t="shared" si="550"/>
        <v>44313</v>
      </c>
      <c r="B2300" s="96">
        <f t="shared" ca="1" si="552"/>
        <v>1793616.7007038391</v>
      </c>
      <c r="C2300" s="42">
        <f t="shared" ca="1" si="553"/>
        <v>1659233.1527636591</v>
      </c>
      <c r="D2300" s="34"/>
      <c r="E2300" s="40">
        <f ca="1">IF(A2300&lt;$B$1,VLOOKUP(A2300,[1]DI!$A$4:$B$15000,2,FALSE),0)</f>
        <v>2.6499999999999999E-2</v>
      </c>
      <c r="F2300" s="41">
        <f t="shared" ca="1" si="549"/>
        <v>1.0001037949001199</v>
      </c>
      <c r="G2300" s="41">
        <f ca="1">(TRUNC(PRODUCT($F$11:$F2299),16))</f>
        <v>1.6457177777493801</v>
      </c>
      <c r="H2300" s="42">
        <f t="shared" ca="1" si="554"/>
        <v>1.59279356520284</v>
      </c>
      <c r="I2300" s="42">
        <f t="shared" ca="1" si="555"/>
        <v>1.0332272899999999</v>
      </c>
      <c r="J2300" s="40">
        <f t="shared" si="551"/>
        <v>3.5999999999999997E-2</v>
      </c>
      <c r="K2300" s="98">
        <f t="shared" si="556"/>
        <v>43840</v>
      </c>
      <c r="L2300" s="43">
        <f t="shared" si="557"/>
        <v>322</v>
      </c>
      <c r="M2300" s="44">
        <f t="shared" si="558"/>
        <v>322</v>
      </c>
      <c r="N2300" s="8">
        <f t="shared" si="559"/>
        <v>1.0462280370000001</v>
      </c>
      <c r="O2300" s="8">
        <f t="shared" ca="1" si="560"/>
        <v>1.080991359</v>
      </c>
      <c r="P2300" s="44">
        <v>0</v>
      </c>
      <c r="Q2300" s="42">
        <f t="shared" ca="1" si="561"/>
        <v>134383.54794018</v>
      </c>
      <c r="R2300" s="42"/>
      <c r="S2300" s="34">
        <f t="shared" si="562"/>
        <v>0</v>
      </c>
      <c r="T2300" s="34"/>
    </row>
    <row r="2301" spans="1:20" x14ac:dyDescent="0.2">
      <c r="A2301" s="38">
        <f t="shared" si="550"/>
        <v>44314</v>
      </c>
      <c r="B2301" s="96">
        <f t="shared" ca="1" si="552"/>
        <v>1794054.633724479</v>
      </c>
      <c r="C2301" s="42">
        <f t="shared" ca="1" si="553"/>
        <v>1659233.1527636591</v>
      </c>
      <c r="D2301" s="34"/>
      <c r="E2301" s="40">
        <f ca="1">IF(A2301&lt;$B$1,VLOOKUP(A2301,[1]DI!$A$4:$B$15000,2,FALSE),0)</f>
        <v>2.6499999999999999E-2</v>
      </c>
      <c r="F2301" s="41">
        <f t="shared" ca="1" si="549"/>
        <v>1.0001037949001199</v>
      </c>
      <c r="G2301" s="41">
        <f ca="1">(TRUNC(PRODUCT($F$11:$F2300),16))</f>
        <v>1.6458885948617501</v>
      </c>
      <c r="H2301" s="42">
        <f t="shared" ca="1" si="554"/>
        <v>1.59279356520284</v>
      </c>
      <c r="I2301" s="42">
        <f t="shared" ca="1" si="555"/>
        <v>1.0333345300000001</v>
      </c>
      <c r="J2301" s="40">
        <f t="shared" si="551"/>
        <v>3.5999999999999997E-2</v>
      </c>
      <c r="K2301" s="98">
        <f t="shared" si="556"/>
        <v>43840</v>
      </c>
      <c r="L2301" s="43">
        <f t="shared" si="557"/>
        <v>323</v>
      </c>
      <c r="M2301" s="44">
        <f t="shared" si="558"/>
        <v>323</v>
      </c>
      <c r="N2301" s="8">
        <f t="shared" si="559"/>
        <v>1.046374881</v>
      </c>
      <c r="O2301" s="8">
        <f t="shared" ca="1" si="560"/>
        <v>1.0812552959999999</v>
      </c>
      <c r="P2301" s="44">
        <v>0</v>
      </c>
      <c r="Q2301" s="42">
        <f t="shared" ca="1" si="561"/>
        <v>134821.48096081999</v>
      </c>
      <c r="R2301" s="42"/>
      <c r="S2301" s="34">
        <f t="shared" si="562"/>
        <v>0</v>
      </c>
      <c r="T2301" s="34"/>
    </row>
    <row r="2302" spans="1:20" x14ac:dyDescent="0.2">
      <c r="A2302" s="38">
        <f t="shared" si="550"/>
        <v>44315</v>
      </c>
      <c r="B2302" s="96">
        <f t="shared" ca="1" si="552"/>
        <v>1794492.687869139</v>
      </c>
      <c r="C2302" s="42">
        <f t="shared" ca="1" si="553"/>
        <v>1659233.1527636591</v>
      </c>
      <c r="D2302" s="34"/>
      <c r="E2302" s="40">
        <f ca="1">IF(A2302&lt;$B$1,VLOOKUP(A2302,[1]DI!$A$4:$B$15000,2,FALSE),0)</f>
        <v>2.6499999999999999E-2</v>
      </c>
      <c r="F2302" s="41">
        <f t="shared" ca="1" si="549"/>
        <v>1.0001037949001199</v>
      </c>
      <c r="G2302" s="41">
        <f ca="1">(TRUNC(PRODUCT($F$11:$F2301),16))</f>
        <v>1.6460594297040601</v>
      </c>
      <c r="H2302" s="42">
        <f t="shared" ca="1" si="554"/>
        <v>1.59279356520284</v>
      </c>
      <c r="I2302" s="42">
        <f t="shared" ca="1" si="555"/>
        <v>1.0334417899999999</v>
      </c>
      <c r="J2302" s="40">
        <f t="shared" si="551"/>
        <v>3.5999999999999997E-2</v>
      </c>
      <c r="K2302" s="98">
        <f t="shared" si="556"/>
        <v>43840</v>
      </c>
      <c r="L2302" s="43">
        <f t="shared" si="557"/>
        <v>324</v>
      </c>
      <c r="M2302" s="44">
        <f t="shared" si="558"/>
        <v>324</v>
      </c>
      <c r="N2302" s="8">
        <f t="shared" si="559"/>
        <v>1.046521746</v>
      </c>
      <c r="O2302" s="8">
        <f t="shared" ca="1" si="560"/>
        <v>1.0815193059999999</v>
      </c>
      <c r="P2302" s="44">
        <v>0</v>
      </c>
      <c r="Q2302" s="42">
        <f t="shared" ca="1" si="561"/>
        <v>135259.53510548</v>
      </c>
      <c r="R2302" s="42"/>
      <c r="S2302" s="34">
        <f t="shared" si="562"/>
        <v>0</v>
      </c>
      <c r="T2302" s="34"/>
    </row>
    <row r="2303" spans="1:20" x14ac:dyDescent="0.2">
      <c r="A2303" s="38">
        <f t="shared" si="550"/>
        <v>44316</v>
      </c>
      <c r="B2303" s="96">
        <f t="shared" ca="1" si="552"/>
        <v>1794930.8299531592</v>
      </c>
      <c r="C2303" s="42">
        <f t="shared" ca="1" si="553"/>
        <v>1659233.1527636591</v>
      </c>
      <c r="D2303" s="34"/>
      <c r="E2303" s="40">
        <f ca="1">IF(A2303&lt;$B$1,VLOOKUP(A2303,[1]DI!$A$4:$B$15000,2,FALSE),0)</f>
        <v>2.6499999999999999E-2</v>
      </c>
      <c r="F2303" s="41">
        <f t="shared" ca="1" si="549"/>
        <v>1.0001037949001199</v>
      </c>
      <c r="G2303" s="41">
        <f ca="1">(TRUNC(PRODUCT($F$11:$F2302),16))</f>
        <v>1.64623028227816</v>
      </c>
      <c r="H2303" s="42">
        <f t="shared" ca="1" si="554"/>
        <v>1.59279356520284</v>
      </c>
      <c r="I2303" s="42">
        <f t="shared" ca="1" si="555"/>
        <v>1.03354905</v>
      </c>
      <c r="J2303" s="40">
        <f t="shared" si="551"/>
        <v>3.5999999999999997E-2</v>
      </c>
      <c r="K2303" s="98">
        <f t="shared" si="556"/>
        <v>43840</v>
      </c>
      <c r="L2303" s="43">
        <f t="shared" si="557"/>
        <v>325</v>
      </c>
      <c r="M2303" s="44">
        <f t="shared" si="558"/>
        <v>325</v>
      </c>
      <c r="N2303" s="8">
        <f t="shared" si="559"/>
        <v>1.046668631</v>
      </c>
      <c r="O2303" s="8">
        <f t="shared" ca="1" si="560"/>
        <v>1.0817833690000001</v>
      </c>
      <c r="P2303" s="44">
        <v>0</v>
      </c>
      <c r="Q2303" s="42">
        <f t="shared" ca="1" si="561"/>
        <v>135697.67718950001</v>
      </c>
      <c r="R2303" s="42"/>
      <c r="S2303" s="34">
        <f t="shared" si="562"/>
        <v>0</v>
      </c>
      <c r="T2303" s="34"/>
    </row>
    <row r="2304" spans="1:20" x14ac:dyDescent="0.2">
      <c r="A2304" s="38">
        <f t="shared" si="550"/>
        <v>44317</v>
      </c>
      <c r="B2304" s="96">
        <f t="shared" ca="1" si="552"/>
        <v>1795369.0948204291</v>
      </c>
      <c r="C2304" s="42">
        <f t="shared" ca="1" si="553"/>
        <v>1659233.1527636591</v>
      </c>
      <c r="D2304" s="34"/>
      <c r="E2304" s="40">
        <f ca="1">IF(A2304&lt;$B$1,VLOOKUP(A2304,[1]DI!$A$4:$B$15000,2,FALSE),0)</f>
        <v>0</v>
      </c>
      <c r="F2304" s="41">
        <f t="shared" ca="1" si="549"/>
        <v>1</v>
      </c>
      <c r="G2304" s="41">
        <f ca="1">(TRUNC(PRODUCT($F$11:$F2303),16))</f>
        <v>1.6464011525858799</v>
      </c>
      <c r="H2304" s="42">
        <f t="shared" ca="1" si="554"/>
        <v>1.59279356520284</v>
      </c>
      <c r="I2304" s="42">
        <f t="shared" ca="1" si="555"/>
        <v>1.0336563299999999</v>
      </c>
      <c r="J2304" s="40">
        <f t="shared" si="551"/>
        <v>3.5999999999999997E-2</v>
      </c>
      <c r="K2304" s="98">
        <f t="shared" si="556"/>
        <v>43840</v>
      </c>
      <c r="L2304" s="43">
        <f t="shared" si="557"/>
        <v>325</v>
      </c>
      <c r="M2304" s="44">
        <f t="shared" si="558"/>
        <v>326</v>
      </c>
      <c r="N2304" s="8">
        <f t="shared" si="559"/>
        <v>1.0468155370000001</v>
      </c>
      <c r="O2304" s="8">
        <f t="shared" ca="1" si="560"/>
        <v>1.0820475060000001</v>
      </c>
      <c r="P2304" s="44">
        <v>0</v>
      </c>
      <c r="Q2304" s="42">
        <f t="shared" ca="1" si="561"/>
        <v>136135.94205677</v>
      </c>
      <c r="R2304" s="42"/>
      <c r="S2304" s="34">
        <f t="shared" si="562"/>
        <v>0</v>
      </c>
      <c r="T2304" s="34"/>
    </row>
    <row r="2305" spans="1:20" x14ac:dyDescent="0.2">
      <c r="A2305" s="38">
        <f t="shared" si="550"/>
        <v>44318</v>
      </c>
      <c r="B2305" s="96">
        <f t="shared" ca="1" si="552"/>
        <v>1795369.0948204291</v>
      </c>
      <c r="C2305" s="42">
        <f t="shared" ca="1" si="553"/>
        <v>1659233.1527636591</v>
      </c>
      <c r="D2305" s="34"/>
      <c r="E2305" s="40">
        <f ca="1">IF(A2305&lt;$B$1,VLOOKUP(A2305,[1]DI!$A$4:$B$15000,2,FALSE),0)</f>
        <v>0</v>
      </c>
      <c r="F2305" s="41">
        <f t="shared" ca="1" si="549"/>
        <v>1</v>
      </c>
      <c r="G2305" s="41">
        <f ca="1">(TRUNC(PRODUCT($F$11:$F2304),16))</f>
        <v>1.6464011525858799</v>
      </c>
      <c r="H2305" s="42">
        <f t="shared" ca="1" si="554"/>
        <v>1.59279356520284</v>
      </c>
      <c r="I2305" s="42">
        <f t="shared" ca="1" si="555"/>
        <v>1.0336563299999999</v>
      </c>
      <c r="J2305" s="40">
        <f t="shared" si="551"/>
        <v>3.5999999999999997E-2</v>
      </c>
      <c r="K2305" s="98">
        <f t="shared" si="556"/>
        <v>43840</v>
      </c>
      <c r="L2305" s="43">
        <f t="shared" si="557"/>
        <v>325</v>
      </c>
      <c r="M2305" s="44">
        <f t="shared" si="558"/>
        <v>326</v>
      </c>
      <c r="N2305" s="8">
        <f t="shared" si="559"/>
        <v>1.0468155370000001</v>
      </c>
      <c r="O2305" s="8">
        <f t="shared" ca="1" si="560"/>
        <v>1.0820475060000001</v>
      </c>
      <c r="P2305" s="44">
        <v>0</v>
      </c>
      <c r="Q2305" s="42">
        <f t="shared" ca="1" si="561"/>
        <v>136135.94205677</v>
      </c>
      <c r="R2305" s="42"/>
      <c r="S2305" s="34">
        <f t="shared" si="562"/>
        <v>0</v>
      </c>
      <c r="T2305" s="34"/>
    </row>
    <row r="2306" spans="1:20" x14ac:dyDescent="0.2">
      <c r="A2306" s="38">
        <f t="shared" si="550"/>
        <v>44319</v>
      </c>
      <c r="B2306" s="96">
        <f t="shared" ca="1" si="552"/>
        <v>1795369.0948204291</v>
      </c>
      <c r="C2306" s="42">
        <f t="shared" ca="1" si="553"/>
        <v>1659233.1527636591</v>
      </c>
      <c r="D2306" s="34"/>
      <c r="E2306" s="40">
        <f ca="1">IF(A2306&lt;$B$1,VLOOKUP(A2306,[1]DI!$A$4:$B$15000,2,FALSE),0)</f>
        <v>2.6499999999999999E-2</v>
      </c>
      <c r="F2306" s="41">
        <f t="shared" ca="1" si="549"/>
        <v>1.0001037949001199</v>
      </c>
      <c r="G2306" s="41">
        <f ca="1">(TRUNC(PRODUCT($F$11:$F2305),16))</f>
        <v>1.6464011525858799</v>
      </c>
      <c r="H2306" s="42">
        <f t="shared" ca="1" si="554"/>
        <v>1.59279356520284</v>
      </c>
      <c r="I2306" s="42">
        <f t="shared" ca="1" si="555"/>
        <v>1.0336563299999999</v>
      </c>
      <c r="J2306" s="40">
        <f t="shared" si="551"/>
        <v>3.5999999999999997E-2</v>
      </c>
      <c r="K2306" s="98">
        <f t="shared" si="556"/>
        <v>43840</v>
      </c>
      <c r="L2306" s="43">
        <f t="shared" si="557"/>
        <v>326</v>
      </c>
      <c r="M2306" s="44">
        <f t="shared" si="558"/>
        <v>326</v>
      </c>
      <c r="N2306" s="8">
        <f t="shared" si="559"/>
        <v>1.0468155370000001</v>
      </c>
      <c r="O2306" s="8">
        <f t="shared" ca="1" si="560"/>
        <v>1.0820475060000001</v>
      </c>
      <c r="P2306" s="44">
        <v>0</v>
      </c>
      <c r="Q2306" s="42">
        <f t="shared" ca="1" si="561"/>
        <v>136135.94205677</v>
      </c>
      <c r="R2306" s="42"/>
      <c r="S2306" s="34">
        <f t="shared" si="562"/>
        <v>0</v>
      </c>
      <c r="T2306" s="34"/>
    </row>
    <row r="2307" spans="1:20" x14ac:dyDescent="0.2">
      <c r="A2307" s="38">
        <f t="shared" si="550"/>
        <v>44320</v>
      </c>
      <c r="B2307" s="96">
        <f t="shared" ca="1" si="552"/>
        <v>1795807.464219389</v>
      </c>
      <c r="C2307" s="42">
        <f t="shared" ca="1" si="553"/>
        <v>1659233.1527636591</v>
      </c>
      <c r="D2307" s="34"/>
      <c r="E2307" s="40">
        <f ca="1">IF(A2307&lt;$B$1,VLOOKUP(A2307,[1]DI!$A$4:$B$15000,2,FALSE),0)</f>
        <v>2.6499999999999999E-2</v>
      </c>
      <c r="F2307" s="41">
        <f t="shared" ca="1" si="549"/>
        <v>1.0001037949001199</v>
      </c>
      <c r="G2307" s="41">
        <f ca="1">(TRUNC(PRODUCT($F$11:$F2306),16))</f>
        <v>1.64657204062907</v>
      </c>
      <c r="H2307" s="42">
        <f t="shared" ca="1" si="554"/>
        <v>1.59279356520284</v>
      </c>
      <c r="I2307" s="42">
        <f t="shared" ca="1" si="555"/>
        <v>1.03376362</v>
      </c>
      <c r="J2307" s="40">
        <f t="shared" si="551"/>
        <v>3.5999999999999997E-2</v>
      </c>
      <c r="K2307" s="98">
        <f t="shared" si="556"/>
        <v>43840</v>
      </c>
      <c r="L2307" s="43">
        <f t="shared" si="557"/>
        <v>327</v>
      </c>
      <c r="M2307" s="44">
        <f t="shared" si="558"/>
        <v>327</v>
      </c>
      <c r="N2307" s="8">
        <f t="shared" si="559"/>
        <v>1.0469624630000001</v>
      </c>
      <c r="O2307" s="8">
        <f t="shared" ca="1" si="560"/>
        <v>1.082311706</v>
      </c>
      <c r="P2307" s="44">
        <v>0</v>
      </c>
      <c r="Q2307" s="42">
        <f t="shared" ca="1" si="561"/>
        <v>136574.31145573</v>
      </c>
      <c r="R2307" s="42"/>
      <c r="S2307" s="34">
        <f t="shared" si="562"/>
        <v>0</v>
      </c>
      <c r="T2307" s="34"/>
    </row>
    <row r="2308" spans="1:20" x14ac:dyDescent="0.2">
      <c r="A2308" s="38">
        <f t="shared" si="550"/>
        <v>44321</v>
      </c>
      <c r="B2308" s="96">
        <f t="shared" ca="1" si="552"/>
        <v>1796245.9381500392</v>
      </c>
      <c r="C2308" s="42">
        <f t="shared" ca="1" si="553"/>
        <v>1659233.1527636591</v>
      </c>
      <c r="D2308" s="34"/>
      <c r="E2308" s="40">
        <f ca="1">IF(A2308&lt;$B$1,VLOOKUP(A2308,[1]DI!$A$4:$B$15000,2,FALSE),0)</f>
        <v>2.6499999999999999E-2</v>
      </c>
      <c r="F2308" s="41">
        <f t="shared" ca="1" si="549"/>
        <v>1.0001037949001199</v>
      </c>
      <c r="G2308" s="41">
        <f ca="1">(TRUNC(PRODUCT($F$11:$F2307),16))</f>
        <v>1.64674294640957</v>
      </c>
      <c r="H2308" s="42">
        <f t="shared" ca="1" si="554"/>
        <v>1.59279356520284</v>
      </c>
      <c r="I2308" s="42">
        <f t="shared" ca="1" si="555"/>
        <v>1.03387092</v>
      </c>
      <c r="J2308" s="40">
        <f t="shared" si="551"/>
        <v>3.5999999999999997E-2</v>
      </c>
      <c r="K2308" s="98">
        <f t="shared" si="556"/>
        <v>43840</v>
      </c>
      <c r="L2308" s="43">
        <f t="shared" si="557"/>
        <v>328</v>
      </c>
      <c r="M2308" s="44">
        <f t="shared" si="558"/>
        <v>328</v>
      </c>
      <c r="N2308" s="8">
        <f t="shared" si="559"/>
        <v>1.04710941</v>
      </c>
      <c r="O2308" s="8">
        <f t="shared" ca="1" si="560"/>
        <v>1.0825759690000001</v>
      </c>
      <c r="P2308" s="44">
        <v>0</v>
      </c>
      <c r="Q2308" s="42">
        <f t="shared" ca="1" si="561"/>
        <v>137012.78538638001</v>
      </c>
      <c r="R2308" s="42"/>
      <c r="S2308" s="34">
        <f t="shared" si="562"/>
        <v>0</v>
      </c>
      <c r="T2308" s="34"/>
    </row>
    <row r="2309" spans="1:20" x14ac:dyDescent="0.2">
      <c r="A2309" s="38">
        <f t="shared" si="550"/>
        <v>44322</v>
      </c>
      <c r="B2309" s="96">
        <f t="shared" ca="1" si="552"/>
        <v>1796684.5182716092</v>
      </c>
      <c r="C2309" s="42">
        <f t="shared" ca="1" si="553"/>
        <v>1659233.1527636591</v>
      </c>
      <c r="D2309" s="34"/>
      <c r="E2309" s="40">
        <f ca="1">IF(A2309&lt;$B$1,VLOOKUP(A2309,[1]DI!$A$4:$B$15000,2,FALSE),0)</f>
        <v>3.4000000000000002E-2</v>
      </c>
      <c r="F2309" s="41">
        <f t="shared" ca="1" si="549"/>
        <v>1.00013268648495</v>
      </c>
      <c r="G2309" s="41">
        <f ca="1">(TRUNC(PRODUCT($F$11:$F2308),16))</f>
        <v>1.6469138699292201</v>
      </c>
      <c r="H2309" s="42">
        <f t="shared" ca="1" si="554"/>
        <v>1.59279356520284</v>
      </c>
      <c r="I2309" s="42">
        <f t="shared" ca="1" si="555"/>
        <v>1.03397823</v>
      </c>
      <c r="J2309" s="40">
        <f t="shared" si="551"/>
        <v>3.5999999999999997E-2</v>
      </c>
      <c r="K2309" s="98">
        <f t="shared" si="556"/>
        <v>43840</v>
      </c>
      <c r="L2309" s="43">
        <f t="shared" si="557"/>
        <v>329</v>
      </c>
      <c r="M2309" s="44">
        <f t="shared" si="558"/>
        <v>329</v>
      </c>
      <c r="N2309" s="8">
        <f t="shared" si="559"/>
        <v>1.0472563779999999</v>
      </c>
      <c r="O2309" s="8">
        <f t="shared" ca="1" si="560"/>
        <v>1.0828402960000001</v>
      </c>
      <c r="P2309" s="44">
        <v>0</v>
      </c>
      <c r="Q2309" s="42">
        <f t="shared" ca="1" si="561"/>
        <v>137451.36550794999</v>
      </c>
      <c r="R2309" s="42"/>
      <c r="S2309" s="34">
        <f t="shared" si="562"/>
        <v>0</v>
      </c>
      <c r="T2309" s="34"/>
    </row>
    <row r="2310" spans="1:20" x14ac:dyDescent="0.2">
      <c r="A2310" s="38">
        <f t="shared" si="550"/>
        <v>44323</v>
      </c>
      <c r="B2310" s="96">
        <f t="shared" ca="1" si="552"/>
        <v>1797175.1136932892</v>
      </c>
      <c r="C2310" s="42">
        <f t="shared" ca="1" si="553"/>
        <v>1659233.1527636591</v>
      </c>
      <c r="D2310" s="34"/>
      <c r="E2310" s="40">
        <f ca="1">IF(A2310&lt;$B$1,VLOOKUP(A2310,[1]DI!$A$4:$B$15000,2,FALSE),0)</f>
        <v>3.4000000000000002E-2</v>
      </c>
      <c r="F2310" s="41">
        <f t="shared" ca="1" si="549"/>
        <v>1.00013268648495</v>
      </c>
      <c r="G2310" s="41">
        <f ca="1">(TRUNC(PRODUCT($F$11:$F2309),16))</f>
        <v>1.64713239314163</v>
      </c>
      <c r="H2310" s="42">
        <f t="shared" ca="1" si="554"/>
        <v>1.59279356520284</v>
      </c>
      <c r="I2310" s="42">
        <f t="shared" ca="1" si="555"/>
        <v>1.03411542</v>
      </c>
      <c r="J2310" s="40">
        <f t="shared" si="551"/>
        <v>3.5999999999999997E-2</v>
      </c>
      <c r="K2310" s="98">
        <f t="shared" si="556"/>
        <v>43840</v>
      </c>
      <c r="L2310" s="43">
        <f t="shared" si="557"/>
        <v>330</v>
      </c>
      <c r="M2310" s="44">
        <f t="shared" si="558"/>
        <v>330</v>
      </c>
      <c r="N2310" s="8">
        <f t="shared" si="559"/>
        <v>1.0474033659999999</v>
      </c>
      <c r="O2310" s="8">
        <f t="shared" ca="1" si="560"/>
        <v>1.083135972</v>
      </c>
      <c r="P2310" s="44">
        <v>0</v>
      </c>
      <c r="Q2310" s="42">
        <f t="shared" ca="1" si="561"/>
        <v>137941.96092963</v>
      </c>
      <c r="R2310" s="42"/>
      <c r="S2310" s="34">
        <f t="shared" si="562"/>
        <v>0</v>
      </c>
      <c r="T2310" s="34"/>
    </row>
    <row r="2311" spans="1:20" x14ac:dyDescent="0.2">
      <c r="A2311" s="38">
        <f t="shared" si="550"/>
        <v>44324</v>
      </c>
      <c r="B2311" s="96">
        <f t="shared" ca="1" si="552"/>
        <v>1797665.8634236492</v>
      </c>
      <c r="C2311" s="42">
        <f t="shared" ca="1" si="553"/>
        <v>1659233.1527636591</v>
      </c>
      <c r="D2311" s="34"/>
      <c r="E2311" s="40">
        <f ca="1">IF(A2311&lt;$B$1,VLOOKUP(A2311,[1]DI!$A$4:$B$15000,2,FALSE),0)</f>
        <v>0</v>
      </c>
      <c r="F2311" s="41">
        <f t="shared" ca="1" si="549"/>
        <v>1</v>
      </c>
      <c r="G2311" s="41">
        <f ca="1">(TRUNC(PRODUCT($F$11:$F2310),16))</f>
        <v>1.64735094534913</v>
      </c>
      <c r="H2311" s="42">
        <f t="shared" ca="1" si="554"/>
        <v>1.59279356520284</v>
      </c>
      <c r="I2311" s="42">
        <f t="shared" ca="1" si="555"/>
        <v>1.0342526400000001</v>
      </c>
      <c r="J2311" s="40">
        <f t="shared" si="551"/>
        <v>3.5999999999999997E-2</v>
      </c>
      <c r="K2311" s="98">
        <f t="shared" si="556"/>
        <v>43840</v>
      </c>
      <c r="L2311" s="43">
        <f t="shared" si="557"/>
        <v>330</v>
      </c>
      <c r="M2311" s="44">
        <f t="shared" si="558"/>
        <v>331</v>
      </c>
      <c r="N2311" s="8">
        <f t="shared" si="559"/>
        <v>1.0475503749999999</v>
      </c>
      <c r="O2311" s="8">
        <f t="shared" ca="1" si="560"/>
        <v>1.0834317410000001</v>
      </c>
      <c r="P2311" s="44">
        <v>0</v>
      </c>
      <c r="Q2311" s="42">
        <f t="shared" ca="1" si="561"/>
        <v>138432.71065999</v>
      </c>
      <c r="R2311" s="42"/>
      <c r="S2311" s="34">
        <f t="shared" si="562"/>
        <v>0</v>
      </c>
      <c r="T2311" s="34"/>
    </row>
    <row r="2312" spans="1:20" x14ac:dyDescent="0.2">
      <c r="A2312" s="38">
        <f t="shared" si="550"/>
        <v>44325</v>
      </c>
      <c r="B2312" s="96">
        <f t="shared" ca="1" si="552"/>
        <v>1797665.8634236492</v>
      </c>
      <c r="C2312" s="42">
        <f t="shared" ca="1" si="553"/>
        <v>1659233.1527636591</v>
      </c>
      <c r="D2312" s="34"/>
      <c r="E2312" s="40">
        <f ca="1">IF(A2312&lt;$B$1,VLOOKUP(A2312,[1]DI!$A$4:$B$15000,2,FALSE),0)</f>
        <v>0</v>
      </c>
      <c r="F2312" s="41">
        <f t="shared" ca="1" si="549"/>
        <v>1</v>
      </c>
      <c r="G2312" s="41">
        <f ca="1">(TRUNC(PRODUCT($F$11:$F2311),16))</f>
        <v>1.64735094534913</v>
      </c>
      <c r="H2312" s="42">
        <f t="shared" ca="1" si="554"/>
        <v>1.59279356520284</v>
      </c>
      <c r="I2312" s="42">
        <f t="shared" ca="1" si="555"/>
        <v>1.0342526400000001</v>
      </c>
      <c r="J2312" s="40">
        <f t="shared" si="551"/>
        <v>3.5999999999999997E-2</v>
      </c>
      <c r="K2312" s="98">
        <f t="shared" si="556"/>
        <v>43840</v>
      </c>
      <c r="L2312" s="43">
        <f t="shared" si="557"/>
        <v>330</v>
      </c>
      <c r="M2312" s="44">
        <f t="shared" si="558"/>
        <v>331</v>
      </c>
      <c r="N2312" s="8">
        <f t="shared" si="559"/>
        <v>1.0475503749999999</v>
      </c>
      <c r="O2312" s="8">
        <f t="shared" ca="1" si="560"/>
        <v>1.0834317410000001</v>
      </c>
      <c r="P2312" s="44">
        <v>0</v>
      </c>
      <c r="Q2312" s="42">
        <f t="shared" ca="1" si="561"/>
        <v>138432.71065999</v>
      </c>
      <c r="R2312" s="42"/>
      <c r="S2312" s="34">
        <f t="shared" si="562"/>
        <v>0</v>
      </c>
      <c r="T2312" s="34"/>
    </row>
    <row r="2313" spans="1:20" x14ac:dyDescent="0.2">
      <c r="A2313" s="38">
        <f t="shared" si="550"/>
        <v>44326</v>
      </c>
      <c r="B2313" s="96">
        <f t="shared" ca="1" si="552"/>
        <v>1797665.8634236492</v>
      </c>
      <c r="C2313" s="42">
        <f t="shared" ca="1" si="553"/>
        <v>1659233.1527636591</v>
      </c>
      <c r="D2313" s="34"/>
      <c r="E2313" s="40">
        <f ca="1">IF(A2313&lt;$B$1,VLOOKUP(A2313,[1]DI!$A$4:$B$15000,2,FALSE),0)</f>
        <v>3.4000000000000002E-2</v>
      </c>
      <c r="F2313" s="41">
        <f t="shared" ca="1" si="549"/>
        <v>1.00013268648495</v>
      </c>
      <c r="G2313" s="41">
        <f ca="1">(TRUNC(PRODUCT($F$11:$F2312),16))</f>
        <v>1.64735094534913</v>
      </c>
      <c r="H2313" s="42">
        <f t="shared" ca="1" si="554"/>
        <v>1.59279356520284</v>
      </c>
      <c r="I2313" s="42">
        <f t="shared" ca="1" si="555"/>
        <v>1.0342526400000001</v>
      </c>
      <c r="J2313" s="40">
        <f t="shared" si="551"/>
        <v>3.5999999999999997E-2</v>
      </c>
      <c r="K2313" s="98">
        <f t="shared" si="556"/>
        <v>43840</v>
      </c>
      <c r="L2313" s="43">
        <f t="shared" si="557"/>
        <v>331</v>
      </c>
      <c r="M2313" s="44">
        <f t="shared" si="558"/>
        <v>331</v>
      </c>
      <c r="N2313" s="8">
        <f t="shared" si="559"/>
        <v>1.0475503749999999</v>
      </c>
      <c r="O2313" s="8">
        <f t="shared" ca="1" si="560"/>
        <v>1.0834317410000001</v>
      </c>
      <c r="P2313" s="44">
        <v>0</v>
      </c>
      <c r="Q2313" s="42">
        <f t="shared" ca="1" si="561"/>
        <v>138432.71065999</v>
      </c>
      <c r="R2313" s="42"/>
      <c r="S2313" s="34">
        <f t="shared" si="562"/>
        <v>0</v>
      </c>
      <c r="T2313" s="34"/>
    </row>
    <row r="2314" spans="1:20" x14ac:dyDescent="0.2">
      <c r="A2314" s="38">
        <f t="shared" si="550"/>
        <v>44327</v>
      </c>
      <c r="B2314" s="96">
        <f t="shared" ca="1" si="552"/>
        <v>1798156.7342780291</v>
      </c>
      <c r="C2314" s="42">
        <f t="shared" ca="1" si="553"/>
        <v>1659233.1527636591</v>
      </c>
      <c r="D2314" s="34"/>
      <c r="E2314" s="40">
        <f ca="1">IF(A2314&lt;$B$1,VLOOKUP(A2314,[1]DI!$A$4:$B$15000,2,FALSE),0)</f>
        <v>3.4000000000000002E-2</v>
      </c>
      <c r="F2314" s="41">
        <f t="shared" ca="1" si="549"/>
        <v>1.00013268648495</v>
      </c>
      <c r="G2314" s="41">
        <f ca="1">(TRUNC(PRODUCT($F$11:$F2313),16))</f>
        <v>1.6475695265555399</v>
      </c>
      <c r="H2314" s="42">
        <f t="shared" ca="1" si="554"/>
        <v>1.59279356520284</v>
      </c>
      <c r="I2314" s="42">
        <f t="shared" ca="1" si="555"/>
        <v>1.03438987</v>
      </c>
      <c r="J2314" s="40">
        <f t="shared" si="551"/>
        <v>3.5999999999999997E-2</v>
      </c>
      <c r="K2314" s="98">
        <f t="shared" si="556"/>
        <v>43840</v>
      </c>
      <c r="L2314" s="43">
        <f t="shared" si="557"/>
        <v>332</v>
      </c>
      <c r="M2314" s="44">
        <f t="shared" si="558"/>
        <v>332</v>
      </c>
      <c r="N2314" s="8">
        <f t="shared" si="559"/>
        <v>1.0476974050000001</v>
      </c>
      <c r="O2314" s="8">
        <f t="shared" ca="1" si="560"/>
        <v>1.0837275829999999</v>
      </c>
      <c r="P2314" s="44">
        <v>0</v>
      </c>
      <c r="Q2314" s="42">
        <f t="shared" ca="1" si="561"/>
        <v>138923.58151436999</v>
      </c>
      <c r="R2314" s="42"/>
      <c r="S2314" s="34">
        <f t="shared" si="562"/>
        <v>0</v>
      </c>
      <c r="T2314" s="34"/>
    </row>
    <row r="2315" spans="1:20" x14ac:dyDescent="0.2">
      <c r="A2315" s="38">
        <f t="shared" si="550"/>
        <v>44328</v>
      </c>
      <c r="B2315" s="96">
        <f t="shared" ca="1" si="552"/>
        <v>1798647.7395302891</v>
      </c>
      <c r="C2315" s="42">
        <f t="shared" ca="1" si="553"/>
        <v>1659233.1527636591</v>
      </c>
      <c r="D2315" s="34"/>
      <c r="E2315" s="40">
        <f ca="1">IF(A2315&lt;$B$1,VLOOKUP(A2315,[1]DI!$A$4:$B$15000,2,FALSE),0)</f>
        <v>3.4000000000000002E-2</v>
      </c>
      <c r="F2315" s="41">
        <f t="shared" ca="1" si="549"/>
        <v>1.00013268648495</v>
      </c>
      <c r="G2315" s="41">
        <f ca="1">(TRUNC(PRODUCT($F$11:$F2314),16))</f>
        <v>1.64778813676473</v>
      </c>
      <c r="H2315" s="42">
        <f t="shared" ca="1" si="554"/>
        <v>1.59279356520284</v>
      </c>
      <c r="I2315" s="42">
        <f t="shared" ca="1" si="555"/>
        <v>1.0345271199999999</v>
      </c>
      <c r="J2315" s="40">
        <f t="shared" si="551"/>
        <v>3.5999999999999997E-2</v>
      </c>
      <c r="K2315" s="98">
        <f t="shared" si="556"/>
        <v>43840</v>
      </c>
      <c r="L2315" s="43">
        <f t="shared" si="557"/>
        <v>333</v>
      </c>
      <c r="M2315" s="44">
        <f t="shared" si="558"/>
        <v>333</v>
      </c>
      <c r="N2315" s="8">
        <f t="shared" si="559"/>
        <v>1.0478444549999999</v>
      </c>
      <c r="O2315" s="8">
        <f t="shared" ca="1" si="560"/>
        <v>1.0840235060000001</v>
      </c>
      <c r="P2315" s="44">
        <v>0</v>
      </c>
      <c r="Q2315" s="42">
        <f t="shared" ca="1" si="561"/>
        <v>139414.58676663</v>
      </c>
      <c r="R2315" s="42"/>
      <c r="S2315" s="34">
        <f t="shared" si="562"/>
        <v>0</v>
      </c>
      <c r="T2315" s="34"/>
    </row>
    <row r="2316" spans="1:20" x14ac:dyDescent="0.2">
      <c r="A2316" s="38">
        <f t="shared" si="550"/>
        <v>44329</v>
      </c>
      <c r="B2316" s="96">
        <f t="shared" ca="1" si="552"/>
        <v>1799138.8841581391</v>
      </c>
      <c r="C2316" s="42">
        <f t="shared" ca="1" si="553"/>
        <v>1659233.1527636591</v>
      </c>
      <c r="D2316" s="34"/>
      <c r="E2316" s="40">
        <f ca="1">IF(A2316&lt;$B$1,VLOOKUP(A2316,[1]DI!$A$4:$B$15000,2,FALSE),0)</f>
        <v>3.4000000000000002E-2</v>
      </c>
      <c r="F2316" s="41">
        <f t="shared" ref="F2316:F2379" ca="1" si="563">IF(A2316&lt;A$9,1,ROUND(((1+E2316)^(1/252)),16))</f>
        <v>1.00013268648495</v>
      </c>
      <c r="G2316" s="41">
        <f ca="1">(TRUNC(PRODUCT($F$11:$F2315),16))</f>
        <v>1.6480067759805399</v>
      </c>
      <c r="H2316" s="42">
        <f t="shared" ca="1" si="554"/>
        <v>1.59279356520284</v>
      </c>
      <c r="I2316" s="42">
        <f t="shared" ca="1" si="555"/>
        <v>1.0346643900000001</v>
      </c>
      <c r="J2316" s="40">
        <f t="shared" si="551"/>
        <v>3.5999999999999997E-2</v>
      </c>
      <c r="K2316" s="98">
        <f t="shared" si="556"/>
        <v>43840</v>
      </c>
      <c r="L2316" s="43">
        <f t="shared" si="557"/>
        <v>334</v>
      </c>
      <c r="M2316" s="44">
        <f t="shared" si="558"/>
        <v>334</v>
      </c>
      <c r="N2316" s="8">
        <f t="shared" si="559"/>
        <v>1.0479915259999999</v>
      </c>
      <c r="O2316" s="8">
        <f t="shared" ca="1" si="560"/>
        <v>1.0843195130000001</v>
      </c>
      <c r="P2316" s="44">
        <v>0</v>
      </c>
      <c r="Q2316" s="42">
        <f t="shared" ca="1" si="561"/>
        <v>139905.73139448001</v>
      </c>
      <c r="R2316" s="42"/>
      <c r="S2316" s="34">
        <f t="shared" si="562"/>
        <v>0</v>
      </c>
      <c r="T2316" s="34"/>
    </row>
    <row r="2317" spans="1:20" x14ac:dyDescent="0.2">
      <c r="A2317" s="38">
        <f t="shared" ref="A2317:A2380" si="564">(A2316+1)</f>
        <v>44330</v>
      </c>
      <c r="B2317" s="96">
        <f t="shared" ca="1" si="552"/>
        <v>1799630.1482507791</v>
      </c>
      <c r="C2317" s="42">
        <f t="shared" ca="1" si="553"/>
        <v>1659233.1527636591</v>
      </c>
      <c r="D2317" s="34"/>
      <c r="E2317" s="40">
        <f ca="1">IF(A2317&lt;$B$1,VLOOKUP(A2317,[1]DI!$A$4:$B$15000,2,FALSE),0)</f>
        <v>3.4000000000000002E-2</v>
      </c>
      <c r="F2317" s="41">
        <f t="shared" ca="1" si="563"/>
        <v>1.00013268648495</v>
      </c>
      <c r="G2317" s="41">
        <f ca="1">(TRUNC(PRODUCT($F$11:$F2316),16))</f>
        <v>1.64822544420682</v>
      </c>
      <c r="H2317" s="42">
        <f t="shared" ca="1" si="554"/>
        <v>1.59279356520284</v>
      </c>
      <c r="I2317" s="42">
        <f t="shared" ca="1" si="555"/>
        <v>1.03480167</v>
      </c>
      <c r="J2317" s="40">
        <f t="shared" ref="J2317:J2380" si="565">J2316</f>
        <v>3.5999999999999997E-2</v>
      </c>
      <c r="K2317" s="98">
        <f t="shared" si="556"/>
        <v>43840</v>
      </c>
      <c r="L2317" s="43">
        <f t="shared" si="557"/>
        <v>335</v>
      </c>
      <c r="M2317" s="44">
        <f t="shared" si="558"/>
        <v>335</v>
      </c>
      <c r="N2317" s="8">
        <f t="shared" si="559"/>
        <v>1.0481386180000001</v>
      </c>
      <c r="O2317" s="8">
        <f t="shared" ca="1" si="560"/>
        <v>1.084615592</v>
      </c>
      <c r="P2317" s="44">
        <v>0</v>
      </c>
      <c r="Q2317" s="42">
        <f t="shared" ca="1" si="561"/>
        <v>140396.99548712</v>
      </c>
      <c r="R2317" s="42"/>
      <c r="S2317" s="34">
        <f t="shared" si="562"/>
        <v>0</v>
      </c>
      <c r="T2317" s="34"/>
    </row>
    <row r="2318" spans="1:20" x14ac:dyDescent="0.2">
      <c r="A2318" s="38">
        <f t="shared" si="564"/>
        <v>44331</v>
      </c>
      <c r="B2318" s="96">
        <f t="shared" ca="1" si="552"/>
        <v>1800121.5666520991</v>
      </c>
      <c r="C2318" s="42">
        <f t="shared" ca="1" si="553"/>
        <v>1659233.1527636591</v>
      </c>
      <c r="D2318" s="34"/>
      <c r="E2318" s="40">
        <f ca="1">IF(A2318&lt;$B$1,VLOOKUP(A2318,[1]DI!$A$4:$B$15000,2,FALSE),0)</f>
        <v>0</v>
      </c>
      <c r="F2318" s="41">
        <f t="shared" ca="1" si="563"/>
        <v>1</v>
      </c>
      <c r="G2318" s="41">
        <f ca="1">(TRUNC(PRODUCT($F$11:$F2317),16))</f>
        <v>1.64844414144742</v>
      </c>
      <c r="H2318" s="42">
        <f t="shared" ca="1" si="554"/>
        <v>1.59279356520284</v>
      </c>
      <c r="I2318" s="42">
        <f t="shared" ca="1" si="555"/>
        <v>1.03493898</v>
      </c>
      <c r="J2318" s="40">
        <f t="shared" si="565"/>
        <v>3.5999999999999997E-2</v>
      </c>
      <c r="K2318" s="98">
        <f t="shared" si="556"/>
        <v>43840</v>
      </c>
      <c r="L2318" s="43">
        <f t="shared" si="557"/>
        <v>335</v>
      </c>
      <c r="M2318" s="44">
        <f t="shared" si="558"/>
        <v>336</v>
      </c>
      <c r="N2318" s="8">
        <f t="shared" si="559"/>
        <v>1.0482857299999999</v>
      </c>
      <c r="O2318" s="8">
        <f t="shared" ca="1" si="560"/>
        <v>1.0849117639999999</v>
      </c>
      <c r="P2318" s="44">
        <v>0</v>
      </c>
      <c r="Q2318" s="42">
        <f t="shared" ca="1" si="561"/>
        <v>140888.41388844</v>
      </c>
      <c r="R2318" s="42"/>
      <c r="S2318" s="34">
        <f t="shared" si="562"/>
        <v>0</v>
      </c>
      <c r="T2318" s="34"/>
    </row>
    <row r="2319" spans="1:20" x14ac:dyDescent="0.2">
      <c r="A2319" s="38">
        <f t="shared" si="564"/>
        <v>44332</v>
      </c>
      <c r="B2319" s="96">
        <f t="shared" ca="1" si="552"/>
        <v>1800121.5666520991</v>
      </c>
      <c r="C2319" s="42">
        <f t="shared" ca="1" si="553"/>
        <v>1659233.1527636591</v>
      </c>
      <c r="D2319" s="34"/>
      <c r="E2319" s="40">
        <f ca="1">IF(A2319&lt;$B$1,VLOOKUP(A2319,[1]DI!$A$4:$B$15000,2,FALSE),0)</f>
        <v>0</v>
      </c>
      <c r="F2319" s="41">
        <f t="shared" ca="1" si="563"/>
        <v>1</v>
      </c>
      <c r="G2319" s="41">
        <f ca="1">(TRUNC(PRODUCT($F$11:$F2318),16))</f>
        <v>1.64844414144742</v>
      </c>
      <c r="H2319" s="42">
        <f t="shared" ca="1" si="554"/>
        <v>1.59279356520284</v>
      </c>
      <c r="I2319" s="42">
        <f t="shared" ca="1" si="555"/>
        <v>1.03493898</v>
      </c>
      <c r="J2319" s="40">
        <f t="shared" si="565"/>
        <v>3.5999999999999997E-2</v>
      </c>
      <c r="K2319" s="98">
        <f t="shared" si="556"/>
        <v>43840</v>
      </c>
      <c r="L2319" s="43">
        <f t="shared" si="557"/>
        <v>335</v>
      </c>
      <c r="M2319" s="44">
        <f t="shared" si="558"/>
        <v>336</v>
      </c>
      <c r="N2319" s="8">
        <f t="shared" si="559"/>
        <v>1.0482857299999999</v>
      </c>
      <c r="O2319" s="8">
        <f t="shared" ca="1" si="560"/>
        <v>1.0849117639999999</v>
      </c>
      <c r="P2319" s="44">
        <v>0</v>
      </c>
      <c r="Q2319" s="42">
        <f t="shared" ca="1" si="561"/>
        <v>140888.41388844</v>
      </c>
      <c r="R2319" s="42"/>
      <c r="S2319" s="34">
        <f t="shared" si="562"/>
        <v>0</v>
      </c>
      <c r="T2319" s="34"/>
    </row>
    <row r="2320" spans="1:20" x14ac:dyDescent="0.2">
      <c r="A2320" s="38">
        <f t="shared" si="564"/>
        <v>44333</v>
      </c>
      <c r="B2320" s="96">
        <f t="shared" ca="1" si="552"/>
        <v>1800121.5666520991</v>
      </c>
      <c r="C2320" s="42">
        <f t="shared" ca="1" si="553"/>
        <v>1659233.1527636591</v>
      </c>
      <c r="D2320" s="34"/>
      <c r="E2320" s="40">
        <f ca="1">IF(A2320&lt;$B$1,VLOOKUP(A2320,[1]DI!$A$4:$B$15000,2,FALSE),0)</f>
        <v>3.4000000000000002E-2</v>
      </c>
      <c r="F2320" s="41">
        <f t="shared" ca="1" si="563"/>
        <v>1.00013268648495</v>
      </c>
      <c r="G2320" s="41">
        <f ca="1">(TRUNC(PRODUCT($F$11:$F2319),16))</f>
        <v>1.64844414144742</v>
      </c>
      <c r="H2320" s="42">
        <f t="shared" ca="1" si="554"/>
        <v>1.59279356520284</v>
      </c>
      <c r="I2320" s="42">
        <f t="shared" ca="1" si="555"/>
        <v>1.03493898</v>
      </c>
      <c r="J2320" s="40">
        <f t="shared" si="565"/>
        <v>3.5999999999999997E-2</v>
      </c>
      <c r="K2320" s="98">
        <f t="shared" si="556"/>
        <v>43840</v>
      </c>
      <c r="L2320" s="43">
        <f t="shared" si="557"/>
        <v>336</v>
      </c>
      <c r="M2320" s="44">
        <f t="shared" si="558"/>
        <v>336</v>
      </c>
      <c r="N2320" s="8">
        <f t="shared" si="559"/>
        <v>1.0482857299999999</v>
      </c>
      <c r="O2320" s="8">
        <f t="shared" ca="1" si="560"/>
        <v>1.0849117639999999</v>
      </c>
      <c r="P2320" s="44">
        <v>0</v>
      </c>
      <c r="Q2320" s="42">
        <f t="shared" ca="1" si="561"/>
        <v>140888.41388844</v>
      </c>
      <c r="R2320" s="42"/>
      <c r="S2320" s="34">
        <f t="shared" si="562"/>
        <v>0</v>
      </c>
      <c r="T2320" s="34"/>
    </row>
    <row r="2321" spans="1:20" x14ac:dyDescent="0.2">
      <c r="A2321" s="38">
        <f t="shared" si="564"/>
        <v>44334</v>
      </c>
      <c r="B2321" s="96">
        <f t="shared" ca="1" si="552"/>
        <v>1800613.1061774392</v>
      </c>
      <c r="C2321" s="42">
        <f t="shared" ca="1" si="553"/>
        <v>1659233.1527636591</v>
      </c>
      <c r="D2321" s="34"/>
      <c r="E2321" s="40">
        <f ca="1">IF(A2321&lt;$B$1,VLOOKUP(A2321,[1]DI!$A$4:$B$15000,2,FALSE),0)</f>
        <v>3.4000000000000002E-2</v>
      </c>
      <c r="F2321" s="41">
        <f t="shared" ca="1" si="563"/>
        <v>1.00013268648495</v>
      </c>
      <c r="G2321" s="41">
        <f ca="1">(TRUNC(PRODUCT($F$11:$F2320),16))</f>
        <v>1.6486628677061801</v>
      </c>
      <c r="H2321" s="42">
        <f t="shared" ca="1" si="554"/>
        <v>1.59279356520284</v>
      </c>
      <c r="I2321" s="42">
        <f t="shared" ca="1" si="555"/>
        <v>1.0350763000000001</v>
      </c>
      <c r="J2321" s="40">
        <f t="shared" si="565"/>
        <v>3.5999999999999997E-2</v>
      </c>
      <c r="K2321" s="98">
        <f t="shared" si="556"/>
        <v>43840</v>
      </c>
      <c r="L2321" s="43">
        <f t="shared" si="557"/>
        <v>337</v>
      </c>
      <c r="M2321" s="44">
        <f t="shared" si="558"/>
        <v>337</v>
      </c>
      <c r="N2321" s="8">
        <f t="shared" si="559"/>
        <v>1.0484328629999999</v>
      </c>
      <c r="O2321" s="8">
        <f t="shared" ca="1" si="560"/>
        <v>1.085208009</v>
      </c>
      <c r="P2321" s="44">
        <v>0</v>
      </c>
      <c r="Q2321" s="42">
        <f t="shared" ca="1" si="561"/>
        <v>141379.95341377999</v>
      </c>
      <c r="R2321" s="42"/>
      <c r="S2321" s="34">
        <f t="shared" si="562"/>
        <v>0</v>
      </c>
      <c r="T2321" s="34"/>
    </row>
    <row r="2322" spans="1:20" x14ac:dyDescent="0.2">
      <c r="A2322" s="38">
        <f t="shared" si="564"/>
        <v>44335</v>
      </c>
      <c r="B2322" s="96">
        <f t="shared" ca="1" si="552"/>
        <v>1801104.7801006692</v>
      </c>
      <c r="C2322" s="42">
        <f t="shared" ca="1" si="553"/>
        <v>1659233.1527636591</v>
      </c>
      <c r="D2322" s="34"/>
      <c r="E2322" s="40">
        <f ca="1">IF(A2322&lt;$B$1,VLOOKUP(A2322,[1]DI!$A$4:$B$15000,2,FALSE),0)</f>
        <v>3.4000000000000002E-2</v>
      </c>
      <c r="F2322" s="41">
        <f t="shared" ca="1" si="563"/>
        <v>1.00013268648495</v>
      </c>
      <c r="G2322" s="41">
        <f ca="1">(TRUNC(PRODUCT($F$11:$F2321),16))</f>
        <v>1.6488816229869701</v>
      </c>
      <c r="H2322" s="42">
        <f t="shared" ca="1" si="554"/>
        <v>1.59279356520284</v>
      </c>
      <c r="I2322" s="42">
        <f t="shared" ca="1" si="555"/>
        <v>1.03521364</v>
      </c>
      <c r="J2322" s="40">
        <f t="shared" si="565"/>
        <v>3.5999999999999997E-2</v>
      </c>
      <c r="K2322" s="98">
        <f t="shared" si="556"/>
        <v>43840</v>
      </c>
      <c r="L2322" s="43">
        <f t="shared" si="557"/>
        <v>338</v>
      </c>
      <c r="M2322" s="44">
        <f t="shared" si="558"/>
        <v>338</v>
      </c>
      <c r="N2322" s="8">
        <f t="shared" si="559"/>
        <v>1.0485800160000001</v>
      </c>
      <c r="O2322" s="8">
        <f t="shared" ca="1" si="560"/>
        <v>1.085504335</v>
      </c>
      <c r="P2322" s="44">
        <v>0</v>
      </c>
      <c r="Q2322" s="42">
        <f t="shared" ca="1" si="561"/>
        <v>141871.62733701</v>
      </c>
      <c r="R2322" s="42"/>
      <c r="S2322" s="34">
        <f t="shared" si="562"/>
        <v>0</v>
      </c>
      <c r="T2322" s="34"/>
    </row>
    <row r="2323" spans="1:20" x14ac:dyDescent="0.2">
      <c r="A2323" s="38">
        <f t="shared" si="564"/>
        <v>44336</v>
      </c>
      <c r="B2323" s="96">
        <f t="shared" ca="1" si="552"/>
        <v>1801596.5933994791</v>
      </c>
      <c r="C2323" s="42">
        <f t="shared" ca="1" si="553"/>
        <v>1659233.1527636591</v>
      </c>
      <c r="D2323" s="34"/>
      <c r="E2323" s="40">
        <f ca="1">IF(A2323&lt;$B$1,VLOOKUP(A2323,[1]DI!$A$4:$B$15000,2,FALSE),0)</f>
        <v>3.4000000000000002E-2</v>
      </c>
      <c r="F2323" s="41">
        <f t="shared" ca="1" si="563"/>
        <v>1.00013268648495</v>
      </c>
      <c r="G2323" s="41">
        <f ca="1">(TRUNC(PRODUCT($F$11:$F2322),16))</f>
        <v>1.64910040729362</v>
      </c>
      <c r="H2323" s="42">
        <f t="shared" ca="1" si="554"/>
        <v>1.59279356520284</v>
      </c>
      <c r="I2323" s="42">
        <f t="shared" ca="1" si="555"/>
        <v>1.0353509999999999</v>
      </c>
      <c r="J2323" s="40">
        <f t="shared" si="565"/>
        <v>3.5999999999999997E-2</v>
      </c>
      <c r="K2323" s="98">
        <f t="shared" si="556"/>
        <v>43840</v>
      </c>
      <c r="L2323" s="43">
        <f t="shared" si="557"/>
        <v>339</v>
      </c>
      <c r="M2323" s="44">
        <f t="shared" si="558"/>
        <v>339</v>
      </c>
      <c r="N2323" s="8">
        <f t="shared" si="559"/>
        <v>1.0487271899999999</v>
      </c>
      <c r="O2323" s="8">
        <f t="shared" ca="1" si="560"/>
        <v>1.085800745</v>
      </c>
      <c r="P2323" s="44">
        <v>0</v>
      </c>
      <c r="Q2323" s="42">
        <f t="shared" ca="1" si="561"/>
        <v>142363.44063582001</v>
      </c>
      <c r="R2323" s="42"/>
      <c r="S2323" s="34">
        <f t="shared" si="562"/>
        <v>0</v>
      </c>
      <c r="T2323" s="34"/>
    </row>
    <row r="2324" spans="1:20" x14ac:dyDescent="0.2">
      <c r="A2324" s="38">
        <f t="shared" si="564"/>
        <v>44337</v>
      </c>
      <c r="B2324" s="96">
        <f t="shared" ca="1" si="552"/>
        <v>1802088.544414639</v>
      </c>
      <c r="C2324" s="42">
        <f t="shared" ca="1" si="553"/>
        <v>1659233.1527636591</v>
      </c>
      <c r="D2324" s="34"/>
      <c r="E2324" s="40">
        <f ca="1">IF(A2324&lt;$B$1,VLOOKUP(A2324,[1]DI!$A$4:$B$15000,2,FALSE),0)</f>
        <v>3.4000000000000002E-2</v>
      </c>
      <c r="F2324" s="41">
        <f t="shared" ca="1" si="563"/>
        <v>1.00013268648495</v>
      </c>
      <c r="G2324" s="41">
        <f ca="1">(TRUNC(PRODUCT($F$11:$F2323),16))</f>
        <v>1.64931922062999</v>
      </c>
      <c r="H2324" s="42">
        <f t="shared" ca="1" si="554"/>
        <v>1.59279356520284</v>
      </c>
      <c r="I2324" s="42">
        <f t="shared" ca="1" si="555"/>
        <v>1.0354883800000001</v>
      </c>
      <c r="J2324" s="40">
        <f t="shared" si="565"/>
        <v>3.5999999999999997E-2</v>
      </c>
      <c r="K2324" s="98">
        <f t="shared" si="556"/>
        <v>43840</v>
      </c>
      <c r="L2324" s="43">
        <f t="shared" si="557"/>
        <v>340</v>
      </c>
      <c r="M2324" s="44">
        <f t="shared" si="558"/>
        <v>340</v>
      </c>
      <c r="N2324" s="8">
        <f t="shared" si="559"/>
        <v>1.048874385</v>
      </c>
      <c r="O2324" s="8">
        <f t="shared" ca="1" si="560"/>
        <v>1.086097238</v>
      </c>
      <c r="P2324" s="44">
        <v>0</v>
      </c>
      <c r="Q2324" s="42">
        <f t="shared" ca="1" si="561"/>
        <v>142855.39165097999</v>
      </c>
      <c r="R2324" s="42"/>
      <c r="S2324" s="34">
        <f t="shared" si="562"/>
        <v>0</v>
      </c>
      <c r="T2324" s="34"/>
    </row>
    <row r="2325" spans="1:20" x14ac:dyDescent="0.2">
      <c r="A2325" s="38">
        <f t="shared" si="564"/>
        <v>44338</v>
      </c>
      <c r="B2325" s="96">
        <f t="shared" ca="1" si="552"/>
        <v>1802580.6148945892</v>
      </c>
      <c r="C2325" s="42">
        <f t="shared" ca="1" si="553"/>
        <v>1659233.1527636591</v>
      </c>
      <c r="D2325" s="34"/>
      <c r="E2325" s="40">
        <f ca="1">IF(A2325&lt;$B$1,VLOOKUP(A2325,[1]DI!$A$4:$B$15000,2,FALSE),0)</f>
        <v>0</v>
      </c>
      <c r="F2325" s="41">
        <f t="shared" ca="1" si="563"/>
        <v>1</v>
      </c>
      <c r="G2325" s="41">
        <f ca="1">(TRUNC(PRODUCT($F$11:$F2324),16))</f>
        <v>1.6495380629999401</v>
      </c>
      <c r="H2325" s="42">
        <f t="shared" ca="1" si="554"/>
        <v>1.59279356520284</v>
      </c>
      <c r="I2325" s="42">
        <f t="shared" ca="1" si="555"/>
        <v>1.03562577</v>
      </c>
      <c r="J2325" s="40">
        <f t="shared" si="565"/>
        <v>3.5999999999999997E-2</v>
      </c>
      <c r="K2325" s="98">
        <f t="shared" si="556"/>
        <v>43840</v>
      </c>
      <c r="L2325" s="43">
        <f t="shared" si="557"/>
        <v>340</v>
      </c>
      <c r="M2325" s="44">
        <f t="shared" si="558"/>
        <v>341</v>
      </c>
      <c r="N2325" s="8">
        <f t="shared" si="559"/>
        <v>1.049021601</v>
      </c>
      <c r="O2325" s="8">
        <f t="shared" ca="1" si="560"/>
        <v>1.086393803</v>
      </c>
      <c r="P2325" s="44">
        <v>0</v>
      </c>
      <c r="Q2325" s="42">
        <f t="shared" ca="1" si="561"/>
        <v>143347.46213093001</v>
      </c>
      <c r="R2325" s="42"/>
      <c r="S2325" s="34">
        <f t="shared" si="562"/>
        <v>0</v>
      </c>
      <c r="T2325" s="34"/>
    </row>
    <row r="2326" spans="1:20" x14ac:dyDescent="0.2">
      <c r="A2326" s="38">
        <f t="shared" si="564"/>
        <v>44339</v>
      </c>
      <c r="B2326" s="96">
        <f t="shared" ca="1" si="552"/>
        <v>1802580.6148945892</v>
      </c>
      <c r="C2326" s="42">
        <f t="shared" ca="1" si="553"/>
        <v>1659233.1527636591</v>
      </c>
      <c r="D2326" s="34"/>
      <c r="E2326" s="40">
        <f ca="1">IF(A2326&lt;$B$1,VLOOKUP(A2326,[1]DI!$A$4:$B$15000,2,FALSE),0)</f>
        <v>0</v>
      </c>
      <c r="F2326" s="41">
        <f t="shared" ca="1" si="563"/>
        <v>1</v>
      </c>
      <c r="G2326" s="41">
        <f ca="1">(TRUNC(PRODUCT($F$11:$F2325),16))</f>
        <v>1.6495380629999401</v>
      </c>
      <c r="H2326" s="42">
        <f t="shared" ca="1" si="554"/>
        <v>1.59279356520284</v>
      </c>
      <c r="I2326" s="42">
        <f t="shared" ca="1" si="555"/>
        <v>1.03562577</v>
      </c>
      <c r="J2326" s="40">
        <f t="shared" si="565"/>
        <v>3.5999999999999997E-2</v>
      </c>
      <c r="K2326" s="98">
        <f t="shared" si="556"/>
        <v>43840</v>
      </c>
      <c r="L2326" s="43">
        <f t="shared" si="557"/>
        <v>340</v>
      </c>
      <c r="M2326" s="44">
        <f t="shared" si="558"/>
        <v>341</v>
      </c>
      <c r="N2326" s="8">
        <f t="shared" si="559"/>
        <v>1.049021601</v>
      </c>
      <c r="O2326" s="8">
        <f t="shared" ca="1" si="560"/>
        <v>1.086393803</v>
      </c>
      <c r="P2326" s="44">
        <v>0</v>
      </c>
      <c r="Q2326" s="42">
        <f t="shared" ca="1" si="561"/>
        <v>143347.46213093001</v>
      </c>
      <c r="R2326" s="42"/>
      <c r="S2326" s="34">
        <f t="shared" si="562"/>
        <v>0</v>
      </c>
      <c r="T2326" s="34"/>
    </row>
    <row r="2327" spans="1:20" x14ac:dyDescent="0.2">
      <c r="A2327" s="38">
        <f t="shared" si="564"/>
        <v>44340</v>
      </c>
      <c r="B2327" s="96">
        <f t="shared" ca="1" si="552"/>
        <v>1802580.6148945892</v>
      </c>
      <c r="C2327" s="42">
        <f t="shared" ca="1" si="553"/>
        <v>1659233.1527636591</v>
      </c>
      <c r="D2327" s="34"/>
      <c r="E2327" s="40">
        <f ca="1">IF(A2327&lt;$B$1,VLOOKUP(A2327,[1]DI!$A$4:$B$15000,2,FALSE),0)</f>
        <v>3.4000000000000002E-2</v>
      </c>
      <c r="F2327" s="41">
        <f t="shared" ca="1" si="563"/>
        <v>1.00013268648495</v>
      </c>
      <c r="G2327" s="41">
        <f ca="1">(TRUNC(PRODUCT($F$11:$F2326),16))</f>
        <v>1.6495380629999401</v>
      </c>
      <c r="H2327" s="42">
        <f t="shared" ca="1" si="554"/>
        <v>1.59279356520284</v>
      </c>
      <c r="I2327" s="42">
        <f t="shared" ca="1" si="555"/>
        <v>1.03562577</v>
      </c>
      <c r="J2327" s="40">
        <f t="shared" si="565"/>
        <v>3.5999999999999997E-2</v>
      </c>
      <c r="K2327" s="98">
        <f t="shared" si="556"/>
        <v>43840</v>
      </c>
      <c r="L2327" s="43">
        <f t="shared" si="557"/>
        <v>341</v>
      </c>
      <c r="M2327" s="44">
        <f t="shared" si="558"/>
        <v>341</v>
      </c>
      <c r="N2327" s="8">
        <f t="shared" si="559"/>
        <v>1.049021601</v>
      </c>
      <c r="O2327" s="8">
        <f t="shared" ca="1" si="560"/>
        <v>1.086393803</v>
      </c>
      <c r="P2327" s="44">
        <v>0</v>
      </c>
      <c r="Q2327" s="42">
        <f t="shared" ca="1" si="561"/>
        <v>143347.46213093001</v>
      </c>
      <c r="R2327" s="42"/>
      <c r="S2327" s="34">
        <f t="shared" si="562"/>
        <v>0</v>
      </c>
      <c r="T2327" s="34"/>
    </row>
    <row r="2328" spans="1:20" x14ac:dyDescent="0.2">
      <c r="A2328" s="38">
        <f t="shared" si="564"/>
        <v>44341</v>
      </c>
      <c r="B2328" s="96">
        <f t="shared" ca="1" si="552"/>
        <v>1803072.823090889</v>
      </c>
      <c r="C2328" s="42">
        <f t="shared" ca="1" si="553"/>
        <v>1659233.1527636591</v>
      </c>
      <c r="D2328" s="34"/>
      <c r="E2328" s="40">
        <f ca="1">IF(A2328&lt;$B$1,VLOOKUP(A2328,[1]DI!$A$4:$B$15000,2,FALSE),0)</f>
        <v>3.4000000000000002E-2</v>
      </c>
      <c r="F2328" s="41">
        <f t="shared" ca="1" si="563"/>
        <v>1.00013268648495</v>
      </c>
      <c r="G2328" s="41">
        <f ca="1">(TRUNC(PRODUCT($F$11:$F2327),16))</f>
        <v>1.64975693440731</v>
      </c>
      <c r="H2328" s="42">
        <f t="shared" ca="1" si="554"/>
        <v>1.59279356520284</v>
      </c>
      <c r="I2328" s="42">
        <f t="shared" ca="1" si="555"/>
        <v>1.03576318</v>
      </c>
      <c r="J2328" s="40">
        <f t="shared" si="565"/>
        <v>3.5999999999999997E-2</v>
      </c>
      <c r="K2328" s="98">
        <f t="shared" si="556"/>
        <v>43840</v>
      </c>
      <c r="L2328" s="43">
        <f t="shared" si="557"/>
        <v>342</v>
      </c>
      <c r="M2328" s="44">
        <f t="shared" si="558"/>
        <v>342</v>
      </c>
      <c r="N2328" s="8">
        <f t="shared" si="559"/>
        <v>1.0491688370000001</v>
      </c>
      <c r="O2328" s="8">
        <f t="shared" ca="1" si="560"/>
        <v>1.0866904509999999</v>
      </c>
      <c r="P2328" s="44">
        <v>0</v>
      </c>
      <c r="Q2328" s="42">
        <f t="shared" ca="1" si="561"/>
        <v>143839.67032723001</v>
      </c>
      <c r="R2328" s="42"/>
      <c r="S2328" s="34">
        <f t="shared" si="562"/>
        <v>0</v>
      </c>
      <c r="T2328" s="34"/>
    </row>
    <row r="2329" spans="1:20" x14ac:dyDescent="0.2">
      <c r="A2329" s="38">
        <f t="shared" si="564"/>
        <v>44342</v>
      </c>
      <c r="B2329" s="96">
        <f t="shared" ca="1" si="552"/>
        <v>1803565.1855958691</v>
      </c>
      <c r="C2329" s="42">
        <f t="shared" ca="1" si="553"/>
        <v>1659233.1527636591</v>
      </c>
      <c r="D2329" s="34"/>
      <c r="E2329" s="40">
        <f ca="1">IF(A2329&lt;$B$1,VLOOKUP(A2329,[1]DI!$A$4:$B$15000,2,FALSE),0)</f>
        <v>3.4000000000000002E-2</v>
      </c>
      <c r="F2329" s="41">
        <f t="shared" ca="1" si="563"/>
        <v>1.00013268648495</v>
      </c>
      <c r="G2329" s="41">
        <f ca="1">(TRUNC(PRODUCT($F$11:$F2328),16))</f>
        <v>1.6499758348559601</v>
      </c>
      <c r="H2329" s="42">
        <f t="shared" ca="1" si="554"/>
        <v>1.59279356520284</v>
      </c>
      <c r="I2329" s="42">
        <f t="shared" ca="1" si="555"/>
        <v>1.03590062</v>
      </c>
      <c r="J2329" s="40">
        <f t="shared" si="565"/>
        <v>3.5999999999999997E-2</v>
      </c>
      <c r="K2329" s="98">
        <f t="shared" si="556"/>
        <v>43840</v>
      </c>
      <c r="L2329" s="43">
        <f t="shared" si="557"/>
        <v>343</v>
      </c>
      <c r="M2329" s="44">
        <f t="shared" si="558"/>
        <v>343</v>
      </c>
      <c r="N2329" s="8">
        <f t="shared" si="559"/>
        <v>1.0493160939999999</v>
      </c>
      <c r="O2329" s="8">
        <f t="shared" ca="1" si="560"/>
        <v>1.086987192</v>
      </c>
      <c r="P2329" s="44">
        <v>0</v>
      </c>
      <c r="Q2329" s="42">
        <f t="shared" ca="1" si="561"/>
        <v>144332.03283221001</v>
      </c>
      <c r="R2329" s="42"/>
      <c r="S2329" s="34">
        <f t="shared" si="562"/>
        <v>0</v>
      </c>
      <c r="T2329" s="34"/>
    </row>
    <row r="2330" spans="1:20" x14ac:dyDescent="0.2">
      <c r="A2330" s="38">
        <f t="shared" si="564"/>
        <v>44343</v>
      </c>
      <c r="B2330" s="96">
        <f t="shared" ca="1" si="552"/>
        <v>1804057.6675656391</v>
      </c>
      <c r="C2330" s="42">
        <f t="shared" ca="1" si="553"/>
        <v>1659233.1527636591</v>
      </c>
      <c r="D2330" s="34"/>
      <c r="E2330" s="40">
        <f ca="1">IF(A2330&lt;$B$1,VLOOKUP(A2330,[1]DI!$A$4:$B$15000,2,FALSE),0)</f>
        <v>3.4000000000000002E-2</v>
      </c>
      <c r="F2330" s="41">
        <f t="shared" ca="1" si="563"/>
        <v>1.00013268648495</v>
      </c>
      <c r="G2330" s="41">
        <f ca="1">(TRUNC(PRODUCT($F$11:$F2329),16))</f>
        <v>1.6501947643497401</v>
      </c>
      <c r="H2330" s="42">
        <f t="shared" ca="1" si="554"/>
        <v>1.59279356520284</v>
      </c>
      <c r="I2330" s="42">
        <f t="shared" ca="1" si="555"/>
        <v>1.03603807</v>
      </c>
      <c r="J2330" s="40">
        <f t="shared" si="565"/>
        <v>3.5999999999999997E-2</v>
      </c>
      <c r="K2330" s="98">
        <f t="shared" si="556"/>
        <v>43840</v>
      </c>
      <c r="L2330" s="43">
        <f t="shared" si="557"/>
        <v>344</v>
      </c>
      <c r="M2330" s="44">
        <f t="shared" si="558"/>
        <v>344</v>
      </c>
      <c r="N2330" s="8">
        <f t="shared" si="559"/>
        <v>1.0494633710000001</v>
      </c>
      <c r="O2330" s="8">
        <f t="shared" ca="1" si="560"/>
        <v>1.0872840050000001</v>
      </c>
      <c r="P2330" s="44">
        <v>0</v>
      </c>
      <c r="Q2330" s="42">
        <f t="shared" ca="1" si="561"/>
        <v>144824.51480198</v>
      </c>
      <c r="R2330" s="42"/>
      <c r="S2330" s="34">
        <f t="shared" si="562"/>
        <v>0</v>
      </c>
      <c r="T2330" s="34"/>
    </row>
    <row r="2331" spans="1:20" x14ac:dyDescent="0.2">
      <c r="A2331" s="38">
        <f t="shared" si="564"/>
        <v>44344</v>
      </c>
      <c r="B2331" s="96">
        <f t="shared" ca="1" si="552"/>
        <v>1804550.270659439</v>
      </c>
      <c r="C2331" s="42">
        <f t="shared" ca="1" si="553"/>
        <v>1659233.1527636591</v>
      </c>
      <c r="D2331" s="34"/>
      <c r="E2331" s="40">
        <f ca="1">IF(A2331&lt;$B$1,VLOOKUP(A2331,[1]DI!$A$4:$B$15000,2,FALSE),0)</f>
        <v>3.4000000000000002E-2</v>
      </c>
      <c r="F2331" s="41">
        <f t="shared" ca="1" si="563"/>
        <v>1.00013268648495</v>
      </c>
      <c r="G2331" s="41">
        <f ca="1">(TRUNC(PRODUCT($F$11:$F2330),16))</f>
        <v>1.6504137228925</v>
      </c>
      <c r="H2331" s="42">
        <f t="shared" ca="1" si="554"/>
        <v>1.59279356520284</v>
      </c>
      <c r="I2331" s="42">
        <f t="shared" ca="1" si="555"/>
        <v>1.03617553</v>
      </c>
      <c r="J2331" s="40">
        <f t="shared" si="565"/>
        <v>3.5999999999999997E-2</v>
      </c>
      <c r="K2331" s="98">
        <f t="shared" si="556"/>
        <v>43840</v>
      </c>
      <c r="L2331" s="43">
        <f t="shared" si="557"/>
        <v>345</v>
      </c>
      <c r="M2331" s="44">
        <f t="shared" si="558"/>
        <v>345</v>
      </c>
      <c r="N2331" s="8">
        <f t="shared" si="559"/>
        <v>1.049610669</v>
      </c>
      <c r="O2331" s="8">
        <f t="shared" ca="1" si="560"/>
        <v>1.087580891</v>
      </c>
      <c r="P2331" s="44">
        <v>0</v>
      </c>
      <c r="Q2331" s="42">
        <f t="shared" ca="1" si="561"/>
        <v>145317.11789577999</v>
      </c>
      <c r="R2331" s="42"/>
      <c r="S2331" s="34">
        <f t="shared" si="562"/>
        <v>0</v>
      </c>
      <c r="T2331" s="34"/>
    </row>
    <row r="2332" spans="1:20" x14ac:dyDescent="0.2">
      <c r="A2332" s="38">
        <f t="shared" si="564"/>
        <v>44345</v>
      </c>
      <c r="B2332" s="96">
        <f t="shared" ca="1" si="552"/>
        <v>1805043.0297211392</v>
      </c>
      <c r="C2332" s="42">
        <f t="shared" ca="1" si="553"/>
        <v>1659233.1527636591</v>
      </c>
      <c r="D2332" s="34"/>
      <c r="E2332" s="40">
        <f ca="1">IF(A2332&lt;$B$1,VLOOKUP(A2332,[1]DI!$A$4:$B$15000,2,FALSE),0)</f>
        <v>0</v>
      </c>
      <c r="F2332" s="41">
        <f t="shared" ca="1" si="563"/>
        <v>1</v>
      </c>
      <c r="G2332" s="41">
        <f ca="1">(TRUNC(PRODUCT($F$11:$F2331),16))</f>
        <v>1.65063271048811</v>
      </c>
      <c r="H2332" s="42">
        <f t="shared" ca="1" si="554"/>
        <v>1.59279356520284</v>
      </c>
      <c r="I2332" s="42">
        <f t="shared" ca="1" si="555"/>
        <v>1.0363130199999999</v>
      </c>
      <c r="J2332" s="40">
        <f t="shared" si="565"/>
        <v>3.5999999999999997E-2</v>
      </c>
      <c r="K2332" s="98">
        <f t="shared" si="556"/>
        <v>43840</v>
      </c>
      <c r="L2332" s="43">
        <f t="shared" si="557"/>
        <v>345</v>
      </c>
      <c r="M2332" s="44">
        <f t="shared" si="558"/>
        <v>346</v>
      </c>
      <c r="N2332" s="8">
        <f t="shared" si="559"/>
        <v>1.0497579880000001</v>
      </c>
      <c r="O2332" s="8">
        <f t="shared" ca="1" si="560"/>
        <v>1.0878778710000001</v>
      </c>
      <c r="P2332" s="44">
        <v>0</v>
      </c>
      <c r="Q2332" s="42">
        <f t="shared" ca="1" si="561"/>
        <v>145809.87695748001</v>
      </c>
      <c r="R2332" s="42"/>
      <c r="S2332" s="34">
        <f t="shared" si="562"/>
        <v>0</v>
      </c>
      <c r="T2332" s="34"/>
    </row>
    <row r="2333" spans="1:20" x14ac:dyDescent="0.2">
      <c r="A2333" s="38">
        <f t="shared" si="564"/>
        <v>44346</v>
      </c>
      <c r="B2333" s="96">
        <f t="shared" ca="1" si="552"/>
        <v>1805043.0297211392</v>
      </c>
      <c r="C2333" s="42">
        <f t="shared" ca="1" si="553"/>
        <v>1659233.1527636591</v>
      </c>
      <c r="D2333" s="34"/>
      <c r="E2333" s="40">
        <f ca="1">IF(A2333&lt;$B$1,VLOOKUP(A2333,[1]DI!$A$4:$B$15000,2,FALSE),0)</f>
        <v>0</v>
      </c>
      <c r="F2333" s="41">
        <f t="shared" ca="1" si="563"/>
        <v>1</v>
      </c>
      <c r="G2333" s="41">
        <f ca="1">(TRUNC(PRODUCT($F$11:$F2332),16))</f>
        <v>1.65063271048811</v>
      </c>
      <c r="H2333" s="42">
        <f t="shared" ca="1" si="554"/>
        <v>1.59279356520284</v>
      </c>
      <c r="I2333" s="42">
        <f t="shared" ca="1" si="555"/>
        <v>1.0363130199999999</v>
      </c>
      <c r="J2333" s="40">
        <f t="shared" si="565"/>
        <v>3.5999999999999997E-2</v>
      </c>
      <c r="K2333" s="98">
        <f t="shared" si="556"/>
        <v>43840</v>
      </c>
      <c r="L2333" s="43">
        <f t="shared" si="557"/>
        <v>345</v>
      </c>
      <c r="M2333" s="44">
        <f t="shared" si="558"/>
        <v>346</v>
      </c>
      <c r="N2333" s="8">
        <f t="shared" si="559"/>
        <v>1.0497579880000001</v>
      </c>
      <c r="O2333" s="8">
        <f t="shared" ca="1" si="560"/>
        <v>1.0878778710000001</v>
      </c>
      <c r="P2333" s="44">
        <v>0</v>
      </c>
      <c r="Q2333" s="42">
        <f t="shared" ca="1" si="561"/>
        <v>145809.87695748001</v>
      </c>
      <c r="R2333" s="42"/>
      <c r="S2333" s="34">
        <f t="shared" si="562"/>
        <v>0</v>
      </c>
      <c r="T2333" s="34"/>
    </row>
    <row r="2334" spans="1:20" x14ac:dyDescent="0.2">
      <c r="A2334" s="38">
        <f t="shared" si="564"/>
        <v>44347</v>
      </c>
      <c r="B2334" s="96">
        <f t="shared" ca="1" si="552"/>
        <v>1805043.0297211392</v>
      </c>
      <c r="C2334" s="42">
        <f t="shared" ca="1" si="553"/>
        <v>1659233.1527636591</v>
      </c>
      <c r="D2334" s="34"/>
      <c r="E2334" s="40">
        <f ca="1">IF(A2334&lt;$B$1,VLOOKUP(A2334,[1]DI!$A$4:$B$15000,2,FALSE),0)</f>
        <v>3.4000000000000002E-2</v>
      </c>
      <c r="F2334" s="41">
        <f t="shared" ca="1" si="563"/>
        <v>1.00013268648495</v>
      </c>
      <c r="G2334" s="41">
        <f ca="1">(TRUNC(PRODUCT($F$11:$F2333),16))</f>
        <v>1.65063271048811</v>
      </c>
      <c r="H2334" s="42">
        <f t="shared" ca="1" si="554"/>
        <v>1.59279356520284</v>
      </c>
      <c r="I2334" s="42">
        <f t="shared" ca="1" si="555"/>
        <v>1.0363130199999999</v>
      </c>
      <c r="J2334" s="40">
        <f t="shared" si="565"/>
        <v>3.5999999999999997E-2</v>
      </c>
      <c r="K2334" s="98">
        <f t="shared" si="556"/>
        <v>43840</v>
      </c>
      <c r="L2334" s="43">
        <f t="shared" si="557"/>
        <v>346</v>
      </c>
      <c r="M2334" s="44">
        <f t="shared" si="558"/>
        <v>346</v>
      </c>
      <c r="N2334" s="8">
        <f t="shared" si="559"/>
        <v>1.0497579880000001</v>
      </c>
      <c r="O2334" s="8">
        <f t="shared" ca="1" si="560"/>
        <v>1.0878778710000001</v>
      </c>
      <c r="P2334" s="44">
        <v>0</v>
      </c>
      <c r="Q2334" s="42">
        <f t="shared" ca="1" si="561"/>
        <v>145809.87695748001</v>
      </c>
      <c r="R2334" s="42"/>
      <c r="S2334" s="34">
        <f t="shared" si="562"/>
        <v>0</v>
      </c>
      <c r="T2334" s="34"/>
    </row>
    <row r="2335" spans="1:20" x14ac:dyDescent="0.2">
      <c r="A2335" s="38">
        <f t="shared" si="564"/>
        <v>44348</v>
      </c>
      <c r="B2335" s="96">
        <f t="shared" ca="1" si="552"/>
        <v>1805535.9248399693</v>
      </c>
      <c r="C2335" s="42">
        <f t="shared" ca="1" si="553"/>
        <v>1659233.1527636591</v>
      </c>
      <c r="D2335" s="34"/>
      <c r="E2335" s="40">
        <f ca="1">IF(A2335&lt;$B$1,VLOOKUP(A2335,[1]DI!$A$4:$B$15000,2,FALSE),0)</f>
        <v>3.4000000000000002E-2</v>
      </c>
      <c r="F2335" s="41">
        <f t="shared" ca="1" si="563"/>
        <v>1.00013268648495</v>
      </c>
      <c r="G2335" s="41">
        <f ca="1">(TRUNC(PRODUCT($F$11:$F2334),16))</f>
        <v>1.6508517271404</v>
      </c>
      <c r="H2335" s="42">
        <f t="shared" ca="1" si="554"/>
        <v>1.59279356520284</v>
      </c>
      <c r="I2335" s="42">
        <f t="shared" ca="1" si="555"/>
        <v>1.03645053</v>
      </c>
      <c r="J2335" s="40">
        <f t="shared" si="565"/>
        <v>3.5999999999999997E-2</v>
      </c>
      <c r="K2335" s="98">
        <f t="shared" si="556"/>
        <v>43840</v>
      </c>
      <c r="L2335" s="43">
        <f t="shared" si="557"/>
        <v>347</v>
      </c>
      <c r="M2335" s="44">
        <f t="shared" si="558"/>
        <v>347</v>
      </c>
      <c r="N2335" s="8">
        <f t="shared" si="559"/>
        <v>1.0499053270000001</v>
      </c>
      <c r="O2335" s="8">
        <f t="shared" ca="1" si="560"/>
        <v>1.0881749329999999</v>
      </c>
      <c r="P2335" s="44">
        <v>0</v>
      </c>
      <c r="Q2335" s="42">
        <f t="shared" ca="1" si="561"/>
        <v>146302.77207631001</v>
      </c>
      <c r="R2335" s="42"/>
      <c r="S2335" s="34">
        <f t="shared" si="562"/>
        <v>0</v>
      </c>
      <c r="T2335" s="34"/>
    </row>
    <row r="2336" spans="1:20" x14ac:dyDescent="0.2">
      <c r="A2336" s="38">
        <f t="shared" si="564"/>
        <v>44349</v>
      </c>
      <c r="B2336" s="96">
        <f t="shared" ca="1" si="552"/>
        <v>1806028.9410828191</v>
      </c>
      <c r="C2336" s="42">
        <f t="shared" ca="1" si="553"/>
        <v>1659233.1527636591</v>
      </c>
      <c r="D2336" s="34"/>
      <c r="E2336" s="40">
        <f ca="1">IF(A2336&lt;$B$1,VLOOKUP(A2336,[1]DI!$A$4:$B$15000,2,FALSE),0)</f>
        <v>3.4000000000000002E-2</v>
      </c>
      <c r="F2336" s="41">
        <f t="shared" ca="1" si="563"/>
        <v>1.00013268648495</v>
      </c>
      <c r="G2336" s="41">
        <f ca="1">(TRUNC(PRODUCT($F$11:$F2335),16))</f>
        <v>1.6510707728532501</v>
      </c>
      <c r="H2336" s="42">
        <f t="shared" ca="1" si="554"/>
        <v>1.59279356520284</v>
      </c>
      <c r="I2336" s="42">
        <f t="shared" ca="1" si="555"/>
        <v>1.03658805</v>
      </c>
      <c r="J2336" s="40">
        <f t="shared" si="565"/>
        <v>3.5999999999999997E-2</v>
      </c>
      <c r="K2336" s="98">
        <f t="shared" si="556"/>
        <v>43840</v>
      </c>
      <c r="L2336" s="43">
        <f t="shared" si="557"/>
        <v>348</v>
      </c>
      <c r="M2336" s="44">
        <f t="shared" si="558"/>
        <v>348</v>
      </c>
      <c r="N2336" s="8">
        <f t="shared" si="559"/>
        <v>1.0500526880000001</v>
      </c>
      <c r="O2336" s="8">
        <f t="shared" ca="1" si="560"/>
        <v>1.088472068</v>
      </c>
      <c r="P2336" s="44">
        <v>0</v>
      </c>
      <c r="Q2336" s="42">
        <f t="shared" ca="1" si="561"/>
        <v>146795.78831916</v>
      </c>
      <c r="R2336" s="42"/>
      <c r="S2336" s="34">
        <f t="shared" si="562"/>
        <v>0</v>
      </c>
      <c r="T2336" s="34"/>
    </row>
    <row r="2337" spans="1:20" x14ac:dyDescent="0.2">
      <c r="A2337" s="38">
        <f t="shared" si="564"/>
        <v>44350</v>
      </c>
      <c r="B2337" s="96">
        <f t="shared" ca="1" si="552"/>
        <v>1806522.093382779</v>
      </c>
      <c r="C2337" s="42">
        <f t="shared" ca="1" si="553"/>
        <v>1659233.1527636591</v>
      </c>
      <c r="D2337" s="34"/>
      <c r="E2337" s="40">
        <f ca="1">IF(A2337&lt;$B$1,VLOOKUP(A2337,[1]DI!$A$4:$B$15000,2,FALSE),0)</f>
        <v>0</v>
      </c>
      <c r="F2337" s="41">
        <f t="shared" ca="1" si="563"/>
        <v>1</v>
      </c>
      <c r="G2337" s="41">
        <f ca="1">(TRUNC(PRODUCT($F$11:$F2336),16))</f>
        <v>1.65128984763051</v>
      </c>
      <c r="H2337" s="42">
        <f t="shared" ca="1" si="554"/>
        <v>1.59279356520284</v>
      </c>
      <c r="I2337" s="42">
        <f t="shared" ca="1" si="555"/>
        <v>1.0367255900000001</v>
      </c>
      <c r="J2337" s="40">
        <f t="shared" si="565"/>
        <v>3.5999999999999997E-2</v>
      </c>
      <c r="K2337" s="98">
        <f t="shared" si="556"/>
        <v>43840</v>
      </c>
      <c r="L2337" s="43">
        <f t="shared" si="557"/>
        <v>348</v>
      </c>
      <c r="M2337" s="44">
        <f t="shared" si="558"/>
        <v>349</v>
      </c>
      <c r="N2337" s="8">
        <f t="shared" si="559"/>
        <v>1.0502000680000001</v>
      </c>
      <c r="O2337" s="8">
        <f t="shared" ca="1" si="560"/>
        <v>1.0887692849999999</v>
      </c>
      <c r="P2337" s="44">
        <v>0</v>
      </c>
      <c r="Q2337" s="42">
        <f t="shared" ca="1" si="561"/>
        <v>147288.94061912</v>
      </c>
      <c r="R2337" s="42"/>
      <c r="S2337" s="34">
        <f t="shared" si="562"/>
        <v>0</v>
      </c>
      <c r="T2337" s="34"/>
    </row>
    <row r="2338" spans="1:20" x14ac:dyDescent="0.2">
      <c r="A2338" s="38">
        <f t="shared" si="564"/>
        <v>44351</v>
      </c>
      <c r="B2338" s="96">
        <f t="shared" ca="1" si="552"/>
        <v>1806522.093382779</v>
      </c>
      <c r="C2338" s="42">
        <f t="shared" ca="1" si="553"/>
        <v>1659233.1527636591</v>
      </c>
      <c r="D2338" s="34"/>
      <c r="E2338" s="40">
        <f ca="1">IF(A2338&lt;$B$1,VLOOKUP(A2338,[1]DI!$A$4:$B$15000,2,FALSE),0)</f>
        <v>3.4000000000000002E-2</v>
      </c>
      <c r="F2338" s="41">
        <f t="shared" ca="1" si="563"/>
        <v>1.00013268648495</v>
      </c>
      <c r="G2338" s="41">
        <f ca="1">(TRUNC(PRODUCT($F$11:$F2337),16))</f>
        <v>1.65128984763051</v>
      </c>
      <c r="H2338" s="42">
        <f t="shared" ca="1" si="554"/>
        <v>1.59279356520284</v>
      </c>
      <c r="I2338" s="42">
        <f t="shared" ca="1" si="555"/>
        <v>1.0367255900000001</v>
      </c>
      <c r="J2338" s="40">
        <f t="shared" si="565"/>
        <v>3.5999999999999997E-2</v>
      </c>
      <c r="K2338" s="98">
        <f t="shared" si="556"/>
        <v>43840</v>
      </c>
      <c r="L2338" s="43">
        <f t="shared" si="557"/>
        <v>349</v>
      </c>
      <c r="M2338" s="44">
        <f t="shared" si="558"/>
        <v>349</v>
      </c>
      <c r="N2338" s="8">
        <f t="shared" si="559"/>
        <v>1.0502000680000001</v>
      </c>
      <c r="O2338" s="8">
        <f t="shared" ca="1" si="560"/>
        <v>1.0887692849999999</v>
      </c>
      <c r="P2338" s="44">
        <v>0</v>
      </c>
      <c r="Q2338" s="42">
        <f t="shared" ca="1" si="561"/>
        <v>147288.94061912</v>
      </c>
      <c r="R2338" s="42"/>
      <c r="S2338" s="34">
        <f t="shared" si="562"/>
        <v>0</v>
      </c>
      <c r="T2338" s="34"/>
    </row>
    <row r="2339" spans="1:20" x14ac:dyDescent="0.2">
      <c r="A2339" s="38">
        <f t="shared" si="564"/>
        <v>44352</v>
      </c>
      <c r="B2339" s="96">
        <f t="shared" ca="1" si="552"/>
        <v>1807015.3850583292</v>
      </c>
      <c r="C2339" s="42">
        <f t="shared" ca="1" si="553"/>
        <v>1659233.1527636591</v>
      </c>
      <c r="D2339" s="34"/>
      <c r="E2339" s="40">
        <f ca="1">IF(A2339&lt;$B$1,VLOOKUP(A2339,[1]DI!$A$4:$B$15000,2,FALSE),0)</f>
        <v>0</v>
      </c>
      <c r="F2339" s="41">
        <f t="shared" ca="1" si="563"/>
        <v>1</v>
      </c>
      <c r="G2339" s="41">
        <f ca="1">(TRUNC(PRODUCT($F$11:$F2338),16))</f>
        <v>1.6515089514760199</v>
      </c>
      <c r="H2339" s="42">
        <f t="shared" ca="1" si="554"/>
        <v>1.59279356520284</v>
      </c>
      <c r="I2339" s="42">
        <f t="shared" ca="1" si="555"/>
        <v>1.0368631500000001</v>
      </c>
      <c r="J2339" s="40">
        <f t="shared" si="565"/>
        <v>3.5999999999999997E-2</v>
      </c>
      <c r="K2339" s="98">
        <f t="shared" si="556"/>
        <v>43840</v>
      </c>
      <c r="L2339" s="43">
        <f t="shared" si="557"/>
        <v>349</v>
      </c>
      <c r="M2339" s="44">
        <f t="shared" si="558"/>
        <v>350</v>
      </c>
      <c r="N2339" s="8">
        <f t="shared" si="559"/>
        <v>1.0503474699999999</v>
      </c>
      <c r="O2339" s="8">
        <f t="shared" ca="1" si="560"/>
        <v>1.0890665859999999</v>
      </c>
      <c r="P2339" s="44">
        <v>0</v>
      </c>
      <c r="Q2339" s="42">
        <f t="shared" ca="1" si="561"/>
        <v>147782.23229466999</v>
      </c>
      <c r="R2339" s="42"/>
      <c r="S2339" s="34">
        <f t="shared" si="562"/>
        <v>0</v>
      </c>
      <c r="T2339" s="34"/>
    </row>
    <row r="2340" spans="1:20" x14ac:dyDescent="0.2">
      <c r="A2340" s="38">
        <f t="shared" si="564"/>
        <v>44353</v>
      </c>
      <c r="B2340" s="96">
        <f t="shared" ca="1" si="552"/>
        <v>1807015.3850583292</v>
      </c>
      <c r="C2340" s="42">
        <f t="shared" ca="1" si="553"/>
        <v>1659233.1527636591</v>
      </c>
      <c r="D2340" s="34"/>
      <c r="E2340" s="40">
        <f ca="1">IF(A2340&lt;$B$1,VLOOKUP(A2340,[1]DI!$A$4:$B$15000,2,FALSE),0)</f>
        <v>0</v>
      </c>
      <c r="F2340" s="41">
        <f t="shared" ca="1" si="563"/>
        <v>1</v>
      </c>
      <c r="G2340" s="41">
        <f ca="1">(TRUNC(PRODUCT($F$11:$F2339),16))</f>
        <v>1.6515089514760199</v>
      </c>
      <c r="H2340" s="42">
        <f t="shared" ca="1" si="554"/>
        <v>1.59279356520284</v>
      </c>
      <c r="I2340" s="42">
        <f t="shared" ca="1" si="555"/>
        <v>1.0368631500000001</v>
      </c>
      <c r="J2340" s="40">
        <f t="shared" si="565"/>
        <v>3.5999999999999997E-2</v>
      </c>
      <c r="K2340" s="98">
        <f t="shared" si="556"/>
        <v>43840</v>
      </c>
      <c r="L2340" s="43">
        <f t="shared" si="557"/>
        <v>349</v>
      </c>
      <c r="M2340" s="44">
        <f t="shared" si="558"/>
        <v>350</v>
      </c>
      <c r="N2340" s="8">
        <f t="shared" si="559"/>
        <v>1.0503474699999999</v>
      </c>
      <c r="O2340" s="8">
        <f t="shared" ca="1" si="560"/>
        <v>1.0890665859999999</v>
      </c>
      <c r="P2340" s="44">
        <v>0</v>
      </c>
      <c r="Q2340" s="42">
        <f t="shared" ca="1" si="561"/>
        <v>147782.23229466999</v>
      </c>
      <c r="R2340" s="42"/>
      <c r="S2340" s="34">
        <f t="shared" si="562"/>
        <v>0</v>
      </c>
      <c r="T2340" s="34"/>
    </row>
    <row r="2341" spans="1:20" x14ac:dyDescent="0.2">
      <c r="A2341" s="38">
        <f t="shared" si="564"/>
        <v>44354</v>
      </c>
      <c r="B2341" s="96">
        <f t="shared" ca="1" si="552"/>
        <v>1807015.3850583292</v>
      </c>
      <c r="C2341" s="42">
        <f t="shared" ca="1" si="553"/>
        <v>1659233.1527636591</v>
      </c>
      <c r="D2341" s="34"/>
      <c r="E2341" s="40">
        <f ca="1">IF(A2341&lt;$B$1,VLOOKUP(A2341,[1]DI!$A$4:$B$15000,2,FALSE),0)</f>
        <v>3.4000000000000002E-2</v>
      </c>
      <c r="F2341" s="41">
        <f t="shared" ca="1" si="563"/>
        <v>1.00013268648495</v>
      </c>
      <c r="G2341" s="41">
        <f ca="1">(TRUNC(PRODUCT($F$11:$F2340),16))</f>
        <v>1.6515089514760199</v>
      </c>
      <c r="H2341" s="42">
        <f t="shared" ca="1" si="554"/>
        <v>1.59279356520284</v>
      </c>
      <c r="I2341" s="42">
        <f t="shared" ca="1" si="555"/>
        <v>1.0368631500000001</v>
      </c>
      <c r="J2341" s="40">
        <f t="shared" si="565"/>
        <v>3.5999999999999997E-2</v>
      </c>
      <c r="K2341" s="98">
        <f t="shared" si="556"/>
        <v>43840</v>
      </c>
      <c r="L2341" s="43">
        <f t="shared" si="557"/>
        <v>350</v>
      </c>
      <c r="M2341" s="44">
        <f t="shared" si="558"/>
        <v>350</v>
      </c>
      <c r="N2341" s="8">
        <f t="shared" si="559"/>
        <v>1.0503474699999999</v>
      </c>
      <c r="O2341" s="8">
        <f t="shared" ca="1" si="560"/>
        <v>1.0890665859999999</v>
      </c>
      <c r="P2341" s="44">
        <v>0</v>
      </c>
      <c r="Q2341" s="42">
        <f t="shared" ca="1" si="561"/>
        <v>147782.23229466999</v>
      </c>
      <c r="R2341" s="42"/>
      <c r="S2341" s="34">
        <f t="shared" si="562"/>
        <v>0</v>
      </c>
      <c r="T2341" s="34"/>
    </row>
    <row r="2342" spans="1:20" x14ac:dyDescent="0.2">
      <c r="A2342" s="38">
        <f t="shared" si="564"/>
        <v>44355</v>
      </c>
      <c r="B2342" s="96">
        <f t="shared" ca="1" si="552"/>
        <v>1807508.8144502291</v>
      </c>
      <c r="C2342" s="42">
        <f t="shared" ca="1" si="553"/>
        <v>1659233.1527636591</v>
      </c>
      <c r="D2342" s="34"/>
      <c r="E2342" s="40">
        <f ca="1">IF(A2342&lt;$B$1,VLOOKUP(A2342,[1]DI!$A$4:$B$15000,2,FALSE),0)</f>
        <v>3.4000000000000002E-2</v>
      </c>
      <c r="F2342" s="41">
        <f t="shared" ca="1" si="563"/>
        <v>1.00013268648495</v>
      </c>
      <c r="G2342" s="41">
        <f ca="1">(TRUNC(PRODUCT($F$11:$F2341),16))</f>
        <v>1.6517280843936599</v>
      </c>
      <c r="H2342" s="42">
        <f t="shared" ca="1" si="554"/>
        <v>1.59279356520284</v>
      </c>
      <c r="I2342" s="42">
        <f t="shared" ca="1" si="555"/>
        <v>1.0370007299999999</v>
      </c>
      <c r="J2342" s="40">
        <f t="shared" si="565"/>
        <v>3.5999999999999997E-2</v>
      </c>
      <c r="K2342" s="98">
        <f t="shared" si="556"/>
        <v>43840</v>
      </c>
      <c r="L2342" s="43">
        <f t="shared" si="557"/>
        <v>351</v>
      </c>
      <c r="M2342" s="44">
        <f t="shared" si="558"/>
        <v>351</v>
      </c>
      <c r="N2342" s="8">
        <f t="shared" si="559"/>
        <v>1.0504948919999999</v>
      </c>
      <c r="O2342" s="8">
        <f t="shared" ca="1" si="560"/>
        <v>1.08936397</v>
      </c>
      <c r="P2342" s="44">
        <v>0</v>
      </c>
      <c r="Q2342" s="42">
        <f t="shared" ca="1" si="561"/>
        <v>148275.66168657001</v>
      </c>
      <c r="R2342" s="42"/>
      <c r="S2342" s="34">
        <f t="shared" si="562"/>
        <v>0</v>
      </c>
      <c r="T2342" s="34"/>
    </row>
    <row r="2343" spans="1:20" x14ac:dyDescent="0.2">
      <c r="A2343" s="38">
        <f t="shared" si="564"/>
        <v>44356</v>
      </c>
      <c r="B2343" s="96">
        <f t="shared" ca="1" si="552"/>
        <v>1808002.3633069191</v>
      </c>
      <c r="C2343" s="42">
        <f t="shared" ca="1" si="553"/>
        <v>1659233.1527636591</v>
      </c>
      <c r="D2343" s="34"/>
      <c r="E2343" s="40">
        <f ca="1">IF(A2343&lt;$B$1,VLOOKUP(A2343,[1]DI!$A$4:$B$15000,2,FALSE),0)</f>
        <v>3.4000000000000002E-2</v>
      </c>
      <c r="F2343" s="41">
        <f t="shared" ca="1" si="563"/>
        <v>1.00013268648495</v>
      </c>
      <c r="G2343" s="41">
        <f ca="1">(TRUNC(PRODUCT($F$11:$F2342),16))</f>
        <v>1.65194724638727</v>
      </c>
      <c r="H2343" s="42">
        <f t="shared" ca="1" si="554"/>
        <v>1.59279356520284</v>
      </c>
      <c r="I2343" s="42">
        <f t="shared" ca="1" si="555"/>
        <v>1.0371383199999999</v>
      </c>
      <c r="J2343" s="40">
        <f t="shared" si="565"/>
        <v>3.5999999999999997E-2</v>
      </c>
      <c r="K2343" s="98">
        <f t="shared" si="556"/>
        <v>43840</v>
      </c>
      <c r="L2343" s="43">
        <f t="shared" si="557"/>
        <v>352</v>
      </c>
      <c r="M2343" s="44">
        <f t="shared" si="558"/>
        <v>352</v>
      </c>
      <c r="N2343" s="8">
        <f t="shared" si="559"/>
        <v>1.050642335</v>
      </c>
      <c r="O2343" s="8">
        <f t="shared" ca="1" si="560"/>
        <v>1.0896614259999999</v>
      </c>
      <c r="P2343" s="44">
        <v>0</v>
      </c>
      <c r="Q2343" s="42">
        <f t="shared" ca="1" si="561"/>
        <v>148769.21054326001</v>
      </c>
      <c r="R2343" s="42"/>
      <c r="S2343" s="34">
        <f t="shared" si="562"/>
        <v>0</v>
      </c>
      <c r="T2343" s="34"/>
    </row>
    <row r="2344" spans="1:20" x14ac:dyDescent="0.2">
      <c r="A2344" s="38">
        <f t="shared" si="564"/>
        <v>44357</v>
      </c>
      <c r="B2344" s="96">
        <f t="shared" ca="1" si="552"/>
        <v>1808496.0697907591</v>
      </c>
      <c r="C2344" s="42">
        <f t="shared" ca="1" si="553"/>
        <v>1659233.1527636591</v>
      </c>
      <c r="D2344" s="34"/>
      <c r="E2344" s="40">
        <f ca="1">IF(A2344&lt;$B$1,VLOOKUP(A2344,[1]DI!$A$4:$B$15000,2,FALSE),0)</f>
        <v>3.4000000000000002E-2</v>
      </c>
      <c r="F2344" s="41">
        <f t="shared" ca="1" si="563"/>
        <v>1.00013268648495</v>
      </c>
      <c r="G2344" s="41">
        <f ca="1">(TRUNC(PRODUCT($F$11:$F2343),16))</f>
        <v>1.6521664374607099</v>
      </c>
      <c r="H2344" s="42">
        <f t="shared" ca="1" si="554"/>
        <v>1.59279356520284</v>
      </c>
      <c r="I2344" s="42">
        <f t="shared" ca="1" si="555"/>
        <v>1.03727594</v>
      </c>
      <c r="J2344" s="40">
        <f t="shared" si="565"/>
        <v>3.5999999999999997E-2</v>
      </c>
      <c r="K2344" s="98">
        <f t="shared" si="556"/>
        <v>43840</v>
      </c>
      <c r="L2344" s="43">
        <f t="shared" si="557"/>
        <v>353</v>
      </c>
      <c r="M2344" s="44">
        <f t="shared" si="558"/>
        <v>353</v>
      </c>
      <c r="N2344" s="8">
        <f t="shared" si="559"/>
        <v>1.0507897989999999</v>
      </c>
      <c r="O2344" s="8">
        <f t="shared" ca="1" si="560"/>
        <v>1.089958977</v>
      </c>
      <c r="P2344" s="44">
        <v>0</v>
      </c>
      <c r="Q2344" s="42">
        <f t="shared" ca="1" si="561"/>
        <v>149262.91702709999</v>
      </c>
      <c r="R2344" s="42"/>
      <c r="S2344" s="34">
        <f t="shared" si="562"/>
        <v>0</v>
      </c>
      <c r="T2344" s="34"/>
    </row>
    <row r="2345" spans="1:20" x14ac:dyDescent="0.2">
      <c r="A2345" s="38">
        <f t="shared" si="564"/>
        <v>44358</v>
      </c>
      <c r="B2345" s="96">
        <f t="shared" ca="1" si="552"/>
        <v>1808989.894080149</v>
      </c>
      <c r="C2345" s="42">
        <f t="shared" ca="1" si="553"/>
        <v>1659233.1527636591</v>
      </c>
      <c r="D2345" s="34"/>
      <c r="E2345" s="40">
        <f ca="1">IF(A2345&lt;$B$1,VLOOKUP(A2345,[1]DI!$A$4:$B$15000,2,FALSE),0)</f>
        <v>3.4000000000000002E-2</v>
      </c>
      <c r="F2345" s="41">
        <f t="shared" ca="1" si="563"/>
        <v>1.00013268648495</v>
      </c>
      <c r="G2345" s="41">
        <f ca="1">(TRUNC(PRODUCT($F$11:$F2344),16))</f>
        <v>1.6523856576178499</v>
      </c>
      <c r="H2345" s="42">
        <f t="shared" ca="1" si="554"/>
        <v>1.59279356520284</v>
      </c>
      <c r="I2345" s="42">
        <f t="shared" ca="1" si="555"/>
        <v>1.03741357</v>
      </c>
      <c r="J2345" s="40">
        <f t="shared" si="565"/>
        <v>3.5999999999999997E-2</v>
      </c>
      <c r="K2345" s="98">
        <f t="shared" si="556"/>
        <v>43840</v>
      </c>
      <c r="L2345" s="43">
        <f t="shared" si="557"/>
        <v>354</v>
      </c>
      <c r="M2345" s="44">
        <f t="shared" si="558"/>
        <v>354</v>
      </c>
      <c r="N2345" s="8">
        <f t="shared" si="559"/>
        <v>1.0509372830000001</v>
      </c>
      <c r="O2345" s="8">
        <f t="shared" ca="1" si="560"/>
        <v>1.0902565989999999</v>
      </c>
      <c r="P2345" s="44">
        <v>0</v>
      </c>
      <c r="Q2345" s="42">
        <f t="shared" ca="1" si="561"/>
        <v>149756.74131648999</v>
      </c>
      <c r="R2345" s="42"/>
      <c r="S2345" s="34">
        <f t="shared" si="562"/>
        <v>0</v>
      </c>
      <c r="T2345" s="34"/>
    </row>
    <row r="2346" spans="1:20" x14ac:dyDescent="0.2">
      <c r="A2346" s="38">
        <f t="shared" si="564"/>
        <v>44359</v>
      </c>
      <c r="B2346" s="96">
        <f t="shared" ref="B2346:B2409" ca="1" si="566">C2346+Q2346</f>
        <v>1809483.856085889</v>
      </c>
      <c r="C2346" s="42">
        <f t="shared" ref="C2346:C2409" ca="1" si="567">(C2345-S2345)</f>
        <v>1659233.1527636591</v>
      </c>
      <c r="D2346" s="34"/>
      <c r="E2346" s="40">
        <f ca="1">IF(A2346&lt;$B$1,VLOOKUP(A2346,[1]DI!$A$4:$B$15000,2,FALSE),0)</f>
        <v>0</v>
      </c>
      <c r="F2346" s="41">
        <f t="shared" ca="1" si="563"/>
        <v>1</v>
      </c>
      <c r="G2346" s="41">
        <f ca="1">(TRUNC(PRODUCT($F$11:$F2345),16))</f>
        <v>1.6526049068625399</v>
      </c>
      <c r="H2346" s="42">
        <f t="shared" ref="H2346:H2409" ca="1" si="568">IF(P2345&gt;0,G2345,H2345)</f>
        <v>1.59279356520284</v>
      </c>
      <c r="I2346" s="42">
        <f t="shared" ref="I2346:I2409" ca="1" si="569">ROUND(G2346/H2346,8)</f>
        <v>1.0375512200000001</v>
      </c>
      <c r="J2346" s="40">
        <f t="shared" si="565"/>
        <v>3.5999999999999997E-2</v>
      </c>
      <c r="K2346" s="98">
        <f t="shared" ref="K2346:K2409" si="570">IF(P2345&gt;0,A2345,K2345)</f>
        <v>43840</v>
      </c>
      <c r="L2346" s="43">
        <f t="shared" ref="L2346:L2409" si="571">IF(A2346&gt;K2346,IF(NETWORKDAYS(K2346,A2346,$W$12:$W$197)-1=0,1,NETWORKDAYS(K2346,A2346,$W$12:$W$197)-1),0)</f>
        <v>354</v>
      </c>
      <c r="M2346" s="44">
        <f t="shared" ref="M2346:M2409" si="572">IF(AND(L2346=1,L2345=1),1,IF(L2346&gt;0,IF(L2346=L2345,L2346+1,L2346),0))</f>
        <v>355</v>
      </c>
      <c r="N2346" s="8">
        <f t="shared" ref="N2346:N2409" si="573">ROUND((J2346+1)^(M2346/252),9)</f>
        <v>1.051084788</v>
      </c>
      <c r="O2346" s="8">
        <f t="shared" ref="O2346:O2409" ca="1" si="574">ROUND(I2346*N2346,9)</f>
        <v>1.0905543040000001</v>
      </c>
      <c r="P2346" s="44">
        <v>0</v>
      </c>
      <c r="Q2346" s="42">
        <f t="shared" ref="Q2346:Q2409" ca="1" si="575">TRUNC(((O2346-1)*C2346),8)</f>
        <v>150250.70332222999</v>
      </c>
      <c r="R2346" s="42"/>
      <c r="S2346" s="34">
        <f t="shared" ref="S2346:S2409" si="576">IF(T2346&gt;0,T2346-Q2346,0)</f>
        <v>0</v>
      </c>
      <c r="T2346" s="34"/>
    </row>
    <row r="2347" spans="1:20" x14ac:dyDescent="0.2">
      <c r="A2347" s="38">
        <f t="shared" si="564"/>
        <v>44360</v>
      </c>
      <c r="B2347" s="96">
        <f t="shared" ca="1" si="566"/>
        <v>1809483.856085889</v>
      </c>
      <c r="C2347" s="42">
        <f t="shared" ca="1" si="567"/>
        <v>1659233.1527636591</v>
      </c>
      <c r="D2347" s="34"/>
      <c r="E2347" s="40">
        <f ca="1">IF(A2347&lt;$B$1,VLOOKUP(A2347,[1]DI!$A$4:$B$15000,2,FALSE),0)</f>
        <v>0</v>
      </c>
      <c r="F2347" s="41">
        <f t="shared" ca="1" si="563"/>
        <v>1</v>
      </c>
      <c r="G2347" s="41">
        <f ca="1">(TRUNC(PRODUCT($F$11:$F2346),16))</f>
        <v>1.6526049068625399</v>
      </c>
      <c r="H2347" s="42">
        <f t="shared" ca="1" si="568"/>
        <v>1.59279356520284</v>
      </c>
      <c r="I2347" s="42">
        <f t="shared" ca="1" si="569"/>
        <v>1.0375512200000001</v>
      </c>
      <c r="J2347" s="40">
        <f t="shared" si="565"/>
        <v>3.5999999999999997E-2</v>
      </c>
      <c r="K2347" s="98">
        <f t="shared" si="570"/>
        <v>43840</v>
      </c>
      <c r="L2347" s="43">
        <f t="shared" si="571"/>
        <v>354</v>
      </c>
      <c r="M2347" s="44">
        <f t="shared" si="572"/>
        <v>355</v>
      </c>
      <c r="N2347" s="8">
        <f t="shared" si="573"/>
        <v>1.051084788</v>
      </c>
      <c r="O2347" s="8">
        <f t="shared" ca="1" si="574"/>
        <v>1.0905543040000001</v>
      </c>
      <c r="P2347" s="44">
        <v>0</v>
      </c>
      <c r="Q2347" s="42">
        <f t="shared" ca="1" si="575"/>
        <v>150250.70332222999</v>
      </c>
      <c r="R2347" s="42"/>
      <c r="S2347" s="34">
        <f t="shared" si="576"/>
        <v>0</v>
      </c>
      <c r="T2347" s="34"/>
    </row>
    <row r="2348" spans="1:20" x14ac:dyDescent="0.2">
      <c r="A2348" s="38">
        <f t="shared" si="564"/>
        <v>44361</v>
      </c>
      <c r="B2348" s="96">
        <f t="shared" ca="1" si="566"/>
        <v>1809483.856085889</v>
      </c>
      <c r="C2348" s="42">
        <f t="shared" ca="1" si="567"/>
        <v>1659233.1527636591</v>
      </c>
      <c r="D2348" s="34"/>
      <c r="E2348" s="40">
        <f ca="1">IF(A2348&lt;$B$1,VLOOKUP(A2348,[1]DI!$A$4:$B$15000,2,FALSE),0)</f>
        <v>3.4000000000000002E-2</v>
      </c>
      <c r="F2348" s="41">
        <f t="shared" ca="1" si="563"/>
        <v>1.00013268648495</v>
      </c>
      <c r="G2348" s="41">
        <f ca="1">(TRUNC(PRODUCT($F$11:$F2347),16))</f>
        <v>1.6526049068625399</v>
      </c>
      <c r="H2348" s="42">
        <f t="shared" ca="1" si="568"/>
        <v>1.59279356520284</v>
      </c>
      <c r="I2348" s="42">
        <f t="shared" ca="1" si="569"/>
        <v>1.0375512200000001</v>
      </c>
      <c r="J2348" s="40">
        <f t="shared" si="565"/>
        <v>3.5999999999999997E-2</v>
      </c>
      <c r="K2348" s="98">
        <f t="shared" si="570"/>
        <v>43840</v>
      </c>
      <c r="L2348" s="43">
        <f t="shared" si="571"/>
        <v>355</v>
      </c>
      <c r="M2348" s="44">
        <f t="shared" si="572"/>
        <v>355</v>
      </c>
      <c r="N2348" s="8">
        <f t="shared" si="573"/>
        <v>1.051084788</v>
      </c>
      <c r="O2348" s="8">
        <f t="shared" ca="1" si="574"/>
        <v>1.0905543040000001</v>
      </c>
      <c r="P2348" s="44">
        <v>0</v>
      </c>
      <c r="Q2348" s="42">
        <f t="shared" ca="1" si="575"/>
        <v>150250.70332222999</v>
      </c>
      <c r="R2348" s="42"/>
      <c r="S2348" s="34">
        <f t="shared" si="576"/>
        <v>0</v>
      </c>
      <c r="T2348" s="34"/>
    </row>
    <row r="2349" spans="1:20" x14ac:dyDescent="0.2">
      <c r="A2349" s="38">
        <f t="shared" si="564"/>
        <v>44362</v>
      </c>
      <c r="B2349" s="96">
        <f t="shared" ca="1" si="566"/>
        <v>1809977.9574672191</v>
      </c>
      <c r="C2349" s="42">
        <f t="shared" ca="1" si="567"/>
        <v>1659233.1527636591</v>
      </c>
      <c r="D2349" s="34"/>
      <c r="E2349" s="40">
        <f ca="1">IF(A2349&lt;$B$1,VLOOKUP(A2349,[1]DI!$A$4:$B$15000,2,FALSE),0)</f>
        <v>3.4000000000000002E-2</v>
      </c>
      <c r="F2349" s="41">
        <f t="shared" ca="1" si="563"/>
        <v>1.00013268648495</v>
      </c>
      <c r="G2349" s="41">
        <f ca="1">(TRUNC(PRODUCT($F$11:$F2348),16))</f>
        <v>1.65282418519865</v>
      </c>
      <c r="H2349" s="42">
        <f t="shared" ca="1" si="568"/>
        <v>1.59279356520284</v>
      </c>
      <c r="I2349" s="42">
        <f t="shared" ca="1" si="569"/>
        <v>1.0376888900000001</v>
      </c>
      <c r="J2349" s="40">
        <f t="shared" si="565"/>
        <v>3.5999999999999997E-2</v>
      </c>
      <c r="K2349" s="98">
        <f t="shared" si="570"/>
        <v>43840</v>
      </c>
      <c r="L2349" s="43">
        <f t="shared" si="571"/>
        <v>356</v>
      </c>
      <c r="M2349" s="44">
        <f t="shared" si="572"/>
        <v>356</v>
      </c>
      <c r="N2349" s="8">
        <f t="shared" si="573"/>
        <v>1.0512323139999999</v>
      </c>
      <c r="O2349" s="8">
        <f t="shared" ca="1" si="574"/>
        <v>1.0908520930000001</v>
      </c>
      <c r="P2349" s="44">
        <v>0</v>
      </c>
      <c r="Q2349" s="42">
        <f t="shared" ca="1" si="575"/>
        <v>150744.80470355999</v>
      </c>
      <c r="R2349" s="42"/>
      <c r="S2349" s="34">
        <f t="shared" si="576"/>
        <v>0</v>
      </c>
      <c r="T2349" s="34"/>
    </row>
    <row r="2350" spans="1:20" x14ac:dyDescent="0.2">
      <c r="A2350" s="38">
        <f t="shared" si="564"/>
        <v>44363</v>
      </c>
      <c r="B2350" s="96">
        <f t="shared" ca="1" si="566"/>
        <v>1810472.1949056692</v>
      </c>
      <c r="C2350" s="42">
        <f t="shared" ca="1" si="567"/>
        <v>1659233.1527636591</v>
      </c>
      <c r="D2350" s="34"/>
      <c r="E2350" s="40">
        <f ca="1">IF(A2350&lt;$B$1,VLOOKUP(A2350,[1]DI!$A$4:$B$15000,2,FALSE),0)</f>
        <v>3.4000000000000002E-2</v>
      </c>
      <c r="F2350" s="41">
        <f t="shared" ca="1" si="563"/>
        <v>1.00013268648495</v>
      </c>
      <c r="G2350" s="41">
        <f ca="1">(TRUNC(PRODUCT($F$11:$F2349),16))</f>
        <v>1.6530434926300199</v>
      </c>
      <c r="H2350" s="42">
        <f t="shared" ca="1" si="568"/>
        <v>1.59279356520284</v>
      </c>
      <c r="I2350" s="42">
        <f t="shared" ca="1" si="569"/>
        <v>1.0378265799999999</v>
      </c>
      <c r="J2350" s="40">
        <f t="shared" si="565"/>
        <v>3.5999999999999997E-2</v>
      </c>
      <c r="K2350" s="98">
        <f t="shared" si="570"/>
        <v>43840</v>
      </c>
      <c r="L2350" s="43">
        <f t="shared" si="571"/>
        <v>357</v>
      </c>
      <c r="M2350" s="44">
        <f t="shared" si="572"/>
        <v>357</v>
      </c>
      <c r="N2350" s="8">
        <f t="shared" si="573"/>
        <v>1.0513798599999999</v>
      </c>
      <c r="O2350" s="8">
        <f t="shared" ca="1" si="574"/>
        <v>1.091149964</v>
      </c>
      <c r="P2350" s="44">
        <v>0</v>
      </c>
      <c r="Q2350" s="42">
        <f t="shared" ca="1" si="575"/>
        <v>151239.04214201</v>
      </c>
      <c r="R2350" s="42"/>
      <c r="S2350" s="34">
        <f t="shared" si="576"/>
        <v>0</v>
      </c>
      <c r="T2350" s="34"/>
    </row>
    <row r="2351" spans="1:20" x14ac:dyDescent="0.2">
      <c r="A2351" s="38">
        <f t="shared" si="564"/>
        <v>44364</v>
      </c>
      <c r="B2351" s="96">
        <f t="shared" ca="1" si="566"/>
        <v>1810966.5551273692</v>
      </c>
      <c r="C2351" s="42">
        <f t="shared" ca="1" si="567"/>
        <v>1659233.1527636591</v>
      </c>
      <c r="D2351" s="34"/>
      <c r="E2351" s="40">
        <f ca="1">IF(A2351&lt;$B$1,VLOOKUP(A2351,[1]DI!$A$4:$B$15000,2,FALSE),0)</f>
        <v>4.1500000000000002E-2</v>
      </c>
      <c r="F2351" s="41">
        <f t="shared" ca="1" si="563"/>
        <v>1.0001613700890699</v>
      </c>
      <c r="G2351" s="41">
        <f ca="1">(TRUNC(PRODUCT($F$11:$F2350),16))</f>
        <v>1.65326282916053</v>
      </c>
      <c r="H2351" s="42">
        <f t="shared" ca="1" si="568"/>
        <v>1.59279356520284</v>
      </c>
      <c r="I2351" s="42">
        <f t="shared" ca="1" si="569"/>
        <v>1.03796428</v>
      </c>
      <c r="J2351" s="40">
        <f t="shared" si="565"/>
        <v>3.5999999999999997E-2</v>
      </c>
      <c r="K2351" s="98">
        <f t="shared" si="570"/>
        <v>43840</v>
      </c>
      <c r="L2351" s="43">
        <f t="shared" si="571"/>
        <v>358</v>
      </c>
      <c r="M2351" s="44">
        <f t="shared" si="572"/>
        <v>358</v>
      </c>
      <c r="N2351" s="8">
        <f t="shared" si="573"/>
        <v>1.0515274269999999</v>
      </c>
      <c r="O2351" s="8">
        <f t="shared" ca="1" si="574"/>
        <v>1.091447909</v>
      </c>
      <c r="P2351" s="44">
        <v>0</v>
      </c>
      <c r="Q2351" s="42">
        <f t="shared" ca="1" si="575"/>
        <v>151733.40236370999</v>
      </c>
      <c r="R2351" s="42"/>
      <c r="S2351" s="34">
        <f t="shared" si="576"/>
        <v>0</v>
      </c>
      <c r="T2351" s="34"/>
    </row>
    <row r="2352" spans="1:20" x14ac:dyDescent="0.2">
      <c r="A2352" s="38">
        <f t="shared" si="564"/>
        <v>44365</v>
      </c>
      <c r="B2352" s="96">
        <f t="shared" ca="1" si="566"/>
        <v>1811513.0169292991</v>
      </c>
      <c r="C2352" s="42">
        <f t="shared" ca="1" si="567"/>
        <v>1659233.1527636591</v>
      </c>
      <c r="D2352" s="34"/>
      <c r="E2352" s="40">
        <f ca="1">IF(A2352&lt;$B$1,VLOOKUP(A2352,[1]DI!$A$4:$B$15000,2,FALSE),0)</f>
        <v>4.1500000000000002E-2</v>
      </c>
      <c r="F2352" s="41">
        <f t="shared" ca="1" si="563"/>
        <v>1.0001613700890699</v>
      </c>
      <c r="G2352" s="41">
        <f ca="1">(TRUNC(PRODUCT($F$11:$F2351),16))</f>
        <v>1.65352961633053</v>
      </c>
      <c r="H2352" s="42">
        <f t="shared" ca="1" si="568"/>
        <v>1.59279356520284</v>
      </c>
      <c r="I2352" s="42">
        <f t="shared" ca="1" si="569"/>
        <v>1.0381317800000001</v>
      </c>
      <c r="J2352" s="40">
        <f t="shared" si="565"/>
        <v>3.5999999999999997E-2</v>
      </c>
      <c r="K2352" s="98">
        <f t="shared" si="570"/>
        <v>43840</v>
      </c>
      <c r="L2352" s="43">
        <f t="shared" si="571"/>
        <v>359</v>
      </c>
      <c r="M2352" s="44">
        <f t="shared" si="572"/>
        <v>359</v>
      </c>
      <c r="N2352" s="8">
        <f t="shared" si="573"/>
        <v>1.051675015</v>
      </c>
      <c r="O2352" s="8">
        <f t="shared" ca="1" si="574"/>
        <v>1.091777255</v>
      </c>
      <c r="P2352" s="44">
        <v>0</v>
      </c>
      <c r="Q2352" s="42">
        <f t="shared" ca="1" si="575"/>
        <v>152279.86416564</v>
      </c>
      <c r="R2352" s="42"/>
      <c r="S2352" s="34">
        <f t="shared" si="576"/>
        <v>0</v>
      </c>
      <c r="T2352" s="34"/>
    </row>
    <row r="2353" spans="1:20" x14ac:dyDescent="0.2">
      <c r="A2353" s="38">
        <f t="shared" si="564"/>
        <v>44366</v>
      </c>
      <c r="B2353" s="96">
        <f t="shared" ca="1" si="566"/>
        <v>1812059.6313806791</v>
      </c>
      <c r="C2353" s="42">
        <f t="shared" ca="1" si="567"/>
        <v>1659233.1527636591</v>
      </c>
      <c r="D2353" s="34"/>
      <c r="E2353" s="40">
        <f ca="1">IF(A2353&lt;$B$1,VLOOKUP(A2353,[1]DI!$A$4:$B$15000,2,FALSE),0)</f>
        <v>0</v>
      </c>
      <c r="F2353" s="41">
        <f t="shared" ca="1" si="563"/>
        <v>1</v>
      </c>
      <c r="G2353" s="41">
        <f ca="1">(TRUNC(PRODUCT($F$11:$F2352),16))</f>
        <v>1.6537964465519901</v>
      </c>
      <c r="H2353" s="42">
        <f t="shared" ca="1" si="568"/>
        <v>1.59279356520284</v>
      </c>
      <c r="I2353" s="42">
        <f t="shared" ca="1" si="569"/>
        <v>1.0382993</v>
      </c>
      <c r="J2353" s="40">
        <f t="shared" si="565"/>
        <v>3.5999999999999997E-2</v>
      </c>
      <c r="K2353" s="98">
        <f t="shared" si="570"/>
        <v>43840</v>
      </c>
      <c r="L2353" s="43">
        <f t="shared" si="571"/>
        <v>359</v>
      </c>
      <c r="M2353" s="44">
        <f t="shared" si="572"/>
        <v>360</v>
      </c>
      <c r="N2353" s="8">
        <f t="shared" si="573"/>
        <v>1.0518226230000001</v>
      </c>
      <c r="O2353" s="8">
        <f t="shared" ca="1" si="574"/>
        <v>1.0921066930000001</v>
      </c>
      <c r="P2353" s="44">
        <v>0</v>
      </c>
      <c r="Q2353" s="42">
        <f t="shared" ca="1" si="575"/>
        <v>152826.47861702001</v>
      </c>
      <c r="R2353" s="42"/>
      <c r="S2353" s="34">
        <f t="shared" si="576"/>
        <v>0</v>
      </c>
      <c r="T2353" s="34"/>
    </row>
    <row r="2354" spans="1:20" x14ac:dyDescent="0.2">
      <c r="A2354" s="38">
        <f t="shared" si="564"/>
        <v>44367</v>
      </c>
      <c r="B2354" s="96">
        <f t="shared" ca="1" si="566"/>
        <v>1812059.6313806791</v>
      </c>
      <c r="C2354" s="42">
        <f t="shared" ca="1" si="567"/>
        <v>1659233.1527636591</v>
      </c>
      <c r="D2354" s="34"/>
      <c r="E2354" s="40">
        <f ca="1">IF(A2354&lt;$B$1,VLOOKUP(A2354,[1]DI!$A$4:$B$15000,2,FALSE),0)</f>
        <v>0</v>
      </c>
      <c r="F2354" s="41">
        <f t="shared" ca="1" si="563"/>
        <v>1</v>
      </c>
      <c r="G2354" s="41">
        <f ca="1">(TRUNC(PRODUCT($F$11:$F2353),16))</f>
        <v>1.6537964465519901</v>
      </c>
      <c r="H2354" s="42">
        <f t="shared" ca="1" si="568"/>
        <v>1.59279356520284</v>
      </c>
      <c r="I2354" s="42">
        <f t="shared" ca="1" si="569"/>
        <v>1.0382993</v>
      </c>
      <c r="J2354" s="40">
        <f t="shared" si="565"/>
        <v>3.5999999999999997E-2</v>
      </c>
      <c r="K2354" s="98">
        <f t="shared" si="570"/>
        <v>43840</v>
      </c>
      <c r="L2354" s="43">
        <f t="shared" si="571"/>
        <v>359</v>
      </c>
      <c r="M2354" s="44">
        <f t="shared" si="572"/>
        <v>360</v>
      </c>
      <c r="N2354" s="8">
        <f t="shared" si="573"/>
        <v>1.0518226230000001</v>
      </c>
      <c r="O2354" s="8">
        <f t="shared" ca="1" si="574"/>
        <v>1.0921066930000001</v>
      </c>
      <c r="P2354" s="44">
        <v>0</v>
      </c>
      <c r="Q2354" s="42">
        <f t="shared" ca="1" si="575"/>
        <v>152826.47861702001</v>
      </c>
      <c r="R2354" s="42"/>
      <c r="S2354" s="34">
        <f t="shared" si="576"/>
        <v>0</v>
      </c>
      <c r="T2354" s="34"/>
    </row>
    <row r="2355" spans="1:20" x14ac:dyDescent="0.2">
      <c r="A2355" s="38">
        <f t="shared" si="564"/>
        <v>44368</v>
      </c>
      <c r="B2355" s="96">
        <f t="shared" ca="1" si="566"/>
        <v>1812059.6313806791</v>
      </c>
      <c r="C2355" s="42">
        <f t="shared" ca="1" si="567"/>
        <v>1659233.1527636591</v>
      </c>
      <c r="D2355" s="34"/>
      <c r="E2355" s="40">
        <f ca="1">IF(A2355&lt;$B$1,VLOOKUP(A2355,[1]DI!$A$4:$B$15000,2,FALSE),0)</f>
        <v>4.1500000000000002E-2</v>
      </c>
      <c r="F2355" s="41">
        <f t="shared" ca="1" si="563"/>
        <v>1.0001613700890699</v>
      </c>
      <c r="G2355" s="41">
        <f ca="1">(TRUNC(PRODUCT($F$11:$F2354),16))</f>
        <v>1.6537964465519901</v>
      </c>
      <c r="H2355" s="42">
        <f t="shared" ca="1" si="568"/>
        <v>1.59279356520284</v>
      </c>
      <c r="I2355" s="42">
        <f t="shared" ca="1" si="569"/>
        <v>1.0382993</v>
      </c>
      <c r="J2355" s="40">
        <f t="shared" si="565"/>
        <v>3.5999999999999997E-2</v>
      </c>
      <c r="K2355" s="98">
        <f t="shared" si="570"/>
        <v>43840</v>
      </c>
      <c r="L2355" s="43">
        <f t="shared" si="571"/>
        <v>360</v>
      </c>
      <c r="M2355" s="44">
        <f t="shared" si="572"/>
        <v>360</v>
      </c>
      <c r="N2355" s="8">
        <f t="shared" si="573"/>
        <v>1.0518226230000001</v>
      </c>
      <c r="O2355" s="8">
        <f t="shared" ca="1" si="574"/>
        <v>1.0921066930000001</v>
      </c>
      <c r="P2355" s="44">
        <v>0</v>
      </c>
      <c r="Q2355" s="42">
        <f t="shared" ca="1" si="575"/>
        <v>152826.47861702001</v>
      </c>
      <c r="R2355" s="42"/>
      <c r="S2355" s="34">
        <f t="shared" si="576"/>
        <v>0</v>
      </c>
      <c r="T2355" s="34"/>
    </row>
    <row r="2356" spans="1:20" x14ac:dyDescent="0.2">
      <c r="A2356" s="38">
        <f t="shared" si="564"/>
        <v>44369</v>
      </c>
      <c r="B2356" s="96">
        <f t="shared" ca="1" si="566"/>
        <v>1812606.4183923092</v>
      </c>
      <c r="C2356" s="42">
        <f t="shared" ca="1" si="567"/>
        <v>1659233.1527636591</v>
      </c>
      <c r="D2356" s="34"/>
      <c r="E2356" s="40">
        <f ca="1">IF(A2356&lt;$B$1,VLOOKUP(A2356,[1]DI!$A$4:$B$15000,2,FALSE),0)</f>
        <v>4.1500000000000002E-2</v>
      </c>
      <c r="F2356" s="41">
        <f t="shared" ca="1" si="563"/>
        <v>1.0001613700890699</v>
      </c>
      <c r="G2356" s="41">
        <f ca="1">(TRUNC(PRODUCT($F$11:$F2355),16))</f>
        <v>1.6540633198318799</v>
      </c>
      <c r="H2356" s="42">
        <f t="shared" ca="1" si="568"/>
        <v>1.59279356520284</v>
      </c>
      <c r="I2356" s="42">
        <f t="shared" ca="1" si="569"/>
        <v>1.0384668500000001</v>
      </c>
      <c r="J2356" s="40">
        <f t="shared" si="565"/>
        <v>3.5999999999999997E-2</v>
      </c>
      <c r="K2356" s="98">
        <f t="shared" si="570"/>
        <v>43840</v>
      </c>
      <c r="L2356" s="43">
        <f t="shared" si="571"/>
        <v>361</v>
      </c>
      <c r="M2356" s="44">
        <f t="shared" si="572"/>
        <v>361</v>
      </c>
      <c r="N2356" s="8">
        <f t="shared" si="573"/>
        <v>1.0519702529999999</v>
      </c>
      <c r="O2356" s="8">
        <f t="shared" ca="1" si="574"/>
        <v>1.0924362350000001</v>
      </c>
      <c r="P2356" s="44">
        <v>0</v>
      </c>
      <c r="Q2356" s="42">
        <f t="shared" ca="1" si="575"/>
        <v>153373.26562865</v>
      </c>
      <c r="R2356" s="42"/>
      <c r="S2356" s="34">
        <f t="shared" si="576"/>
        <v>0</v>
      </c>
      <c r="T2356" s="34"/>
    </row>
    <row r="2357" spans="1:20" x14ac:dyDescent="0.2">
      <c r="A2357" s="38">
        <f t="shared" si="564"/>
        <v>44370</v>
      </c>
      <c r="B2357" s="96">
        <f t="shared" ca="1" si="566"/>
        <v>1813153.3729864792</v>
      </c>
      <c r="C2357" s="42">
        <f t="shared" ca="1" si="567"/>
        <v>1659233.1527636591</v>
      </c>
      <c r="D2357" s="34"/>
      <c r="E2357" s="40">
        <f ca="1">IF(A2357&lt;$B$1,VLOOKUP(A2357,[1]DI!$A$4:$B$15000,2,FALSE),0)</f>
        <v>4.1500000000000002E-2</v>
      </c>
      <c r="F2357" s="41">
        <f t="shared" ca="1" si="563"/>
        <v>1.0001613700890699</v>
      </c>
      <c r="G2357" s="41">
        <f ca="1">(TRUNC(PRODUCT($F$11:$F2356),16))</f>
        <v>1.6543302361771199</v>
      </c>
      <c r="H2357" s="42">
        <f t="shared" ca="1" si="568"/>
        <v>1.59279356520284</v>
      </c>
      <c r="I2357" s="42">
        <f t="shared" ca="1" si="569"/>
        <v>1.0386344300000001</v>
      </c>
      <c r="J2357" s="40">
        <f t="shared" si="565"/>
        <v>3.5999999999999997E-2</v>
      </c>
      <c r="K2357" s="98">
        <f t="shared" si="570"/>
        <v>43840</v>
      </c>
      <c r="L2357" s="43">
        <f t="shared" si="571"/>
        <v>362</v>
      </c>
      <c r="M2357" s="44">
        <f t="shared" si="572"/>
        <v>362</v>
      </c>
      <c r="N2357" s="8">
        <f t="shared" si="573"/>
        <v>1.0521179030000001</v>
      </c>
      <c r="O2357" s="8">
        <f t="shared" ca="1" si="574"/>
        <v>1.092765878</v>
      </c>
      <c r="P2357" s="44">
        <v>0</v>
      </c>
      <c r="Q2357" s="42">
        <f t="shared" ca="1" si="575"/>
        <v>153920.22022282</v>
      </c>
      <c r="R2357" s="42"/>
      <c r="S2357" s="34">
        <f t="shared" si="576"/>
        <v>0</v>
      </c>
      <c r="T2357" s="34"/>
    </row>
    <row r="2358" spans="1:20" x14ac:dyDescent="0.2">
      <c r="A2358" s="38">
        <f t="shared" si="564"/>
        <v>44371</v>
      </c>
      <c r="B2358" s="96">
        <f t="shared" ca="1" si="566"/>
        <v>1813700.4802301091</v>
      </c>
      <c r="C2358" s="42">
        <f t="shared" ca="1" si="567"/>
        <v>1659233.1527636591</v>
      </c>
      <c r="D2358" s="34"/>
      <c r="E2358" s="40">
        <f ca="1">IF(A2358&lt;$B$1,VLOOKUP(A2358,[1]DI!$A$4:$B$15000,2,FALSE),0)</f>
        <v>4.1500000000000002E-2</v>
      </c>
      <c r="F2358" s="41">
        <f t="shared" ca="1" si="563"/>
        <v>1.0001613700890699</v>
      </c>
      <c r="G2358" s="41">
        <f ca="1">(TRUNC(PRODUCT($F$11:$F2357),16))</f>
        <v>1.6545971955946901</v>
      </c>
      <c r="H2358" s="42">
        <f t="shared" ca="1" si="568"/>
        <v>1.59279356520284</v>
      </c>
      <c r="I2358" s="42">
        <f t="shared" ca="1" si="569"/>
        <v>1.03880203</v>
      </c>
      <c r="J2358" s="40">
        <f t="shared" si="565"/>
        <v>3.5999999999999997E-2</v>
      </c>
      <c r="K2358" s="98">
        <f t="shared" si="570"/>
        <v>43840</v>
      </c>
      <c r="L2358" s="43">
        <f t="shared" si="571"/>
        <v>363</v>
      </c>
      <c r="M2358" s="44">
        <f t="shared" si="572"/>
        <v>363</v>
      </c>
      <c r="N2358" s="8">
        <f t="shared" si="573"/>
        <v>1.0522655729999999</v>
      </c>
      <c r="O2358" s="8">
        <f t="shared" ca="1" si="574"/>
        <v>1.093095613</v>
      </c>
      <c r="P2358" s="44">
        <v>0</v>
      </c>
      <c r="Q2358" s="42">
        <f t="shared" ca="1" si="575"/>
        <v>154467.32746644999</v>
      </c>
      <c r="R2358" s="42"/>
      <c r="S2358" s="34">
        <f t="shared" si="576"/>
        <v>0</v>
      </c>
      <c r="T2358" s="34"/>
    </row>
    <row r="2359" spans="1:20" x14ac:dyDescent="0.2">
      <c r="A2359" s="38">
        <f t="shared" si="564"/>
        <v>44372</v>
      </c>
      <c r="B2359" s="96">
        <f t="shared" ca="1" si="566"/>
        <v>1814247.778285549</v>
      </c>
      <c r="C2359" s="42">
        <f t="shared" ca="1" si="567"/>
        <v>1659233.1527636591</v>
      </c>
      <c r="D2359" s="34"/>
      <c r="E2359" s="40">
        <f ca="1">IF(A2359&lt;$B$1,VLOOKUP(A2359,[1]DI!$A$4:$B$15000,2,FALSE),0)</f>
        <v>4.1500000000000002E-2</v>
      </c>
      <c r="F2359" s="41">
        <f t="shared" ca="1" si="563"/>
        <v>1.0001613700890699</v>
      </c>
      <c r="G2359" s="41">
        <f ca="1">(TRUNC(PRODUCT($F$11:$F2358),16))</f>
        <v>1.65486419809152</v>
      </c>
      <c r="H2359" s="42">
        <f t="shared" ca="1" si="568"/>
        <v>1.59279356520284</v>
      </c>
      <c r="I2359" s="42">
        <f t="shared" ca="1" si="569"/>
        <v>1.03896967</v>
      </c>
      <c r="J2359" s="40">
        <f t="shared" si="565"/>
        <v>3.5999999999999997E-2</v>
      </c>
      <c r="K2359" s="98">
        <f t="shared" si="570"/>
        <v>43840</v>
      </c>
      <c r="L2359" s="43">
        <f t="shared" si="571"/>
        <v>364</v>
      </c>
      <c r="M2359" s="44">
        <f t="shared" si="572"/>
        <v>364</v>
      </c>
      <c r="N2359" s="8">
        <f t="shared" si="573"/>
        <v>1.052413265</v>
      </c>
      <c r="O2359" s="8">
        <f t="shared" ca="1" si="574"/>
        <v>1.093425463</v>
      </c>
      <c r="P2359" s="44">
        <v>0</v>
      </c>
      <c r="Q2359" s="42">
        <f t="shared" ca="1" si="575"/>
        <v>155014.62552189</v>
      </c>
      <c r="R2359" s="42"/>
      <c r="S2359" s="34">
        <f t="shared" si="576"/>
        <v>0</v>
      </c>
      <c r="T2359" s="34"/>
    </row>
    <row r="2360" spans="1:20" x14ac:dyDescent="0.2">
      <c r="A2360" s="38">
        <f t="shared" si="564"/>
        <v>44373</v>
      </c>
      <c r="B2360" s="96">
        <f t="shared" ca="1" si="566"/>
        <v>1814795.2090796391</v>
      </c>
      <c r="C2360" s="42">
        <f t="shared" ca="1" si="567"/>
        <v>1659233.1527636591</v>
      </c>
      <c r="D2360" s="34"/>
      <c r="E2360" s="40">
        <f ca="1">IF(A2360&lt;$B$1,VLOOKUP(A2360,[1]DI!$A$4:$B$15000,2,FALSE),0)</f>
        <v>0</v>
      </c>
      <c r="F2360" s="41">
        <f t="shared" ca="1" si="563"/>
        <v>1</v>
      </c>
      <c r="G2360" s="41">
        <f ca="1">(TRUNC(PRODUCT($F$11:$F2359),16))</f>
        <v>1.65513124367456</v>
      </c>
      <c r="H2360" s="42">
        <f t="shared" ca="1" si="568"/>
        <v>1.59279356520284</v>
      </c>
      <c r="I2360" s="42">
        <f t="shared" ca="1" si="569"/>
        <v>1.03913732</v>
      </c>
      <c r="J2360" s="40">
        <f t="shared" si="565"/>
        <v>3.5999999999999997E-2</v>
      </c>
      <c r="K2360" s="98">
        <f t="shared" si="570"/>
        <v>43840</v>
      </c>
      <c r="L2360" s="43">
        <f t="shared" si="571"/>
        <v>364</v>
      </c>
      <c r="M2360" s="44">
        <f t="shared" si="572"/>
        <v>365</v>
      </c>
      <c r="N2360" s="8">
        <f t="shared" si="573"/>
        <v>1.052560977</v>
      </c>
      <c r="O2360" s="8">
        <f t="shared" ca="1" si="574"/>
        <v>1.0937553929999999</v>
      </c>
      <c r="P2360" s="44">
        <v>0</v>
      </c>
      <c r="Q2360" s="42">
        <f t="shared" ca="1" si="575"/>
        <v>155562.05631598001</v>
      </c>
      <c r="R2360" s="42"/>
      <c r="S2360" s="34">
        <f t="shared" si="576"/>
        <v>0</v>
      </c>
      <c r="T2360" s="34"/>
    </row>
    <row r="2361" spans="1:20" x14ac:dyDescent="0.2">
      <c r="A2361" s="38">
        <f t="shared" si="564"/>
        <v>44374</v>
      </c>
      <c r="B2361" s="96">
        <f t="shared" ca="1" si="566"/>
        <v>1814795.2090796391</v>
      </c>
      <c r="C2361" s="42">
        <f t="shared" ca="1" si="567"/>
        <v>1659233.1527636591</v>
      </c>
      <c r="D2361" s="34"/>
      <c r="E2361" s="40">
        <f ca="1">IF(A2361&lt;$B$1,VLOOKUP(A2361,[1]DI!$A$4:$B$15000,2,FALSE),0)</f>
        <v>0</v>
      </c>
      <c r="F2361" s="41">
        <f t="shared" ca="1" si="563"/>
        <v>1</v>
      </c>
      <c r="G2361" s="41">
        <f ca="1">(TRUNC(PRODUCT($F$11:$F2360),16))</f>
        <v>1.65513124367456</v>
      </c>
      <c r="H2361" s="42">
        <f t="shared" ca="1" si="568"/>
        <v>1.59279356520284</v>
      </c>
      <c r="I2361" s="42">
        <f t="shared" ca="1" si="569"/>
        <v>1.03913732</v>
      </c>
      <c r="J2361" s="40">
        <f t="shared" si="565"/>
        <v>3.5999999999999997E-2</v>
      </c>
      <c r="K2361" s="98">
        <f t="shared" si="570"/>
        <v>43840</v>
      </c>
      <c r="L2361" s="43">
        <f t="shared" si="571"/>
        <v>364</v>
      </c>
      <c r="M2361" s="44">
        <f t="shared" si="572"/>
        <v>365</v>
      </c>
      <c r="N2361" s="8">
        <f t="shared" si="573"/>
        <v>1.052560977</v>
      </c>
      <c r="O2361" s="8">
        <f t="shared" ca="1" si="574"/>
        <v>1.0937553929999999</v>
      </c>
      <c r="P2361" s="44">
        <v>0</v>
      </c>
      <c r="Q2361" s="42">
        <f t="shared" ca="1" si="575"/>
        <v>155562.05631598001</v>
      </c>
      <c r="R2361" s="42"/>
      <c r="S2361" s="34">
        <f t="shared" si="576"/>
        <v>0</v>
      </c>
      <c r="T2361" s="34"/>
    </row>
    <row r="2362" spans="1:20" x14ac:dyDescent="0.2">
      <c r="A2362" s="38">
        <f t="shared" si="564"/>
        <v>44375</v>
      </c>
      <c r="B2362" s="96">
        <f t="shared" ca="1" si="566"/>
        <v>1814795.2090796391</v>
      </c>
      <c r="C2362" s="42">
        <f t="shared" ca="1" si="567"/>
        <v>1659233.1527636591</v>
      </c>
      <c r="D2362" s="34"/>
      <c r="E2362" s="40">
        <f ca="1">IF(A2362&lt;$B$1,VLOOKUP(A2362,[1]DI!$A$4:$B$15000,2,FALSE),0)</f>
        <v>4.1500000000000002E-2</v>
      </c>
      <c r="F2362" s="41">
        <f t="shared" ca="1" si="563"/>
        <v>1.0001613700890699</v>
      </c>
      <c r="G2362" s="41">
        <f ca="1">(TRUNC(PRODUCT($F$11:$F2361),16))</f>
        <v>1.65513124367456</v>
      </c>
      <c r="H2362" s="42">
        <f t="shared" ca="1" si="568"/>
        <v>1.59279356520284</v>
      </c>
      <c r="I2362" s="42">
        <f t="shared" ca="1" si="569"/>
        <v>1.03913732</v>
      </c>
      <c r="J2362" s="40">
        <f t="shared" si="565"/>
        <v>3.5999999999999997E-2</v>
      </c>
      <c r="K2362" s="98">
        <f t="shared" si="570"/>
        <v>43840</v>
      </c>
      <c r="L2362" s="43">
        <f t="shared" si="571"/>
        <v>365</v>
      </c>
      <c r="M2362" s="44">
        <f t="shared" si="572"/>
        <v>365</v>
      </c>
      <c r="N2362" s="8">
        <f t="shared" si="573"/>
        <v>1.052560977</v>
      </c>
      <c r="O2362" s="8">
        <f t="shared" ca="1" si="574"/>
        <v>1.0937553929999999</v>
      </c>
      <c r="P2362" s="44">
        <v>0</v>
      </c>
      <c r="Q2362" s="42">
        <f t="shared" ca="1" si="575"/>
        <v>155562.05631598001</v>
      </c>
      <c r="R2362" s="42"/>
      <c r="S2362" s="34">
        <f t="shared" si="576"/>
        <v>0</v>
      </c>
      <c r="T2362" s="34"/>
    </row>
    <row r="2363" spans="1:20" x14ac:dyDescent="0.2">
      <c r="A2363" s="38">
        <f t="shared" si="564"/>
        <v>44376</v>
      </c>
      <c r="B2363" s="96">
        <f t="shared" ca="1" si="566"/>
        <v>1815342.8273670792</v>
      </c>
      <c r="C2363" s="42">
        <f t="shared" ca="1" si="567"/>
        <v>1659233.1527636591</v>
      </c>
      <c r="D2363" s="34"/>
      <c r="E2363" s="40">
        <f ca="1">IF(A2363&lt;$B$1,VLOOKUP(A2363,[1]DI!$A$4:$B$15000,2,FALSE),0)</f>
        <v>4.1500000000000002E-2</v>
      </c>
      <c r="F2363" s="41">
        <f t="shared" ca="1" si="563"/>
        <v>1.0001613700890699</v>
      </c>
      <c r="G2363" s="41">
        <f ca="1">(TRUNC(PRODUCT($F$11:$F2362),16))</f>
        <v>1.6553983323507699</v>
      </c>
      <c r="H2363" s="42">
        <f t="shared" ca="1" si="568"/>
        <v>1.59279356520284</v>
      </c>
      <c r="I2363" s="42">
        <f t="shared" ca="1" si="569"/>
        <v>1.0393050100000001</v>
      </c>
      <c r="J2363" s="40">
        <f t="shared" si="565"/>
        <v>3.5999999999999997E-2</v>
      </c>
      <c r="K2363" s="98">
        <f t="shared" si="570"/>
        <v>43840</v>
      </c>
      <c r="L2363" s="43">
        <f t="shared" si="571"/>
        <v>366</v>
      </c>
      <c r="M2363" s="44">
        <f t="shared" si="572"/>
        <v>366</v>
      </c>
      <c r="N2363" s="8">
        <f t="shared" si="573"/>
        <v>1.0527087100000001</v>
      </c>
      <c r="O2363" s="8">
        <f t="shared" ca="1" si="574"/>
        <v>1.0940854360000001</v>
      </c>
      <c r="P2363" s="44">
        <v>0</v>
      </c>
      <c r="Q2363" s="42">
        <f t="shared" ca="1" si="575"/>
        <v>156109.67460341999</v>
      </c>
      <c r="R2363" s="42"/>
      <c r="S2363" s="34">
        <f t="shared" si="576"/>
        <v>0</v>
      </c>
      <c r="T2363" s="34"/>
    </row>
    <row r="2364" spans="1:20" x14ac:dyDescent="0.2">
      <c r="A2364" s="38">
        <f t="shared" si="564"/>
        <v>44377</v>
      </c>
      <c r="B2364" s="96">
        <f t="shared" ca="1" si="566"/>
        <v>1815890.598303969</v>
      </c>
      <c r="C2364" s="42">
        <f t="shared" ca="1" si="567"/>
        <v>1659233.1527636591</v>
      </c>
      <c r="D2364" s="34"/>
      <c r="E2364" s="40">
        <f ca="1">IF(A2364&lt;$B$1,VLOOKUP(A2364,[1]DI!$A$4:$B$15000,2,FALSE),0)</f>
        <v>4.1500000000000002E-2</v>
      </c>
      <c r="F2364" s="41">
        <f t="shared" ca="1" si="563"/>
        <v>1.0001613700890699</v>
      </c>
      <c r="G2364" s="41">
        <f ca="1">(TRUNC(PRODUCT($F$11:$F2363),16))</f>
        <v>1.65566546412711</v>
      </c>
      <c r="H2364" s="42">
        <f t="shared" ca="1" si="568"/>
        <v>1.59279356520284</v>
      </c>
      <c r="I2364" s="42">
        <f t="shared" ca="1" si="569"/>
        <v>1.03947272</v>
      </c>
      <c r="J2364" s="40">
        <f t="shared" si="565"/>
        <v>3.5999999999999997E-2</v>
      </c>
      <c r="K2364" s="98">
        <f t="shared" si="570"/>
        <v>43840</v>
      </c>
      <c r="L2364" s="43">
        <f t="shared" si="571"/>
        <v>367</v>
      </c>
      <c r="M2364" s="44">
        <f t="shared" si="572"/>
        <v>367</v>
      </c>
      <c r="N2364" s="8">
        <f t="shared" si="573"/>
        <v>1.0528564629999999</v>
      </c>
      <c r="O2364" s="8">
        <f t="shared" ca="1" si="574"/>
        <v>1.0944155710000001</v>
      </c>
      <c r="P2364" s="44">
        <v>0</v>
      </c>
      <c r="Q2364" s="42">
        <f t="shared" ca="1" si="575"/>
        <v>156657.44554031</v>
      </c>
      <c r="R2364" s="42"/>
      <c r="S2364" s="34">
        <f t="shared" si="576"/>
        <v>0</v>
      </c>
      <c r="T2364" s="34"/>
    </row>
    <row r="2365" spans="1:20" x14ac:dyDescent="0.2">
      <c r="A2365" s="38">
        <f t="shared" si="564"/>
        <v>44378</v>
      </c>
      <c r="B2365" s="96">
        <f t="shared" ca="1" si="566"/>
        <v>1816438.5418010992</v>
      </c>
      <c r="C2365" s="42">
        <f t="shared" ca="1" si="567"/>
        <v>1659233.1527636591</v>
      </c>
      <c r="D2365" s="34"/>
      <c r="E2365" s="40">
        <f ca="1">IF(A2365&lt;$B$1,VLOOKUP(A2365,[1]DI!$A$4:$B$15000,2,FALSE),0)</f>
        <v>4.1500000000000002E-2</v>
      </c>
      <c r="F2365" s="41">
        <f t="shared" ca="1" si="563"/>
        <v>1.0001613700890699</v>
      </c>
      <c r="G2365" s="41">
        <f ca="1">(TRUNC(PRODUCT($F$11:$F2364),16))</f>
        <v>1.65593263901053</v>
      </c>
      <c r="H2365" s="42">
        <f t="shared" ca="1" si="568"/>
        <v>1.59279356520284</v>
      </c>
      <c r="I2365" s="42">
        <f t="shared" ca="1" si="569"/>
        <v>1.03964046</v>
      </c>
      <c r="J2365" s="40">
        <f t="shared" si="565"/>
        <v>3.5999999999999997E-2</v>
      </c>
      <c r="K2365" s="98">
        <f t="shared" si="570"/>
        <v>43840</v>
      </c>
      <c r="L2365" s="43">
        <f t="shared" si="571"/>
        <v>368</v>
      </c>
      <c r="M2365" s="44">
        <f t="shared" si="572"/>
        <v>368</v>
      </c>
      <c r="N2365" s="8">
        <f t="shared" si="573"/>
        <v>1.053004238</v>
      </c>
      <c r="O2365" s="8">
        <f t="shared" ca="1" si="574"/>
        <v>1.09474581</v>
      </c>
      <c r="P2365" s="44">
        <v>0</v>
      </c>
      <c r="Q2365" s="42">
        <f t="shared" ca="1" si="575"/>
        <v>157205.38903744001</v>
      </c>
      <c r="R2365" s="42"/>
      <c r="S2365" s="34">
        <f t="shared" si="576"/>
        <v>0</v>
      </c>
      <c r="T2365" s="34"/>
    </row>
    <row r="2366" spans="1:20" x14ac:dyDescent="0.2">
      <c r="A2366" s="38">
        <f t="shared" si="564"/>
        <v>44379</v>
      </c>
      <c r="B2366" s="96">
        <f t="shared" ca="1" si="566"/>
        <v>1816986.6545400191</v>
      </c>
      <c r="C2366" s="42">
        <f t="shared" ca="1" si="567"/>
        <v>1659233.1527636591</v>
      </c>
      <c r="D2366" s="34"/>
      <c r="E2366" s="40">
        <f ca="1">IF(A2366&lt;$B$1,VLOOKUP(A2366,[1]DI!$A$4:$B$15000,2,FALSE),0)</f>
        <v>4.1500000000000002E-2</v>
      </c>
      <c r="F2366" s="41">
        <f t="shared" ca="1" si="563"/>
        <v>1.0001613700890699</v>
      </c>
      <c r="G2366" s="41">
        <f ca="1">(TRUNC(PRODUCT($F$11:$F2365),16))</f>
        <v>1.6561998570079799</v>
      </c>
      <c r="H2366" s="42">
        <f t="shared" ca="1" si="568"/>
        <v>1.59279356520284</v>
      </c>
      <c r="I2366" s="42">
        <f t="shared" ca="1" si="569"/>
        <v>1.03980823</v>
      </c>
      <c r="J2366" s="40">
        <f t="shared" si="565"/>
        <v>3.5999999999999997E-2</v>
      </c>
      <c r="K2366" s="98">
        <f t="shared" si="570"/>
        <v>43840</v>
      </c>
      <c r="L2366" s="43">
        <f t="shared" si="571"/>
        <v>369</v>
      </c>
      <c r="M2366" s="44">
        <f t="shared" si="572"/>
        <v>369</v>
      </c>
      <c r="N2366" s="8">
        <f t="shared" si="573"/>
        <v>1.0531520329999999</v>
      </c>
      <c r="O2366" s="8">
        <f t="shared" ca="1" si="574"/>
        <v>1.095076151</v>
      </c>
      <c r="P2366" s="44">
        <v>0</v>
      </c>
      <c r="Q2366" s="42">
        <f t="shared" ca="1" si="575"/>
        <v>157753.50177636</v>
      </c>
      <c r="R2366" s="42"/>
      <c r="S2366" s="34">
        <f t="shared" si="576"/>
        <v>0</v>
      </c>
      <c r="T2366" s="34"/>
    </row>
    <row r="2367" spans="1:20" x14ac:dyDescent="0.2">
      <c r="A2367" s="38">
        <f t="shared" si="564"/>
        <v>44380</v>
      </c>
      <c r="B2367" s="96">
        <f t="shared" ca="1" si="566"/>
        <v>1817534.9215876192</v>
      </c>
      <c r="C2367" s="42">
        <f t="shared" ca="1" si="567"/>
        <v>1659233.1527636591</v>
      </c>
      <c r="D2367" s="34"/>
      <c r="E2367" s="40">
        <f ca="1">IF(A2367&lt;$B$1,VLOOKUP(A2367,[1]DI!$A$4:$B$15000,2,FALSE),0)</f>
        <v>0</v>
      </c>
      <c r="F2367" s="41">
        <f t="shared" ca="1" si="563"/>
        <v>1</v>
      </c>
      <c r="G2367" s="41">
        <f ca="1">(TRUNC(PRODUCT($F$11:$F2366),16))</f>
        <v>1.6564671181264199</v>
      </c>
      <c r="H2367" s="42">
        <f t="shared" ca="1" si="568"/>
        <v>1.59279356520284</v>
      </c>
      <c r="I2367" s="42">
        <f t="shared" ca="1" si="569"/>
        <v>1.0399760199999999</v>
      </c>
      <c r="J2367" s="40">
        <f t="shared" si="565"/>
        <v>3.5999999999999997E-2</v>
      </c>
      <c r="K2367" s="98">
        <f t="shared" si="570"/>
        <v>43840</v>
      </c>
      <c r="L2367" s="43">
        <f t="shared" si="571"/>
        <v>369</v>
      </c>
      <c r="M2367" s="44">
        <f t="shared" si="572"/>
        <v>370</v>
      </c>
      <c r="N2367" s="8">
        <f t="shared" si="573"/>
        <v>1.0532998490000001</v>
      </c>
      <c r="O2367" s="8">
        <f t="shared" ca="1" si="574"/>
        <v>1.0954065850000001</v>
      </c>
      <c r="P2367" s="44">
        <v>0</v>
      </c>
      <c r="Q2367" s="42">
        <f t="shared" ca="1" si="575"/>
        <v>158301.76882396001</v>
      </c>
      <c r="R2367" s="42"/>
      <c r="S2367" s="34">
        <f t="shared" si="576"/>
        <v>0</v>
      </c>
      <c r="T2367" s="34"/>
    </row>
    <row r="2368" spans="1:20" x14ac:dyDescent="0.2">
      <c r="A2368" s="38">
        <f t="shared" si="564"/>
        <v>44381</v>
      </c>
      <c r="B2368" s="96">
        <f t="shared" ca="1" si="566"/>
        <v>1817534.9215876192</v>
      </c>
      <c r="C2368" s="42">
        <f t="shared" ca="1" si="567"/>
        <v>1659233.1527636591</v>
      </c>
      <c r="D2368" s="34"/>
      <c r="E2368" s="40">
        <f ca="1">IF(A2368&lt;$B$1,VLOOKUP(A2368,[1]DI!$A$4:$B$15000,2,FALSE),0)</f>
        <v>0</v>
      </c>
      <c r="F2368" s="41">
        <f t="shared" ca="1" si="563"/>
        <v>1</v>
      </c>
      <c r="G2368" s="41">
        <f ca="1">(TRUNC(PRODUCT($F$11:$F2367),16))</f>
        <v>1.6564671181264199</v>
      </c>
      <c r="H2368" s="42">
        <f t="shared" ca="1" si="568"/>
        <v>1.59279356520284</v>
      </c>
      <c r="I2368" s="42">
        <f t="shared" ca="1" si="569"/>
        <v>1.0399760199999999</v>
      </c>
      <c r="J2368" s="40">
        <f t="shared" si="565"/>
        <v>3.5999999999999997E-2</v>
      </c>
      <c r="K2368" s="98">
        <f t="shared" si="570"/>
        <v>43840</v>
      </c>
      <c r="L2368" s="43">
        <f t="shared" si="571"/>
        <v>369</v>
      </c>
      <c r="M2368" s="44">
        <f t="shared" si="572"/>
        <v>370</v>
      </c>
      <c r="N2368" s="8">
        <f t="shared" si="573"/>
        <v>1.0532998490000001</v>
      </c>
      <c r="O2368" s="8">
        <f t="shared" ca="1" si="574"/>
        <v>1.0954065850000001</v>
      </c>
      <c r="P2368" s="44">
        <v>0</v>
      </c>
      <c r="Q2368" s="42">
        <f t="shared" ca="1" si="575"/>
        <v>158301.76882396001</v>
      </c>
      <c r="R2368" s="42"/>
      <c r="S2368" s="34">
        <f t="shared" si="576"/>
        <v>0</v>
      </c>
      <c r="T2368" s="34"/>
    </row>
    <row r="2369" spans="1:20" x14ac:dyDescent="0.2">
      <c r="A2369" s="38">
        <f t="shared" si="564"/>
        <v>44382</v>
      </c>
      <c r="B2369" s="96">
        <f t="shared" ca="1" si="566"/>
        <v>1817534.9215876192</v>
      </c>
      <c r="C2369" s="42">
        <f t="shared" ca="1" si="567"/>
        <v>1659233.1527636591</v>
      </c>
      <c r="D2369" s="34"/>
      <c r="E2369" s="40">
        <f ca="1">IF(A2369&lt;$B$1,VLOOKUP(A2369,[1]DI!$A$4:$B$15000,2,FALSE),0)</f>
        <v>4.1500000000000002E-2</v>
      </c>
      <c r="F2369" s="41">
        <f t="shared" ca="1" si="563"/>
        <v>1.0001613700890699</v>
      </c>
      <c r="G2369" s="41">
        <f ca="1">(TRUNC(PRODUCT($F$11:$F2368),16))</f>
        <v>1.6564671181264199</v>
      </c>
      <c r="H2369" s="42">
        <f t="shared" ca="1" si="568"/>
        <v>1.59279356520284</v>
      </c>
      <c r="I2369" s="42">
        <f t="shared" ca="1" si="569"/>
        <v>1.0399760199999999</v>
      </c>
      <c r="J2369" s="40">
        <f t="shared" si="565"/>
        <v>3.5999999999999997E-2</v>
      </c>
      <c r="K2369" s="98">
        <f t="shared" si="570"/>
        <v>43840</v>
      </c>
      <c r="L2369" s="43">
        <f t="shared" si="571"/>
        <v>370</v>
      </c>
      <c r="M2369" s="44">
        <f t="shared" si="572"/>
        <v>370</v>
      </c>
      <c r="N2369" s="8">
        <f t="shared" si="573"/>
        <v>1.0532998490000001</v>
      </c>
      <c r="O2369" s="8">
        <f t="shared" ca="1" si="574"/>
        <v>1.0954065850000001</v>
      </c>
      <c r="P2369" s="44">
        <v>0</v>
      </c>
      <c r="Q2369" s="42">
        <f t="shared" ca="1" si="575"/>
        <v>158301.76882396001</v>
      </c>
      <c r="R2369" s="42"/>
      <c r="S2369" s="34">
        <f t="shared" si="576"/>
        <v>0</v>
      </c>
      <c r="T2369" s="34"/>
    </row>
    <row r="2370" spans="1:20" x14ac:dyDescent="0.2">
      <c r="A2370" s="38">
        <f t="shared" si="564"/>
        <v>44383</v>
      </c>
      <c r="B2370" s="96">
        <f t="shared" ca="1" si="566"/>
        <v>1818083.3562177692</v>
      </c>
      <c r="C2370" s="42">
        <f t="shared" ca="1" si="567"/>
        <v>1659233.1527636591</v>
      </c>
      <c r="D2370" s="34"/>
      <c r="E2370" s="40">
        <f ca="1">IF(A2370&lt;$B$1,VLOOKUP(A2370,[1]DI!$A$4:$B$15000,2,FALSE),0)</f>
        <v>4.1500000000000002E-2</v>
      </c>
      <c r="F2370" s="41">
        <f t="shared" ca="1" si="563"/>
        <v>1.0001613700890699</v>
      </c>
      <c r="G2370" s="41">
        <f ca="1">(TRUNC(PRODUCT($F$11:$F2369),16))</f>
        <v>1.65673442237282</v>
      </c>
      <c r="H2370" s="42">
        <f t="shared" ca="1" si="568"/>
        <v>1.59279356520284</v>
      </c>
      <c r="I2370" s="42">
        <f t="shared" ca="1" si="569"/>
        <v>1.04014384</v>
      </c>
      <c r="J2370" s="40">
        <f t="shared" si="565"/>
        <v>3.5999999999999997E-2</v>
      </c>
      <c r="K2370" s="98">
        <f t="shared" si="570"/>
        <v>43840</v>
      </c>
      <c r="L2370" s="43">
        <f t="shared" si="571"/>
        <v>371</v>
      </c>
      <c r="M2370" s="44">
        <f t="shared" si="572"/>
        <v>371</v>
      </c>
      <c r="N2370" s="8">
        <f t="shared" si="573"/>
        <v>1.0534476850000001</v>
      </c>
      <c r="O2370" s="8">
        <f t="shared" ca="1" si="574"/>
        <v>1.0957371199999999</v>
      </c>
      <c r="P2370" s="44">
        <v>0</v>
      </c>
      <c r="Q2370" s="42">
        <f t="shared" ca="1" si="575"/>
        <v>158850.20345410999</v>
      </c>
      <c r="R2370" s="42"/>
      <c r="S2370" s="34">
        <f t="shared" si="576"/>
        <v>0</v>
      </c>
      <c r="T2370" s="34"/>
    </row>
    <row r="2371" spans="1:20" x14ac:dyDescent="0.2">
      <c r="A2371" s="38">
        <f t="shared" si="564"/>
        <v>44384</v>
      </c>
      <c r="B2371" s="96">
        <f t="shared" ca="1" si="566"/>
        <v>1818631.9650673992</v>
      </c>
      <c r="C2371" s="42">
        <f t="shared" ca="1" si="567"/>
        <v>1659233.1527636591</v>
      </c>
      <c r="D2371" s="34"/>
      <c r="E2371" s="40">
        <f ca="1">IF(A2371&lt;$B$1,VLOOKUP(A2371,[1]DI!$A$4:$B$15000,2,FALSE),0)</f>
        <v>4.1500000000000002E-2</v>
      </c>
      <c r="F2371" s="41">
        <f t="shared" ca="1" si="563"/>
        <v>1.0001613700890699</v>
      </c>
      <c r="G2371" s="41">
        <f ca="1">(TRUNC(PRODUCT($F$11:$F2370),16))</f>
        <v>1.6570017697541199</v>
      </c>
      <c r="H2371" s="42">
        <f t="shared" ca="1" si="568"/>
        <v>1.59279356520284</v>
      </c>
      <c r="I2371" s="42">
        <f t="shared" ca="1" si="569"/>
        <v>1.04031169</v>
      </c>
      <c r="J2371" s="40">
        <f t="shared" si="565"/>
        <v>3.5999999999999997E-2</v>
      </c>
      <c r="K2371" s="98">
        <f t="shared" si="570"/>
        <v>43840</v>
      </c>
      <c r="L2371" s="43">
        <f t="shared" si="571"/>
        <v>372</v>
      </c>
      <c r="M2371" s="44">
        <f t="shared" si="572"/>
        <v>372</v>
      </c>
      <c r="N2371" s="8">
        <f t="shared" si="573"/>
        <v>1.0535955429999999</v>
      </c>
      <c r="O2371" s="8">
        <f t="shared" ca="1" si="574"/>
        <v>1.0960677599999999</v>
      </c>
      <c r="P2371" s="44">
        <v>0</v>
      </c>
      <c r="Q2371" s="42">
        <f t="shared" ca="1" si="575"/>
        <v>159398.81230374001</v>
      </c>
      <c r="R2371" s="42"/>
      <c r="S2371" s="34">
        <f t="shared" si="576"/>
        <v>0</v>
      </c>
      <c r="T2371" s="34"/>
    </row>
    <row r="2372" spans="1:20" x14ac:dyDescent="0.2">
      <c r="A2372" s="38">
        <f t="shared" si="564"/>
        <v>44385</v>
      </c>
      <c r="B2372" s="96">
        <f t="shared" ca="1" si="566"/>
        <v>1819180.7431588091</v>
      </c>
      <c r="C2372" s="42">
        <f t="shared" ca="1" si="567"/>
        <v>1659233.1527636591</v>
      </c>
      <c r="D2372" s="34"/>
      <c r="E2372" s="40">
        <f ca="1">IF(A2372&lt;$B$1,VLOOKUP(A2372,[1]DI!$A$4:$B$15000,2,FALSE),0)</f>
        <v>4.1500000000000002E-2</v>
      </c>
      <c r="F2372" s="41">
        <f t="shared" ca="1" si="563"/>
        <v>1.0001613700890699</v>
      </c>
      <c r="G2372" s="41">
        <f ca="1">(TRUNC(PRODUCT($F$11:$F2371),16))</f>
        <v>1.65726916027729</v>
      </c>
      <c r="H2372" s="42">
        <f t="shared" ca="1" si="568"/>
        <v>1.59279356520284</v>
      </c>
      <c r="I2372" s="42">
        <f t="shared" ca="1" si="569"/>
        <v>1.04047957</v>
      </c>
      <c r="J2372" s="40">
        <f t="shared" si="565"/>
        <v>3.5999999999999997E-2</v>
      </c>
      <c r="K2372" s="98">
        <f t="shared" si="570"/>
        <v>43840</v>
      </c>
      <c r="L2372" s="43">
        <f t="shared" si="571"/>
        <v>373</v>
      </c>
      <c r="M2372" s="44">
        <f t="shared" si="572"/>
        <v>373</v>
      </c>
      <c r="N2372" s="8">
        <f t="shared" si="573"/>
        <v>1.0537434210000001</v>
      </c>
      <c r="O2372" s="8">
        <f t="shared" ca="1" si="574"/>
        <v>1.096398502</v>
      </c>
      <c r="P2372" s="44">
        <v>0</v>
      </c>
      <c r="Q2372" s="42">
        <f t="shared" ca="1" si="575"/>
        <v>159947.59039515001</v>
      </c>
      <c r="R2372" s="42"/>
      <c r="S2372" s="34">
        <f t="shared" si="576"/>
        <v>0</v>
      </c>
      <c r="T2372" s="34"/>
    </row>
    <row r="2373" spans="1:20" x14ac:dyDescent="0.2">
      <c r="A2373" s="38">
        <f t="shared" si="564"/>
        <v>44386</v>
      </c>
      <c r="B2373" s="96">
        <f t="shared" ca="1" si="566"/>
        <v>1819729.6738996692</v>
      </c>
      <c r="C2373" s="42">
        <f t="shared" ca="1" si="567"/>
        <v>1659233.1527636591</v>
      </c>
      <c r="D2373" s="34"/>
      <c r="E2373" s="40">
        <f ca="1">IF(A2373&lt;$B$1,VLOOKUP(A2373,[1]DI!$A$4:$B$15000,2,FALSE),0)</f>
        <v>4.1500000000000002E-2</v>
      </c>
      <c r="F2373" s="41">
        <f t="shared" ca="1" si="563"/>
        <v>1.0001613700890699</v>
      </c>
      <c r="G2373" s="41">
        <f ca="1">(TRUNC(PRODUCT($F$11:$F2372),16))</f>
        <v>1.6575365939493001</v>
      </c>
      <c r="H2373" s="42">
        <f t="shared" ca="1" si="568"/>
        <v>1.59279356520284</v>
      </c>
      <c r="I2373" s="42">
        <f t="shared" ca="1" si="569"/>
        <v>1.0406474699999999</v>
      </c>
      <c r="J2373" s="40">
        <f t="shared" si="565"/>
        <v>3.5999999999999997E-2</v>
      </c>
      <c r="K2373" s="98">
        <f t="shared" si="570"/>
        <v>43840</v>
      </c>
      <c r="L2373" s="43">
        <f t="shared" si="571"/>
        <v>374</v>
      </c>
      <c r="M2373" s="44">
        <f t="shared" si="572"/>
        <v>374</v>
      </c>
      <c r="N2373" s="8">
        <f t="shared" si="573"/>
        <v>1.05389132</v>
      </c>
      <c r="O2373" s="8">
        <f t="shared" ca="1" si="574"/>
        <v>1.0967293360000001</v>
      </c>
      <c r="P2373" s="44">
        <v>0</v>
      </c>
      <c r="Q2373" s="42">
        <f t="shared" ca="1" si="575"/>
        <v>160496.52113601001</v>
      </c>
      <c r="R2373" s="42"/>
      <c r="S2373" s="34">
        <f t="shared" si="576"/>
        <v>0</v>
      </c>
      <c r="T2373" s="34"/>
    </row>
    <row r="2374" spans="1:20" x14ac:dyDescent="0.2">
      <c r="A2374" s="38">
        <f t="shared" si="564"/>
        <v>44387</v>
      </c>
      <c r="B2374" s="96">
        <f t="shared" ca="1" si="566"/>
        <v>1820278.7738823092</v>
      </c>
      <c r="C2374" s="42">
        <f t="shared" ca="1" si="567"/>
        <v>1659233.1527636591</v>
      </c>
      <c r="D2374" s="34"/>
      <c r="E2374" s="40">
        <f ca="1">IF(A2374&lt;$B$1,VLOOKUP(A2374,[1]DI!$A$4:$B$15000,2,FALSE),0)</f>
        <v>0</v>
      </c>
      <c r="F2374" s="41">
        <f t="shared" ca="1" si="563"/>
        <v>1</v>
      </c>
      <c r="G2374" s="41">
        <f ca="1">(TRUNC(PRODUCT($F$11:$F2373),16))</f>
        <v>1.6578040707771</v>
      </c>
      <c r="H2374" s="42">
        <f t="shared" ca="1" si="568"/>
        <v>1.59279356520284</v>
      </c>
      <c r="I2374" s="42">
        <f t="shared" ca="1" si="569"/>
        <v>1.0408154000000001</v>
      </c>
      <c r="J2374" s="40">
        <f t="shared" si="565"/>
        <v>3.5999999999999997E-2</v>
      </c>
      <c r="K2374" s="98">
        <f t="shared" si="570"/>
        <v>43840</v>
      </c>
      <c r="L2374" s="43">
        <f t="shared" si="571"/>
        <v>374</v>
      </c>
      <c r="M2374" s="44">
        <f t="shared" si="572"/>
        <v>375</v>
      </c>
      <c r="N2374" s="8">
        <f t="shared" si="573"/>
        <v>1.054039239</v>
      </c>
      <c r="O2374" s="8">
        <f t="shared" ca="1" si="574"/>
        <v>1.097060272</v>
      </c>
      <c r="P2374" s="44">
        <v>0</v>
      </c>
      <c r="Q2374" s="42">
        <f t="shared" ca="1" si="575"/>
        <v>161045.62111864999</v>
      </c>
      <c r="R2374" s="42"/>
      <c r="S2374" s="34">
        <f t="shared" si="576"/>
        <v>0</v>
      </c>
      <c r="T2374" s="34"/>
    </row>
    <row r="2375" spans="1:20" x14ac:dyDescent="0.2">
      <c r="A2375" s="38">
        <f t="shared" si="564"/>
        <v>44388</v>
      </c>
      <c r="B2375" s="96">
        <f t="shared" ca="1" si="566"/>
        <v>1820278.7738823092</v>
      </c>
      <c r="C2375" s="42">
        <f t="shared" ca="1" si="567"/>
        <v>1659233.1527636591</v>
      </c>
      <c r="D2375" s="34"/>
      <c r="E2375" s="40">
        <f ca="1">IF(A2375&lt;$B$1,VLOOKUP(A2375,[1]DI!$A$4:$B$15000,2,FALSE),0)</f>
        <v>0</v>
      </c>
      <c r="F2375" s="41">
        <f t="shared" ca="1" si="563"/>
        <v>1</v>
      </c>
      <c r="G2375" s="41">
        <f ca="1">(TRUNC(PRODUCT($F$11:$F2374),16))</f>
        <v>1.6578040707771</v>
      </c>
      <c r="H2375" s="42">
        <f t="shared" ca="1" si="568"/>
        <v>1.59279356520284</v>
      </c>
      <c r="I2375" s="42">
        <f t="shared" ca="1" si="569"/>
        <v>1.0408154000000001</v>
      </c>
      <c r="J2375" s="40">
        <f t="shared" si="565"/>
        <v>3.5999999999999997E-2</v>
      </c>
      <c r="K2375" s="98">
        <f t="shared" si="570"/>
        <v>43840</v>
      </c>
      <c r="L2375" s="43">
        <f t="shared" si="571"/>
        <v>374</v>
      </c>
      <c r="M2375" s="44">
        <f t="shared" si="572"/>
        <v>375</v>
      </c>
      <c r="N2375" s="8">
        <f t="shared" si="573"/>
        <v>1.054039239</v>
      </c>
      <c r="O2375" s="8">
        <f t="shared" ca="1" si="574"/>
        <v>1.097060272</v>
      </c>
      <c r="P2375" s="44">
        <v>0</v>
      </c>
      <c r="Q2375" s="42">
        <f t="shared" ca="1" si="575"/>
        <v>161045.62111864999</v>
      </c>
      <c r="R2375" s="42"/>
      <c r="S2375" s="34">
        <f t="shared" si="576"/>
        <v>0</v>
      </c>
      <c r="T2375" s="34"/>
    </row>
    <row r="2376" spans="1:20" x14ac:dyDescent="0.2">
      <c r="A2376" s="38">
        <f t="shared" si="564"/>
        <v>44389</v>
      </c>
      <c r="B2376" s="96">
        <f t="shared" ca="1" si="566"/>
        <v>1820278.7738823092</v>
      </c>
      <c r="C2376" s="42">
        <f t="shared" ca="1" si="567"/>
        <v>1659233.1527636591</v>
      </c>
      <c r="D2376" s="34"/>
      <c r="E2376" s="40">
        <f ca="1">IF(A2376&lt;$B$1,VLOOKUP(A2376,[1]DI!$A$4:$B$15000,2,FALSE),0)</f>
        <v>4.1500000000000002E-2</v>
      </c>
      <c r="F2376" s="41">
        <f t="shared" ca="1" si="563"/>
        <v>1.0001613700890699</v>
      </c>
      <c r="G2376" s="41">
        <f ca="1">(TRUNC(PRODUCT($F$11:$F2375),16))</f>
        <v>1.6578040707771</v>
      </c>
      <c r="H2376" s="42">
        <f t="shared" ca="1" si="568"/>
        <v>1.59279356520284</v>
      </c>
      <c r="I2376" s="42">
        <f t="shared" ca="1" si="569"/>
        <v>1.0408154000000001</v>
      </c>
      <c r="J2376" s="40">
        <f t="shared" si="565"/>
        <v>3.5999999999999997E-2</v>
      </c>
      <c r="K2376" s="98">
        <f t="shared" si="570"/>
        <v>43840</v>
      </c>
      <c r="L2376" s="43">
        <f t="shared" si="571"/>
        <v>375</v>
      </c>
      <c r="M2376" s="44">
        <f t="shared" si="572"/>
        <v>375</v>
      </c>
      <c r="N2376" s="8">
        <f t="shared" si="573"/>
        <v>1.054039239</v>
      </c>
      <c r="O2376" s="8">
        <f t="shared" ca="1" si="574"/>
        <v>1.097060272</v>
      </c>
      <c r="P2376" s="44">
        <v>0</v>
      </c>
      <c r="Q2376" s="42">
        <f t="shared" ca="1" si="575"/>
        <v>161045.62111864999</v>
      </c>
      <c r="R2376" s="42"/>
      <c r="S2376" s="34">
        <f t="shared" si="576"/>
        <v>0</v>
      </c>
      <c r="T2376" s="34"/>
    </row>
    <row r="2377" spans="1:20" x14ac:dyDescent="0.2">
      <c r="A2377" s="38">
        <f t="shared" si="564"/>
        <v>44390</v>
      </c>
      <c r="B2377" s="96">
        <f t="shared" ca="1" si="566"/>
        <v>1820828.0480844392</v>
      </c>
      <c r="C2377" s="42">
        <f t="shared" ca="1" si="567"/>
        <v>1659233.1527636591</v>
      </c>
      <c r="D2377" s="34"/>
      <c r="E2377" s="40">
        <f ca="1">IF(A2377&lt;$B$1,VLOOKUP(A2377,[1]DI!$A$4:$B$15000,2,FALSE),0)</f>
        <v>4.1500000000000002E-2</v>
      </c>
      <c r="F2377" s="41">
        <f t="shared" ca="1" si="563"/>
        <v>1.0001613700890699</v>
      </c>
      <c r="G2377" s="41">
        <f ca="1">(TRUNC(PRODUCT($F$11:$F2376),16))</f>
        <v>1.65807159076766</v>
      </c>
      <c r="H2377" s="42">
        <f t="shared" ca="1" si="568"/>
        <v>1.59279356520284</v>
      </c>
      <c r="I2377" s="42">
        <f t="shared" ca="1" si="569"/>
        <v>1.04098336</v>
      </c>
      <c r="J2377" s="40">
        <f t="shared" si="565"/>
        <v>3.5999999999999997E-2</v>
      </c>
      <c r="K2377" s="98">
        <f t="shared" si="570"/>
        <v>43840</v>
      </c>
      <c r="L2377" s="43">
        <f t="shared" si="571"/>
        <v>376</v>
      </c>
      <c r="M2377" s="44">
        <f t="shared" si="572"/>
        <v>376</v>
      </c>
      <c r="N2377" s="8">
        <f t="shared" si="573"/>
        <v>1.05418718</v>
      </c>
      <c r="O2377" s="8">
        <f t="shared" ca="1" si="574"/>
        <v>1.0973913129999999</v>
      </c>
      <c r="P2377" s="44">
        <v>0</v>
      </c>
      <c r="Q2377" s="42">
        <f t="shared" ca="1" si="575"/>
        <v>161594.89532077999</v>
      </c>
      <c r="R2377" s="42"/>
      <c r="S2377" s="34">
        <f t="shared" si="576"/>
        <v>0</v>
      </c>
      <c r="T2377" s="34"/>
    </row>
    <row r="2378" spans="1:20" x14ac:dyDescent="0.2">
      <c r="A2378" s="38">
        <f t="shared" si="564"/>
        <v>44391</v>
      </c>
      <c r="B2378" s="96">
        <f t="shared" ca="1" si="566"/>
        <v>1821377.4732767791</v>
      </c>
      <c r="C2378" s="42">
        <f t="shared" ca="1" si="567"/>
        <v>1659233.1527636591</v>
      </c>
      <c r="D2378" s="34"/>
      <c r="E2378" s="40">
        <f ca="1">IF(A2378&lt;$B$1,VLOOKUP(A2378,[1]DI!$A$4:$B$15000,2,FALSE),0)</f>
        <v>4.1500000000000002E-2</v>
      </c>
      <c r="F2378" s="41">
        <f t="shared" ca="1" si="563"/>
        <v>1.0001613700890699</v>
      </c>
      <c r="G2378" s="41">
        <f ca="1">(TRUNC(PRODUCT($F$11:$F2377),16))</f>
        <v>1.6583391539279499</v>
      </c>
      <c r="H2378" s="42">
        <f t="shared" ca="1" si="568"/>
        <v>1.59279356520284</v>
      </c>
      <c r="I2378" s="42">
        <f t="shared" ca="1" si="569"/>
        <v>1.0411513400000001</v>
      </c>
      <c r="J2378" s="40">
        <f t="shared" si="565"/>
        <v>3.5999999999999997E-2</v>
      </c>
      <c r="K2378" s="98">
        <f t="shared" si="570"/>
        <v>43840</v>
      </c>
      <c r="L2378" s="43">
        <f t="shared" si="571"/>
        <v>377</v>
      </c>
      <c r="M2378" s="44">
        <f t="shared" si="572"/>
        <v>377</v>
      </c>
      <c r="N2378" s="8">
        <f t="shared" si="573"/>
        <v>1.0543351409999999</v>
      </c>
      <c r="O2378" s="8">
        <f t="shared" ca="1" si="574"/>
        <v>1.097722445</v>
      </c>
      <c r="P2378" s="44">
        <v>0</v>
      </c>
      <c r="Q2378" s="42">
        <f t="shared" ca="1" si="575"/>
        <v>162144.32051312001</v>
      </c>
      <c r="R2378" s="42"/>
      <c r="S2378" s="34">
        <f t="shared" si="576"/>
        <v>0</v>
      </c>
      <c r="T2378" s="34"/>
    </row>
    <row r="2379" spans="1:20" x14ac:dyDescent="0.2">
      <c r="A2379" s="38">
        <f t="shared" si="564"/>
        <v>44392</v>
      </c>
      <c r="B2379" s="96">
        <f t="shared" ca="1" si="566"/>
        <v>1821927.0693701291</v>
      </c>
      <c r="C2379" s="42">
        <f t="shared" ca="1" si="567"/>
        <v>1659233.1527636591</v>
      </c>
      <c r="D2379" s="34"/>
      <c r="E2379" s="40">
        <f ca="1">IF(A2379&lt;$B$1,VLOOKUP(A2379,[1]DI!$A$4:$B$15000,2,FALSE),0)</f>
        <v>4.1500000000000002E-2</v>
      </c>
      <c r="F2379" s="41">
        <f t="shared" ca="1" si="563"/>
        <v>1.0001613700890699</v>
      </c>
      <c r="G2379" s="41">
        <f ca="1">(TRUNC(PRODUCT($F$11:$F2378),16))</f>
        <v>1.6586067602649299</v>
      </c>
      <c r="H2379" s="42">
        <f t="shared" ca="1" si="568"/>
        <v>1.59279356520284</v>
      </c>
      <c r="I2379" s="42">
        <f t="shared" ca="1" si="569"/>
        <v>1.04131935</v>
      </c>
      <c r="J2379" s="40">
        <f t="shared" si="565"/>
        <v>3.5999999999999997E-2</v>
      </c>
      <c r="K2379" s="98">
        <f t="shared" si="570"/>
        <v>43840</v>
      </c>
      <c r="L2379" s="43">
        <f t="shared" si="571"/>
        <v>378</v>
      </c>
      <c r="M2379" s="44">
        <f t="shared" si="572"/>
        <v>378</v>
      </c>
      <c r="N2379" s="8">
        <f t="shared" si="573"/>
        <v>1.054483123</v>
      </c>
      <c r="O2379" s="8">
        <f t="shared" ca="1" si="574"/>
        <v>1.09805368</v>
      </c>
      <c r="P2379" s="44">
        <v>0</v>
      </c>
      <c r="Q2379" s="42">
        <f t="shared" ca="1" si="575"/>
        <v>162693.91660647001</v>
      </c>
      <c r="R2379" s="42"/>
      <c r="S2379" s="34">
        <f t="shared" si="576"/>
        <v>0</v>
      </c>
      <c r="T2379" s="34"/>
    </row>
    <row r="2380" spans="1:20" x14ac:dyDescent="0.2">
      <c r="A2380" s="38">
        <f t="shared" si="564"/>
        <v>44393</v>
      </c>
      <c r="B2380" s="96">
        <f t="shared" ca="1" si="566"/>
        <v>1822476.8363645091</v>
      </c>
      <c r="C2380" s="42">
        <f t="shared" ca="1" si="567"/>
        <v>1659233.1527636591</v>
      </c>
      <c r="D2380" s="34"/>
      <c r="E2380" s="40">
        <f ca="1">IF(A2380&lt;$B$1,VLOOKUP(A2380,[1]DI!$A$4:$B$15000,2,FALSE),0)</f>
        <v>4.1500000000000002E-2</v>
      </c>
      <c r="F2380" s="41">
        <f t="shared" ref="F2380:F2443" ca="1" si="577">IF(A2380&lt;A$9,1,ROUND(((1+E2380)^(1/252)),16))</f>
        <v>1.0001613700890699</v>
      </c>
      <c r="G2380" s="41">
        <f ca="1">(TRUNC(PRODUCT($F$11:$F2379),16))</f>
        <v>1.6588744097855599</v>
      </c>
      <c r="H2380" s="42">
        <f t="shared" ca="1" si="568"/>
        <v>1.59279356520284</v>
      </c>
      <c r="I2380" s="42">
        <f t="shared" ca="1" si="569"/>
        <v>1.0414873899999999</v>
      </c>
      <c r="J2380" s="40">
        <f t="shared" si="565"/>
        <v>3.5999999999999997E-2</v>
      </c>
      <c r="K2380" s="98">
        <f t="shared" si="570"/>
        <v>43840</v>
      </c>
      <c r="L2380" s="43">
        <f t="shared" si="571"/>
        <v>379</v>
      </c>
      <c r="M2380" s="44">
        <f t="shared" si="572"/>
        <v>379</v>
      </c>
      <c r="N2380" s="8">
        <f t="shared" si="573"/>
        <v>1.054631125</v>
      </c>
      <c r="O2380" s="8">
        <f t="shared" ca="1" si="574"/>
        <v>1.0983850180000001</v>
      </c>
      <c r="P2380" s="44">
        <v>0</v>
      </c>
      <c r="Q2380" s="42">
        <f t="shared" ca="1" si="575"/>
        <v>163243.68360085</v>
      </c>
      <c r="R2380" s="42"/>
      <c r="S2380" s="34">
        <f t="shared" si="576"/>
        <v>0</v>
      </c>
      <c r="T2380" s="34"/>
    </row>
    <row r="2381" spans="1:20" x14ac:dyDescent="0.2">
      <c r="A2381" s="38">
        <f t="shared" ref="A2381:A2444" si="578">(A2380+1)</f>
        <v>44394</v>
      </c>
      <c r="B2381" s="96">
        <f t="shared" ca="1" si="566"/>
        <v>1823026.7576675592</v>
      </c>
      <c r="C2381" s="42">
        <f t="shared" ca="1" si="567"/>
        <v>1659233.1527636591</v>
      </c>
      <c r="D2381" s="34"/>
      <c r="E2381" s="40">
        <f ca="1">IF(A2381&lt;$B$1,VLOOKUP(A2381,[1]DI!$A$4:$B$15000,2,FALSE),0)</f>
        <v>0</v>
      </c>
      <c r="F2381" s="41">
        <f t="shared" ca="1" si="577"/>
        <v>1</v>
      </c>
      <c r="G2381" s="41">
        <f ca="1">(TRUNC(PRODUCT($F$11:$F2380),16))</f>
        <v>1.65914210249683</v>
      </c>
      <c r="H2381" s="42">
        <f t="shared" ca="1" si="568"/>
        <v>1.59279356520284</v>
      </c>
      <c r="I2381" s="42">
        <f t="shared" ca="1" si="569"/>
        <v>1.0416554499999999</v>
      </c>
      <c r="J2381" s="40">
        <f t="shared" ref="J2381:J2444" si="579">J2380</f>
        <v>3.5999999999999997E-2</v>
      </c>
      <c r="K2381" s="98">
        <f t="shared" si="570"/>
        <v>43840</v>
      </c>
      <c r="L2381" s="43">
        <f t="shared" si="571"/>
        <v>379</v>
      </c>
      <c r="M2381" s="44">
        <f t="shared" si="572"/>
        <v>380</v>
      </c>
      <c r="N2381" s="8">
        <f t="shared" si="573"/>
        <v>1.054779149</v>
      </c>
      <c r="O2381" s="8">
        <f t="shared" ca="1" si="574"/>
        <v>1.0987164490000001</v>
      </c>
      <c r="P2381" s="44">
        <v>0</v>
      </c>
      <c r="Q2381" s="42">
        <f t="shared" ca="1" si="575"/>
        <v>163793.60490390001</v>
      </c>
      <c r="R2381" s="42"/>
      <c r="S2381" s="34">
        <f t="shared" si="576"/>
        <v>0</v>
      </c>
      <c r="T2381" s="34"/>
    </row>
    <row r="2382" spans="1:20" x14ac:dyDescent="0.2">
      <c r="A2382" s="38">
        <f t="shared" si="578"/>
        <v>44395</v>
      </c>
      <c r="B2382" s="96">
        <f t="shared" ca="1" si="566"/>
        <v>1823026.7576675592</v>
      </c>
      <c r="C2382" s="42">
        <f t="shared" ca="1" si="567"/>
        <v>1659233.1527636591</v>
      </c>
      <c r="D2382" s="34"/>
      <c r="E2382" s="40">
        <f ca="1">IF(A2382&lt;$B$1,VLOOKUP(A2382,[1]DI!$A$4:$B$15000,2,FALSE),0)</f>
        <v>0</v>
      </c>
      <c r="F2382" s="41">
        <f t="shared" ca="1" si="577"/>
        <v>1</v>
      </c>
      <c r="G2382" s="41">
        <f ca="1">(TRUNC(PRODUCT($F$11:$F2381),16))</f>
        <v>1.65914210249683</v>
      </c>
      <c r="H2382" s="42">
        <f t="shared" ca="1" si="568"/>
        <v>1.59279356520284</v>
      </c>
      <c r="I2382" s="42">
        <f t="shared" ca="1" si="569"/>
        <v>1.0416554499999999</v>
      </c>
      <c r="J2382" s="40">
        <f t="shared" si="579"/>
        <v>3.5999999999999997E-2</v>
      </c>
      <c r="K2382" s="98">
        <f t="shared" si="570"/>
        <v>43840</v>
      </c>
      <c r="L2382" s="43">
        <f t="shared" si="571"/>
        <v>379</v>
      </c>
      <c r="M2382" s="44">
        <f t="shared" si="572"/>
        <v>380</v>
      </c>
      <c r="N2382" s="8">
        <f t="shared" si="573"/>
        <v>1.054779149</v>
      </c>
      <c r="O2382" s="8">
        <f t="shared" ca="1" si="574"/>
        <v>1.0987164490000001</v>
      </c>
      <c r="P2382" s="44">
        <v>0</v>
      </c>
      <c r="Q2382" s="42">
        <f t="shared" ca="1" si="575"/>
        <v>163793.60490390001</v>
      </c>
      <c r="R2382" s="42"/>
      <c r="S2382" s="34">
        <f t="shared" si="576"/>
        <v>0</v>
      </c>
      <c r="T2382" s="34"/>
    </row>
    <row r="2383" spans="1:20" x14ac:dyDescent="0.2">
      <c r="A2383" s="38">
        <f t="shared" si="578"/>
        <v>44396</v>
      </c>
      <c r="B2383" s="96">
        <f t="shared" ca="1" si="566"/>
        <v>1823026.7576675592</v>
      </c>
      <c r="C2383" s="42">
        <f t="shared" ca="1" si="567"/>
        <v>1659233.1527636591</v>
      </c>
      <c r="D2383" s="34"/>
      <c r="E2383" s="40">
        <f ca="1">IF(A2383&lt;$B$1,VLOOKUP(A2383,[1]DI!$A$4:$B$15000,2,FALSE),0)</f>
        <v>4.1500000000000002E-2</v>
      </c>
      <c r="F2383" s="41">
        <f t="shared" ca="1" si="577"/>
        <v>1.0001613700890699</v>
      </c>
      <c r="G2383" s="41">
        <f ca="1">(TRUNC(PRODUCT($F$11:$F2382),16))</f>
        <v>1.65914210249683</v>
      </c>
      <c r="H2383" s="42">
        <f t="shared" ca="1" si="568"/>
        <v>1.59279356520284</v>
      </c>
      <c r="I2383" s="42">
        <f t="shared" ca="1" si="569"/>
        <v>1.0416554499999999</v>
      </c>
      <c r="J2383" s="40">
        <f t="shared" si="579"/>
        <v>3.5999999999999997E-2</v>
      </c>
      <c r="K2383" s="98">
        <f t="shared" si="570"/>
        <v>43840</v>
      </c>
      <c r="L2383" s="43">
        <f t="shared" si="571"/>
        <v>380</v>
      </c>
      <c r="M2383" s="44">
        <f t="shared" si="572"/>
        <v>380</v>
      </c>
      <c r="N2383" s="8">
        <f t="shared" si="573"/>
        <v>1.054779149</v>
      </c>
      <c r="O2383" s="8">
        <f t="shared" ca="1" si="574"/>
        <v>1.0987164490000001</v>
      </c>
      <c r="P2383" s="44">
        <v>0</v>
      </c>
      <c r="Q2383" s="42">
        <f t="shared" ca="1" si="575"/>
        <v>163793.60490390001</v>
      </c>
      <c r="R2383" s="42"/>
      <c r="S2383" s="34">
        <f t="shared" si="576"/>
        <v>0</v>
      </c>
      <c r="T2383" s="34"/>
    </row>
    <row r="2384" spans="1:20" x14ac:dyDescent="0.2">
      <c r="A2384" s="38">
        <f t="shared" si="578"/>
        <v>44397</v>
      </c>
      <c r="B2384" s="96">
        <f t="shared" ca="1" si="566"/>
        <v>1823576.8498716292</v>
      </c>
      <c r="C2384" s="42">
        <f t="shared" ca="1" si="567"/>
        <v>1659233.1527636591</v>
      </c>
      <c r="D2384" s="34"/>
      <c r="E2384" s="40">
        <f ca="1">IF(A2384&lt;$B$1,VLOOKUP(A2384,[1]DI!$A$4:$B$15000,2,FALSE),0)</f>
        <v>4.1500000000000002E-2</v>
      </c>
      <c r="F2384" s="41">
        <f t="shared" ca="1" si="577"/>
        <v>1.0001613700890699</v>
      </c>
      <c r="G2384" s="41">
        <f ca="1">(TRUNC(PRODUCT($F$11:$F2383),16))</f>
        <v>1.6594098384056899</v>
      </c>
      <c r="H2384" s="42">
        <f t="shared" ca="1" si="568"/>
        <v>1.59279356520284</v>
      </c>
      <c r="I2384" s="42">
        <f t="shared" ca="1" si="569"/>
        <v>1.04182354</v>
      </c>
      <c r="J2384" s="40">
        <f t="shared" si="579"/>
        <v>3.5999999999999997E-2</v>
      </c>
      <c r="K2384" s="98">
        <f t="shared" si="570"/>
        <v>43840</v>
      </c>
      <c r="L2384" s="43">
        <f t="shared" si="571"/>
        <v>381</v>
      </c>
      <c r="M2384" s="44">
        <f t="shared" si="572"/>
        <v>381</v>
      </c>
      <c r="N2384" s="8">
        <f t="shared" si="573"/>
        <v>1.0549271929999999</v>
      </c>
      <c r="O2384" s="8">
        <f t="shared" ca="1" si="574"/>
        <v>1.099047983</v>
      </c>
      <c r="P2384" s="44">
        <v>0</v>
      </c>
      <c r="Q2384" s="42">
        <f t="shared" ca="1" si="575"/>
        <v>164343.69710796999</v>
      </c>
      <c r="R2384" s="42"/>
      <c r="S2384" s="34">
        <f t="shared" si="576"/>
        <v>0</v>
      </c>
      <c r="T2384" s="34"/>
    </row>
    <row r="2385" spans="1:20" x14ac:dyDescent="0.2">
      <c r="A2385" s="38">
        <f t="shared" si="578"/>
        <v>44398</v>
      </c>
      <c r="B2385" s="96">
        <f t="shared" ca="1" si="566"/>
        <v>1824127.1129767091</v>
      </c>
      <c r="C2385" s="42">
        <f t="shared" ca="1" si="567"/>
        <v>1659233.1527636591</v>
      </c>
      <c r="D2385" s="34"/>
      <c r="E2385" s="40">
        <f ca="1">IF(A2385&lt;$B$1,VLOOKUP(A2385,[1]DI!$A$4:$B$15000,2,FALSE),0)</f>
        <v>4.1500000000000002E-2</v>
      </c>
      <c r="F2385" s="41">
        <f t="shared" ca="1" si="577"/>
        <v>1.0001613700890699</v>
      </c>
      <c r="G2385" s="41">
        <f ca="1">(TRUNC(PRODUCT($F$11:$F2384),16))</f>
        <v>1.6596776175191099</v>
      </c>
      <c r="H2385" s="42">
        <f t="shared" ca="1" si="568"/>
        <v>1.59279356520284</v>
      </c>
      <c r="I2385" s="42">
        <f t="shared" ca="1" si="569"/>
        <v>1.0419916600000001</v>
      </c>
      <c r="J2385" s="40">
        <f t="shared" si="579"/>
        <v>3.5999999999999997E-2</v>
      </c>
      <c r="K2385" s="98">
        <f t="shared" si="570"/>
        <v>43840</v>
      </c>
      <c r="L2385" s="43">
        <f t="shared" si="571"/>
        <v>382</v>
      </c>
      <c r="M2385" s="44">
        <f t="shared" si="572"/>
        <v>382</v>
      </c>
      <c r="N2385" s="8">
        <f t="shared" si="573"/>
        <v>1.055075258</v>
      </c>
      <c r="O2385" s="8">
        <f t="shared" ca="1" si="574"/>
        <v>1.0993796199999999</v>
      </c>
      <c r="P2385" s="44">
        <v>0</v>
      </c>
      <c r="Q2385" s="42">
        <f t="shared" ca="1" si="575"/>
        <v>164893.96021305001</v>
      </c>
      <c r="R2385" s="42"/>
      <c r="S2385" s="34">
        <f t="shared" si="576"/>
        <v>0</v>
      </c>
      <c r="T2385" s="34"/>
    </row>
    <row r="2386" spans="1:20" x14ac:dyDescent="0.2">
      <c r="A2386" s="38">
        <f t="shared" si="578"/>
        <v>44399</v>
      </c>
      <c r="B2386" s="96">
        <f t="shared" ca="1" si="566"/>
        <v>1824677.5469828092</v>
      </c>
      <c r="C2386" s="42">
        <f t="shared" ca="1" si="567"/>
        <v>1659233.1527636591</v>
      </c>
      <c r="D2386" s="34"/>
      <c r="E2386" s="40">
        <f ca="1">IF(A2386&lt;$B$1,VLOOKUP(A2386,[1]DI!$A$4:$B$15000,2,FALSE),0)</f>
        <v>4.1500000000000002E-2</v>
      </c>
      <c r="F2386" s="41">
        <f t="shared" ca="1" si="577"/>
        <v>1.0001613700890699</v>
      </c>
      <c r="G2386" s="41">
        <f ca="1">(TRUNC(PRODUCT($F$11:$F2385),16))</f>
        <v>1.6599454398440801</v>
      </c>
      <c r="H2386" s="42">
        <f t="shared" ca="1" si="568"/>
        <v>1.59279356520284</v>
      </c>
      <c r="I2386" s="42">
        <f t="shared" ca="1" si="569"/>
        <v>1.04215981</v>
      </c>
      <c r="J2386" s="40">
        <f t="shared" si="579"/>
        <v>3.5999999999999997E-2</v>
      </c>
      <c r="K2386" s="98">
        <f t="shared" si="570"/>
        <v>43840</v>
      </c>
      <c r="L2386" s="43">
        <f t="shared" si="571"/>
        <v>383</v>
      </c>
      <c r="M2386" s="44">
        <f t="shared" si="572"/>
        <v>383</v>
      </c>
      <c r="N2386" s="8">
        <f t="shared" si="573"/>
        <v>1.0552233440000001</v>
      </c>
      <c r="O2386" s="8">
        <f t="shared" ca="1" si="574"/>
        <v>1.0997113599999999</v>
      </c>
      <c r="P2386" s="44">
        <v>0</v>
      </c>
      <c r="Q2386" s="42">
        <f t="shared" ca="1" si="575"/>
        <v>165444.39421915001</v>
      </c>
      <c r="R2386" s="42"/>
      <c r="S2386" s="34">
        <f t="shared" si="576"/>
        <v>0</v>
      </c>
      <c r="T2386" s="34"/>
    </row>
    <row r="2387" spans="1:20" x14ac:dyDescent="0.2">
      <c r="A2387" s="38">
        <f t="shared" si="578"/>
        <v>44400</v>
      </c>
      <c r="B2387" s="96">
        <f t="shared" ca="1" si="566"/>
        <v>1825228.1336383591</v>
      </c>
      <c r="C2387" s="42">
        <f t="shared" ca="1" si="567"/>
        <v>1659233.1527636591</v>
      </c>
      <c r="D2387" s="34"/>
      <c r="E2387" s="40">
        <f ca="1">IF(A2387&lt;$B$1,VLOOKUP(A2387,[1]DI!$A$4:$B$15000,2,FALSE),0)</f>
        <v>4.1500000000000002E-2</v>
      </c>
      <c r="F2387" s="41">
        <f t="shared" ca="1" si="577"/>
        <v>1.0001613700890699</v>
      </c>
      <c r="G2387" s="41">
        <f ca="1">(TRUNC(PRODUCT($F$11:$F2386),16))</f>
        <v>1.6602133053875601</v>
      </c>
      <c r="H2387" s="42">
        <f t="shared" ca="1" si="568"/>
        <v>1.59279356520284</v>
      </c>
      <c r="I2387" s="42">
        <f t="shared" ca="1" si="569"/>
        <v>1.04232798</v>
      </c>
      <c r="J2387" s="40">
        <f t="shared" si="579"/>
        <v>3.5999999999999997E-2</v>
      </c>
      <c r="K2387" s="98">
        <f t="shared" si="570"/>
        <v>43840</v>
      </c>
      <c r="L2387" s="43">
        <f t="shared" si="571"/>
        <v>384</v>
      </c>
      <c r="M2387" s="44">
        <f t="shared" si="572"/>
        <v>384</v>
      </c>
      <c r="N2387" s="8">
        <f t="shared" si="573"/>
        <v>1.05537145</v>
      </c>
      <c r="O2387" s="8">
        <f t="shared" ca="1" si="574"/>
        <v>1.100043192</v>
      </c>
      <c r="P2387" s="44">
        <v>0</v>
      </c>
      <c r="Q2387" s="42">
        <f t="shared" ca="1" si="575"/>
        <v>165994.98087470001</v>
      </c>
      <c r="R2387" s="42"/>
      <c r="S2387" s="34">
        <f t="shared" si="576"/>
        <v>0</v>
      </c>
      <c r="T2387" s="34"/>
    </row>
    <row r="2388" spans="1:20" x14ac:dyDescent="0.2">
      <c r="A2388" s="38">
        <f t="shared" si="578"/>
        <v>44401</v>
      </c>
      <c r="B2388" s="96">
        <f t="shared" ca="1" si="566"/>
        <v>1825778.8928541492</v>
      </c>
      <c r="C2388" s="42">
        <f t="shared" ca="1" si="567"/>
        <v>1659233.1527636591</v>
      </c>
      <c r="D2388" s="34"/>
      <c r="E2388" s="40">
        <f ca="1">IF(A2388&lt;$B$1,VLOOKUP(A2388,[1]DI!$A$4:$B$15000,2,FALSE),0)</f>
        <v>0</v>
      </c>
      <c r="F2388" s="41">
        <f t="shared" ca="1" si="577"/>
        <v>1</v>
      </c>
      <c r="G2388" s="41">
        <f ca="1">(TRUNC(PRODUCT($F$11:$F2387),16))</f>
        <v>1.6604812141565199</v>
      </c>
      <c r="H2388" s="42">
        <f t="shared" ca="1" si="568"/>
        <v>1.59279356520284</v>
      </c>
      <c r="I2388" s="42">
        <f t="shared" ca="1" si="569"/>
        <v>1.0424961800000001</v>
      </c>
      <c r="J2388" s="40">
        <f t="shared" si="579"/>
        <v>3.5999999999999997E-2</v>
      </c>
      <c r="K2388" s="98">
        <f t="shared" si="570"/>
        <v>43840</v>
      </c>
      <c r="L2388" s="43">
        <f t="shared" si="571"/>
        <v>384</v>
      </c>
      <c r="M2388" s="44">
        <f t="shared" si="572"/>
        <v>385</v>
      </c>
      <c r="N2388" s="8">
        <f t="shared" si="573"/>
        <v>1.055519578</v>
      </c>
      <c r="O2388" s="8">
        <f t="shared" ca="1" si="574"/>
        <v>1.100375128</v>
      </c>
      <c r="P2388" s="44">
        <v>0</v>
      </c>
      <c r="Q2388" s="42">
        <f t="shared" ca="1" si="575"/>
        <v>166545.74009049</v>
      </c>
      <c r="R2388" s="42"/>
      <c r="S2388" s="34">
        <f t="shared" si="576"/>
        <v>0</v>
      </c>
      <c r="T2388" s="34"/>
    </row>
    <row r="2389" spans="1:20" x14ac:dyDescent="0.2">
      <c r="A2389" s="38">
        <f t="shared" si="578"/>
        <v>44402</v>
      </c>
      <c r="B2389" s="96">
        <f t="shared" ca="1" si="566"/>
        <v>1825778.8928541492</v>
      </c>
      <c r="C2389" s="42">
        <f t="shared" ca="1" si="567"/>
        <v>1659233.1527636591</v>
      </c>
      <c r="D2389" s="34"/>
      <c r="E2389" s="40">
        <f ca="1">IF(A2389&lt;$B$1,VLOOKUP(A2389,[1]DI!$A$4:$B$15000,2,FALSE),0)</f>
        <v>0</v>
      </c>
      <c r="F2389" s="41">
        <f t="shared" ca="1" si="577"/>
        <v>1</v>
      </c>
      <c r="G2389" s="41">
        <f ca="1">(TRUNC(PRODUCT($F$11:$F2388),16))</f>
        <v>1.6604812141565199</v>
      </c>
      <c r="H2389" s="42">
        <f t="shared" ca="1" si="568"/>
        <v>1.59279356520284</v>
      </c>
      <c r="I2389" s="42">
        <f t="shared" ca="1" si="569"/>
        <v>1.0424961800000001</v>
      </c>
      <c r="J2389" s="40">
        <f t="shared" si="579"/>
        <v>3.5999999999999997E-2</v>
      </c>
      <c r="K2389" s="98">
        <f t="shared" si="570"/>
        <v>43840</v>
      </c>
      <c r="L2389" s="43">
        <f t="shared" si="571"/>
        <v>384</v>
      </c>
      <c r="M2389" s="44">
        <f t="shared" si="572"/>
        <v>385</v>
      </c>
      <c r="N2389" s="8">
        <f t="shared" si="573"/>
        <v>1.055519578</v>
      </c>
      <c r="O2389" s="8">
        <f t="shared" ca="1" si="574"/>
        <v>1.100375128</v>
      </c>
      <c r="P2389" s="44">
        <v>0</v>
      </c>
      <c r="Q2389" s="42">
        <f t="shared" ca="1" si="575"/>
        <v>166545.74009049</v>
      </c>
      <c r="R2389" s="42"/>
      <c r="S2389" s="34">
        <f t="shared" si="576"/>
        <v>0</v>
      </c>
      <c r="T2389" s="34"/>
    </row>
    <row r="2390" spans="1:20" x14ac:dyDescent="0.2">
      <c r="A2390" s="38">
        <f t="shared" si="578"/>
        <v>44403</v>
      </c>
      <c r="B2390" s="96">
        <f t="shared" ca="1" si="566"/>
        <v>1825778.8928541492</v>
      </c>
      <c r="C2390" s="42">
        <f t="shared" ca="1" si="567"/>
        <v>1659233.1527636591</v>
      </c>
      <c r="D2390" s="34"/>
      <c r="E2390" s="40">
        <f ca="1">IF(A2390&lt;$B$1,VLOOKUP(A2390,[1]DI!$A$4:$B$15000,2,FALSE),0)</f>
        <v>4.1500000000000002E-2</v>
      </c>
      <c r="F2390" s="41">
        <f t="shared" ca="1" si="577"/>
        <v>1.0001613700890699</v>
      </c>
      <c r="G2390" s="41">
        <f ca="1">(TRUNC(PRODUCT($F$11:$F2389),16))</f>
        <v>1.6604812141565199</v>
      </c>
      <c r="H2390" s="42">
        <f t="shared" ca="1" si="568"/>
        <v>1.59279356520284</v>
      </c>
      <c r="I2390" s="42">
        <f t="shared" ca="1" si="569"/>
        <v>1.0424961800000001</v>
      </c>
      <c r="J2390" s="40">
        <f t="shared" si="579"/>
        <v>3.5999999999999997E-2</v>
      </c>
      <c r="K2390" s="98">
        <f t="shared" si="570"/>
        <v>43840</v>
      </c>
      <c r="L2390" s="43">
        <f t="shared" si="571"/>
        <v>385</v>
      </c>
      <c r="M2390" s="44">
        <f t="shared" si="572"/>
        <v>385</v>
      </c>
      <c r="N2390" s="8">
        <f t="shared" si="573"/>
        <v>1.055519578</v>
      </c>
      <c r="O2390" s="8">
        <f t="shared" ca="1" si="574"/>
        <v>1.100375128</v>
      </c>
      <c r="P2390" s="44">
        <v>0</v>
      </c>
      <c r="Q2390" s="42">
        <f t="shared" ca="1" si="575"/>
        <v>166545.74009049</v>
      </c>
      <c r="R2390" s="42"/>
      <c r="S2390" s="34">
        <f t="shared" si="576"/>
        <v>0</v>
      </c>
      <c r="T2390" s="34"/>
    </row>
    <row r="2391" spans="1:20" x14ac:dyDescent="0.2">
      <c r="A2391" s="38">
        <f t="shared" si="578"/>
        <v>44404</v>
      </c>
      <c r="B2391" s="96">
        <f t="shared" ca="1" si="566"/>
        <v>1826329.8229709591</v>
      </c>
      <c r="C2391" s="42">
        <f t="shared" ca="1" si="567"/>
        <v>1659233.1527636591</v>
      </c>
      <c r="D2391" s="34"/>
      <c r="E2391" s="40">
        <f ca="1">IF(A2391&lt;$B$1,VLOOKUP(A2391,[1]DI!$A$4:$B$15000,2,FALSE),0)</f>
        <v>4.1500000000000002E-2</v>
      </c>
      <c r="F2391" s="41">
        <f t="shared" ca="1" si="577"/>
        <v>1.0001613700890699</v>
      </c>
      <c r="G2391" s="41">
        <f ca="1">(TRUNC(PRODUCT($F$11:$F2390),16))</f>
        <v>1.6607491661579501</v>
      </c>
      <c r="H2391" s="42">
        <f t="shared" ca="1" si="568"/>
        <v>1.59279356520284</v>
      </c>
      <c r="I2391" s="42">
        <f t="shared" ca="1" si="569"/>
        <v>1.04266441</v>
      </c>
      <c r="J2391" s="40">
        <f t="shared" si="579"/>
        <v>3.5999999999999997E-2</v>
      </c>
      <c r="K2391" s="98">
        <f t="shared" si="570"/>
        <v>43840</v>
      </c>
      <c r="L2391" s="43">
        <f t="shared" si="571"/>
        <v>386</v>
      </c>
      <c r="M2391" s="44">
        <f t="shared" si="572"/>
        <v>386</v>
      </c>
      <c r="N2391" s="8">
        <f t="shared" si="573"/>
        <v>1.055667726</v>
      </c>
      <c r="O2391" s="8">
        <f t="shared" ca="1" si="574"/>
        <v>1.1007071669999999</v>
      </c>
      <c r="P2391" s="44">
        <v>0</v>
      </c>
      <c r="Q2391" s="42">
        <f t="shared" ca="1" si="575"/>
        <v>167096.67020729999</v>
      </c>
      <c r="R2391" s="42"/>
      <c r="S2391" s="34">
        <f t="shared" si="576"/>
        <v>0</v>
      </c>
      <c r="T2391" s="34"/>
    </row>
    <row r="2392" spans="1:20" x14ac:dyDescent="0.2">
      <c r="A2392" s="38">
        <f t="shared" si="578"/>
        <v>44405</v>
      </c>
      <c r="B2392" s="96">
        <f t="shared" ca="1" si="566"/>
        <v>1826880.9239887891</v>
      </c>
      <c r="C2392" s="42">
        <f t="shared" ca="1" si="567"/>
        <v>1659233.1527636591</v>
      </c>
      <c r="D2392" s="34"/>
      <c r="E2392" s="40">
        <f ca="1">IF(A2392&lt;$B$1,VLOOKUP(A2392,[1]DI!$A$4:$B$15000,2,FALSE),0)</f>
        <v>4.1500000000000002E-2</v>
      </c>
      <c r="F2392" s="41">
        <f t="shared" ca="1" si="577"/>
        <v>1.0001613700890699</v>
      </c>
      <c r="G2392" s="41">
        <f ca="1">(TRUNC(PRODUCT($F$11:$F2391),16))</f>
        <v>1.6610171613988201</v>
      </c>
      <c r="H2392" s="42">
        <f t="shared" ca="1" si="568"/>
        <v>1.59279356520284</v>
      </c>
      <c r="I2392" s="42">
        <f t="shared" ca="1" si="569"/>
        <v>1.0428326699999999</v>
      </c>
      <c r="J2392" s="40">
        <f t="shared" si="579"/>
        <v>3.5999999999999997E-2</v>
      </c>
      <c r="K2392" s="98">
        <f t="shared" si="570"/>
        <v>43840</v>
      </c>
      <c r="L2392" s="43">
        <f t="shared" si="571"/>
        <v>387</v>
      </c>
      <c r="M2392" s="44">
        <f t="shared" si="572"/>
        <v>387</v>
      </c>
      <c r="N2392" s="8">
        <f t="shared" si="573"/>
        <v>1.0558158950000001</v>
      </c>
      <c r="O2392" s="8">
        <f t="shared" ca="1" si="574"/>
        <v>1.1010393089999999</v>
      </c>
      <c r="P2392" s="44">
        <v>0</v>
      </c>
      <c r="Q2392" s="42">
        <f t="shared" ca="1" si="575"/>
        <v>167647.77122513001</v>
      </c>
      <c r="R2392" s="42"/>
      <c r="S2392" s="34">
        <f t="shared" si="576"/>
        <v>0</v>
      </c>
      <c r="T2392" s="34"/>
    </row>
    <row r="2393" spans="1:20" x14ac:dyDescent="0.2">
      <c r="A2393" s="38">
        <f t="shared" si="578"/>
        <v>44406</v>
      </c>
      <c r="B2393" s="96">
        <f t="shared" ca="1" si="566"/>
        <v>1827432.1793152993</v>
      </c>
      <c r="C2393" s="42">
        <f t="shared" ca="1" si="567"/>
        <v>1659233.1527636591</v>
      </c>
      <c r="D2393" s="34"/>
      <c r="E2393" s="40">
        <f ca="1">IF(A2393&lt;$B$1,VLOOKUP(A2393,[1]DI!$A$4:$B$15000,2,FALSE),0)</f>
        <v>4.1500000000000002E-2</v>
      </c>
      <c r="F2393" s="41">
        <f t="shared" ca="1" si="577"/>
        <v>1.0001613700890699</v>
      </c>
      <c r="G2393" s="41">
        <f ca="1">(TRUNC(PRODUCT($F$11:$F2392),16))</f>
        <v>1.6612851998861</v>
      </c>
      <c r="H2393" s="42">
        <f t="shared" ca="1" si="568"/>
        <v>1.59279356520284</v>
      </c>
      <c r="I2393" s="42">
        <f t="shared" ca="1" si="569"/>
        <v>1.0430009499999999</v>
      </c>
      <c r="J2393" s="40">
        <f t="shared" si="579"/>
        <v>3.5999999999999997E-2</v>
      </c>
      <c r="K2393" s="98">
        <f t="shared" si="570"/>
        <v>43840</v>
      </c>
      <c r="L2393" s="43">
        <f t="shared" si="571"/>
        <v>388</v>
      </c>
      <c r="M2393" s="44">
        <f t="shared" si="572"/>
        <v>388</v>
      </c>
      <c r="N2393" s="8">
        <f t="shared" si="573"/>
        <v>1.0559640850000001</v>
      </c>
      <c r="O2393" s="8">
        <f t="shared" ca="1" si="574"/>
        <v>1.101371544</v>
      </c>
      <c r="P2393" s="44">
        <v>0</v>
      </c>
      <c r="Q2393" s="42">
        <f t="shared" ca="1" si="575"/>
        <v>168199.02655164001</v>
      </c>
      <c r="R2393" s="42"/>
      <c r="S2393" s="34">
        <f t="shared" si="576"/>
        <v>0</v>
      </c>
      <c r="T2393" s="34"/>
    </row>
    <row r="2394" spans="1:20" x14ac:dyDescent="0.2">
      <c r="A2394" s="38">
        <f t="shared" si="578"/>
        <v>44407</v>
      </c>
      <c r="B2394" s="96">
        <f t="shared" ca="1" si="566"/>
        <v>1827983.6038835892</v>
      </c>
      <c r="C2394" s="42">
        <f t="shared" ca="1" si="567"/>
        <v>1659233.1527636591</v>
      </c>
      <c r="D2394" s="34"/>
      <c r="E2394" s="40">
        <f ca="1">IF(A2394&lt;$B$1,VLOOKUP(A2394,[1]DI!$A$4:$B$15000,2,FALSE),0)</f>
        <v>4.1500000000000002E-2</v>
      </c>
      <c r="F2394" s="41">
        <f t="shared" ca="1" si="577"/>
        <v>1.0001613700890699</v>
      </c>
      <c r="G2394" s="41">
        <f ca="1">(TRUNC(PRODUCT($F$11:$F2393),16))</f>
        <v>1.66155328162677</v>
      </c>
      <c r="H2394" s="42">
        <f t="shared" ca="1" si="568"/>
        <v>1.59279356520284</v>
      </c>
      <c r="I2394" s="42">
        <f t="shared" ca="1" si="569"/>
        <v>1.04316926</v>
      </c>
      <c r="J2394" s="40">
        <f t="shared" si="579"/>
        <v>3.5999999999999997E-2</v>
      </c>
      <c r="K2394" s="98">
        <f t="shared" si="570"/>
        <v>43840</v>
      </c>
      <c r="L2394" s="43">
        <f t="shared" si="571"/>
        <v>389</v>
      </c>
      <c r="M2394" s="44">
        <f t="shared" si="572"/>
        <v>389</v>
      </c>
      <c r="N2394" s="8">
        <f t="shared" si="573"/>
        <v>1.0561122949999999</v>
      </c>
      <c r="O2394" s="8">
        <f t="shared" ca="1" si="574"/>
        <v>1.1017038809999999</v>
      </c>
      <c r="P2394" s="44">
        <v>0</v>
      </c>
      <c r="Q2394" s="42">
        <f t="shared" ca="1" si="575"/>
        <v>168750.45111992999</v>
      </c>
      <c r="R2394" s="42"/>
      <c r="S2394" s="34">
        <f t="shared" si="576"/>
        <v>0</v>
      </c>
      <c r="T2394" s="34"/>
    </row>
    <row r="2395" spans="1:20" x14ac:dyDescent="0.2">
      <c r="A2395" s="38">
        <f t="shared" si="578"/>
        <v>44408</v>
      </c>
      <c r="B2395" s="96">
        <f t="shared" ca="1" si="566"/>
        <v>1828535.1844197891</v>
      </c>
      <c r="C2395" s="42">
        <f t="shared" ca="1" si="567"/>
        <v>1659233.1527636591</v>
      </c>
      <c r="D2395" s="34"/>
      <c r="E2395" s="40">
        <f ca="1">IF(A2395&lt;$B$1,VLOOKUP(A2395,[1]DI!$A$4:$B$15000,2,FALSE),0)</f>
        <v>0</v>
      </c>
      <c r="F2395" s="41">
        <f t="shared" ca="1" si="577"/>
        <v>1</v>
      </c>
      <c r="G2395" s="41">
        <f ca="1">(TRUNC(PRODUCT($F$11:$F2394),16))</f>
        <v>1.6618214066278201</v>
      </c>
      <c r="H2395" s="42">
        <f t="shared" ca="1" si="568"/>
        <v>1.59279356520284</v>
      </c>
      <c r="I2395" s="42">
        <f t="shared" ca="1" si="569"/>
        <v>1.0433375899999999</v>
      </c>
      <c r="J2395" s="40">
        <f t="shared" si="579"/>
        <v>3.5999999999999997E-2</v>
      </c>
      <c r="K2395" s="98">
        <f t="shared" si="570"/>
        <v>43840</v>
      </c>
      <c r="L2395" s="43">
        <f t="shared" si="571"/>
        <v>389</v>
      </c>
      <c r="M2395" s="44">
        <f t="shared" si="572"/>
        <v>390</v>
      </c>
      <c r="N2395" s="8">
        <f t="shared" si="573"/>
        <v>1.056260526</v>
      </c>
      <c r="O2395" s="8">
        <f t="shared" ca="1" si="574"/>
        <v>1.1020363120000001</v>
      </c>
      <c r="P2395" s="44">
        <v>0</v>
      </c>
      <c r="Q2395" s="42">
        <f t="shared" ca="1" si="575"/>
        <v>169302.03165613001</v>
      </c>
      <c r="R2395" s="42"/>
      <c r="S2395" s="34">
        <f t="shared" si="576"/>
        <v>0</v>
      </c>
      <c r="T2395" s="34"/>
    </row>
    <row r="2396" spans="1:20" x14ac:dyDescent="0.2">
      <c r="A2396" s="38">
        <f t="shared" si="578"/>
        <v>44409</v>
      </c>
      <c r="B2396" s="96">
        <f t="shared" ca="1" si="566"/>
        <v>1828535.1844197891</v>
      </c>
      <c r="C2396" s="42">
        <f t="shared" ca="1" si="567"/>
        <v>1659233.1527636591</v>
      </c>
      <c r="D2396" s="34"/>
      <c r="E2396" s="40">
        <f ca="1">IF(A2396&lt;$B$1,VLOOKUP(A2396,[1]DI!$A$4:$B$15000,2,FALSE),0)</f>
        <v>0</v>
      </c>
      <c r="F2396" s="41">
        <f t="shared" ca="1" si="577"/>
        <v>1</v>
      </c>
      <c r="G2396" s="41">
        <f ca="1">(TRUNC(PRODUCT($F$11:$F2395),16))</f>
        <v>1.6618214066278201</v>
      </c>
      <c r="H2396" s="42">
        <f t="shared" ca="1" si="568"/>
        <v>1.59279356520284</v>
      </c>
      <c r="I2396" s="42">
        <f t="shared" ca="1" si="569"/>
        <v>1.0433375899999999</v>
      </c>
      <c r="J2396" s="40">
        <f t="shared" si="579"/>
        <v>3.5999999999999997E-2</v>
      </c>
      <c r="K2396" s="98">
        <f t="shared" si="570"/>
        <v>43840</v>
      </c>
      <c r="L2396" s="43">
        <f t="shared" si="571"/>
        <v>389</v>
      </c>
      <c r="M2396" s="44">
        <f t="shared" si="572"/>
        <v>390</v>
      </c>
      <c r="N2396" s="8">
        <f t="shared" si="573"/>
        <v>1.056260526</v>
      </c>
      <c r="O2396" s="8">
        <f t="shared" ca="1" si="574"/>
        <v>1.1020363120000001</v>
      </c>
      <c r="P2396" s="44">
        <v>0</v>
      </c>
      <c r="Q2396" s="42">
        <f t="shared" ca="1" si="575"/>
        <v>169302.03165613001</v>
      </c>
      <c r="R2396" s="42"/>
      <c r="S2396" s="34">
        <f t="shared" si="576"/>
        <v>0</v>
      </c>
      <c r="T2396" s="34"/>
    </row>
    <row r="2397" spans="1:20" x14ac:dyDescent="0.2">
      <c r="A2397" s="38">
        <f t="shared" si="578"/>
        <v>44410</v>
      </c>
      <c r="B2397" s="96">
        <f t="shared" ca="1" si="566"/>
        <v>1828535.1844197891</v>
      </c>
      <c r="C2397" s="42">
        <f t="shared" ca="1" si="567"/>
        <v>1659233.1527636591</v>
      </c>
      <c r="D2397" s="34"/>
      <c r="E2397" s="40">
        <f ca="1">IF(A2397&lt;$B$1,VLOOKUP(A2397,[1]DI!$A$4:$B$15000,2,FALSE),0)</f>
        <v>4.1500000000000002E-2</v>
      </c>
      <c r="F2397" s="41">
        <f t="shared" ca="1" si="577"/>
        <v>1.0001613700890699</v>
      </c>
      <c r="G2397" s="41">
        <f ca="1">(TRUNC(PRODUCT($F$11:$F2396),16))</f>
        <v>1.6618214066278201</v>
      </c>
      <c r="H2397" s="42">
        <f t="shared" ca="1" si="568"/>
        <v>1.59279356520284</v>
      </c>
      <c r="I2397" s="42">
        <f t="shared" ca="1" si="569"/>
        <v>1.0433375899999999</v>
      </c>
      <c r="J2397" s="40">
        <f t="shared" si="579"/>
        <v>3.5999999999999997E-2</v>
      </c>
      <c r="K2397" s="98">
        <f t="shared" si="570"/>
        <v>43840</v>
      </c>
      <c r="L2397" s="43">
        <f t="shared" si="571"/>
        <v>390</v>
      </c>
      <c r="M2397" s="44">
        <f t="shared" si="572"/>
        <v>390</v>
      </c>
      <c r="N2397" s="8">
        <f t="shared" si="573"/>
        <v>1.056260526</v>
      </c>
      <c r="O2397" s="8">
        <f t="shared" ca="1" si="574"/>
        <v>1.1020363120000001</v>
      </c>
      <c r="P2397" s="44">
        <v>0</v>
      </c>
      <c r="Q2397" s="42">
        <f t="shared" ca="1" si="575"/>
        <v>169302.03165613001</v>
      </c>
      <c r="R2397" s="42"/>
      <c r="S2397" s="34">
        <f t="shared" si="576"/>
        <v>0</v>
      </c>
      <c r="T2397" s="34"/>
    </row>
    <row r="2398" spans="1:20" x14ac:dyDescent="0.2">
      <c r="A2398" s="38">
        <f t="shared" si="578"/>
        <v>44411</v>
      </c>
      <c r="B2398" s="96">
        <f t="shared" ca="1" si="566"/>
        <v>1829086.9541085791</v>
      </c>
      <c r="C2398" s="42">
        <f t="shared" ca="1" si="567"/>
        <v>1659233.1527636591</v>
      </c>
      <c r="D2398" s="34"/>
      <c r="E2398" s="40">
        <f ca="1">IF(A2398&lt;$B$1,VLOOKUP(A2398,[1]DI!$A$4:$B$15000,2,FALSE),0)</f>
        <v>4.1500000000000002E-2</v>
      </c>
      <c r="F2398" s="41">
        <f t="shared" ca="1" si="577"/>
        <v>1.0001613700890699</v>
      </c>
      <c r="G2398" s="41">
        <f ca="1">(TRUNC(PRODUCT($F$11:$F2397),16))</f>
        <v>1.6620895748962301</v>
      </c>
      <c r="H2398" s="42">
        <f t="shared" ca="1" si="568"/>
        <v>1.59279356520284</v>
      </c>
      <c r="I2398" s="42">
        <f t="shared" ca="1" si="569"/>
        <v>1.0435059600000001</v>
      </c>
      <c r="J2398" s="40">
        <f t="shared" si="579"/>
        <v>3.5999999999999997E-2</v>
      </c>
      <c r="K2398" s="98">
        <f t="shared" si="570"/>
        <v>43840</v>
      </c>
      <c r="L2398" s="43">
        <f t="shared" si="571"/>
        <v>391</v>
      </c>
      <c r="M2398" s="44">
        <f t="shared" si="572"/>
        <v>391</v>
      </c>
      <c r="N2398" s="8">
        <f t="shared" si="573"/>
        <v>1.0564087790000001</v>
      </c>
      <c r="O2398" s="8">
        <f t="shared" ca="1" si="574"/>
        <v>1.1023688570000001</v>
      </c>
      <c r="P2398" s="44">
        <v>0</v>
      </c>
      <c r="Q2398" s="42">
        <f t="shared" ca="1" si="575"/>
        <v>169853.80134492001</v>
      </c>
      <c r="R2398" s="42"/>
      <c r="S2398" s="34">
        <f t="shared" si="576"/>
        <v>0</v>
      </c>
      <c r="T2398" s="34"/>
    </row>
    <row r="2399" spans="1:20" x14ac:dyDescent="0.2">
      <c r="A2399" s="38">
        <f t="shared" si="578"/>
        <v>44412</v>
      </c>
      <c r="B2399" s="96">
        <f t="shared" ca="1" si="566"/>
        <v>1829638.8747875791</v>
      </c>
      <c r="C2399" s="42">
        <f t="shared" ca="1" si="567"/>
        <v>1659233.1527636591</v>
      </c>
      <c r="D2399" s="34"/>
      <c r="E2399" s="40">
        <f ca="1">IF(A2399&lt;$B$1,VLOOKUP(A2399,[1]DI!$A$4:$B$15000,2,FALSE),0)</f>
        <v>4.1500000000000002E-2</v>
      </c>
      <c r="F2399" s="41">
        <f t="shared" ca="1" si="577"/>
        <v>1.0001613700890699</v>
      </c>
      <c r="G2399" s="41">
        <f ca="1">(TRUNC(PRODUCT($F$11:$F2398),16))</f>
        <v>1.66235778643897</v>
      </c>
      <c r="H2399" s="42">
        <f t="shared" ca="1" si="568"/>
        <v>1.59279356520284</v>
      </c>
      <c r="I2399" s="42">
        <f t="shared" ca="1" si="569"/>
        <v>1.0436743500000001</v>
      </c>
      <c r="J2399" s="40">
        <f t="shared" si="579"/>
        <v>3.5999999999999997E-2</v>
      </c>
      <c r="K2399" s="98">
        <f t="shared" si="570"/>
        <v>43840</v>
      </c>
      <c r="L2399" s="43">
        <f t="shared" si="571"/>
        <v>392</v>
      </c>
      <c r="M2399" s="44">
        <f t="shared" si="572"/>
        <v>392</v>
      </c>
      <c r="N2399" s="8">
        <f t="shared" si="573"/>
        <v>1.056557051</v>
      </c>
      <c r="O2399" s="8">
        <f t="shared" ca="1" si="574"/>
        <v>1.1027014930000001</v>
      </c>
      <c r="P2399" s="44">
        <v>0</v>
      </c>
      <c r="Q2399" s="42">
        <f t="shared" ca="1" si="575"/>
        <v>170405.72202392001</v>
      </c>
      <c r="R2399" s="42"/>
      <c r="S2399" s="34">
        <f t="shared" si="576"/>
        <v>0</v>
      </c>
      <c r="T2399" s="34"/>
    </row>
    <row r="2400" spans="1:20" x14ac:dyDescent="0.2">
      <c r="A2400" s="38">
        <f t="shared" si="578"/>
        <v>44413</v>
      </c>
      <c r="B2400" s="96">
        <f t="shared" ca="1" si="566"/>
        <v>1830190.969686059</v>
      </c>
      <c r="C2400" s="42">
        <f t="shared" ca="1" si="567"/>
        <v>1659233.1527636591</v>
      </c>
      <c r="D2400" s="34"/>
      <c r="E2400" s="40">
        <f ca="1">IF(A2400&lt;$B$1,VLOOKUP(A2400,[1]DI!$A$4:$B$15000,2,FALSE),0)</f>
        <v>5.1499999999999997E-2</v>
      </c>
      <c r="F2400" s="41">
        <f t="shared" ca="1" si="577"/>
        <v>1.0001992965083399</v>
      </c>
      <c r="G2400" s="41">
        <f ca="1">(TRUNC(PRODUCT($F$11:$F2399),16))</f>
        <v>1.66262604126304</v>
      </c>
      <c r="H2400" s="42">
        <f t="shared" ca="1" si="568"/>
        <v>1.59279356520284</v>
      </c>
      <c r="I2400" s="42">
        <f t="shared" ca="1" si="569"/>
        <v>1.0438427699999999</v>
      </c>
      <c r="J2400" s="40">
        <f t="shared" si="579"/>
        <v>3.5999999999999997E-2</v>
      </c>
      <c r="K2400" s="98">
        <f t="shared" si="570"/>
        <v>43840</v>
      </c>
      <c r="L2400" s="43">
        <f t="shared" si="571"/>
        <v>393</v>
      </c>
      <c r="M2400" s="44">
        <f t="shared" si="572"/>
        <v>393</v>
      </c>
      <c r="N2400" s="8">
        <f t="shared" si="573"/>
        <v>1.0567053449999999</v>
      </c>
      <c r="O2400" s="8">
        <f t="shared" ca="1" si="574"/>
        <v>1.1030342339999999</v>
      </c>
      <c r="P2400" s="44">
        <v>0</v>
      </c>
      <c r="Q2400" s="42">
        <f t="shared" ca="1" si="575"/>
        <v>170957.8169224</v>
      </c>
      <c r="R2400" s="42"/>
      <c r="S2400" s="34">
        <f t="shared" si="576"/>
        <v>0</v>
      </c>
      <c r="T2400" s="34"/>
    </row>
    <row r="2401" spans="1:20" x14ac:dyDescent="0.2">
      <c r="A2401" s="38">
        <f t="shared" si="578"/>
        <v>44414</v>
      </c>
      <c r="B2401" s="96">
        <f t="shared" ca="1" si="566"/>
        <v>1830812.6428675791</v>
      </c>
      <c r="C2401" s="42">
        <f t="shared" ca="1" si="567"/>
        <v>1659233.1527636591</v>
      </c>
      <c r="D2401" s="34"/>
      <c r="E2401" s="40">
        <f ca="1">IF(A2401&lt;$B$1,VLOOKUP(A2401,[1]DI!$A$4:$B$15000,2,FALSE),0)</f>
        <v>5.1499999999999997E-2</v>
      </c>
      <c r="F2401" s="41">
        <f t="shared" ca="1" si="577"/>
        <v>1.0001992965083399</v>
      </c>
      <c r="G2401" s="41">
        <f ca="1">(TRUNC(PRODUCT($F$11:$F2400),16))</f>
        <v>1.66295739682774</v>
      </c>
      <c r="H2401" s="42">
        <f t="shared" ca="1" si="568"/>
        <v>1.59279356520284</v>
      </c>
      <c r="I2401" s="42">
        <f t="shared" ca="1" si="569"/>
        <v>1.0440507999999999</v>
      </c>
      <c r="J2401" s="40">
        <f t="shared" si="579"/>
        <v>3.5999999999999997E-2</v>
      </c>
      <c r="K2401" s="98">
        <f t="shared" si="570"/>
        <v>43840</v>
      </c>
      <c r="L2401" s="43">
        <f t="shared" si="571"/>
        <v>394</v>
      </c>
      <c r="M2401" s="44">
        <f t="shared" si="572"/>
        <v>394</v>
      </c>
      <c r="N2401" s="8">
        <f t="shared" si="573"/>
        <v>1.05685366</v>
      </c>
      <c r="O2401" s="8">
        <f t="shared" ca="1" si="574"/>
        <v>1.1034089090000001</v>
      </c>
      <c r="P2401" s="44">
        <v>0</v>
      </c>
      <c r="Q2401" s="42">
        <f t="shared" ca="1" si="575"/>
        <v>171579.49010391999</v>
      </c>
      <c r="R2401" s="42"/>
      <c r="S2401" s="34">
        <f t="shared" si="576"/>
        <v>0</v>
      </c>
      <c r="T2401" s="34"/>
    </row>
    <row r="2402" spans="1:20" x14ac:dyDescent="0.2">
      <c r="A2402" s="38">
        <f t="shared" si="578"/>
        <v>44415</v>
      </c>
      <c r="B2402" s="96">
        <f t="shared" ca="1" si="566"/>
        <v>1831434.5400455592</v>
      </c>
      <c r="C2402" s="42">
        <f t="shared" ca="1" si="567"/>
        <v>1659233.1527636591</v>
      </c>
      <c r="D2402" s="34"/>
      <c r="E2402" s="40">
        <f ca="1">IF(A2402&lt;$B$1,VLOOKUP(A2402,[1]DI!$A$4:$B$15000,2,FALSE),0)</f>
        <v>0</v>
      </c>
      <c r="F2402" s="41">
        <f t="shared" ca="1" si="577"/>
        <v>1</v>
      </c>
      <c r="G2402" s="41">
        <f ca="1">(TRUNC(PRODUCT($F$11:$F2401),16))</f>
        <v>1.66328881843044</v>
      </c>
      <c r="H2402" s="42">
        <f t="shared" ca="1" si="568"/>
        <v>1.59279356520284</v>
      </c>
      <c r="I2402" s="42">
        <f t="shared" ca="1" si="569"/>
        <v>1.0442588799999999</v>
      </c>
      <c r="J2402" s="40">
        <f t="shared" si="579"/>
        <v>3.5999999999999997E-2</v>
      </c>
      <c r="K2402" s="98">
        <f t="shared" si="570"/>
        <v>43840</v>
      </c>
      <c r="L2402" s="43">
        <f t="shared" si="571"/>
        <v>394</v>
      </c>
      <c r="M2402" s="44">
        <f t="shared" si="572"/>
        <v>395</v>
      </c>
      <c r="N2402" s="8">
        <f t="shared" si="573"/>
        <v>1.057001995</v>
      </c>
      <c r="O2402" s="8">
        <f t="shared" ca="1" si="574"/>
        <v>1.1037837189999999</v>
      </c>
      <c r="P2402" s="44">
        <v>0</v>
      </c>
      <c r="Q2402" s="42">
        <f t="shared" ca="1" si="575"/>
        <v>172201.38728190001</v>
      </c>
      <c r="R2402" s="42"/>
      <c r="S2402" s="34">
        <f t="shared" si="576"/>
        <v>0</v>
      </c>
      <c r="T2402" s="34"/>
    </row>
    <row r="2403" spans="1:20" x14ac:dyDescent="0.2">
      <c r="A2403" s="38">
        <f t="shared" si="578"/>
        <v>44416</v>
      </c>
      <c r="B2403" s="96">
        <f t="shared" ca="1" si="566"/>
        <v>1831434.5400455592</v>
      </c>
      <c r="C2403" s="42">
        <f t="shared" ca="1" si="567"/>
        <v>1659233.1527636591</v>
      </c>
      <c r="D2403" s="34"/>
      <c r="E2403" s="40">
        <f ca="1">IF(A2403&lt;$B$1,VLOOKUP(A2403,[1]DI!$A$4:$B$15000,2,FALSE),0)</f>
        <v>0</v>
      </c>
      <c r="F2403" s="41">
        <f t="shared" ca="1" si="577"/>
        <v>1</v>
      </c>
      <c r="G2403" s="41">
        <f ca="1">(TRUNC(PRODUCT($F$11:$F2402),16))</f>
        <v>1.66328881843044</v>
      </c>
      <c r="H2403" s="42">
        <f t="shared" ca="1" si="568"/>
        <v>1.59279356520284</v>
      </c>
      <c r="I2403" s="42">
        <f t="shared" ca="1" si="569"/>
        <v>1.0442588799999999</v>
      </c>
      <c r="J2403" s="40">
        <f t="shared" si="579"/>
        <v>3.5999999999999997E-2</v>
      </c>
      <c r="K2403" s="98">
        <f t="shared" si="570"/>
        <v>43840</v>
      </c>
      <c r="L2403" s="43">
        <f t="shared" si="571"/>
        <v>394</v>
      </c>
      <c r="M2403" s="44">
        <f t="shared" si="572"/>
        <v>395</v>
      </c>
      <c r="N2403" s="8">
        <f t="shared" si="573"/>
        <v>1.057001995</v>
      </c>
      <c r="O2403" s="8">
        <f t="shared" ca="1" si="574"/>
        <v>1.1037837189999999</v>
      </c>
      <c r="P2403" s="44">
        <v>0</v>
      </c>
      <c r="Q2403" s="42">
        <f t="shared" ca="1" si="575"/>
        <v>172201.38728190001</v>
      </c>
      <c r="R2403" s="42"/>
      <c r="S2403" s="34">
        <f t="shared" si="576"/>
        <v>0</v>
      </c>
      <c r="T2403" s="34"/>
    </row>
    <row r="2404" spans="1:20" x14ac:dyDescent="0.2">
      <c r="A2404" s="38">
        <f t="shared" si="578"/>
        <v>44417</v>
      </c>
      <c r="B2404" s="96">
        <f t="shared" ca="1" si="566"/>
        <v>1831434.5400455592</v>
      </c>
      <c r="C2404" s="42">
        <f t="shared" ca="1" si="567"/>
        <v>1659233.1527636591</v>
      </c>
      <c r="D2404" s="34"/>
      <c r="E2404" s="40">
        <f ca="1">IF(A2404&lt;$B$1,VLOOKUP(A2404,[1]DI!$A$4:$B$15000,2,FALSE),0)</f>
        <v>5.1499999999999997E-2</v>
      </c>
      <c r="F2404" s="41">
        <f t="shared" ca="1" si="577"/>
        <v>1.0001992965083399</v>
      </c>
      <c r="G2404" s="41">
        <f ca="1">(TRUNC(PRODUCT($F$11:$F2403),16))</f>
        <v>1.66328881843044</v>
      </c>
      <c r="H2404" s="42">
        <f t="shared" ca="1" si="568"/>
        <v>1.59279356520284</v>
      </c>
      <c r="I2404" s="42">
        <f t="shared" ca="1" si="569"/>
        <v>1.0442588799999999</v>
      </c>
      <c r="J2404" s="40">
        <f t="shared" si="579"/>
        <v>3.5999999999999997E-2</v>
      </c>
      <c r="K2404" s="98">
        <f t="shared" si="570"/>
        <v>43840</v>
      </c>
      <c r="L2404" s="43">
        <f t="shared" si="571"/>
        <v>395</v>
      </c>
      <c r="M2404" s="44">
        <f t="shared" si="572"/>
        <v>395</v>
      </c>
      <c r="N2404" s="8">
        <f t="shared" si="573"/>
        <v>1.057001995</v>
      </c>
      <c r="O2404" s="8">
        <f t="shared" ca="1" si="574"/>
        <v>1.1037837189999999</v>
      </c>
      <c r="P2404" s="44">
        <v>0</v>
      </c>
      <c r="Q2404" s="42">
        <f t="shared" ca="1" si="575"/>
        <v>172201.38728190001</v>
      </c>
      <c r="R2404" s="42"/>
      <c r="S2404" s="34">
        <f t="shared" si="576"/>
        <v>0</v>
      </c>
      <c r="T2404" s="34"/>
    </row>
    <row r="2405" spans="1:20" x14ac:dyDescent="0.2">
      <c r="A2405" s="38">
        <f t="shared" si="578"/>
        <v>44418</v>
      </c>
      <c r="B2405" s="96">
        <f t="shared" ca="1" si="566"/>
        <v>1832056.6296945992</v>
      </c>
      <c r="C2405" s="42">
        <f t="shared" ca="1" si="567"/>
        <v>1659233.1527636591</v>
      </c>
      <c r="D2405" s="34"/>
      <c r="E2405" s="40">
        <f ca="1">IF(A2405&lt;$B$1,VLOOKUP(A2405,[1]DI!$A$4:$B$15000,2,FALSE),0)</f>
        <v>5.1499999999999997E-2</v>
      </c>
      <c r="F2405" s="41">
        <f t="shared" ca="1" si="577"/>
        <v>1.0001992965083399</v>
      </c>
      <c r="G2405" s="41">
        <f ca="1">(TRUNC(PRODUCT($F$11:$F2404),16))</f>
        <v>1.66362030608432</v>
      </c>
      <c r="H2405" s="42">
        <f t="shared" ca="1" si="568"/>
        <v>1.59279356520284</v>
      </c>
      <c r="I2405" s="42">
        <f t="shared" ca="1" si="569"/>
        <v>1.0444669900000001</v>
      </c>
      <c r="J2405" s="40">
        <f t="shared" si="579"/>
        <v>3.5999999999999997E-2</v>
      </c>
      <c r="K2405" s="98">
        <f t="shared" si="570"/>
        <v>43840</v>
      </c>
      <c r="L2405" s="43">
        <f t="shared" si="571"/>
        <v>396</v>
      </c>
      <c r="M2405" s="44">
        <f t="shared" si="572"/>
        <v>396</v>
      </c>
      <c r="N2405" s="8">
        <f t="shared" si="573"/>
        <v>1.057150351</v>
      </c>
      <c r="O2405" s="8">
        <f t="shared" ca="1" si="574"/>
        <v>1.104158645</v>
      </c>
      <c r="P2405" s="44">
        <v>0</v>
      </c>
      <c r="Q2405" s="42">
        <f t="shared" ca="1" si="575"/>
        <v>172823.47693094</v>
      </c>
      <c r="R2405" s="42"/>
      <c r="S2405" s="34">
        <f t="shared" si="576"/>
        <v>0</v>
      </c>
      <c r="T2405" s="34"/>
    </row>
    <row r="2406" spans="1:20" x14ac:dyDescent="0.2">
      <c r="A2406" s="38">
        <f t="shared" si="578"/>
        <v>44419</v>
      </c>
      <c r="B2406" s="96">
        <f t="shared" ca="1" si="566"/>
        <v>1832678.9449993391</v>
      </c>
      <c r="C2406" s="42">
        <f t="shared" ca="1" si="567"/>
        <v>1659233.1527636591</v>
      </c>
      <c r="D2406" s="34"/>
      <c r="E2406" s="40">
        <f ca="1">IF(A2406&lt;$B$1,VLOOKUP(A2406,[1]DI!$A$4:$B$15000,2,FALSE),0)</f>
        <v>5.1499999999999997E-2</v>
      </c>
      <c r="F2406" s="41">
        <f t="shared" ca="1" si="577"/>
        <v>1.0001992965083399</v>
      </c>
      <c r="G2406" s="41">
        <f ca="1">(TRUNC(PRODUCT($F$11:$F2405),16))</f>
        <v>1.66395185980252</v>
      </c>
      <c r="H2406" s="42">
        <f t="shared" ca="1" si="568"/>
        <v>1.59279356520284</v>
      </c>
      <c r="I2406" s="42">
        <f t="shared" ca="1" si="569"/>
        <v>1.04467515</v>
      </c>
      <c r="J2406" s="40">
        <f t="shared" si="579"/>
        <v>3.5999999999999997E-2</v>
      </c>
      <c r="K2406" s="98">
        <f t="shared" si="570"/>
        <v>43840</v>
      </c>
      <c r="L2406" s="43">
        <f t="shared" si="571"/>
        <v>397</v>
      </c>
      <c r="M2406" s="44">
        <f t="shared" si="572"/>
        <v>397</v>
      </c>
      <c r="N2406" s="8">
        <f t="shared" si="573"/>
        <v>1.0572987279999999</v>
      </c>
      <c r="O2406" s="8">
        <f t="shared" ca="1" si="574"/>
        <v>1.1045337070000001</v>
      </c>
      <c r="P2406" s="44">
        <v>0</v>
      </c>
      <c r="Q2406" s="42">
        <f t="shared" ca="1" si="575"/>
        <v>173445.79223568001</v>
      </c>
      <c r="R2406" s="42"/>
      <c r="S2406" s="34">
        <f t="shared" si="576"/>
        <v>0</v>
      </c>
      <c r="T2406" s="34"/>
    </row>
    <row r="2407" spans="1:20" x14ac:dyDescent="0.2">
      <c r="A2407" s="38">
        <f t="shared" si="578"/>
        <v>44420</v>
      </c>
      <c r="B2407" s="96">
        <f t="shared" ca="1" si="566"/>
        <v>1833301.4693674592</v>
      </c>
      <c r="C2407" s="42">
        <f t="shared" ca="1" si="567"/>
        <v>1659233.1527636591</v>
      </c>
      <c r="D2407" s="34"/>
      <c r="E2407" s="40">
        <f ca="1">IF(A2407&lt;$B$1,VLOOKUP(A2407,[1]DI!$A$4:$B$15000,2,FALSE),0)</f>
        <v>5.1499999999999997E-2</v>
      </c>
      <c r="F2407" s="41">
        <f t="shared" ca="1" si="577"/>
        <v>1.0001992965083399</v>
      </c>
      <c r="G2407" s="41">
        <f ca="1">(TRUNC(PRODUCT($F$11:$F2406),16))</f>
        <v>1.66428347959823</v>
      </c>
      <c r="H2407" s="42">
        <f t="shared" ca="1" si="568"/>
        <v>1.59279356520284</v>
      </c>
      <c r="I2407" s="42">
        <f t="shared" ca="1" si="569"/>
        <v>1.0448833500000001</v>
      </c>
      <c r="J2407" s="40">
        <f t="shared" si="579"/>
        <v>3.5999999999999997E-2</v>
      </c>
      <c r="K2407" s="98">
        <f t="shared" si="570"/>
        <v>43840</v>
      </c>
      <c r="L2407" s="43">
        <f t="shared" si="571"/>
        <v>398</v>
      </c>
      <c r="M2407" s="44">
        <f t="shared" si="572"/>
        <v>398</v>
      </c>
      <c r="N2407" s="8">
        <f t="shared" si="573"/>
        <v>1.057447126</v>
      </c>
      <c r="O2407" s="8">
        <f t="shared" ca="1" si="574"/>
        <v>1.1049088949999999</v>
      </c>
      <c r="P2407" s="44">
        <v>0</v>
      </c>
      <c r="Q2407" s="42">
        <f t="shared" ca="1" si="575"/>
        <v>174068.31660379999</v>
      </c>
      <c r="R2407" s="42"/>
      <c r="S2407" s="34">
        <f t="shared" si="576"/>
        <v>0</v>
      </c>
      <c r="T2407" s="34"/>
    </row>
    <row r="2408" spans="1:20" x14ac:dyDescent="0.2">
      <c r="A2408" s="38">
        <f t="shared" si="578"/>
        <v>44421</v>
      </c>
      <c r="B2408" s="96">
        <f t="shared" ca="1" si="566"/>
        <v>1833924.2044581892</v>
      </c>
      <c r="C2408" s="42">
        <f t="shared" ca="1" si="567"/>
        <v>1659233.1527636591</v>
      </c>
      <c r="D2408" s="34"/>
      <c r="E2408" s="40">
        <f ca="1">IF(A2408&lt;$B$1,VLOOKUP(A2408,[1]DI!$A$4:$B$15000,2,FALSE),0)</f>
        <v>5.1499999999999997E-2</v>
      </c>
      <c r="F2408" s="41">
        <f t="shared" ca="1" si="577"/>
        <v>1.0001992965083399</v>
      </c>
      <c r="G2408" s="41">
        <f ca="1">(TRUNC(PRODUCT($F$11:$F2407),16))</f>
        <v>1.6646151654846</v>
      </c>
      <c r="H2408" s="42">
        <f t="shared" ca="1" si="568"/>
        <v>1.59279356520284</v>
      </c>
      <c r="I2408" s="42">
        <f t="shared" ca="1" si="569"/>
        <v>1.04509159</v>
      </c>
      <c r="J2408" s="40">
        <f t="shared" si="579"/>
        <v>3.5999999999999997E-2</v>
      </c>
      <c r="K2408" s="98">
        <f t="shared" si="570"/>
        <v>43840</v>
      </c>
      <c r="L2408" s="43">
        <f t="shared" si="571"/>
        <v>399</v>
      </c>
      <c r="M2408" s="44">
        <f t="shared" si="572"/>
        <v>399</v>
      </c>
      <c r="N2408" s="8">
        <f t="shared" si="573"/>
        <v>1.0575955450000001</v>
      </c>
      <c r="O2408" s="8">
        <f t="shared" ca="1" si="574"/>
        <v>1.10528421</v>
      </c>
      <c r="P2408" s="44">
        <v>0</v>
      </c>
      <c r="Q2408" s="42">
        <f t="shared" ca="1" si="575"/>
        <v>174691.05169453</v>
      </c>
      <c r="R2408" s="42"/>
      <c r="S2408" s="34">
        <f t="shared" si="576"/>
        <v>0</v>
      </c>
      <c r="T2408" s="34"/>
    </row>
    <row r="2409" spans="1:20" x14ac:dyDescent="0.2">
      <c r="A2409" s="38">
        <f t="shared" si="578"/>
        <v>44422</v>
      </c>
      <c r="B2409" s="96">
        <f t="shared" ca="1" si="566"/>
        <v>1834547.1652046191</v>
      </c>
      <c r="C2409" s="42">
        <f t="shared" ca="1" si="567"/>
        <v>1659233.1527636591</v>
      </c>
      <c r="D2409" s="34"/>
      <c r="E2409" s="40">
        <f ca="1">IF(A2409&lt;$B$1,VLOOKUP(A2409,[1]DI!$A$4:$B$15000,2,FALSE),0)</f>
        <v>0</v>
      </c>
      <c r="F2409" s="41">
        <f t="shared" ca="1" si="577"/>
        <v>1</v>
      </c>
      <c r="G2409" s="41">
        <f ca="1">(TRUNC(PRODUCT($F$11:$F2408),16))</f>
        <v>1.6649469174748099</v>
      </c>
      <c r="H2409" s="42">
        <f t="shared" ca="1" si="568"/>
        <v>1.59279356520284</v>
      </c>
      <c r="I2409" s="42">
        <f t="shared" ca="1" si="569"/>
        <v>1.04529988</v>
      </c>
      <c r="J2409" s="40">
        <f t="shared" si="579"/>
        <v>3.5999999999999997E-2</v>
      </c>
      <c r="K2409" s="98">
        <f t="shared" si="570"/>
        <v>43840</v>
      </c>
      <c r="L2409" s="43">
        <f t="shared" si="571"/>
        <v>399</v>
      </c>
      <c r="M2409" s="44">
        <f t="shared" si="572"/>
        <v>400</v>
      </c>
      <c r="N2409" s="8">
        <f t="shared" si="573"/>
        <v>1.0577439850000001</v>
      </c>
      <c r="O2409" s="8">
        <f t="shared" ca="1" si="574"/>
        <v>1.105659661</v>
      </c>
      <c r="P2409" s="44">
        <v>0</v>
      </c>
      <c r="Q2409" s="42">
        <f t="shared" ca="1" si="575"/>
        <v>175314.01244096001</v>
      </c>
      <c r="R2409" s="42"/>
      <c r="S2409" s="34">
        <f t="shared" si="576"/>
        <v>0</v>
      </c>
      <c r="T2409" s="34"/>
    </row>
    <row r="2410" spans="1:20" x14ac:dyDescent="0.2">
      <c r="A2410" s="38">
        <f t="shared" si="578"/>
        <v>44423</v>
      </c>
      <c r="B2410" s="96">
        <f t="shared" ref="B2410:B2473" ca="1" si="580">C2410+Q2410</f>
        <v>1834547.1652046191</v>
      </c>
      <c r="C2410" s="42">
        <f t="shared" ref="C2410:C2473" ca="1" si="581">(C2409-S2409)</f>
        <v>1659233.1527636591</v>
      </c>
      <c r="D2410" s="34"/>
      <c r="E2410" s="40">
        <f ca="1">IF(A2410&lt;$B$1,VLOOKUP(A2410,[1]DI!$A$4:$B$15000,2,FALSE),0)</f>
        <v>0</v>
      </c>
      <c r="F2410" s="41">
        <f t="shared" ca="1" si="577"/>
        <v>1</v>
      </c>
      <c r="G2410" s="41">
        <f ca="1">(TRUNC(PRODUCT($F$11:$F2409),16))</f>
        <v>1.6649469174748099</v>
      </c>
      <c r="H2410" s="42">
        <f t="shared" ref="H2410:H2473" ca="1" si="582">IF(P2409&gt;0,G2409,H2409)</f>
        <v>1.59279356520284</v>
      </c>
      <c r="I2410" s="42">
        <f t="shared" ref="I2410:I2473" ca="1" si="583">ROUND(G2410/H2410,8)</f>
        <v>1.04529988</v>
      </c>
      <c r="J2410" s="40">
        <f t="shared" si="579"/>
        <v>3.5999999999999997E-2</v>
      </c>
      <c r="K2410" s="98">
        <f t="shared" ref="K2410:K2473" si="584">IF(P2409&gt;0,A2409,K2409)</f>
        <v>43840</v>
      </c>
      <c r="L2410" s="43">
        <f t="shared" ref="L2410:L2473" si="585">IF(A2410&gt;K2410,IF(NETWORKDAYS(K2410,A2410,$W$12:$W$197)-1=0,1,NETWORKDAYS(K2410,A2410,$W$12:$W$197)-1),0)</f>
        <v>399</v>
      </c>
      <c r="M2410" s="44">
        <f t="shared" ref="M2410:M2473" si="586">IF(AND(L2410=1,L2409=1),1,IF(L2410&gt;0,IF(L2410=L2409,L2410+1,L2410),0))</f>
        <v>400</v>
      </c>
      <c r="N2410" s="8">
        <f t="shared" ref="N2410:N2473" si="587">ROUND((J2410+1)^(M2410/252),9)</f>
        <v>1.0577439850000001</v>
      </c>
      <c r="O2410" s="8">
        <f t="shared" ref="O2410:O2473" ca="1" si="588">ROUND(I2410*N2410,9)</f>
        <v>1.105659661</v>
      </c>
      <c r="P2410" s="44">
        <v>0</v>
      </c>
      <c r="Q2410" s="42">
        <f t="shared" ref="Q2410:Q2473" ca="1" si="589">TRUNC(((O2410-1)*C2410),8)</f>
        <v>175314.01244096001</v>
      </c>
      <c r="R2410" s="42"/>
      <c r="S2410" s="34">
        <f t="shared" ref="S2410:S2473" si="590">IF(T2410&gt;0,T2410-Q2410,0)</f>
        <v>0</v>
      </c>
      <c r="T2410" s="34"/>
    </row>
    <row r="2411" spans="1:20" x14ac:dyDescent="0.2">
      <c r="A2411" s="38">
        <f t="shared" si="578"/>
        <v>44424</v>
      </c>
      <c r="B2411" s="96">
        <f t="shared" ca="1" si="580"/>
        <v>1834547.1652046191</v>
      </c>
      <c r="C2411" s="42">
        <f t="shared" ca="1" si="581"/>
        <v>1659233.1527636591</v>
      </c>
      <c r="D2411" s="34"/>
      <c r="E2411" s="40">
        <f ca="1">IF(A2411&lt;$B$1,VLOOKUP(A2411,[1]DI!$A$4:$B$15000,2,FALSE),0)</f>
        <v>5.1499999999999997E-2</v>
      </c>
      <c r="F2411" s="41">
        <f t="shared" ca="1" si="577"/>
        <v>1.0001992965083399</v>
      </c>
      <c r="G2411" s="41">
        <f ca="1">(TRUNC(PRODUCT($F$11:$F2410),16))</f>
        <v>1.6649469174748099</v>
      </c>
      <c r="H2411" s="42">
        <f t="shared" ca="1" si="582"/>
        <v>1.59279356520284</v>
      </c>
      <c r="I2411" s="42">
        <f t="shared" ca="1" si="583"/>
        <v>1.04529988</v>
      </c>
      <c r="J2411" s="40">
        <f t="shared" si="579"/>
        <v>3.5999999999999997E-2</v>
      </c>
      <c r="K2411" s="98">
        <f t="shared" si="584"/>
        <v>43840</v>
      </c>
      <c r="L2411" s="43">
        <f t="shared" si="585"/>
        <v>400</v>
      </c>
      <c r="M2411" s="44">
        <f t="shared" si="586"/>
        <v>400</v>
      </c>
      <c r="N2411" s="8">
        <f t="shared" si="587"/>
        <v>1.0577439850000001</v>
      </c>
      <c r="O2411" s="8">
        <f t="shared" ca="1" si="588"/>
        <v>1.105659661</v>
      </c>
      <c r="P2411" s="44">
        <v>0</v>
      </c>
      <c r="Q2411" s="42">
        <f t="shared" ca="1" si="589"/>
        <v>175314.01244096001</v>
      </c>
      <c r="R2411" s="42"/>
      <c r="S2411" s="34">
        <f t="shared" si="590"/>
        <v>0</v>
      </c>
      <c r="T2411" s="34"/>
    </row>
    <row r="2412" spans="1:20" x14ac:dyDescent="0.2">
      <c r="A2412" s="38">
        <f t="shared" si="578"/>
        <v>44425</v>
      </c>
      <c r="B2412" s="96">
        <f t="shared" ca="1" si="580"/>
        <v>1835170.3151036392</v>
      </c>
      <c r="C2412" s="42">
        <f t="shared" ca="1" si="581"/>
        <v>1659233.1527636591</v>
      </c>
      <c r="D2412" s="34"/>
      <c r="E2412" s="40">
        <f ca="1">IF(A2412&lt;$B$1,VLOOKUP(A2412,[1]DI!$A$4:$B$15000,2,FALSE),0)</f>
        <v>5.1499999999999997E-2</v>
      </c>
      <c r="F2412" s="41">
        <f t="shared" ca="1" si="577"/>
        <v>1.0001992965083399</v>
      </c>
      <c r="G2412" s="41">
        <f ca="1">(TRUNC(PRODUCT($F$11:$F2411),16))</f>
        <v>1.66527873558203</v>
      </c>
      <c r="H2412" s="42">
        <f t="shared" ca="1" si="582"/>
        <v>1.59279356520284</v>
      </c>
      <c r="I2412" s="42">
        <f t="shared" ca="1" si="583"/>
        <v>1.0455082</v>
      </c>
      <c r="J2412" s="40">
        <f t="shared" si="579"/>
        <v>3.5999999999999997E-2</v>
      </c>
      <c r="K2412" s="98">
        <f t="shared" si="584"/>
        <v>43840</v>
      </c>
      <c r="L2412" s="43">
        <f t="shared" si="585"/>
        <v>401</v>
      </c>
      <c r="M2412" s="44">
        <f t="shared" si="586"/>
        <v>401</v>
      </c>
      <c r="N2412" s="8">
        <f t="shared" si="587"/>
        <v>1.057892445</v>
      </c>
      <c r="O2412" s="8">
        <f t="shared" ca="1" si="588"/>
        <v>1.1060352259999999</v>
      </c>
      <c r="P2412" s="44">
        <v>0</v>
      </c>
      <c r="Q2412" s="42">
        <f t="shared" ca="1" si="589"/>
        <v>175937.16233997999</v>
      </c>
      <c r="R2412" s="42"/>
      <c r="S2412" s="34">
        <f t="shared" si="590"/>
        <v>0</v>
      </c>
      <c r="T2412" s="34"/>
    </row>
    <row r="2413" spans="1:20" x14ac:dyDescent="0.2">
      <c r="A2413" s="38">
        <f t="shared" si="578"/>
        <v>44426</v>
      </c>
      <c r="B2413" s="96">
        <f t="shared" ca="1" si="580"/>
        <v>1835793.6923175992</v>
      </c>
      <c r="C2413" s="42">
        <f t="shared" ca="1" si="581"/>
        <v>1659233.1527636591</v>
      </c>
      <c r="D2413" s="34"/>
      <c r="E2413" s="40">
        <f ca="1">IF(A2413&lt;$B$1,VLOOKUP(A2413,[1]DI!$A$4:$B$15000,2,FALSE),0)</f>
        <v>5.1499999999999997E-2</v>
      </c>
      <c r="F2413" s="41">
        <f t="shared" ca="1" si="577"/>
        <v>1.0001992965083399</v>
      </c>
      <c r="G2413" s="41">
        <f ca="1">(TRUNC(PRODUCT($F$11:$F2412),16))</f>
        <v>1.66561061981945</v>
      </c>
      <c r="H2413" s="42">
        <f t="shared" ca="1" si="582"/>
        <v>1.59279356520284</v>
      </c>
      <c r="I2413" s="42">
        <f t="shared" ca="1" si="583"/>
        <v>1.04571657</v>
      </c>
      <c r="J2413" s="40">
        <f t="shared" si="579"/>
        <v>3.5999999999999997E-2</v>
      </c>
      <c r="K2413" s="98">
        <f t="shared" si="584"/>
        <v>43840</v>
      </c>
      <c r="L2413" s="43">
        <f t="shared" si="585"/>
        <v>402</v>
      </c>
      <c r="M2413" s="44">
        <f t="shared" si="586"/>
        <v>402</v>
      </c>
      <c r="N2413" s="8">
        <f t="shared" si="587"/>
        <v>1.0580409260000001</v>
      </c>
      <c r="O2413" s="8">
        <f t="shared" ca="1" si="588"/>
        <v>1.1064109280000001</v>
      </c>
      <c r="P2413" s="44">
        <v>0</v>
      </c>
      <c r="Q2413" s="42">
        <f t="shared" ca="1" si="589"/>
        <v>176560.53955394001</v>
      </c>
      <c r="R2413" s="42"/>
      <c r="S2413" s="34">
        <f t="shared" si="590"/>
        <v>0</v>
      </c>
      <c r="T2413" s="34"/>
    </row>
    <row r="2414" spans="1:20" x14ac:dyDescent="0.2">
      <c r="A2414" s="38">
        <f t="shared" si="578"/>
        <v>44427</v>
      </c>
      <c r="B2414" s="96">
        <f t="shared" ca="1" si="580"/>
        <v>1836417.278594939</v>
      </c>
      <c r="C2414" s="42">
        <f t="shared" ca="1" si="581"/>
        <v>1659233.1527636591</v>
      </c>
      <c r="D2414" s="34"/>
      <c r="E2414" s="40">
        <f ca="1">IF(A2414&lt;$B$1,VLOOKUP(A2414,[1]DI!$A$4:$B$15000,2,FALSE),0)</f>
        <v>5.1499999999999997E-2</v>
      </c>
      <c r="F2414" s="41">
        <f t="shared" ca="1" si="577"/>
        <v>1.0001992965083399</v>
      </c>
      <c r="G2414" s="41">
        <f ca="1">(TRUNC(PRODUCT($F$11:$F2413),16))</f>
        <v>1.66594257020023</v>
      </c>
      <c r="H2414" s="42">
        <f t="shared" ca="1" si="582"/>
        <v>1.59279356520284</v>
      </c>
      <c r="I2414" s="42">
        <f t="shared" ca="1" si="583"/>
        <v>1.0459249799999999</v>
      </c>
      <c r="J2414" s="40">
        <f t="shared" si="579"/>
        <v>3.5999999999999997E-2</v>
      </c>
      <c r="K2414" s="98">
        <f t="shared" si="584"/>
        <v>43840</v>
      </c>
      <c r="L2414" s="43">
        <f t="shared" si="585"/>
        <v>403</v>
      </c>
      <c r="M2414" s="44">
        <f t="shared" si="586"/>
        <v>403</v>
      </c>
      <c r="N2414" s="8">
        <f t="shared" si="587"/>
        <v>1.0581894279999999</v>
      </c>
      <c r="O2414" s="8">
        <f t="shared" ca="1" si="588"/>
        <v>1.106786756</v>
      </c>
      <c r="P2414" s="44">
        <v>0</v>
      </c>
      <c r="Q2414" s="42">
        <f t="shared" ca="1" si="589"/>
        <v>177184.12583127999</v>
      </c>
      <c r="R2414" s="42"/>
      <c r="S2414" s="34">
        <f t="shared" si="590"/>
        <v>0</v>
      </c>
      <c r="T2414" s="34"/>
    </row>
    <row r="2415" spans="1:20" x14ac:dyDescent="0.2">
      <c r="A2415" s="38">
        <f t="shared" si="578"/>
        <v>44428</v>
      </c>
      <c r="B2415" s="96">
        <f t="shared" ca="1" si="580"/>
        <v>1837041.0573433191</v>
      </c>
      <c r="C2415" s="42">
        <f t="shared" ca="1" si="581"/>
        <v>1659233.1527636591</v>
      </c>
      <c r="D2415" s="34"/>
      <c r="E2415" s="40">
        <f ca="1">IF(A2415&lt;$B$1,VLOOKUP(A2415,[1]DI!$A$4:$B$15000,2,FALSE),0)</f>
        <v>5.1499999999999997E-2</v>
      </c>
      <c r="F2415" s="41">
        <f t="shared" ca="1" si="577"/>
        <v>1.0001992965083399</v>
      </c>
      <c r="G2415" s="41">
        <f ca="1">(TRUNC(PRODUCT($F$11:$F2414),16))</f>
        <v>1.6662745867375699</v>
      </c>
      <c r="H2415" s="42">
        <f t="shared" ca="1" si="582"/>
        <v>1.59279356520284</v>
      </c>
      <c r="I2415" s="42">
        <f t="shared" ca="1" si="583"/>
        <v>1.0461334200000001</v>
      </c>
      <c r="J2415" s="40">
        <f t="shared" si="579"/>
        <v>3.5999999999999997E-2</v>
      </c>
      <c r="K2415" s="98">
        <f t="shared" si="584"/>
        <v>43840</v>
      </c>
      <c r="L2415" s="43">
        <f t="shared" si="585"/>
        <v>404</v>
      </c>
      <c r="M2415" s="44">
        <f t="shared" si="586"/>
        <v>404</v>
      </c>
      <c r="N2415" s="8">
        <f t="shared" si="587"/>
        <v>1.0583379509999999</v>
      </c>
      <c r="O2415" s="8">
        <f t="shared" ca="1" si="588"/>
        <v>1.1071626999999999</v>
      </c>
      <c r="P2415" s="44">
        <v>0</v>
      </c>
      <c r="Q2415" s="42">
        <f t="shared" ca="1" si="589"/>
        <v>177807.90457966001</v>
      </c>
      <c r="R2415" s="42"/>
      <c r="S2415" s="34">
        <f t="shared" si="590"/>
        <v>0</v>
      </c>
      <c r="T2415" s="34"/>
    </row>
    <row r="2416" spans="1:20" x14ac:dyDescent="0.2">
      <c r="A2416" s="38">
        <f t="shared" si="578"/>
        <v>44429</v>
      </c>
      <c r="B2416" s="96">
        <f t="shared" ca="1" si="580"/>
        <v>1837665.0799989791</v>
      </c>
      <c r="C2416" s="42">
        <f t="shared" ca="1" si="581"/>
        <v>1659233.1527636591</v>
      </c>
      <c r="D2416" s="34"/>
      <c r="E2416" s="40">
        <f ca="1">IF(A2416&lt;$B$1,VLOOKUP(A2416,[1]DI!$A$4:$B$15000,2,FALSE),0)</f>
        <v>0</v>
      </c>
      <c r="F2416" s="41">
        <f t="shared" ca="1" si="577"/>
        <v>1</v>
      </c>
      <c r="G2416" s="41">
        <f ca="1">(TRUNC(PRODUCT($F$11:$F2415),16))</f>
        <v>1.66660666944464</v>
      </c>
      <c r="H2416" s="42">
        <f t="shared" ca="1" si="582"/>
        <v>1.59279356520284</v>
      </c>
      <c r="I2416" s="42">
        <f t="shared" ca="1" si="583"/>
        <v>1.0463419199999999</v>
      </c>
      <c r="J2416" s="40">
        <f t="shared" si="579"/>
        <v>3.5999999999999997E-2</v>
      </c>
      <c r="K2416" s="98">
        <f t="shared" si="584"/>
        <v>43840</v>
      </c>
      <c r="L2416" s="43">
        <f t="shared" si="585"/>
        <v>404</v>
      </c>
      <c r="M2416" s="44">
        <f t="shared" si="586"/>
        <v>405</v>
      </c>
      <c r="N2416" s="8">
        <f t="shared" si="587"/>
        <v>1.0584864949999999</v>
      </c>
      <c r="O2416" s="8">
        <f t="shared" ca="1" si="588"/>
        <v>1.1075387910000001</v>
      </c>
      <c r="P2416" s="44">
        <v>0</v>
      </c>
      <c r="Q2416" s="42">
        <f t="shared" ca="1" si="589"/>
        <v>178431.92723532001</v>
      </c>
      <c r="R2416" s="42"/>
      <c r="S2416" s="34">
        <f t="shared" si="590"/>
        <v>0</v>
      </c>
      <c r="T2416" s="34"/>
    </row>
    <row r="2417" spans="1:20" x14ac:dyDescent="0.2">
      <c r="A2417" s="38">
        <f t="shared" si="578"/>
        <v>44430</v>
      </c>
      <c r="B2417" s="96">
        <f t="shared" ca="1" si="580"/>
        <v>1837665.0799989791</v>
      </c>
      <c r="C2417" s="42">
        <f t="shared" ca="1" si="581"/>
        <v>1659233.1527636591</v>
      </c>
      <c r="D2417" s="34"/>
      <c r="E2417" s="40">
        <f ca="1">IF(A2417&lt;$B$1,VLOOKUP(A2417,[1]DI!$A$4:$B$15000,2,FALSE),0)</f>
        <v>0</v>
      </c>
      <c r="F2417" s="41">
        <f t="shared" ca="1" si="577"/>
        <v>1</v>
      </c>
      <c r="G2417" s="41">
        <f ca="1">(TRUNC(PRODUCT($F$11:$F2416),16))</f>
        <v>1.66660666944464</v>
      </c>
      <c r="H2417" s="42">
        <f t="shared" ca="1" si="582"/>
        <v>1.59279356520284</v>
      </c>
      <c r="I2417" s="42">
        <f t="shared" ca="1" si="583"/>
        <v>1.0463419199999999</v>
      </c>
      <c r="J2417" s="40">
        <f t="shared" si="579"/>
        <v>3.5999999999999997E-2</v>
      </c>
      <c r="K2417" s="98">
        <f t="shared" si="584"/>
        <v>43840</v>
      </c>
      <c r="L2417" s="43">
        <f t="shared" si="585"/>
        <v>404</v>
      </c>
      <c r="M2417" s="44">
        <f t="shared" si="586"/>
        <v>405</v>
      </c>
      <c r="N2417" s="8">
        <f t="shared" si="587"/>
        <v>1.0584864949999999</v>
      </c>
      <c r="O2417" s="8">
        <f t="shared" ca="1" si="588"/>
        <v>1.1075387910000001</v>
      </c>
      <c r="P2417" s="44">
        <v>0</v>
      </c>
      <c r="Q2417" s="42">
        <f t="shared" ca="1" si="589"/>
        <v>178431.92723532001</v>
      </c>
      <c r="R2417" s="42"/>
      <c r="S2417" s="34">
        <f t="shared" si="590"/>
        <v>0</v>
      </c>
      <c r="T2417" s="34"/>
    </row>
    <row r="2418" spans="1:20" x14ac:dyDescent="0.2">
      <c r="A2418" s="38">
        <f t="shared" si="578"/>
        <v>44431</v>
      </c>
      <c r="B2418" s="96">
        <f t="shared" ca="1" si="580"/>
        <v>1837665.0799989791</v>
      </c>
      <c r="C2418" s="42">
        <f t="shared" ca="1" si="581"/>
        <v>1659233.1527636591</v>
      </c>
      <c r="D2418" s="34"/>
      <c r="E2418" s="40">
        <f ca="1">IF(A2418&lt;$B$1,VLOOKUP(A2418,[1]DI!$A$4:$B$15000,2,FALSE),0)</f>
        <v>5.1499999999999997E-2</v>
      </c>
      <c r="F2418" s="41">
        <f t="shared" ca="1" si="577"/>
        <v>1.0001992965083399</v>
      </c>
      <c r="G2418" s="41">
        <f ca="1">(TRUNC(PRODUCT($F$11:$F2417),16))</f>
        <v>1.66660666944464</v>
      </c>
      <c r="H2418" s="42">
        <f t="shared" ca="1" si="582"/>
        <v>1.59279356520284</v>
      </c>
      <c r="I2418" s="42">
        <f t="shared" ca="1" si="583"/>
        <v>1.0463419199999999</v>
      </c>
      <c r="J2418" s="40">
        <f t="shared" si="579"/>
        <v>3.5999999999999997E-2</v>
      </c>
      <c r="K2418" s="98">
        <f t="shared" si="584"/>
        <v>43840</v>
      </c>
      <c r="L2418" s="43">
        <f t="shared" si="585"/>
        <v>405</v>
      </c>
      <c r="M2418" s="44">
        <f t="shared" si="586"/>
        <v>405</v>
      </c>
      <c r="N2418" s="8">
        <f t="shared" si="587"/>
        <v>1.0584864949999999</v>
      </c>
      <c r="O2418" s="8">
        <f t="shared" ca="1" si="588"/>
        <v>1.1075387910000001</v>
      </c>
      <c r="P2418" s="44">
        <v>0</v>
      </c>
      <c r="Q2418" s="42">
        <f t="shared" ca="1" si="589"/>
        <v>178431.92723532001</v>
      </c>
      <c r="R2418" s="42"/>
      <c r="S2418" s="34">
        <f t="shared" si="590"/>
        <v>0</v>
      </c>
      <c r="T2418" s="34"/>
    </row>
    <row r="2419" spans="1:20" x14ac:dyDescent="0.2">
      <c r="A2419" s="38">
        <f t="shared" si="578"/>
        <v>44432</v>
      </c>
      <c r="B2419" s="96">
        <f t="shared" ca="1" si="580"/>
        <v>1838289.2934664492</v>
      </c>
      <c r="C2419" s="42">
        <f t="shared" ca="1" si="581"/>
        <v>1659233.1527636591</v>
      </c>
      <c r="D2419" s="34"/>
      <c r="E2419" s="40">
        <f ca="1">IF(A2419&lt;$B$1,VLOOKUP(A2419,[1]DI!$A$4:$B$15000,2,FALSE),0)</f>
        <v>5.1499999999999997E-2</v>
      </c>
      <c r="F2419" s="41">
        <f t="shared" ca="1" si="577"/>
        <v>1.0001992965083399</v>
      </c>
      <c r="G2419" s="41">
        <f ca="1">(TRUNC(PRODUCT($F$11:$F2418),16))</f>
        <v>1.6669388183346401</v>
      </c>
      <c r="H2419" s="42">
        <f t="shared" ca="1" si="582"/>
        <v>1.59279356520284</v>
      </c>
      <c r="I2419" s="42">
        <f t="shared" ca="1" si="583"/>
        <v>1.04655045</v>
      </c>
      <c r="J2419" s="40">
        <f t="shared" si="579"/>
        <v>3.5999999999999997E-2</v>
      </c>
      <c r="K2419" s="98">
        <f t="shared" si="584"/>
        <v>43840</v>
      </c>
      <c r="L2419" s="43">
        <f t="shared" si="585"/>
        <v>406</v>
      </c>
      <c r="M2419" s="44">
        <f t="shared" si="586"/>
        <v>406</v>
      </c>
      <c r="N2419" s="8">
        <f t="shared" si="587"/>
        <v>1.058635059</v>
      </c>
      <c r="O2419" s="8">
        <f t="shared" ca="1" si="588"/>
        <v>1.107914997</v>
      </c>
      <c r="P2419" s="44">
        <v>0</v>
      </c>
      <c r="Q2419" s="42">
        <f t="shared" ca="1" si="589"/>
        <v>179056.14070279</v>
      </c>
      <c r="R2419" s="42"/>
      <c r="S2419" s="34">
        <f t="shared" si="590"/>
        <v>0</v>
      </c>
      <c r="T2419" s="34"/>
    </row>
    <row r="2420" spans="1:20" x14ac:dyDescent="0.2">
      <c r="A2420" s="38">
        <f t="shared" si="578"/>
        <v>44433</v>
      </c>
      <c r="B2420" s="96">
        <f t="shared" ca="1" si="580"/>
        <v>1838913.7193157591</v>
      </c>
      <c r="C2420" s="42">
        <f t="shared" ca="1" si="581"/>
        <v>1659233.1527636591</v>
      </c>
      <c r="D2420" s="34"/>
      <c r="E2420" s="40">
        <f ca="1">IF(A2420&lt;$B$1,VLOOKUP(A2420,[1]DI!$A$4:$B$15000,2,FALSE),0)</f>
        <v>5.1499999999999997E-2</v>
      </c>
      <c r="F2420" s="41">
        <f t="shared" ca="1" si="577"/>
        <v>1.0001992965083399</v>
      </c>
      <c r="G2420" s="41">
        <f ca="1">(TRUNC(PRODUCT($F$11:$F2419),16))</f>
        <v>1.6672710334207499</v>
      </c>
      <c r="H2420" s="42">
        <f t="shared" ca="1" si="582"/>
        <v>1.59279356520284</v>
      </c>
      <c r="I2420" s="42">
        <f t="shared" ca="1" si="583"/>
        <v>1.0467590200000001</v>
      </c>
      <c r="J2420" s="40">
        <f t="shared" si="579"/>
        <v>3.5999999999999997E-2</v>
      </c>
      <c r="K2420" s="98">
        <f t="shared" si="584"/>
        <v>43840</v>
      </c>
      <c r="L2420" s="43">
        <f t="shared" si="585"/>
        <v>407</v>
      </c>
      <c r="M2420" s="44">
        <f t="shared" si="586"/>
        <v>407</v>
      </c>
      <c r="N2420" s="8">
        <f t="shared" si="587"/>
        <v>1.0587836450000001</v>
      </c>
      <c r="O2420" s="8">
        <f t="shared" ca="1" si="588"/>
        <v>1.108291331</v>
      </c>
      <c r="P2420" s="44">
        <v>0</v>
      </c>
      <c r="Q2420" s="42">
        <f t="shared" ca="1" si="589"/>
        <v>179680.5665521</v>
      </c>
      <c r="R2420" s="42"/>
      <c r="S2420" s="34">
        <f t="shared" si="590"/>
        <v>0</v>
      </c>
      <c r="T2420" s="34"/>
    </row>
    <row r="2421" spans="1:20" x14ac:dyDescent="0.2">
      <c r="A2421" s="38">
        <f t="shared" si="578"/>
        <v>44434</v>
      </c>
      <c r="B2421" s="96">
        <f t="shared" ca="1" si="580"/>
        <v>1839538.369161549</v>
      </c>
      <c r="C2421" s="42">
        <f t="shared" ca="1" si="581"/>
        <v>1659233.1527636591</v>
      </c>
      <c r="D2421" s="34"/>
      <c r="E2421" s="40">
        <f ca="1">IF(A2421&lt;$B$1,VLOOKUP(A2421,[1]DI!$A$4:$B$15000,2,FALSE),0)</f>
        <v>5.1499999999999997E-2</v>
      </c>
      <c r="F2421" s="41">
        <f t="shared" ca="1" si="577"/>
        <v>1.0001992965083399</v>
      </c>
      <c r="G2421" s="41">
        <f ca="1">(TRUNC(PRODUCT($F$11:$F2420),16))</f>
        <v>1.66760331471616</v>
      </c>
      <c r="H2421" s="42">
        <f t="shared" ca="1" si="582"/>
        <v>1.59279356520284</v>
      </c>
      <c r="I2421" s="42">
        <f t="shared" ca="1" si="583"/>
        <v>1.0469676400000001</v>
      </c>
      <c r="J2421" s="40">
        <f t="shared" si="579"/>
        <v>3.5999999999999997E-2</v>
      </c>
      <c r="K2421" s="98">
        <f t="shared" si="584"/>
        <v>43840</v>
      </c>
      <c r="L2421" s="43">
        <f t="shared" si="585"/>
        <v>408</v>
      </c>
      <c r="M2421" s="44">
        <f t="shared" si="586"/>
        <v>408</v>
      </c>
      <c r="N2421" s="8">
        <f t="shared" si="587"/>
        <v>1.0589322510000001</v>
      </c>
      <c r="O2421" s="8">
        <f t="shared" ca="1" si="588"/>
        <v>1.1086678000000001</v>
      </c>
      <c r="P2421" s="44">
        <v>0</v>
      </c>
      <c r="Q2421" s="42">
        <f t="shared" ca="1" si="589"/>
        <v>180305.21639789001</v>
      </c>
      <c r="R2421" s="42"/>
      <c r="S2421" s="34">
        <f t="shared" si="590"/>
        <v>0</v>
      </c>
      <c r="T2421" s="34"/>
    </row>
    <row r="2422" spans="1:20" x14ac:dyDescent="0.2">
      <c r="A2422" s="38">
        <f t="shared" si="578"/>
        <v>44435</v>
      </c>
      <c r="B2422" s="96">
        <f t="shared" ca="1" si="580"/>
        <v>1840163.2114783791</v>
      </c>
      <c r="C2422" s="42">
        <f t="shared" ca="1" si="581"/>
        <v>1659233.1527636591</v>
      </c>
      <c r="D2422" s="34"/>
      <c r="E2422" s="40">
        <f ca="1">IF(A2422&lt;$B$1,VLOOKUP(A2422,[1]DI!$A$4:$B$15000,2,FALSE),0)</f>
        <v>5.1499999999999997E-2</v>
      </c>
      <c r="F2422" s="41">
        <f t="shared" ca="1" si="577"/>
        <v>1.0001992965083399</v>
      </c>
      <c r="G2422" s="41">
        <f ca="1">(TRUNC(PRODUCT($F$11:$F2421),16))</f>
        <v>1.66793566223408</v>
      </c>
      <c r="H2422" s="42">
        <f t="shared" ca="1" si="582"/>
        <v>1.59279356520284</v>
      </c>
      <c r="I2422" s="42">
        <f t="shared" ca="1" si="583"/>
        <v>1.0471762899999999</v>
      </c>
      <c r="J2422" s="40">
        <f t="shared" si="579"/>
        <v>3.5999999999999997E-2</v>
      </c>
      <c r="K2422" s="98">
        <f t="shared" si="584"/>
        <v>43840</v>
      </c>
      <c r="L2422" s="43">
        <f t="shared" si="585"/>
        <v>409</v>
      </c>
      <c r="M2422" s="44">
        <f t="shared" si="586"/>
        <v>409</v>
      </c>
      <c r="N2422" s="8">
        <f t="shared" si="587"/>
        <v>1.0590808780000001</v>
      </c>
      <c r="O2422" s="8">
        <f t="shared" ca="1" si="588"/>
        <v>1.109044385</v>
      </c>
      <c r="P2422" s="44">
        <v>0</v>
      </c>
      <c r="Q2422" s="42">
        <f t="shared" ca="1" si="589"/>
        <v>180930.05871472001</v>
      </c>
      <c r="R2422" s="42"/>
      <c r="S2422" s="34">
        <f t="shared" si="590"/>
        <v>0</v>
      </c>
      <c r="T2422" s="34"/>
    </row>
    <row r="2423" spans="1:20" x14ac:dyDescent="0.2">
      <c r="A2423" s="38">
        <f t="shared" si="578"/>
        <v>44436</v>
      </c>
      <c r="B2423" s="96">
        <f t="shared" ca="1" si="580"/>
        <v>1840788.279450919</v>
      </c>
      <c r="C2423" s="42">
        <f t="shared" ca="1" si="581"/>
        <v>1659233.1527636591</v>
      </c>
      <c r="D2423" s="34"/>
      <c r="E2423" s="40">
        <f ca="1">IF(A2423&lt;$B$1,VLOOKUP(A2423,[1]DI!$A$4:$B$15000,2,FALSE),0)</f>
        <v>0</v>
      </c>
      <c r="F2423" s="41">
        <f t="shared" ca="1" si="577"/>
        <v>1</v>
      </c>
      <c r="G2423" s="41">
        <f ca="1">(TRUNC(PRODUCT($F$11:$F2422),16))</f>
        <v>1.6682680759877</v>
      </c>
      <c r="H2423" s="42">
        <f t="shared" ca="1" si="582"/>
        <v>1.59279356520284</v>
      </c>
      <c r="I2423" s="42">
        <f t="shared" ca="1" si="583"/>
        <v>1.0473849900000001</v>
      </c>
      <c r="J2423" s="40">
        <f t="shared" si="579"/>
        <v>3.5999999999999997E-2</v>
      </c>
      <c r="K2423" s="98">
        <f t="shared" si="584"/>
        <v>43840</v>
      </c>
      <c r="L2423" s="43">
        <f t="shared" si="585"/>
        <v>409</v>
      </c>
      <c r="M2423" s="44">
        <f t="shared" si="586"/>
        <v>410</v>
      </c>
      <c r="N2423" s="8">
        <f t="shared" si="587"/>
        <v>1.059229526</v>
      </c>
      <c r="O2423" s="8">
        <f t="shared" ca="1" si="588"/>
        <v>1.1094211060000001</v>
      </c>
      <c r="P2423" s="44">
        <v>0</v>
      </c>
      <c r="Q2423" s="42">
        <f t="shared" ca="1" si="589"/>
        <v>181555.12668726</v>
      </c>
      <c r="R2423" s="42"/>
      <c r="S2423" s="34">
        <f t="shared" si="590"/>
        <v>0</v>
      </c>
      <c r="T2423" s="34"/>
    </row>
    <row r="2424" spans="1:20" x14ac:dyDescent="0.2">
      <c r="A2424" s="38">
        <f t="shared" si="578"/>
        <v>44437</v>
      </c>
      <c r="B2424" s="96">
        <f t="shared" ca="1" si="580"/>
        <v>1840788.279450919</v>
      </c>
      <c r="C2424" s="42">
        <f t="shared" ca="1" si="581"/>
        <v>1659233.1527636591</v>
      </c>
      <c r="D2424" s="34"/>
      <c r="E2424" s="40">
        <f ca="1">IF(A2424&lt;$B$1,VLOOKUP(A2424,[1]DI!$A$4:$B$15000,2,FALSE),0)</f>
        <v>0</v>
      </c>
      <c r="F2424" s="41">
        <f t="shared" ca="1" si="577"/>
        <v>1</v>
      </c>
      <c r="G2424" s="41">
        <f ca="1">(TRUNC(PRODUCT($F$11:$F2423),16))</f>
        <v>1.6682680759877</v>
      </c>
      <c r="H2424" s="42">
        <f t="shared" ca="1" si="582"/>
        <v>1.59279356520284</v>
      </c>
      <c r="I2424" s="42">
        <f t="shared" ca="1" si="583"/>
        <v>1.0473849900000001</v>
      </c>
      <c r="J2424" s="40">
        <f t="shared" si="579"/>
        <v>3.5999999999999997E-2</v>
      </c>
      <c r="K2424" s="98">
        <f t="shared" si="584"/>
        <v>43840</v>
      </c>
      <c r="L2424" s="43">
        <f t="shared" si="585"/>
        <v>409</v>
      </c>
      <c r="M2424" s="44">
        <f t="shared" si="586"/>
        <v>410</v>
      </c>
      <c r="N2424" s="8">
        <f t="shared" si="587"/>
        <v>1.059229526</v>
      </c>
      <c r="O2424" s="8">
        <f t="shared" ca="1" si="588"/>
        <v>1.1094211060000001</v>
      </c>
      <c r="P2424" s="44">
        <v>0</v>
      </c>
      <c r="Q2424" s="42">
        <f t="shared" ca="1" si="589"/>
        <v>181555.12668726</v>
      </c>
      <c r="R2424" s="42"/>
      <c r="S2424" s="34">
        <f t="shared" si="590"/>
        <v>0</v>
      </c>
      <c r="T2424" s="34"/>
    </row>
    <row r="2425" spans="1:20" x14ac:dyDescent="0.2">
      <c r="A2425" s="38">
        <f t="shared" si="578"/>
        <v>44438</v>
      </c>
      <c r="B2425" s="96">
        <f t="shared" ca="1" si="580"/>
        <v>1840788.279450919</v>
      </c>
      <c r="C2425" s="42">
        <f t="shared" ca="1" si="581"/>
        <v>1659233.1527636591</v>
      </c>
      <c r="D2425" s="34"/>
      <c r="E2425" s="40">
        <f ca="1">IF(A2425&lt;$B$1,VLOOKUP(A2425,[1]DI!$A$4:$B$15000,2,FALSE),0)</f>
        <v>5.1499999999999997E-2</v>
      </c>
      <c r="F2425" s="41">
        <f t="shared" ca="1" si="577"/>
        <v>1.0001992965083399</v>
      </c>
      <c r="G2425" s="41">
        <f ca="1">(TRUNC(PRODUCT($F$11:$F2424),16))</f>
        <v>1.6682680759877</v>
      </c>
      <c r="H2425" s="42">
        <f t="shared" ca="1" si="582"/>
        <v>1.59279356520284</v>
      </c>
      <c r="I2425" s="42">
        <f t="shared" ca="1" si="583"/>
        <v>1.0473849900000001</v>
      </c>
      <c r="J2425" s="40">
        <f t="shared" si="579"/>
        <v>3.5999999999999997E-2</v>
      </c>
      <c r="K2425" s="98">
        <f t="shared" si="584"/>
        <v>43840</v>
      </c>
      <c r="L2425" s="43">
        <f t="shared" si="585"/>
        <v>410</v>
      </c>
      <c r="M2425" s="44">
        <f t="shared" si="586"/>
        <v>410</v>
      </c>
      <c r="N2425" s="8">
        <f t="shared" si="587"/>
        <v>1.059229526</v>
      </c>
      <c r="O2425" s="8">
        <f t="shared" ca="1" si="588"/>
        <v>1.1094211060000001</v>
      </c>
      <c r="P2425" s="44">
        <v>0</v>
      </c>
      <c r="Q2425" s="42">
        <f t="shared" ca="1" si="589"/>
        <v>181555.12668726</v>
      </c>
      <c r="R2425" s="42"/>
      <c r="S2425" s="34">
        <f t="shared" si="590"/>
        <v>0</v>
      </c>
      <c r="T2425" s="34"/>
    </row>
    <row r="2426" spans="1:20" x14ac:dyDescent="0.2">
      <c r="A2426" s="38">
        <f t="shared" si="578"/>
        <v>44439</v>
      </c>
      <c r="B2426" s="96">
        <f t="shared" ca="1" si="580"/>
        <v>1841413.5598053092</v>
      </c>
      <c r="C2426" s="42">
        <f t="shared" ca="1" si="581"/>
        <v>1659233.1527636591</v>
      </c>
      <c r="D2426" s="34"/>
      <c r="E2426" s="40">
        <f ca="1">IF(A2426&lt;$B$1,VLOOKUP(A2426,[1]DI!$A$4:$B$15000,2,FALSE),0)</f>
        <v>5.1499999999999997E-2</v>
      </c>
      <c r="F2426" s="41">
        <f t="shared" ca="1" si="577"/>
        <v>1.0001992965083399</v>
      </c>
      <c r="G2426" s="41">
        <f ca="1">(TRUNC(PRODUCT($F$11:$F2425),16))</f>
        <v>1.6686005559902199</v>
      </c>
      <c r="H2426" s="42">
        <f t="shared" ca="1" si="582"/>
        <v>1.59279356520284</v>
      </c>
      <c r="I2426" s="42">
        <f t="shared" ca="1" si="583"/>
        <v>1.04759373</v>
      </c>
      <c r="J2426" s="40">
        <f t="shared" si="579"/>
        <v>3.5999999999999997E-2</v>
      </c>
      <c r="K2426" s="98">
        <f t="shared" si="584"/>
        <v>43840</v>
      </c>
      <c r="L2426" s="43">
        <f t="shared" si="585"/>
        <v>411</v>
      </c>
      <c r="M2426" s="44">
        <f t="shared" si="586"/>
        <v>411</v>
      </c>
      <c r="N2426" s="8">
        <f t="shared" si="587"/>
        <v>1.0593781950000001</v>
      </c>
      <c r="O2426" s="8">
        <f t="shared" ca="1" si="588"/>
        <v>1.1097979549999999</v>
      </c>
      <c r="P2426" s="44">
        <v>0</v>
      </c>
      <c r="Q2426" s="42">
        <f t="shared" ca="1" si="589"/>
        <v>182180.40704165</v>
      </c>
      <c r="R2426" s="42"/>
      <c r="S2426" s="34">
        <f t="shared" si="590"/>
        <v>0</v>
      </c>
      <c r="T2426" s="34"/>
    </row>
    <row r="2427" spans="1:20" x14ac:dyDescent="0.2">
      <c r="A2427" s="38">
        <f t="shared" si="578"/>
        <v>44440</v>
      </c>
      <c r="B2427" s="96">
        <f t="shared" ca="1" si="580"/>
        <v>1842039.0492230691</v>
      </c>
      <c r="C2427" s="42">
        <f t="shared" ca="1" si="581"/>
        <v>1659233.1527636591</v>
      </c>
      <c r="D2427" s="34"/>
      <c r="E2427" s="40">
        <f ca="1">IF(A2427&lt;$B$1,VLOOKUP(A2427,[1]DI!$A$4:$B$15000,2,FALSE),0)</f>
        <v>5.1499999999999997E-2</v>
      </c>
      <c r="F2427" s="41">
        <f t="shared" ca="1" si="577"/>
        <v>1.0001992965083399</v>
      </c>
      <c r="G2427" s="41">
        <f ca="1">(TRUNC(PRODUCT($F$11:$F2426),16))</f>
        <v>1.6689331022548399</v>
      </c>
      <c r="H2427" s="42">
        <f t="shared" ca="1" si="582"/>
        <v>1.59279356520284</v>
      </c>
      <c r="I2427" s="42">
        <f t="shared" ca="1" si="583"/>
        <v>1.0478025099999999</v>
      </c>
      <c r="J2427" s="40">
        <f t="shared" si="579"/>
        <v>3.5999999999999997E-2</v>
      </c>
      <c r="K2427" s="98">
        <f t="shared" si="584"/>
        <v>43840</v>
      </c>
      <c r="L2427" s="43">
        <f t="shared" si="585"/>
        <v>412</v>
      </c>
      <c r="M2427" s="44">
        <f t="shared" si="586"/>
        <v>412</v>
      </c>
      <c r="N2427" s="8">
        <f t="shared" si="587"/>
        <v>1.0595268849999999</v>
      </c>
      <c r="O2427" s="8">
        <f t="shared" ca="1" si="588"/>
        <v>1.1101749299999999</v>
      </c>
      <c r="P2427" s="44">
        <v>0</v>
      </c>
      <c r="Q2427" s="42">
        <f t="shared" ca="1" si="589"/>
        <v>182805.89645941</v>
      </c>
      <c r="R2427" s="42"/>
      <c r="S2427" s="34">
        <f t="shared" si="590"/>
        <v>0</v>
      </c>
      <c r="T2427" s="34"/>
    </row>
    <row r="2428" spans="1:20" x14ac:dyDescent="0.2">
      <c r="A2428" s="38">
        <f t="shared" si="578"/>
        <v>44441</v>
      </c>
      <c r="B2428" s="96">
        <f t="shared" ca="1" si="580"/>
        <v>1842664.7626373093</v>
      </c>
      <c r="C2428" s="42">
        <f t="shared" ca="1" si="581"/>
        <v>1659233.1527636591</v>
      </c>
      <c r="D2428" s="34"/>
      <c r="E2428" s="40">
        <f ca="1">IF(A2428&lt;$B$1,VLOOKUP(A2428,[1]DI!$A$4:$B$15000,2,FALSE),0)</f>
        <v>5.1499999999999997E-2</v>
      </c>
      <c r="F2428" s="41">
        <f t="shared" ca="1" si="577"/>
        <v>1.0001992965083399</v>
      </c>
      <c r="G2428" s="41">
        <f ca="1">(TRUNC(PRODUCT($F$11:$F2427),16))</f>
        <v>1.66926571479478</v>
      </c>
      <c r="H2428" s="42">
        <f t="shared" ca="1" si="582"/>
        <v>1.59279356520284</v>
      </c>
      <c r="I2428" s="42">
        <f t="shared" ca="1" si="583"/>
        <v>1.04801134</v>
      </c>
      <c r="J2428" s="40">
        <f t="shared" si="579"/>
        <v>3.5999999999999997E-2</v>
      </c>
      <c r="K2428" s="98">
        <f t="shared" si="584"/>
        <v>43840</v>
      </c>
      <c r="L2428" s="43">
        <f t="shared" si="585"/>
        <v>413</v>
      </c>
      <c r="M2428" s="44">
        <f t="shared" si="586"/>
        <v>413</v>
      </c>
      <c r="N2428" s="8">
        <f t="shared" si="587"/>
        <v>1.0596755950000001</v>
      </c>
      <c r="O2428" s="8">
        <f t="shared" ca="1" si="588"/>
        <v>1.11055204</v>
      </c>
      <c r="P2428" s="44">
        <v>0</v>
      </c>
      <c r="Q2428" s="42">
        <f t="shared" ca="1" si="589"/>
        <v>183431.60987365001</v>
      </c>
      <c r="R2428" s="42"/>
      <c r="S2428" s="34">
        <f t="shared" si="590"/>
        <v>0</v>
      </c>
      <c r="T2428" s="34"/>
    </row>
    <row r="2429" spans="1:20" x14ac:dyDescent="0.2">
      <c r="A2429" s="38">
        <f t="shared" si="578"/>
        <v>44442</v>
      </c>
      <c r="B2429" s="96">
        <f t="shared" ca="1" si="580"/>
        <v>1843290.6718410591</v>
      </c>
      <c r="C2429" s="42">
        <f t="shared" ca="1" si="581"/>
        <v>1659233.1527636591</v>
      </c>
      <c r="D2429" s="34"/>
      <c r="E2429" s="40">
        <f ca="1">IF(A2429&lt;$B$1,VLOOKUP(A2429,[1]DI!$A$4:$B$15000,2,FALSE),0)</f>
        <v>5.1499999999999997E-2</v>
      </c>
      <c r="F2429" s="41">
        <f t="shared" ca="1" si="577"/>
        <v>1.0001992965083399</v>
      </c>
      <c r="G2429" s="41">
        <f ca="1">(TRUNC(PRODUCT($F$11:$F2428),16))</f>
        <v>1.6695983936232299</v>
      </c>
      <c r="H2429" s="42">
        <f t="shared" ca="1" si="582"/>
        <v>1.59279356520284</v>
      </c>
      <c r="I2429" s="42">
        <f t="shared" ca="1" si="583"/>
        <v>1.0482202</v>
      </c>
      <c r="J2429" s="40">
        <f t="shared" si="579"/>
        <v>3.5999999999999997E-2</v>
      </c>
      <c r="K2429" s="98">
        <f t="shared" si="584"/>
        <v>43840</v>
      </c>
      <c r="L2429" s="43">
        <f t="shared" si="585"/>
        <v>414</v>
      </c>
      <c r="M2429" s="44">
        <f t="shared" si="586"/>
        <v>414</v>
      </c>
      <c r="N2429" s="8">
        <f t="shared" si="587"/>
        <v>1.0598243270000001</v>
      </c>
      <c r="O2429" s="8">
        <f t="shared" ca="1" si="588"/>
        <v>1.110929268</v>
      </c>
      <c r="P2429" s="44">
        <v>0</v>
      </c>
      <c r="Q2429" s="42">
        <f t="shared" ca="1" si="589"/>
        <v>184057.51907740001</v>
      </c>
      <c r="R2429" s="42"/>
      <c r="S2429" s="34">
        <f t="shared" si="590"/>
        <v>0</v>
      </c>
      <c r="T2429" s="34"/>
    </row>
    <row r="2430" spans="1:20" x14ac:dyDescent="0.2">
      <c r="A2430" s="38">
        <f t="shared" si="578"/>
        <v>44443</v>
      </c>
      <c r="B2430" s="96">
        <f t="shared" ca="1" si="580"/>
        <v>1843916.8067005191</v>
      </c>
      <c r="C2430" s="42">
        <f t="shared" ca="1" si="581"/>
        <v>1659233.1527636591</v>
      </c>
      <c r="D2430" s="34"/>
      <c r="E2430" s="40">
        <f ca="1">IF(A2430&lt;$B$1,VLOOKUP(A2430,[1]DI!$A$4:$B$15000,2,FALSE),0)</f>
        <v>0</v>
      </c>
      <c r="F2430" s="41">
        <f t="shared" ca="1" si="577"/>
        <v>1</v>
      </c>
      <c r="G2430" s="41">
        <f ca="1">(TRUNC(PRODUCT($F$11:$F2429),16))</f>
        <v>1.6699311387534099</v>
      </c>
      <c r="H2430" s="42">
        <f t="shared" ca="1" si="582"/>
        <v>1.59279356520284</v>
      </c>
      <c r="I2430" s="42">
        <f t="shared" ca="1" si="583"/>
        <v>1.0484291100000001</v>
      </c>
      <c r="J2430" s="40">
        <f t="shared" si="579"/>
        <v>3.5999999999999997E-2</v>
      </c>
      <c r="K2430" s="98">
        <f t="shared" si="584"/>
        <v>43840</v>
      </c>
      <c r="L2430" s="43">
        <f t="shared" si="585"/>
        <v>414</v>
      </c>
      <c r="M2430" s="44">
        <f t="shared" si="586"/>
        <v>415</v>
      </c>
      <c r="N2430" s="8">
        <f t="shared" si="587"/>
        <v>1.0599730789999999</v>
      </c>
      <c r="O2430" s="8">
        <f t="shared" ca="1" si="588"/>
        <v>1.111306632</v>
      </c>
      <c r="P2430" s="44">
        <v>0</v>
      </c>
      <c r="Q2430" s="42">
        <f t="shared" ca="1" si="589"/>
        <v>184683.65393686001</v>
      </c>
      <c r="R2430" s="42"/>
      <c r="S2430" s="34">
        <f t="shared" si="590"/>
        <v>0</v>
      </c>
      <c r="T2430" s="34"/>
    </row>
    <row r="2431" spans="1:20" x14ac:dyDescent="0.2">
      <c r="A2431" s="38">
        <f t="shared" si="578"/>
        <v>44444</v>
      </c>
      <c r="B2431" s="96">
        <f t="shared" ca="1" si="580"/>
        <v>1843916.8067005191</v>
      </c>
      <c r="C2431" s="42">
        <f t="shared" ca="1" si="581"/>
        <v>1659233.1527636591</v>
      </c>
      <c r="D2431" s="34"/>
      <c r="E2431" s="40">
        <f ca="1">IF(A2431&lt;$B$1,VLOOKUP(A2431,[1]DI!$A$4:$B$15000,2,FALSE),0)</f>
        <v>0</v>
      </c>
      <c r="F2431" s="41">
        <f t="shared" ca="1" si="577"/>
        <v>1</v>
      </c>
      <c r="G2431" s="41">
        <f ca="1">(TRUNC(PRODUCT($F$11:$F2430),16))</f>
        <v>1.6699311387534099</v>
      </c>
      <c r="H2431" s="42">
        <f t="shared" ca="1" si="582"/>
        <v>1.59279356520284</v>
      </c>
      <c r="I2431" s="42">
        <f t="shared" ca="1" si="583"/>
        <v>1.0484291100000001</v>
      </c>
      <c r="J2431" s="40">
        <f t="shared" si="579"/>
        <v>3.5999999999999997E-2</v>
      </c>
      <c r="K2431" s="98">
        <f t="shared" si="584"/>
        <v>43840</v>
      </c>
      <c r="L2431" s="43">
        <f t="shared" si="585"/>
        <v>414</v>
      </c>
      <c r="M2431" s="44">
        <f t="shared" si="586"/>
        <v>415</v>
      </c>
      <c r="N2431" s="8">
        <f t="shared" si="587"/>
        <v>1.0599730789999999</v>
      </c>
      <c r="O2431" s="8">
        <f t="shared" ca="1" si="588"/>
        <v>1.111306632</v>
      </c>
      <c r="P2431" s="44">
        <v>0</v>
      </c>
      <c r="Q2431" s="42">
        <f t="shared" ca="1" si="589"/>
        <v>184683.65393686001</v>
      </c>
      <c r="R2431" s="42"/>
      <c r="S2431" s="34">
        <f t="shared" si="590"/>
        <v>0</v>
      </c>
      <c r="T2431" s="34"/>
    </row>
    <row r="2432" spans="1:20" x14ac:dyDescent="0.2">
      <c r="A2432" s="38">
        <f t="shared" si="578"/>
        <v>44445</v>
      </c>
      <c r="B2432" s="96">
        <f t="shared" ca="1" si="580"/>
        <v>1843916.8067005191</v>
      </c>
      <c r="C2432" s="42">
        <f t="shared" ca="1" si="581"/>
        <v>1659233.1527636591</v>
      </c>
      <c r="D2432" s="34"/>
      <c r="E2432" s="40">
        <f ca="1">IF(A2432&lt;$B$1,VLOOKUP(A2432,[1]DI!$A$4:$B$15000,2,FALSE),0)</f>
        <v>5.1499999999999997E-2</v>
      </c>
      <c r="F2432" s="41">
        <f t="shared" ca="1" si="577"/>
        <v>1.0001992965083399</v>
      </c>
      <c r="G2432" s="41">
        <f ca="1">(TRUNC(PRODUCT($F$11:$F2431),16))</f>
        <v>1.6699311387534099</v>
      </c>
      <c r="H2432" s="42">
        <f t="shared" ca="1" si="582"/>
        <v>1.59279356520284</v>
      </c>
      <c r="I2432" s="42">
        <f t="shared" ca="1" si="583"/>
        <v>1.0484291100000001</v>
      </c>
      <c r="J2432" s="40">
        <f t="shared" si="579"/>
        <v>3.5999999999999997E-2</v>
      </c>
      <c r="K2432" s="98">
        <f t="shared" si="584"/>
        <v>43840</v>
      </c>
      <c r="L2432" s="43">
        <f t="shared" si="585"/>
        <v>415</v>
      </c>
      <c r="M2432" s="44">
        <f t="shared" si="586"/>
        <v>415</v>
      </c>
      <c r="N2432" s="8">
        <f t="shared" si="587"/>
        <v>1.0599730789999999</v>
      </c>
      <c r="O2432" s="8">
        <f t="shared" ca="1" si="588"/>
        <v>1.111306632</v>
      </c>
      <c r="P2432" s="44">
        <v>0</v>
      </c>
      <c r="Q2432" s="42">
        <f t="shared" ca="1" si="589"/>
        <v>184683.65393686001</v>
      </c>
      <c r="R2432" s="42"/>
      <c r="S2432" s="34">
        <f t="shared" si="590"/>
        <v>0</v>
      </c>
      <c r="T2432" s="34"/>
    </row>
    <row r="2433" spans="1:20" x14ac:dyDescent="0.2">
      <c r="A2433" s="38">
        <f t="shared" si="578"/>
        <v>44446</v>
      </c>
      <c r="B2433" s="96">
        <f t="shared" ca="1" si="580"/>
        <v>1844543.1506233593</v>
      </c>
      <c r="C2433" s="42">
        <f t="shared" ca="1" si="581"/>
        <v>1659233.1527636591</v>
      </c>
      <c r="D2433" s="34"/>
      <c r="E2433" s="40">
        <f ca="1">IF(A2433&lt;$B$1,VLOOKUP(A2433,[1]DI!$A$4:$B$15000,2,FALSE),0)</f>
        <v>0</v>
      </c>
      <c r="F2433" s="41">
        <f t="shared" ca="1" si="577"/>
        <v>1</v>
      </c>
      <c r="G2433" s="41">
        <f ca="1">(TRUNC(PRODUCT($F$11:$F2432),16))</f>
        <v>1.6702639501985299</v>
      </c>
      <c r="H2433" s="42">
        <f t="shared" ca="1" si="582"/>
        <v>1.59279356520284</v>
      </c>
      <c r="I2433" s="42">
        <f t="shared" ca="1" si="583"/>
        <v>1.04863806</v>
      </c>
      <c r="J2433" s="40">
        <f t="shared" si="579"/>
        <v>3.5999999999999997E-2</v>
      </c>
      <c r="K2433" s="98">
        <f t="shared" si="584"/>
        <v>43840</v>
      </c>
      <c r="L2433" s="43">
        <f t="shared" si="585"/>
        <v>415</v>
      </c>
      <c r="M2433" s="44">
        <f t="shared" si="586"/>
        <v>416</v>
      </c>
      <c r="N2433" s="8">
        <f t="shared" si="587"/>
        <v>1.060121852</v>
      </c>
      <c r="O2433" s="8">
        <f t="shared" ca="1" si="588"/>
        <v>1.111684122</v>
      </c>
      <c r="P2433" s="44">
        <v>0</v>
      </c>
      <c r="Q2433" s="42">
        <f t="shared" ca="1" si="589"/>
        <v>185309.9978597</v>
      </c>
      <c r="R2433" s="42"/>
      <c r="S2433" s="34">
        <f t="shared" si="590"/>
        <v>0</v>
      </c>
      <c r="T2433" s="34"/>
    </row>
    <row r="2434" spans="1:20" x14ac:dyDescent="0.2">
      <c r="A2434" s="38">
        <f t="shared" si="578"/>
        <v>44447</v>
      </c>
      <c r="B2434" s="96">
        <f t="shared" ca="1" si="580"/>
        <v>1844543.1506233593</v>
      </c>
      <c r="C2434" s="42">
        <f t="shared" ca="1" si="581"/>
        <v>1659233.1527636591</v>
      </c>
      <c r="D2434" s="34"/>
      <c r="E2434" s="40">
        <f ca="1">IF(A2434&lt;$B$1,VLOOKUP(A2434,[1]DI!$A$4:$B$15000,2,FALSE),0)</f>
        <v>5.1499999999999997E-2</v>
      </c>
      <c r="F2434" s="41">
        <f t="shared" ca="1" si="577"/>
        <v>1.0001992965083399</v>
      </c>
      <c r="G2434" s="41">
        <f ca="1">(TRUNC(PRODUCT($F$11:$F2433),16))</f>
        <v>1.6702639501985299</v>
      </c>
      <c r="H2434" s="42">
        <f t="shared" ca="1" si="582"/>
        <v>1.59279356520284</v>
      </c>
      <c r="I2434" s="42">
        <f t="shared" ca="1" si="583"/>
        <v>1.04863806</v>
      </c>
      <c r="J2434" s="40">
        <f t="shared" si="579"/>
        <v>3.5999999999999997E-2</v>
      </c>
      <c r="K2434" s="98">
        <f t="shared" si="584"/>
        <v>43840</v>
      </c>
      <c r="L2434" s="43">
        <f t="shared" si="585"/>
        <v>416</v>
      </c>
      <c r="M2434" s="44">
        <f t="shared" si="586"/>
        <v>416</v>
      </c>
      <c r="N2434" s="8">
        <f t="shared" si="587"/>
        <v>1.060121852</v>
      </c>
      <c r="O2434" s="8">
        <f t="shared" ca="1" si="588"/>
        <v>1.111684122</v>
      </c>
      <c r="P2434" s="44">
        <v>0</v>
      </c>
      <c r="Q2434" s="42">
        <f t="shared" ca="1" si="589"/>
        <v>185309.9978597</v>
      </c>
      <c r="R2434" s="42"/>
      <c r="S2434" s="34">
        <f t="shared" si="590"/>
        <v>0</v>
      </c>
      <c r="T2434" s="34"/>
    </row>
    <row r="2435" spans="1:20" x14ac:dyDescent="0.2">
      <c r="A2435" s="38">
        <f t="shared" si="578"/>
        <v>44448</v>
      </c>
      <c r="B2435" s="96">
        <f t="shared" ca="1" si="580"/>
        <v>1845169.7052687991</v>
      </c>
      <c r="C2435" s="42">
        <f t="shared" ca="1" si="581"/>
        <v>1659233.1527636591</v>
      </c>
      <c r="D2435" s="34"/>
      <c r="E2435" s="40">
        <f ca="1">IF(A2435&lt;$B$1,VLOOKUP(A2435,[1]DI!$A$4:$B$15000,2,FALSE),0)</f>
        <v>5.1499999999999997E-2</v>
      </c>
      <c r="F2435" s="41">
        <f t="shared" ca="1" si="577"/>
        <v>1.0001992965083399</v>
      </c>
      <c r="G2435" s="41">
        <f ca="1">(TRUNC(PRODUCT($F$11:$F2434),16))</f>
        <v>1.67059682797181</v>
      </c>
      <c r="H2435" s="42">
        <f t="shared" ca="1" si="582"/>
        <v>1.59279356520284</v>
      </c>
      <c r="I2435" s="42">
        <f t="shared" ca="1" si="583"/>
        <v>1.04884705</v>
      </c>
      <c r="J2435" s="40">
        <f t="shared" si="579"/>
        <v>3.5999999999999997E-2</v>
      </c>
      <c r="K2435" s="98">
        <f t="shared" si="584"/>
        <v>43840</v>
      </c>
      <c r="L2435" s="43">
        <f t="shared" si="585"/>
        <v>417</v>
      </c>
      <c r="M2435" s="44">
        <f t="shared" si="586"/>
        <v>417</v>
      </c>
      <c r="N2435" s="8">
        <f t="shared" si="587"/>
        <v>1.060270646</v>
      </c>
      <c r="O2435" s="8">
        <f t="shared" ca="1" si="588"/>
        <v>1.112061739</v>
      </c>
      <c r="P2435" s="44">
        <v>0</v>
      </c>
      <c r="Q2435" s="42">
        <f t="shared" ca="1" si="589"/>
        <v>185936.55250513999</v>
      </c>
      <c r="R2435" s="42"/>
      <c r="S2435" s="34">
        <f t="shared" si="590"/>
        <v>0</v>
      </c>
      <c r="T2435" s="34"/>
    </row>
    <row r="2436" spans="1:20" x14ac:dyDescent="0.2">
      <c r="A2436" s="38">
        <f t="shared" si="578"/>
        <v>44449</v>
      </c>
      <c r="B2436" s="96">
        <f t="shared" ca="1" si="580"/>
        <v>1845796.4706368591</v>
      </c>
      <c r="C2436" s="42">
        <f t="shared" ca="1" si="581"/>
        <v>1659233.1527636591</v>
      </c>
      <c r="D2436" s="34"/>
      <c r="E2436" s="40">
        <f ca="1">IF(A2436&lt;$B$1,VLOOKUP(A2436,[1]DI!$A$4:$B$15000,2,FALSE),0)</f>
        <v>5.1499999999999997E-2</v>
      </c>
      <c r="F2436" s="41">
        <f t="shared" ca="1" si="577"/>
        <v>1.0001992965083399</v>
      </c>
      <c r="G2436" s="41">
        <f ca="1">(TRUNC(PRODUCT($F$11:$F2435),16))</f>
        <v>1.67092977208647</v>
      </c>
      <c r="H2436" s="42">
        <f t="shared" ca="1" si="582"/>
        <v>1.59279356520284</v>
      </c>
      <c r="I2436" s="42">
        <f t="shared" ca="1" si="583"/>
        <v>1.0490560799999999</v>
      </c>
      <c r="J2436" s="40">
        <f t="shared" si="579"/>
        <v>3.5999999999999997E-2</v>
      </c>
      <c r="K2436" s="98">
        <f t="shared" si="584"/>
        <v>43840</v>
      </c>
      <c r="L2436" s="43">
        <f t="shared" si="585"/>
        <v>418</v>
      </c>
      <c r="M2436" s="44">
        <f t="shared" si="586"/>
        <v>418</v>
      </c>
      <c r="N2436" s="8">
        <f t="shared" si="587"/>
        <v>1.060419461</v>
      </c>
      <c r="O2436" s="8">
        <f t="shared" ca="1" si="588"/>
        <v>1.112439483</v>
      </c>
      <c r="P2436" s="44">
        <v>0</v>
      </c>
      <c r="Q2436" s="42">
        <f t="shared" ca="1" si="589"/>
        <v>186563.31787319999</v>
      </c>
      <c r="R2436" s="42"/>
      <c r="S2436" s="34">
        <f t="shared" si="590"/>
        <v>0</v>
      </c>
      <c r="T2436" s="34"/>
    </row>
    <row r="2437" spans="1:20" x14ac:dyDescent="0.2">
      <c r="A2437" s="38">
        <f t="shared" si="578"/>
        <v>44450</v>
      </c>
      <c r="B2437" s="96">
        <f t="shared" ca="1" si="580"/>
        <v>1846423.4450682991</v>
      </c>
      <c r="C2437" s="42">
        <f t="shared" ca="1" si="581"/>
        <v>1659233.1527636591</v>
      </c>
      <c r="D2437" s="34"/>
      <c r="E2437" s="40">
        <f ca="1">IF(A2437&lt;$B$1,VLOOKUP(A2437,[1]DI!$A$4:$B$15000,2,FALSE),0)</f>
        <v>0</v>
      </c>
      <c r="F2437" s="41">
        <f t="shared" ca="1" si="577"/>
        <v>1</v>
      </c>
      <c r="G2437" s="41">
        <f ca="1">(TRUNC(PRODUCT($F$11:$F2436),16))</f>
        <v>1.67126278255572</v>
      </c>
      <c r="H2437" s="42">
        <f t="shared" ca="1" si="582"/>
        <v>1.59279356520284</v>
      </c>
      <c r="I2437" s="42">
        <f t="shared" ca="1" si="583"/>
        <v>1.0492651500000001</v>
      </c>
      <c r="J2437" s="40">
        <f t="shared" si="579"/>
        <v>3.5999999999999997E-2</v>
      </c>
      <c r="K2437" s="98">
        <f t="shared" si="584"/>
        <v>43840</v>
      </c>
      <c r="L2437" s="43">
        <f t="shared" si="585"/>
        <v>418</v>
      </c>
      <c r="M2437" s="44">
        <f t="shared" si="586"/>
        <v>419</v>
      </c>
      <c r="N2437" s="8">
        <f t="shared" si="587"/>
        <v>1.0605682970000001</v>
      </c>
      <c r="O2437" s="8">
        <f t="shared" ca="1" si="588"/>
        <v>1.1128173530000001</v>
      </c>
      <c r="P2437" s="44">
        <v>0</v>
      </c>
      <c r="Q2437" s="42">
        <f t="shared" ca="1" si="589"/>
        <v>187190.29230464</v>
      </c>
      <c r="R2437" s="42"/>
      <c r="S2437" s="34">
        <f t="shared" si="590"/>
        <v>0</v>
      </c>
      <c r="T2437" s="34"/>
    </row>
    <row r="2438" spans="1:20" x14ac:dyDescent="0.2">
      <c r="A2438" s="38">
        <f t="shared" si="578"/>
        <v>44451</v>
      </c>
      <c r="B2438" s="96">
        <f t="shared" ca="1" si="580"/>
        <v>1846423.4450682991</v>
      </c>
      <c r="C2438" s="42">
        <f t="shared" ca="1" si="581"/>
        <v>1659233.1527636591</v>
      </c>
      <c r="D2438" s="34"/>
      <c r="E2438" s="40">
        <f ca="1">IF(A2438&lt;$B$1,VLOOKUP(A2438,[1]DI!$A$4:$B$15000,2,FALSE),0)</f>
        <v>0</v>
      </c>
      <c r="F2438" s="41">
        <f t="shared" ca="1" si="577"/>
        <v>1</v>
      </c>
      <c r="G2438" s="41">
        <f ca="1">(TRUNC(PRODUCT($F$11:$F2437),16))</f>
        <v>1.67126278255572</v>
      </c>
      <c r="H2438" s="42">
        <f t="shared" ca="1" si="582"/>
        <v>1.59279356520284</v>
      </c>
      <c r="I2438" s="42">
        <f t="shared" ca="1" si="583"/>
        <v>1.0492651500000001</v>
      </c>
      <c r="J2438" s="40">
        <f t="shared" si="579"/>
        <v>3.5999999999999997E-2</v>
      </c>
      <c r="K2438" s="98">
        <f t="shared" si="584"/>
        <v>43840</v>
      </c>
      <c r="L2438" s="43">
        <f t="shared" si="585"/>
        <v>418</v>
      </c>
      <c r="M2438" s="44">
        <f t="shared" si="586"/>
        <v>419</v>
      </c>
      <c r="N2438" s="8">
        <f t="shared" si="587"/>
        <v>1.0605682970000001</v>
      </c>
      <c r="O2438" s="8">
        <f t="shared" ca="1" si="588"/>
        <v>1.1128173530000001</v>
      </c>
      <c r="P2438" s="44">
        <v>0</v>
      </c>
      <c r="Q2438" s="42">
        <f t="shared" ca="1" si="589"/>
        <v>187190.29230464</v>
      </c>
      <c r="R2438" s="42"/>
      <c r="S2438" s="34">
        <f t="shared" si="590"/>
        <v>0</v>
      </c>
      <c r="T2438" s="34"/>
    </row>
    <row r="2439" spans="1:20" x14ac:dyDescent="0.2">
      <c r="A2439" s="38">
        <f t="shared" si="578"/>
        <v>44452</v>
      </c>
      <c r="B2439" s="96">
        <f t="shared" ca="1" si="580"/>
        <v>1846423.4450682991</v>
      </c>
      <c r="C2439" s="42">
        <f t="shared" ca="1" si="581"/>
        <v>1659233.1527636591</v>
      </c>
      <c r="D2439" s="34"/>
      <c r="E2439" s="40">
        <f ca="1">IF(A2439&lt;$B$1,VLOOKUP(A2439,[1]DI!$A$4:$B$15000,2,FALSE),0)</f>
        <v>5.1499999999999997E-2</v>
      </c>
      <c r="F2439" s="41">
        <f t="shared" ca="1" si="577"/>
        <v>1.0001992965083399</v>
      </c>
      <c r="G2439" s="41">
        <f ca="1">(TRUNC(PRODUCT($F$11:$F2438),16))</f>
        <v>1.67126278255572</v>
      </c>
      <c r="H2439" s="42">
        <f t="shared" ca="1" si="582"/>
        <v>1.59279356520284</v>
      </c>
      <c r="I2439" s="42">
        <f t="shared" ca="1" si="583"/>
        <v>1.0492651500000001</v>
      </c>
      <c r="J2439" s="40">
        <f t="shared" si="579"/>
        <v>3.5999999999999997E-2</v>
      </c>
      <c r="K2439" s="98">
        <f t="shared" si="584"/>
        <v>43840</v>
      </c>
      <c r="L2439" s="43">
        <f t="shared" si="585"/>
        <v>419</v>
      </c>
      <c r="M2439" s="44">
        <f t="shared" si="586"/>
        <v>419</v>
      </c>
      <c r="N2439" s="8">
        <f t="shared" si="587"/>
        <v>1.0605682970000001</v>
      </c>
      <c r="O2439" s="8">
        <f t="shared" ca="1" si="588"/>
        <v>1.1128173530000001</v>
      </c>
      <c r="P2439" s="44">
        <v>0</v>
      </c>
      <c r="Q2439" s="42">
        <f t="shared" ca="1" si="589"/>
        <v>187190.29230464</v>
      </c>
      <c r="R2439" s="42"/>
      <c r="S2439" s="34">
        <f t="shared" si="590"/>
        <v>0</v>
      </c>
      <c r="T2439" s="34"/>
    </row>
    <row r="2440" spans="1:20" x14ac:dyDescent="0.2">
      <c r="A2440" s="38">
        <f t="shared" si="578"/>
        <v>44453</v>
      </c>
      <c r="B2440" s="96">
        <f t="shared" ca="1" si="580"/>
        <v>1847050.6484739091</v>
      </c>
      <c r="C2440" s="42">
        <f t="shared" ca="1" si="581"/>
        <v>1659233.1527636591</v>
      </c>
      <c r="D2440" s="34"/>
      <c r="E2440" s="40">
        <f ca="1">IF(A2440&lt;$B$1,VLOOKUP(A2440,[1]DI!$A$4:$B$15000,2,FALSE),0)</f>
        <v>5.1499999999999997E-2</v>
      </c>
      <c r="F2440" s="41">
        <f t="shared" ca="1" si="577"/>
        <v>1.0001992965083399</v>
      </c>
      <c r="G2440" s="41">
        <f ca="1">(TRUNC(PRODUCT($F$11:$F2439),16))</f>
        <v>1.67159585939281</v>
      </c>
      <c r="H2440" s="42">
        <f t="shared" ca="1" si="582"/>
        <v>1.59279356520284</v>
      </c>
      <c r="I2440" s="42">
        <f t="shared" ca="1" si="583"/>
        <v>1.0494742699999999</v>
      </c>
      <c r="J2440" s="40">
        <f t="shared" si="579"/>
        <v>3.5999999999999997E-2</v>
      </c>
      <c r="K2440" s="98">
        <f t="shared" si="584"/>
        <v>43840</v>
      </c>
      <c r="L2440" s="43">
        <f t="shared" si="585"/>
        <v>420</v>
      </c>
      <c r="M2440" s="44">
        <f t="shared" si="586"/>
        <v>420</v>
      </c>
      <c r="N2440" s="8">
        <f t="shared" si="587"/>
        <v>1.060717154</v>
      </c>
      <c r="O2440" s="8">
        <f t="shared" ca="1" si="588"/>
        <v>1.113195361</v>
      </c>
      <c r="P2440" s="44">
        <v>0</v>
      </c>
      <c r="Q2440" s="42">
        <f t="shared" ca="1" si="589"/>
        <v>187817.49571024999</v>
      </c>
      <c r="R2440" s="42"/>
      <c r="S2440" s="34">
        <f t="shared" si="590"/>
        <v>0</v>
      </c>
      <c r="T2440" s="34"/>
    </row>
    <row r="2441" spans="1:20" x14ac:dyDescent="0.2">
      <c r="A2441" s="38">
        <f t="shared" si="578"/>
        <v>44454</v>
      </c>
      <c r="B2441" s="96">
        <f t="shared" ca="1" si="580"/>
        <v>1847678.0443505591</v>
      </c>
      <c r="C2441" s="42">
        <f t="shared" ca="1" si="581"/>
        <v>1659233.1527636591</v>
      </c>
      <c r="D2441" s="34"/>
      <c r="E2441" s="40">
        <f ca="1">IF(A2441&lt;$B$1,VLOOKUP(A2441,[1]DI!$A$4:$B$15000,2,FALSE),0)</f>
        <v>5.1499999999999997E-2</v>
      </c>
      <c r="F2441" s="41">
        <f t="shared" ca="1" si="577"/>
        <v>1.0001992965083399</v>
      </c>
      <c r="G2441" s="41">
        <f ca="1">(TRUNC(PRODUCT($F$11:$F2440),16))</f>
        <v>1.6719290026109399</v>
      </c>
      <c r="H2441" s="42">
        <f t="shared" ca="1" si="582"/>
        <v>1.59279356520284</v>
      </c>
      <c r="I2441" s="42">
        <f t="shared" ca="1" si="583"/>
        <v>1.04968342</v>
      </c>
      <c r="J2441" s="40">
        <f t="shared" si="579"/>
        <v>3.5999999999999997E-2</v>
      </c>
      <c r="K2441" s="98">
        <f t="shared" si="584"/>
        <v>43840</v>
      </c>
      <c r="L2441" s="43">
        <f t="shared" si="585"/>
        <v>421</v>
      </c>
      <c r="M2441" s="44">
        <f t="shared" si="586"/>
        <v>421</v>
      </c>
      <c r="N2441" s="8">
        <f t="shared" si="587"/>
        <v>1.0608660320000001</v>
      </c>
      <c r="O2441" s="8">
        <f t="shared" ca="1" si="588"/>
        <v>1.1135734850000001</v>
      </c>
      <c r="P2441" s="44">
        <v>0</v>
      </c>
      <c r="Q2441" s="42">
        <f t="shared" ca="1" si="589"/>
        <v>188444.89158689999</v>
      </c>
      <c r="R2441" s="42"/>
      <c r="S2441" s="34">
        <f t="shared" si="590"/>
        <v>0</v>
      </c>
      <c r="T2441" s="34"/>
    </row>
    <row r="2442" spans="1:20" x14ac:dyDescent="0.2">
      <c r="A2442" s="38">
        <f t="shared" si="578"/>
        <v>44455</v>
      </c>
      <c r="B2442" s="96">
        <f t="shared" ca="1" si="580"/>
        <v>1848305.6658829292</v>
      </c>
      <c r="C2442" s="42">
        <f t="shared" ca="1" si="581"/>
        <v>1659233.1527636591</v>
      </c>
      <c r="D2442" s="34"/>
      <c r="E2442" s="40">
        <f ca="1">IF(A2442&lt;$B$1,VLOOKUP(A2442,[1]DI!$A$4:$B$15000,2,FALSE),0)</f>
        <v>5.1499999999999997E-2</v>
      </c>
      <c r="F2442" s="41">
        <f t="shared" ca="1" si="577"/>
        <v>1.0001992965083399</v>
      </c>
      <c r="G2442" s="41">
        <f ca="1">(TRUNC(PRODUCT($F$11:$F2441),16))</f>
        <v>1.6722622122233499</v>
      </c>
      <c r="H2442" s="42">
        <f t="shared" ca="1" si="582"/>
        <v>1.59279356520284</v>
      </c>
      <c r="I2442" s="42">
        <f t="shared" ca="1" si="583"/>
        <v>1.0498926200000001</v>
      </c>
      <c r="J2442" s="40">
        <f t="shared" si="579"/>
        <v>3.5999999999999997E-2</v>
      </c>
      <c r="K2442" s="98">
        <f t="shared" si="584"/>
        <v>43840</v>
      </c>
      <c r="L2442" s="43">
        <f t="shared" si="585"/>
        <v>422</v>
      </c>
      <c r="M2442" s="44">
        <f t="shared" si="586"/>
        <v>422</v>
      </c>
      <c r="N2442" s="8">
        <f t="shared" si="587"/>
        <v>1.06101493</v>
      </c>
      <c r="O2442" s="8">
        <f t="shared" ca="1" si="588"/>
        <v>1.113951745</v>
      </c>
      <c r="P2442" s="44">
        <v>0</v>
      </c>
      <c r="Q2442" s="42">
        <f t="shared" ca="1" si="589"/>
        <v>189072.51311927001</v>
      </c>
      <c r="R2442" s="42"/>
      <c r="S2442" s="34">
        <f t="shared" si="590"/>
        <v>0</v>
      </c>
      <c r="T2442" s="34"/>
    </row>
    <row r="2443" spans="1:20" x14ac:dyDescent="0.2">
      <c r="A2443" s="38">
        <f t="shared" si="578"/>
        <v>44456</v>
      </c>
      <c r="B2443" s="96">
        <f t="shared" ca="1" si="580"/>
        <v>1848933.4997971291</v>
      </c>
      <c r="C2443" s="42">
        <f t="shared" ca="1" si="581"/>
        <v>1659233.1527636591</v>
      </c>
      <c r="D2443" s="34"/>
      <c r="E2443" s="40">
        <f ca="1">IF(A2443&lt;$B$1,VLOOKUP(A2443,[1]DI!$A$4:$B$15000,2,FALSE),0)</f>
        <v>5.1499999999999997E-2</v>
      </c>
      <c r="F2443" s="41">
        <f t="shared" ca="1" si="577"/>
        <v>1.0001992965083399</v>
      </c>
      <c r="G2443" s="41">
        <f ca="1">(TRUNC(PRODUCT($F$11:$F2442),16))</f>
        <v>1.6725954882432801</v>
      </c>
      <c r="H2443" s="42">
        <f t="shared" ca="1" si="582"/>
        <v>1.59279356520284</v>
      </c>
      <c r="I2443" s="42">
        <f t="shared" ca="1" si="583"/>
        <v>1.0501018600000001</v>
      </c>
      <c r="J2443" s="40">
        <f t="shared" si="579"/>
        <v>3.5999999999999997E-2</v>
      </c>
      <c r="K2443" s="98">
        <f t="shared" si="584"/>
        <v>43840</v>
      </c>
      <c r="L2443" s="43">
        <f t="shared" si="585"/>
        <v>423</v>
      </c>
      <c r="M2443" s="44">
        <f t="shared" si="586"/>
        <v>423</v>
      </c>
      <c r="N2443" s="8">
        <f t="shared" si="587"/>
        <v>1.06116385</v>
      </c>
      <c r="O2443" s="8">
        <f t="shared" ca="1" si="588"/>
        <v>1.1143301329999999</v>
      </c>
      <c r="P2443" s="44">
        <v>0</v>
      </c>
      <c r="Q2443" s="42">
        <f t="shared" ca="1" si="589"/>
        <v>189700.34703347</v>
      </c>
      <c r="R2443" s="42"/>
      <c r="S2443" s="34">
        <f t="shared" si="590"/>
        <v>0</v>
      </c>
      <c r="T2443" s="34"/>
    </row>
    <row r="2444" spans="1:20" x14ac:dyDescent="0.2">
      <c r="A2444" s="38">
        <f t="shared" si="578"/>
        <v>44457</v>
      </c>
      <c r="B2444" s="96">
        <f t="shared" ca="1" si="580"/>
        <v>1849561.5411154891</v>
      </c>
      <c r="C2444" s="42">
        <f t="shared" ca="1" si="581"/>
        <v>1659233.1527636591</v>
      </c>
      <c r="D2444" s="34"/>
      <c r="E2444" s="40">
        <f ca="1">IF(A2444&lt;$B$1,VLOOKUP(A2444,[1]DI!$A$4:$B$15000,2,FALSE),0)</f>
        <v>0</v>
      </c>
      <c r="F2444" s="41">
        <f t="shared" ref="F2444:F2490" ca="1" si="591">IF(A2444&lt;A$9,1,ROUND(((1+E2444)^(1/252)),16))</f>
        <v>1</v>
      </c>
      <c r="G2444" s="41">
        <f ca="1">(TRUNC(PRODUCT($F$11:$F2443),16))</f>
        <v>1.67292883068395</v>
      </c>
      <c r="H2444" s="42">
        <f t="shared" ca="1" si="582"/>
        <v>1.59279356520284</v>
      </c>
      <c r="I2444" s="42">
        <f t="shared" ca="1" si="583"/>
        <v>1.05031114</v>
      </c>
      <c r="J2444" s="40">
        <f t="shared" si="579"/>
        <v>3.5999999999999997E-2</v>
      </c>
      <c r="K2444" s="98">
        <f t="shared" si="584"/>
        <v>43840</v>
      </c>
      <c r="L2444" s="43">
        <f t="shared" si="585"/>
        <v>423</v>
      </c>
      <c r="M2444" s="44">
        <f t="shared" si="586"/>
        <v>424</v>
      </c>
      <c r="N2444" s="8">
        <f t="shared" si="587"/>
        <v>1.0613127899999999</v>
      </c>
      <c r="O2444" s="8">
        <f t="shared" ca="1" si="588"/>
        <v>1.114708646</v>
      </c>
      <c r="P2444" s="44">
        <v>0</v>
      </c>
      <c r="Q2444" s="42">
        <f t="shared" ca="1" si="589"/>
        <v>190328.38835183001</v>
      </c>
      <c r="R2444" s="42"/>
      <c r="S2444" s="34">
        <f t="shared" si="590"/>
        <v>0</v>
      </c>
      <c r="T2444" s="34"/>
    </row>
    <row r="2445" spans="1:20" x14ac:dyDescent="0.2">
      <c r="A2445" s="38">
        <f t="shared" ref="A2445:A2508" si="592">(A2444+1)</f>
        <v>44458</v>
      </c>
      <c r="B2445" s="96">
        <f t="shared" ca="1" si="580"/>
        <v>1849561.5411154891</v>
      </c>
      <c r="C2445" s="42">
        <f t="shared" ca="1" si="581"/>
        <v>1659233.1527636591</v>
      </c>
      <c r="D2445" s="34"/>
      <c r="E2445" s="40">
        <f ca="1">IF(A2445&lt;$B$1,VLOOKUP(A2445,[1]DI!$A$4:$B$15000,2,FALSE),0)</f>
        <v>0</v>
      </c>
      <c r="F2445" s="41">
        <f t="shared" ca="1" si="591"/>
        <v>1</v>
      </c>
      <c r="G2445" s="41">
        <f ca="1">(TRUNC(PRODUCT($F$11:$F2444),16))</f>
        <v>1.67292883068395</v>
      </c>
      <c r="H2445" s="42">
        <f t="shared" ca="1" si="582"/>
        <v>1.59279356520284</v>
      </c>
      <c r="I2445" s="42">
        <f t="shared" ca="1" si="583"/>
        <v>1.05031114</v>
      </c>
      <c r="J2445" s="40">
        <f t="shared" ref="J2445:J2508" si="593">J2444</f>
        <v>3.5999999999999997E-2</v>
      </c>
      <c r="K2445" s="98">
        <f t="shared" si="584"/>
        <v>43840</v>
      </c>
      <c r="L2445" s="43">
        <f t="shared" si="585"/>
        <v>423</v>
      </c>
      <c r="M2445" s="44">
        <f t="shared" si="586"/>
        <v>424</v>
      </c>
      <c r="N2445" s="8">
        <f t="shared" si="587"/>
        <v>1.0613127899999999</v>
      </c>
      <c r="O2445" s="8">
        <f t="shared" ca="1" si="588"/>
        <v>1.114708646</v>
      </c>
      <c r="P2445" s="44">
        <v>0</v>
      </c>
      <c r="Q2445" s="42">
        <f t="shared" ca="1" si="589"/>
        <v>190328.38835183001</v>
      </c>
      <c r="R2445" s="42"/>
      <c r="S2445" s="34">
        <f t="shared" si="590"/>
        <v>0</v>
      </c>
      <c r="T2445" s="34"/>
    </row>
    <row r="2446" spans="1:20" x14ac:dyDescent="0.2">
      <c r="A2446" s="38">
        <f t="shared" si="592"/>
        <v>44459</v>
      </c>
      <c r="B2446" s="96">
        <f t="shared" ca="1" si="580"/>
        <v>1849561.5411154891</v>
      </c>
      <c r="C2446" s="42">
        <f t="shared" ca="1" si="581"/>
        <v>1659233.1527636591</v>
      </c>
      <c r="D2446" s="34"/>
      <c r="E2446" s="40">
        <f ca="1">IF(A2446&lt;$B$1,VLOOKUP(A2446,[1]DI!$A$4:$B$15000,2,FALSE),0)</f>
        <v>5.1499999999999997E-2</v>
      </c>
      <c r="F2446" s="41">
        <f t="shared" ca="1" si="591"/>
        <v>1.0001992965083399</v>
      </c>
      <c r="G2446" s="41">
        <f ca="1">(TRUNC(PRODUCT($F$11:$F2445),16))</f>
        <v>1.67292883068395</v>
      </c>
      <c r="H2446" s="42">
        <f t="shared" ca="1" si="582"/>
        <v>1.59279356520284</v>
      </c>
      <c r="I2446" s="42">
        <f t="shared" ca="1" si="583"/>
        <v>1.05031114</v>
      </c>
      <c r="J2446" s="40">
        <f t="shared" si="593"/>
        <v>3.5999999999999997E-2</v>
      </c>
      <c r="K2446" s="98">
        <f t="shared" si="584"/>
        <v>43840</v>
      </c>
      <c r="L2446" s="43">
        <f t="shared" si="585"/>
        <v>424</v>
      </c>
      <c r="M2446" s="44">
        <f t="shared" si="586"/>
        <v>424</v>
      </c>
      <c r="N2446" s="8">
        <f t="shared" si="587"/>
        <v>1.0613127899999999</v>
      </c>
      <c r="O2446" s="8">
        <f t="shared" ca="1" si="588"/>
        <v>1.114708646</v>
      </c>
      <c r="P2446" s="44">
        <v>0</v>
      </c>
      <c r="Q2446" s="42">
        <f t="shared" ca="1" si="589"/>
        <v>190328.38835183001</v>
      </c>
      <c r="R2446" s="42"/>
      <c r="S2446" s="34">
        <f t="shared" si="590"/>
        <v>0</v>
      </c>
      <c r="T2446" s="34"/>
    </row>
    <row r="2447" spans="1:20" x14ac:dyDescent="0.2">
      <c r="A2447" s="38">
        <f t="shared" si="592"/>
        <v>44460</v>
      </c>
      <c r="B2447" s="96">
        <f t="shared" ca="1" si="580"/>
        <v>1850189.813067249</v>
      </c>
      <c r="C2447" s="42">
        <f t="shared" ca="1" si="581"/>
        <v>1659233.1527636591</v>
      </c>
      <c r="D2447" s="34"/>
      <c r="E2447" s="40">
        <f ca="1">IF(A2447&lt;$B$1,VLOOKUP(A2447,[1]DI!$A$4:$B$15000,2,FALSE),0)</f>
        <v>5.1499999999999997E-2</v>
      </c>
      <c r="F2447" s="41">
        <f t="shared" ca="1" si="591"/>
        <v>1.0001992965083399</v>
      </c>
      <c r="G2447" s="41">
        <f ca="1">(TRUNC(PRODUCT($F$11:$F2446),16))</f>
        <v>1.6732622395586101</v>
      </c>
      <c r="H2447" s="42">
        <f t="shared" ca="1" si="582"/>
        <v>1.59279356520284</v>
      </c>
      <c r="I2447" s="42">
        <f t="shared" ca="1" si="583"/>
        <v>1.0505204699999999</v>
      </c>
      <c r="J2447" s="40">
        <f t="shared" si="593"/>
        <v>3.5999999999999997E-2</v>
      </c>
      <c r="K2447" s="98">
        <f t="shared" si="584"/>
        <v>43840</v>
      </c>
      <c r="L2447" s="43">
        <f t="shared" si="585"/>
        <v>425</v>
      </c>
      <c r="M2447" s="44">
        <f t="shared" si="586"/>
        <v>425</v>
      </c>
      <c r="N2447" s="8">
        <f t="shared" si="587"/>
        <v>1.061461751</v>
      </c>
      <c r="O2447" s="8">
        <f t="shared" ca="1" si="588"/>
        <v>1.1150872979999999</v>
      </c>
      <c r="P2447" s="44">
        <v>0</v>
      </c>
      <c r="Q2447" s="42">
        <f t="shared" ca="1" si="589"/>
        <v>190956.66030359</v>
      </c>
      <c r="R2447" s="42"/>
      <c r="S2447" s="34">
        <f t="shared" si="590"/>
        <v>0</v>
      </c>
      <c r="T2447" s="34"/>
    </row>
    <row r="2448" spans="1:20" x14ac:dyDescent="0.2">
      <c r="A2448" s="38">
        <f t="shared" si="592"/>
        <v>44461</v>
      </c>
      <c r="B2448" s="96">
        <f t="shared" ca="1" si="580"/>
        <v>1850818.275830819</v>
      </c>
      <c r="C2448" s="42">
        <f t="shared" ca="1" si="581"/>
        <v>1659233.1527636591</v>
      </c>
      <c r="D2448" s="34"/>
      <c r="E2448" s="40">
        <f ca="1">IF(A2448&lt;$B$1,VLOOKUP(A2448,[1]DI!$A$4:$B$15000,2,FALSE),0)</f>
        <v>5.1499999999999997E-2</v>
      </c>
      <c r="F2448" s="41">
        <f t="shared" ca="1" si="591"/>
        <v>1.0001992965083399</v>
      </c>
      <c r="G2448" s="41">
        <f ca="1">(TRUNC(PRODUCT($F$11:$F2447),16))</f>
        <v>1.6735957148804901</v>
      </c>
      <c r="H2448" s="42">
        <f t="shared" ca="1" si="582"/>
        <v>1.59279356520284</v>
      </c>
      <c r="I2448" s="42">
        <f t="shared" ca="1" si="583"/>
        <v>1.0507298300000001</v>
      </c>
      <c r="J2448" s="40">
        <f t="shared" si="593"/>
        <v>3.5999999999999997E-2</v>
      </c>
      <c r="K2448" s="98">
        <f t="shared" si="584"/>
        <v>43840</v>
      </c>
      <c r="L2448" s="43">
        <f t="shared" si="585"/>
        <v>426</v>
      </c>
      <c r="M2448" s="44">
        <f t="shared" si="586"/>
        <v>426</v>
      </c>
      <c r="N2448" s="8">
        <f t="shared" si="587"/>
        <v>1.061610733</v>
      </c>
      <c r="O2448" s="8">
        <f t="shared" ca="1" si="588"/>
        <v>1.1154660649999999</v>
      </c>
      <c r="P2448" s="44">
        <v>0</v>
      </c>
      <c r="Q2448" s="42">
        <f t="shared" ca="1" si="589"/>
        <v>191585.12306715999</v>
      </c>
      <c r="R2448" s="42"/>
      <c r="S2448" s="34">
        <f t="shared" si="590"/>
        <v>0</v>
      </c>
      <c r="T2448" s="34"/>
    </row>
    <row r="2449" spans="1:20" x14ac:dyDescent="0.2">
      <c r="A2449" s="38">
        <f t="shared" si="592"/>
        <v>44462</v>
      </c>
      <c r="B2449" s="96">
        <f t="shared" ca="1" si="580"/>
        <v>1851446.9675685691</v>
      </c>
      <c r="C2449" s="42">
        <f t="shared" ca="1" si="581"/>
        <v>1659233.1527636591</v>
      </c>
      <c r="D2449" s="34"/>
      <c r="E2449" s="40">
        <f ca="1">IF(A2449&lt;$B$1,VLOOKUP(A2449,[1]DI!$A$4:$B$15000,2,FALSE),0)</f>
        <v>6.1499999999999999E-2</v>
      </c>
      <c r="F2449" s="41">
        <f t="shared" ca="1" si="591"/>
        <v>1.00023686535833</v>
      </c>
      <c r="G2449" s="41">
        <f ca="1">(TRUNC(PRODUCT($F$11:$F2448),16))</f>
        <v>1.6739292566628301</v>
      </c>
      <c r="H2449" s="42">
        <f t="shared" ca="1" si="582"/>
        <v>1.59279356520284</v>
      </c>
      <c r="I2449" s="42">
        <f t="shared" ca="1" si="583"/>
        <v>1.0509392399999999</v>
      </c>
      <c r="J2449" s="40">
        <f t="shared" si="593"/>
        <v>3.5999999999999997E-2</v>
      </c>
      <c r="K2449" s="98">
        <f t="shared" si="584"/>
        <v>43840</v>
      </c>
      <c r="L2449" s="43">
        <f t="shared" si="585"/>
        <v>427</v>
      </c>
      <c r="M2449" s="44">
        <f t="shared" si="586"/>
        <v>427</v>
      </c>
      <c r="N2449" s="8">
        <f t="shared" si="587"/>
        <v>1.061759736</v>
      </c>
      <c r="O2449" s="8">
        <f t="shared" ca="1" si="588"/>
        <v>1.1158449699999999</v>
      </c>
      <c r="P2449" s="44">
        <v>0</v>
      </c>
      <c r="Q2449" s="42">
        <f t="shared" ca="1" si="589"/>
        <v>192213.81480491001</v>
      </c>
      <c r="R2449" s="42"/>
      <c r="S2449" s="34">
        <f t="shared" si="590"/>
        <v>0</v>
      </c>
      <c r="T2449" s="34"/>
    </row>
    <row r="2450" spans="1:20" x14ac:dyDescent="0.2">
      <c r="A2450" s="38">
        <f t="shared" si="592"/>
        <v>44463</v>
      </c>
      <c r="B2450" s="96">
        <f t="shared" ca="1" si="580"/>
        <v>1852145.4317196191</v>
      </c>
      <c r="C2450" s="42">
        <f t="shared" ca="1" si="581"/>
        <v>1659233.1527636591</v>
      </c>
      <c r="D2450" s="34"/>
      <c r="E2450" s="40">
        <f ca="1">IF(A2450&lt;$B$1,VLOOKUP(A2450,[1]DI!$A$4:$B$15000,2,FALSE),0)</f>
        <v>6.1499999999999999E-2</v>
      </c>
      <c r="F2450" s="41">
        <f t="shared" ca="1" si="591"/>
        <v>1.00023686535833</v>
      </c>
      <c r="G2450" s="41">
        <f ca="1">(TRUNC(PRODUCT($F$11:$F2449),16))</f>
        <v>1.67432575251603</v>
      </c>
      <c r="H2450" s="42">
        <f t="shared" ca="1" si="582"/>
        <v>1.59279356520284</v>
      </c>
      <c r="I2450" s="42">
        <f t="shared" ca="1" si="583"/>
        <v>1.0511881700000001</v>
      </c>
      <c r="J2450" s="40">
        <f t="shared" si="593"/>
        <v>3.5999999999999997E-2</v>
      </c>
      <c r="K2450" s="98">
        <f t="shared" si="584"/>
        <v>43840</v>
      </c>
      <c r="L2450" s="43">
        <f t="shared" si="585"/>
        <v>428</v>
      </c>
      <c r="M2450" s="44">
        <f t="shared" si="586"/>
        <v>428</v>
      </c>
      <c r="N2450" s="8">
        <f t="shared" si="587"/>
        <v>1.0619087599999999</v>
      </c>
      <c r="O2450" s="8">
        <f t="shared" ca="1" si="588"/>
        <v>1.1162659260000001</v>
      </c>
      <c r="P2450" s="44">
        <v>0</v>
      </c>
      <c r="Q2450" s="42">
        <f t="shared" ca="1" si="589"/>
        <v>192912.27895596001</v>
      </c>
      <c r="R2450" s="42"/>
      <c r="S2450" s="34">
        <f t="shared" si="590"/>
        <v>0</v>
      </c>
      <c r="T2450" s="34"/>
    </row>
    <row r="2451" spans="1:20" x14ac:dyDescent="0.2">
      <c r="A2451" s="38">
        <f t="shared" si="592"/>
        <v>44464</v>
      </c>
      <c r="B2451" s="96">
        <f t="shared" ca="1" si="580"/>
        <v>1852844.1613479792</v>
      </c>
      <c r="C2451" s="42">
        <f t="shared" ca="1" si="581"/>
        <v>1659233.1527636591</v>
      </c>
      <c r="D2451" s="34"/>
      <c r="E2451" s="40">
        <f ca="1">IF(A2451&lt;$B$1,VLOOKUP(A2451,[1]DI!$A$4:$B$15000,2,FALSE),0)</f>
        <v>0</v>
      </c>
      <c r="F2451" s="41">
        <f t="shared" ca="1" si="591"/>
        <v>1</v>
      </c>
      <c r="G2451" s="41">
        <f ca="1">(TRUNC(PRODUCT($F$11:$F2450),16))</f>
        <v>1.6747223422853601</v>
      </c>
      <c r="H2451" s="42">
        <f t="shared" ca="1" si="582"/>
        <v>1.59279356520284</v>
      </c>
      <c r="I2451" s="42">
        <f t="shared" ca="1" si="583"/>
        <v>1.0514371600000001</v>
      </c>
      <c r="J2451" s="40">
        <f t="shared" si="593"/>
        <v>3.5999999999999997E-2</v>
      </c>
      <c r="K2451" s="98">
        <f t="shared" si="584"/>
        <v>43840</v>
      </c>
      <c r="L2451" s="43">
        <f t="shared" si="585"/>
        <v>428</v>
      </c>
      <c r="M2451" s="44">
        <f t="shared" si="586"/>
        <v>429</v>
      </c>
      <c r="N2451" s="8">
        <f t="shared" si="587"/>
        <v>1.062057805</v>
      </c>
      <c r="O2451" s="8">
        <f t="shared" ca="1" si="588"/>
        <v>1.1166870419999999</v>
      </c>
      <c r="P2451" s="44">
        <v>0</v>
      </c>
      <c r="Q2451" s="42">
        <f t="shared" ca="1" si="589"/>
        <v>193611.00858431999</v>
      </c>
      <c r="R2451" s="42"/>
      <c r="S2451" s="34">
        <f t="shared" si="590"/>
        <v>0</v>
      </c>
      <c r="T2451" s="34"/>
    </row>
    <row r="2452" spans="1:20" x14ac:dyDescent="0.2">
      <c r="A2452" s="38">
        <f t="shared" si="592"/>
        <v>44465</v>
      </c>
      <c r="B2452" s="96">
        <f t="shared" ca="1" si="580"/>
        <v>1852844.1613479792</v>
      </c>
      <c r="C2452" s="42">
        <f t="shared" ca="1" si="581"/>
        <v>1659233.1527636591</v>
      </c>
      <c r="D2452" s="34"/>
      <c r="E2452" s="40">
        <f ca="1">IF(A2452&lt;$B$1,VLOOKUP(A2452,[1]DI!$A$4:$B$15000,2,FALSE),0)</f>
        <v>0</v>
      </c>
      <c r="F2452" s="41">
        <f t="shared" ca="1" si="591"/>
        <v>1</v>
      </c>
      <c r="G2452" s="41">
        <f ca="1">(TRUNC(PRODUCT($F$11:$F2451),16))</f>
        <v>1.6747223422853601</v>
      </c>
      <c r="H2452" s="42">
        <f t="shared" ca="1" si="582"/>
        <v>1.59279356520284</v>
      </c>
      <c r="I2452" s="42">
        <f t="shared" ca="1" si="583"/>
        <v>1.0514371600000001</v>
      </c>
      <c r="J2452" s="40">
        <f t="shared" si="593"/>
        <v>3.5999999999999997E-2</v>
      </c>
      <c r="K2452" s="98">
        <f t="shared" si="584"/>
        <v>43840</v>
      </c>
      <c r="L2452" s="43">
        <f t="shared" si="585"/>
        <v>428</v>
      </c>
      <c r="M2452" s="44">
        <f t="shared" si="586"/>
        <v>429</v>
      </c>
      <c r="N2452" s="8">
        <f t="shared" si="587"/>
        <v>1.062057805</v>
      </c>
      <c r="O2452" s="8">
        <f t="shared" ca="1" si="588"/>
        <v>1.1166870419999999</v>
      </c>
      <c r="P2452" s="44">
        <v>0</v>
      </c>
      <c r="Q2452" s="42">
        <f t="shared" ca="1" si="589"/>
        <v>193611.00858431999</v>
      </c>
      <c r="R2452" s="42"/>
      <c r="S2452" s="34">
        <f t="shared" si="590"/>
        <v>0</v>
      </c>
      <c r="T2452" s="34"/>
    </row>
    <row r="2453" spans="1:20" x14ac:dyDescent="0.2">
      <c r="A2453" s="38">
        <f t="shared" si="592"/>
        <v>44466</v>
      </c>
      <c r="B2453" s="96">
        <f t="shared" ca="1" si="580"/>
        <v>1852844.1613479792</v>
      </c>
      <c r="C2453" s="42">
        <f t="shared" ca="1" si="581"/>
        <v>1659233.1527636591</v>
      </c>
      <c r="D2453" s="34"/>
      <c r="E2453" s="40">
        <f ca="1">IF(A2453&lt;$B$1,VLOOKUP(A2453,[1]DI!$A$4:$B$15000,2,FALSE),0)</f>
        <v>6.1499999999999999E-2</v>
      </c>
      <c r="F2453" s="41">
        <f t="shared" ca="1" si="591"/>
        <v>1.00023686535833</v>
      </c>
      <c r="G2453" s="41">
        <f ca="1">(TRUNC(PRODUCT($F$11:$F2452),16))</f>
        <v>1.6747223422853601</v>
      </c>
      <c r="H2453" s="42">
        <f t="shared" ca="1" si="582"/>
        <v>1.59279356520284</v>
      </c>
      <c r="I2453" s="42">
        <f t="shared" ca="1" si="583"/>
        <v>1.0514371600000001</v>
      </c>
      <c r="J2453" s="40">
        <f t="shared" si="593"/>
        <v>3.5999999999999997E-2</v>
      </c>
      <c r="K2453" s="98">
        <f t="shared" si="584"/>
        <v>43840</v>
      </c>
      <c r="L2453" s="43">
        <f t="shared" si="585"/>
        <v>429</v>
      </c>
      <c r="M2453" s="44">
        <f t="shared" si="586"/>
        <v>429</v>
      </c>
      <c r="N2453" s="8">
        <f t="shared" si="587"/>
        <v>1.062057805</v>
      </c>
      <c r="O2453" s="8">
        <f t="shared" ca="1" si="588"/>
        <v>1.1166870419999999</v>
      </c>
      <c r="P2453" s="44">
        <v>0</v>
      </c>
      <c r="Q2453" s="42">
        <f t="shared" ca="1" si="589"/>
        <v>193611.00858431999</v>
      </c>
      <c r="R2453" s="42"/>
      <c r="S2453" s="34">
        <f t="shared" si="590"/>
        <v>0</v>
      </c>
      <c r="T2453" s="34"/>
    </row>
    <row r="2454" spans="1:20" x14ac:dyDescent="0.2">
      <c r="A2454" s="38">
        <f t="shared" si="592"/>
        <v>44467</v>
      </c>
      <c r="B2454" s="96">
        <f t="shared" ca="1" si="580"/>
        <v>1853543.156453639</v>
      </c>
      <c r="C2454" s="42">
        <f t="shared" ca="1" si="581"/>
        <v>1659233.1527636591</v>
      </c>
      <c r="D2454" s="34"/>
      <c r="E2454" s="40">
        <f ca="1">IF(A2454&lt;$B$1,VLOOKUP(A2454,[1]DI!$A$4:$B$15000,2,FALSE),0)</f>
        <v>6.1499999999999999E-2</v>
      </c>
      <c r="F2454" s="41">
        <f t="shared" ca="1" si="591"/>
        <v>1.00023686535833</v>
      </c>
      <c r="G2454" s="41">
        <f ca="1">(TRUNC(PRODUCT($F$11:$F2453),16))</f>
        <v>1.6751190259930699</v>
      </c>
      <c r="H2454" s="42">
        <f t="shared" ca="1" si="582"/>
        <v>1.59279356520284</v>
      </c>
      <c r="I2454" s="42">
        <f t="shared" ca="1" si="583"/>
        <v>1.05168621</v>
      </c>
      <c r="J2454" s="40">
        <f t="shared" si="593"/>
        <v>3.5999999999999997E-2</v>
      </c>
      <c r="K2454" s="98">
        <f t="shared" si="584"/>
        <v>43840</v>
      </c>
      <c r="L2454" s="43">
        <f t="shared" si="585"/>
        <v>430</v>
      </c>
      <c r="M2454" s="44">
        <f t="shared" si="586"/>
        <v>430</v>
      </c>
      <c r="N2454" s="8">
        <f t="shared" si="587"/>
        <v>1.0622068710000001</v>
      </c>
      <c r="O2454" s="8">
        <f t="shared" ca="1" si="588"/>
        <v>1.1171083180000001</v>
      </c>
      <c r="P2454" s="44">
        <v>0</v>
      </c>
      <c r="Q2454" s="42">
        <f t="shared" ca="1" si="589"/>
        <v>194310.00368997999</v>
      </c>
      <c r="R2454" s="42"/>
      <c r="S2454" s="34">
        <f t="shared" si="590"/>
        <v>0</v>
      </c>
      <c r="T2454" s="34"/>
    </row>
    <row r="2455" spans="1:20" x14ac:dyDescent="0.2">
      <c r="A2455" s="38">
        <f t="shared" si="592"/>
        <v>44468</v>
      </c>
      <c r="B2455" s="96">
        <f t="shared" ca="1" si="580"/>
        <v>1854242.4186958491</v>
      </c>
      <c r="C2455" s="42">
        <f t="shared" ca="1" si="581"/>
        <v>1659233.1527636591</v>
      </c>
      <c r="D2455" s="34"/>
      <c r="E2455" s="40">
        <f ca="1">IF(A2455&lt;$B$1,VLOOKUP(A2455,[1]DI!$A$4:$B$15000,2,FALSE),0)</f>
        <v>6.1499999999999999E-2</v>
      </c>
      <c r="F2455" s="41">
        <f t="shared" ca="1" si="591"/>
        <v>1.00023686535833</v>
      </c>
      <c r="G2455" s="41">
        <f ca="1">(TRUNC(PRODUCT($F$11:$F2454),16))</f>
        <v>1.67551580366141</v>
      </c>
      <c r="H2455" s="42">
        <f t="shared" ca="1" si="582"/>
        <v>1.59279356520284</v>
      </c>
      <c r="I2455" s="42">
        <f t="shared" ca="1" si="583"/>
        <v>1.0519353199999999</v>
      </c>
      <c r="J2455" s="40">
        <f t="shared" si="593"/>
        <v>3.5999999999999997E-2</v>
      </c>
      <c r="K2455" s="98">
        <f t="shared" si="584"/>
        <v>43840</v>
      </c>
      <c r="L2455" s="43">
        <f t="shared" si="585"/>
        <v>431</v>
      </c>
      <c r="M2455" s="44">
        <f t="shared" si="586"/>
        <v>431</v>
      </c>
      <c r="N2455" s="8">
        <f t="shared" si="587"/>
        <v>1.0623559579999999</v>
      </c>
      <c r="O2455" s="8">
        <f t="shared" ca="1" si="588"/>
        <v>1.1175297550000001</v>
      </c>
      <c r="P2455" s="44">
        <v>0</v>
      </c>
      <c r="Q2455" s="42">
        <f t="shared" ca="1" si="589"/>
        <v>195009.26593219</v>
      </c>
      <c r="R2455" s="42"/>
      <c r="S2455" s="34">
        <f t="shared" si="590"/>
        <v>0</v>
      </c>
      <c r="T2455" s="34"/>
    </row>
    <row r="2456" spans="1:20" x14ac:dyDescent="0.2">
      <c r="A2456" s="38">
        <f t="shared" si="592"/>
        <v>44469</v>
      </c>
      <c r="B2456" s="96">
        <f t="shared" ca="1" si="580"/>
        <v>1854941.9265045491</v>
      </c>
      <c r="C2456" s="42">
        <f t="shared" ca="1" si="581"/>
        <v>1659233.1527636591</v>
      </c>
      <c r="D2456" s="34"/>
      <c r="E2456" s="40">
        <f ca="1">IF(A2456&lt;$B$1,VLOOKUP(A2456,[1]DI!$A$4:$B$15000,2,FALSE),0)</f>
        <v>6.1499999999999999E-2</v>
      </c>
      <c r="F2456" s="41">
        <f t="shared" ca="1" si="591"/>
        <v>1.00023686535833</v>
      </c>
      <c r="G2456" s="41">
        <f ca="1">(TRUNC(PRODUCT($F$11:$F2455),16))</f>
        <v>1.6759126753126301</v>
      </c>
      <c r="H2456" s="42">
        <f t="shared" ca="1" si="582"/>
        <v>1.59279356520284</v>
      </c>
      <c r="I2456" s="42">
        <f t="shared" ca="1" si="583"/>
        <v>1.05218448</v>
      </c>
      <c r="J2456" s="40">
        <f t="shared" si="593"/>
        <v>3.5999999999999997E-2</v>
      </c>
      <c r="K2456" s="98">
        <f t="shared" si="584"/>
        <v>43840</v>
      </c>
      <c r="L2456" s="43">
        <f t="shared" si="585"/>
        <v>432</v>
      </c>
      <c r="M2456" s="44">
        <f t="shared" si="586"/>
        <v>432</v>
      </c>
      <c r="N2456" s="8">
        <f t="shared" si="587"/>
        <v>1.0625050659999999</v>
      </c>
      <c r="O2456" s="8">
        <f t="shared" ca="1" si="588"/>
        <v>1.1179513400000001</v>
      </c>
      <c r="P2456" s="44">
        <v>0</v>
      </c>
      <c r="Q2456" s="42">
        <f t="shared" ca="1" si="589"/>
        <v>195708.77374089</v>
      </c>
      <c r="R2456" s="42"/>
      <c r="S2456" s="34">
        <f t="shared" si="590"/>
        <v>0</v>
      </c>
      <c r="T2456" s="34"/>
    </row>
    <row r="2457" spans="1:20" x14ac:dyDescent="0.2">
      <c r="A2457" s="38">
        <f t="shared" si="592"/>
        <v>44470</v>
      </c>
      <c r="B2457" s="96">
        <f t="shared" ca="1" si="580"/>
        <v>1855641.7180421292</v>
      </c>
      <c r="C2457" s="42">
        <f t="shared" ca="1" si="581"/>
        <v>1659233.1527636591</v>
      </c>
      <c r="D2457" s="34"/>
      <c r="E2457" s="40">
        <f ca="1">IF(A2457&lt;$B$1,VLOOKUP(A2457,[1]DI!$A$4:$B$15000,2,FALSE),0)</f>
        <v>6.1499999999999999E-2</v>
      </c>
      <c r="F2457" s="41">
        <f t="shared" ca="1" si="591"/>
        <v>1.00023686535833</v>
      </c>
      <c r="G2457" s="41">
        <f ca="1">(TRUNC(PRODUCT($F$11:$F2456),16))</f>
        <v>1.6763096409689999</v>
      </c>
      <c r="H2457" s="42">
        <f t="shared" ca="1" si="582"/>
        <v>1.59279356520284</v>
      </c>
      <c r="I2457" s="42">
        <f t="shared" ca="1" si="583"/>
        <v>1.0524337100000001</v>
      </c>
      <c r="J2457" s="40">
        <f t="shared" si="593"/>
        <v>3.5999999999999997E-2</v>
      </c>
      <c r="K2457" s="98">
        <f t="shared" si="584"/>
        <v>43840</v>
      </c>
      <c r="L2457" s="43">
        <f t="shared" si="585"/>
        <v>433</v>
      </c>
      <c r="M2457" s="44">
        <f t="shared" si="586"/>
        <v>433</v>
      </c>
      <c r="N2457" s="8">
        <f t="shared" si="587"/>
        <v>1.0626541940000001</v>
      </c>
      <c r="O2457" s="8">
        <f t="shared" ca="1" si="588"/>
        <v>1.118373096</v>
      </c>
      <c r="P2457" s="44">
        <v>0</v>
      </c>
      <c r="Q2457" s="42">
        <f t="shared" ca="1" si="589"/>
        <v>196408.56527846999</v>
      </c>
      <c r="R2457" s="42"/>
      <c r="S2457" s="34">
        <f t="shared" si="590"/>
        <v>0</v>
      </c>
      <c r="T2457" s="34"/>
    </row>
    <row r="2458" spans="1:20" x14ac:dyDescent="0.2">
      <c r="A2458" s="38">
        <f t="shared" si="592"/>
        <v>44471</v>
      </c>
      <c r="B2458" s="96">
        <f t="shared" ca="1" si="580"/>
        <v>1856341.7767162491</v>
      </c>
      <c r="C2458" s="42">
        <f t="shared" ca="1" si="581"/>
        <v>1659233.1527636591</v>
      </c>
      <c r="D2458" s="34"/>
      <c r="E2458" s="40">
        <f ca="1">IF(A2458&lt;$B$1,VLOOKUP(A2458,[1]DI!$A$4:$B$15000,2,FALSE),0)</f>
        <v>0</v>
      </c>
      <c r="F2458" s="41">
        <f t="shared" ca="1" si="591"/>
        <v>1</v>
      </c>
      <c r="G2458" s="41">
        <f ca="1">(TRUNC(PRODUCT($F$11:$F2457),16))</f>
        <v>1.67670670065278</v>
      </c>
      <c r="H2458" s="42">
        <f t="shared" ca="1" si="582"/>
        <v>1.59279356520284</v>
      </c>
      <c r="I2458" s="42">
        <f t="shared" ca="1" si="583"/>
        <v>1.052683</v>
      </c>
      <c r="J2458" s="40">
        <f t="shared" si="593"/>
        <v>3.5999999999999997E-2</v>
      </c>
      <c r="K2458" s="98">
        <f t="shared" si="584"/>
        <v>43840</v>
      </c>
      <c r="L2458" s="43">
        <f t="shared" si="585"/>
        <v>433</v>
      </c>
      <c r="M2458" s="44">
        <f t="shared" si="586"/>
        <v>434</v>
      </c>
      <c r="N2458" s="8">
        <f t="shared" si="587"/>
        <v>1.062803344</v>
      </c>
      <c r="O2458" s="8">
        <f t="shared" ca="1" si="588"/>
        <v>1.1187950129999999</v>
      </c>
      <c r="P2458" s="44">
        <v>0</v>
      </c>
      <c r="Q2458" s="42">
        <f t="shared" ca="1" si="589"/>
        <v>197108.62395258999</v>
      </c>
      <c r="R2458" s="42"/>
      <c r="S2458" s="34">
        <f t="shared" si="590"/>
        <v>0</v>
      </c>
      <c r="T2458" s="34"/>
    </row>
    <row r="2459" spans="1:20" x14ac:dyDescent="0.2">
      <c r="A2459" s="38">
        <f t="shared" si="592"/>
        <v>44472</v>
      </c>
      <c r="B2459" s="96">
        <f t="shared" ca="1" si="580"/>
        <v>1856341.7767162491</v>
      </c>
      <c r="C2459" s="42">
        <f t="shared" ca="1" si="581"/>
        <v>1659233.1527636591</v>
      </c>
      <c r="D2459" s="34"/>
      <c r="E2459" s="40">
        <f ca="1">IF(A2459&lt;$B$1,VLOOKUP(A2459,[1]DI!$A$4:$B$15000,2,FALSE),0)</f>
        <v>0</v>
      </c>
      <c r="F2459" s="41">
        <f t="shared" ca="1" si="591"/>
        <v>1</v>
      </c>
      <c r="G2459" s="41">
        <f ca="1">(TRUNC(PRODUCT($F$11:$F2458),16))</f>
        <v>1.67670670065278</v>
      </c>
      <c r="H2459" s="42">
        <f t="shared" ca="1" si="582"/>
        <v>1.59279356520284</v>
      </c>
      <c r="I2459" s="42">
        <f t="shared" ca="1" si="583"/>
        <v>1.052683</v>
      </c>
      <c r="J2459" s="40">
        <f t="shared" si="593"/>
        <v>3.5999999999999997E-2</v>
      </c>
      <c r="K2459" s="98">
        <f t="shared" si="584"/>
        <v>43840</v>
      </c>
      <c r="L2459" s="43">
        <f t="shared" si="585"/>
        <v>433</v>
      </c>
      <c r="M2459" s="44">
        <f t="shared" si="586"/>
        <v>434</v>
      </c>
      <c r="N2459" s="8">
        <f t="shared" si="587"/>
        <v>1.062803344</v>
      </c>
      <c r="O2459" s="8">
        <f t="shared" ca="1" si="588"/>
        <v>1.1187950129999999</v>
      </c>
      <c r="P2459" s="44">
        <v>0</v>
      </c>
      <c r="Q2459" s="42">
        <f t="shared" ca="1" si="589"/>
        <v>197108.62395258999</v>
      </c>
      <c r="R2459" s="42"/>
      <c r="S2459" s="34">
        <f t="shared" si="590"/>
        <v>0</v>
      </c>
      <c r="T2459" s="34"/>
    </row>
    <row r="2460" spans="1:20" x14ac:dyDescent="0.2">
      <c r="A2460" s="38">
        <f t="shared" si="592"/>
        <v>44473</v>
      </c>
      <c r="B2460" s="96">
        <f t="shared" ca="1" si="580"/>
        <v>1856341.7767162491</v>
      </c>
      <c r="C2460" s="42">
        <f t="shared" ca="1" si="581"/>
        <v>1659233.1527636591</v>
      </c>
      <c r="D2460" s="34"/>
      <c r="E2460" s="40">
        <f ca="1">IF(A2460&lt;$B$1,VLOOKUP(A2460,[1]DI!$A$4:$B$15000,2,FALSE),0)</f>
        <v>6.1499999999999999E-2</v>
      </c>
      <c r="F2460" s="41">
        <f t="shared" ca="1" si="591"/>
        <v>1.00023686535833</v>
      </c>
      <c r="G2460" s="41">
        <f ca="1">(TRUNC(PRODUCT($F$11:$F2459),16))</f>
        <v>1.67670670065278</v>
      </c>
      <c r="H2460" s="42">
        <f t="shared" ca="1" si="582"/>
        <v>1.59279356520284</v>
      </c>
      <c r="I2460" s="42">
        <f t="shared" ca="1" si="583"/>
        <v>1.052683</v>
      </c>
      <c r="J2460" s="40">
        <f t="shared" si="593"/>
        <v>3.5999999999999997E-2</v>
      </c>
      <c r="K2460" s="98">
        <f t="shared" si="584"/>
        <v>43840</v>
      </c>
      <c r="L2460" s="43">
        <f t="shared" si="585"/>
        <v>434</v>
      </c>
      <c r="M2460" s="44">
        <f t="shared" si="586"/>
        <v>434</v>
      </c>
      <c r="N2460" s="8">
        <f t="shared" si="587"/>
        <v>1.062803344</v>
      </c>
      <c r="O2460" s="8">
        <f t="shared" ca="1" si="588"/>
        <v>1.1187950129999999</v>
      </c>
      <c r="P2460" s="44">
        <v>0</v>
      </c>
      <c r="Q2460" s="42">
        <f t="shared" ca="1" si="589"/>
        <v>197108.62395258999</v>
      </c>
      <c r="R2460" s="42"/>
      <c r="S2460" s="34">
        <f t="shared" si="590"/>
        <v>0</v>
      </c>
      <c r="T2460" s="34"/>
    </row>
    <row r="2461" spans="1:20" x14ac:dyDescent="0.2">
      <c r="A2461" s="38">
        <f t="shared" si="592"/>
        <v>44474</v>
      </c>
      <c r="B2461" s="96">
        <f t="shared" ca="1" si="580"/>
        <v>1857042.0809568691</v>
      </c>
      <c r="C2461" s="42">
        <f t="shared" ca="1" si="581"/>
        <v>1659233.1527636591</v>
      </c>
      <c r="D2461" s="34"/>
      <c r="E2461" s="40">
        <f ca="1">IF(A2461&lt;$B$1,VLOOKUP(A2461,[1]DI!$A$4:$B$15000,2,FALSE),0)</f>
        <v>6.1499999999999999E-2</v>
      </c>
      <c r="F2461" s="41">
        <f t="shared" ca="1" si="591"/>
        <v>1.00023686535833</v>
      </c>
      <c r="G2461" s="41">
        <f ca="1">(TRUNC(PRODUCT($F$11:$F2460),16))</f>
        <v>1.67710385438624</v>
      </c>
      <c r="H2461" s="42">
        <f t="shared" ca="1" si="582"/>
        <v>1.59279356520284</v>
      </c>
      <c r="I2461" s="42">
        <f t="shared" ca="1" si="583"/>
        <v>1.0529323399999999</v>
      </c>
      <c r="J2461" s="40">
        <f t="shared" si="593"/>
        <v>3.5999999999999997E-2</v>
      </c>
      <c r="K2461" s="98">
        <f t="shared" si="584"/>
        <v>43840</v>
      </c>
      <c r="L2461" s="43">
        <f t="shared" si="585"/>
        <v>435</v>
      </c>
      <c r="M2461" s="44">
        <f t="shared" si="586"/>
        <v>435</v>
      </c>
      <c r="N2461" s="8">
        <f t="shared" si="587"/>
        <v>1.062952514</v>
      </c>
      <c r="O2461" s="8">
        <f t="shared" ca="1" si="588"/>
        <v>1.1192170779999999</v>
      </c>
      <c r="P2461" s="44">
        <v>0</v>
      </c>
      <c r="Q2461" s="42">
        <f t="shared" ca="1" si="589"/>
        <v>197808.92819321001</v>
      </c>
      <c r="R2461" s="42"/>
      <c r="S2461" s="34">
        <f t="shared" si="590"/>
        <v>0</v>
      </c>
      <c r="T2461" s="34"/>
    </row>
    <row r="2462" spans="1:20" x14ac:dyDescent="0.2">
      <c r="A2462" s="38">
        <f t="shared" si="592"/>
        <v>44475</v>
      </c>
      <c r="B2462" s="96">
        <f t="shared" ca="1" si="580"/>
        <v>1857742.6539932592</v>
      </c>
      <c r="C2462" s="42">
        <f t="shared" ca="1" si="581"/>
        <v>1659233.1527636591</v>
      </c>
      <c r="D2462" s="34"/>
      <c r="E2462" s="40">
        <f ca="1">IF(A2462&lt;$B$1,VLOOKUP(A2462,[1]DI!$A$4:$B$15000,2,FALSE),0)</f>
        <v>6.1499999999999999E-2</v>
      </c>
      <c r="F2462" s="41">
        <f t="shared" ca="1" si="591"/>
        <v>1.00023686535833</v>
      </c>
      <c r="G2462" s="41">
        <f ca="1">(TRUNC(PRODUCT($F$11:$F2461),16))</f>
        <v>1.6775011021916699</v>
      </c>
      <c r="H2462" s="42">
        <f t="shared" ca="1" si="582"/>
        <v>1.59279356520284</v>
      </c>
      <c r="I2462" s="42">
        <f t="shared" ca="1" si="583"/>
        <v>1.0531817400000001</v>
      </c>
      <c r="J2462" s="40">
        <f t="shared" si="593"/>
        <v>3.5999999999999997E-2</v>
      </c>
      <c r="K2462" s="98">
        <f t="shared" si="584"/>
        <v>43840</v>
      </c>
      <c r="L2462" s="43">
        <f t="shared" si="585"/>
        <v>436</v>
      </c>
      <c r="M2462" s="44">
        <f t="shared" si="586"/>
        <v>436</v>
      </c>
      <c r="N2462" s="8">
        <f t="shared" si="587"/>
        <v>1.0631017060000001</v>
      </c>
      <c r="O2462" s="8">
        <f t="shared" ca="1" si="588"/>
        <v>1.119639305</v>
      </c>
      <c r="P2462" s="44">
        <v>0</v>
      </c>
      <c r="Q2462" s="42">
        <f t="shared" ca="1" si="589"/>
        <v>198509.50122959999</v>
      </c>
      <c r="R2462" s="42"/>
      <c r="S2462" s="34">
        <f t="shared" si="590"/>
        <v>0</v>
      </c>
      <c r="T2462" s="34"/>
    </row>
    <row r="2463" spans="1:20" x14ac:dyDescent="0.2">
      <c r="A2463" s="38">
        <f t="shared" si="592"/>
        <v>44476</v>
      </c>
      <c r="B2463" s="96">
        <f t="shared" ca="1" si="580"/>
        <v>1858443.489188489</v>
      </c>
      <c r="C2463" s="42">
        <f t="shared" ca="1" si="581"/>
        <v>1659233.1527636591</v>
      </c>
      <c r="D2463" s="34"/>
      <c r="E2463" s="40">
        <f ca="1">IF(A2463&lt;$B$1,VLOOKUP(A2463,[1]DI!$A$4:$B$15000,2,FALSE),0)</f>
        <v>6.1499999999999999E-2</v>
      </c>
      <c r="F2463" s="41">
        <f t="shared" ca="1" si="591"/>
        <v>1.00023686535833</v>
      </c>
      <c r="G2463" s="41">
        <f ca="1">(TRUNC(PRODUCT($F$11:$F2462),16))</f>
        <v>1.67789844409134</v>
      </c>
      <c r="H2463" s="42">
        <f t="shared" ca="1" si="582"/>
        <v>1.59279356520284</v>
      </c>
      <c r="I2463" s="42">
        <f t="shared" ca="1" si="583"/>
        <v>1.0534311999999999</v>
      </c>
      <c r="J2463" s="40">
        <f t="shared" si="593"/>
        <v>3.5999999999999997E-2</v>
      </c>
      <c r="K2463" s="98">
        <f t="shared" si="584"/>
        <v>43840</v>
      </c>
      <c r="L2463" s="43">
        <f t="shared" si="585"/>
        <v>437</v>
      </c>
      <c r="M2463" s="44">
        <f t="shared" si="586"/>
        <v>437</v>
      </c>
      <c r="N2463" s="8">
        <f t="shared" si="587"/>
        <v>1.063250918</v>
      </c>
      <c r="O2463" s="8">
        <f t="shared" ca="1" si="588"/>
        <v>1.12006169</v>
      </c>
      <c r="P2463" s="44">
        <v>0</v>
      </c>
      <c r="Q2463" s="42">
        <f t="shared" ca="1" si="589"/>
        <v>199210.33642482999</v>
      </c>
      <c r="R2463" s="42"/>
      <c r="S2463" s="34">
        <f t="shared" si="590"/>
        <v>0</v>
      </c>
      <c r="T2463" s="34"/>
    </row>
    <row r="2464" spans="1:20" x14ac:dyDescent="0.2">
      <c r="A2464" s="38">
        <f t="shared" si="592"/>
        <v>44477</v>
      </c>
      <c r="B2464" s="96">
        <f t="shared" ca="1" si="580"/>
        <v>1859144.6097718191</v>
      </c>
      <c r="C2464" s="42">
        <f t="shared" ca="1" si="581"/>
        <v>1659233.1527636591</v>
      </c>
      <c r="D2464" s="34"/>
      <c r="E2464" s="40">
        <f ca="1">IF(A2464&lt;$B$1,VLOOKUP(A2464,[1]DI!$A$4:$B$15000,2,FALSE),0)</f>
        <v>6.1499999999999999E-2</v>
      </c>
      <c r="F2464" s="41">
        <f t="shared" ca="1" si="591"/>
        <v>1.00023686535833</v>
      </c>
      <c r="G2464" s="41">
        <f ca="1">(TRUNC(PRODUCT($F$11:$F2463),16))</f>
        <v>1.6782958801075401</v>
      </c>
      <c r="H2464" s="42">
        <f t="shared" ca="1" si="582"/>
        <v>1.59279356520284</v>
      </c>
      <c r="I2464" s="42">
        <f t="shared" ca="1" si="583"/>
        <v>1.05368073</v>
      </c>
      <c r="J2464" s="40">
        <f t="shared" si="593"/>
        <v>3.5999999999999997E-2</v>
      </c>
      <c r="K2464" s="98">
        <f t="shared" si="584"/>
        <v>43840</v>
      </c>
      <c r="L2464" s="43">
        <f t="shared" si="585"/>
        <v>438</v>
      </c>
      <c r="M2464" s="44">
        <f t="shared" si="586"/>
        <v>438</v>
      </c>
      <c r="N2464" s="8">
        <f t="shared" si="587"/>
        <v>1.063400151</v>
      </c>
      <c r="O2464" s="8">
        <f t="shared" ca="1" si="588"/>
        <v>1.120484247</v>
      </c>
      <c r="P2464" s="44">
        <v>0</v>
      </c>
      <c r="Q2464" s="42">
        <f t="shared" ca="1" si="589"/>
        <v>199911.45700816001</v>
      </c>
      <c r="R2464" s="42"/>
      <c r="S2464" s="34">
        <f t="shared" si="590"/>
        <v>0</v>
      </c>
      <c r="T2464" s="34"/>
    </row>
    <row r="2465" spans="1:20" x14ac:dyDescent="0.2">
      <c r="A2465" s="38">
        <f t="shared" si="592"/>
        <v>44478</v>
      </c>
      <c r="B2465" s="96">
        <f t="shared" ca="1" si="580"/>
        <v>1859845.9792401292</v>
      </c>
      <c r="C2465" s="42">
        <f t="shared" ca="1" si="581"/>
        <v>1659233.1527636591</v>
      </c>
      <c r="D2465" s="34"/>
      <c r="E2465" s="40">
        <f ca="1">IF(A2465&lt;$B$1,VLOOKUP(A2465,[1]DI!$A$4:$B$15000,2,FALSE),0)</f>
        <v>0</v>
      </c>
      <c r="F2465" s="41">
        <f t="shared" ca="1" si="591"/>
        <v>1</v>
      </c>
      <c r="G2465" s="41">
        <f ca="1">(TRUNC(PRODUCT($F$11:$F2464),16))</f>
        <v>1.6786934102625699</v>
      </c>
      <c r="H2465" s="42">
        <f t="shared" ca="1" si="582"/>
        <v>1.59279356520284</v>
      </c>
      <c r="I2465" s="42">
        <f t="shared" ca="1" si="583"/>
        <v>1.0539303099999999</v>
      </c>
      <c r="J2465" s="40">
        <f t="shared" si="593"/>
        <v>3.5999999999999997E-2</v>
      </c>
      <c r="K2465" s="98">
        <f t="shared" si="584"/>
        <v>43840</v>
      </c>
      <c r="L2465" s="43">
        <f t="shared" si="585"/>
        <v>438</v>
      </c>
      <c r="M2465" s="44">
        <f t="shared" si="586"/>
        <v>439</v>
      </c>
      <c r="N2465" s="8">
        <f t="shared" si="587"/>
        <v>1.0635494050000001</v>
      </c>
      <c r="O2465" s="8">
        <f t="shared" ca="1" si="588"/>
        <v>1.1209069540000001</v>
      </c>
      <c r="P2465" s="44">
        <v>0</v>
      </c>
      <c r="Q2465" s="42">
        <f t="shared" ca="1" si="589"/>
        <v>200612.82647647001</v>
      </c>
      <c r="R2465" s="42"/>
      <c r="S2465" s="34">
        <f t="shared" si="590"/>
        <v>0</v>
      </c>
      <c r="T2465" s="34"/>
    </row>
    <row r="2466" spans="1:20" x14ac:dyDescent="0.2">
      <c r="A2466" s="38">
        <f t="shared" si="592"/>
        <v>44479</v>
      </c>
      <c r="B2466" s="96">
        <f t="shared" ca="1" si="580"/>
        <v>1859845.9792401292</v>
      </c>
      <c r="C2466" s="42">
        <f t="shared" ca="1" si="581"/>
        <v>1659233.1527636591</v>
      </c>
      <c r="D2466" s="34"/>
      <c r="E2466" s="40">
        <f ca="1">IF(A2466&lt;$B$1,VLOOKUP(A2466,[1]DI!$A$4:$B$15000,2,FALSE),0)</f>
        <v>0</v>
      </c>
      <c r="F2466" s="41">
        <f t="shared" ca="1" si="591"/>
        <v>1</v>
      </c>
      <c r="G2466" s="41">
        <f ca="1">(TRUNC(PRODUCT($F$11:$F2465),16))</f>
        <v>1.6786934102625699</v>
      </c>
      <c r="H2466" s="42">
        <f t="shared" ca="1" si="582"/>
        <v>1.59279356520284</v>
      </c>
      <c r="I2466" s="42">
        <f t="shared" ca="1" si="583"/>
        <v>1.0539303099999999</v>
      </c>
      <c r="J2466" s="40">
        <f t="shared" si="593"/>
        <v>3.5999999999999997E-2</v>
      </c>
      <c r="K2466" s="98">
        <f t="shared" si="584"/>
        <v>43840</v>
      </c>
      <c r="L2466" s="43">
        <f t="shared" si="585"/>
        <v>438</v>
      </c>
      <c r="M2466" s="44">
        <f t="shared" si="586"/>
        <v>439</v>
      </c>
      <c r="N2466" s="8">
        <f t="shared" si="587"/>
        <v>1.0635494050000001</v>
      </c>
      <c r="O2466" s="8">
        <f t="shared" ca="1" si="588"/>
        <v>1.1209069540000001</v>
      </c>
      <c r="P2466" s="44">
        <v>0</v>
      </c>
      <c r="Q2466" s="42">
        <f t="shared" ca="1" si="589"/>
        <v>200612.82647647001</v>
      </c>
      <c r="R2466" s="42"/>
      <c r="S2466" s="34">
        <f t="shared" si="590"/>
        <v>0</v>
      </c>
      <c r="T2466" s="34"/>
    </row>
    <row r="2467" spans="1:20" x14ac:dyDescent="0.2">
      <c r="A2467" s="38">
        <f t="shared" si="592"/>
        <v>44480</v>
      </c>
      <c r="B2467" s="96">
        <f t="shared" ca="1" si="580"/>
        <v>1859845.9792401292</v>
      </c>
      <c r="C2467" s="42">
        <f t="shared" ca="1" si="581"/>
        <v>1659233.1527636591</v>
      </c>
      <c r="D2467" s="34"/>
      <c r="E2467" s="40">
        <f ca="1">IF(A2467&lt;$B$1,VLOOKUP(A2467,[1]DI!$A$4:$B$15000,2,FALSE),0)</f>
        <v>6.1499999999999999E-2</v>
      </c>
      <c r="F2467" s="41">
        <f t="shared" ca="1" si="591"/>
        <v>1.00023686535833</v>
      </c>
      <c r="G2467" s="41">
        <f ca="1">(TRUNC(PRODUCT($F$11:$F2466),16))</f>
        <v>1.6786934102625699</v>
      </c>
      <c r="H2467" s="42">
        <f t="shared" ca="1" si="582"/>
        <v>1.59279356520284</v>
      </c>
      <c r="I2467" s="42">
        <f t="shared" ca="1" si="583"/>
        <v>1.0539303099999999</v>
      </c>
      <c r="J2467" s="40">
        <f t="shared" si="593"/>
        <v>3.5999999999999997E-2</v>
      </c>
      <c r="K2467" s="98">
        <f t="shared" si="584"/>
        <v>43840</v>
      </c>
      <c r="L2467" s="43">
        <f t="shared" si="585"/>
        <v>439</v>
      </c>
      <c r="M2467" s="44">
        <f t="shared" si="586"/>
        <v>439</v>
      </c>
      <c r="N2467" s="8">
        <f t="shared" si="587"/>
        <v>1.0635494050000001</v>
      </c>
      <c r="O2467" s="8">
        <f t="shared" ca="1" si="588"/>
        <v>1.1209069540000001</v>
      </c>
      <c r="P2467" s="44">
        <v>0</v>
      </c>
      <c r="Q2467" s="42">
        <f t="shared" ca="1" si="589"/>
        <v>200612.82647647001</v>
      </c>
      <c r="R2467" s="42"/>
      <c r="S2467" s="34">
        <f t="shared" si="590"/>
        <v>0</v>
      </c>
      <c r="T2467" s="34"/>
    </row>
    <row r="2468" spans="1:20" x14ac:dyDescent="0.2">
      <c r="A2468" s="38">
        <f t="shared" si="592"/>
        <v>44481</v>
      </c>
      <c r="B2468" s="96">
        <f t="shared" ca="1" si="580"/>
        <v>1860547.6158449692</v>
      </c>
      <c r="C2468" s="42">
        <f t="shared" ca="1" si="581"/>
        <v>1659233.1527636591</v>
      </c>
      <c r="D2468" s="34"/>
      <c r="E2468" s="40">
        <f ca="1">IF(A2468&lt;$B$1,VLOOKUP(A2468,[1]DI!$A$4:$B$15000,2,FALSE),0)</f>
        <v>0</v>
      </c>
      <c r="F2468" s="41">
        <f t="shared" ca="1" si="591"/>
        <v>1</v>
      </c>
      <c r="G2468" s="41">
        <f ca="1">(TRUNC(PRODUCT($F$11:$F2467),16))</f>
        <v>1.67909103457871</v>
      </c>
      <c r="H2468" s="42">
        <f t="shared" ca="1" si="582"/>
        <v>1.59279356520284</v>
      </c>
      <c r="I2468" s="42">
        <f t="shared" ca="1" si="583"/>
        <v>1.05417995</v>
      </c>
      <c r="J2468" s="40">
        <f t="shared" si="593"/>
        <v>3.5999999999999997E-2</v>
      </c>
      <c r="K2468" s="98">
        <f t="shared" si="584"/>
        <v>43840</v>
      </c>
      <c r="L2468" s="43">
        <f t="shared" si="585"/>
        <v>439</v>
      </c>
      <c r="M2468" s="44">
        <f t="shared" si="586"/>
        <v>440</v>
      </c>
      <c r="N2468" s="8">
        <f t="shared" si="587"/>
        <v>1.063698681</v>
      </c>
      <c r="O2468" s="8">
        <f t="shared" ca="1" si="588"/>
        <v>1.1213298220000001</v>
      </c>
      <c r="P2468" s="44">
        <v>0</v>
      </c>
      <c r="Q2468" s="42">
        <f t="shared" ca="1" si="589"/>
        <v>201314.46308131001</v>
      </c>
      <c r="R2468" s="42"/>
      <c r="S2468" s="34">
        <f t="shared" si="590"/>
        <v>0</v>
      </c>
      <c r="T2468" s="34"/>
    </row>
    <row r="2469" spans="1:20" x14ac:dyDescent="0.2">
      <c r="A2469" s="38">
        <f t="shared" si="592"/>
        <v>44482</v>
      </c>
      <c r="B2469" s="96">
        <f t="shared" ca="1" si="580"/>
        <v>1860547.6158449692</v>
      </c>
      <c r="C2469" s="42">
        <f t="shared" ca="1" si="581"/>
        <v>1659233.1527636591</v>
      </c>
      <c r="D2469" s="34"/>
      <c r="E2469" s="40">
        <f ca="1">IF(A2469&lt;$B$1,VLOOKUP(A2469,[1]DI!$A$4:$B$15000,2,FALSE),0)</f>
        <v>6.1499999999999999E-2</v>
      </c>
      <c r="F2469" s="41">
        <f t="shared" ca="1" si="591"/>
        <v>1.00023686535833</v>
      </c>
      <c r="G2469" s="41">
        <f ca="1">(TRUNC(PRODUCT($F$11:$F2468),16))</f>
        <v>1.67909103457871</v>
      </c>
      <c r="H2469" s="42">
        <f t="shared" ca="1" si="582"/>
        <v>1.59279356520284</v>
      </c>
      <c r="I2469" s="42">
        <f t="shared" ca="1" si="583"/>
        <v>1.05417995</v>
      </c>
      <c r="J2469" s="40">
        <f t="shared" si="593"/>
        <v>3.5999999999999997E-2</v>
      </c>
      <c r="K2469" s="98">
        <f t="shared" si="584"/>
        <v>43840</v>
      </c>
      <c r="L2469" s="43">
        <f t="shared" si="585"/>
        <v>440</v>
      </c>
      <c r="M2469" s="44">
        <f t="shared" si="586"/>
        <v>440</v>
      </c>
      <c r="N2469" s="8">
        <f t="shared" si="587"/>
        <v>1.063698681</v>
      </c>
      <c r="O2469" s="8">
        <f t="shared" ca="1" si="588"/>
        <v>1.1213298220000001</v>
      </c>
      <c r="P2469" s="44">
        <v>0</v>
      </c>
      <c r="Q2469" s="42">
        <f t="shared" ca="1" si="589"/>
        <v>201314.46308131001</v>
      </c>
      <c r="R2469" s="42"/>
      <c r="S2469" s="34">
        <f t="shared" si="590"/>
        <v>0</v>
      </c>
      <c r="T2469" s="34"/>
    </row>
    <row r="2470" spans="1:20" x14ac:dyDescent="0.2">
      <c r="A2470" s="38">
        <f t="shared" si="592"/>
        <v>44483</v>
      </c>
      <c r="B2470" s="96">
        <f t="shared" ca="1" si="580"/>
        <v>1861249.4996755491</v>
      </c>
      <c r="C2470" s="42">
        <f t="shared" ca="1" si="581"/>
        <v>1659233.1527636591</v>
      </c>
      <c r="D2470" s="34"/>
      <c r="E2470" s="40">
        <f ca="1">IF(A2470&lt;$B$1,VLOOKUP(A2470,[1]DI!$A$4:$B$15000,2,FALSE),0)</f>
        <v>6.1499999999999999E-2</v>
      </c>
      <c r="F2470" s="41">
        <f t="shared" ca="1" si="591"/>
        <v>1.00023686535833</v>
      </c>
      <c r="G2470" s="41">
        <f ca="1">(TRUNC(PRODUCT($F$11:$F2469),16))</f>
        <v>1.67948875307829</v>
      </c>
      <c r="H2470" s="42">
        <f t="shared" ca="1" si="582"/>
        <v>1.59279356520284</v>
      </c>
      <c r="I2470" s="42">
        <f t="shared" ca="1" si="583"/>
        <v>1.0544296399999999</v>
      </c>
      <c r="J2470" s="40">
        <f t="shared" si="593"/>
        <v>3.5999999999999997E-2</v>
      </c>
      <c r="K2470" s="98">
        <f t="shared" si="584"/>
        <v>43840</v>
      </c>
      <c r="L2470" s="43">
        <f t="shared" si="585"/>
        <v>441</v>
      </c>
      <c r="M2470" s="44">
        <f t="shared" si="586"/>
        <v>441</v>
      </c>
      <c r="N2470" s="8">
        <f t="shared" si="587"/>
        <v>1.063847977</v>
      </c>
      <c r="O2470" s="8">
        <f t="shared" ca="1" si="588"/>
        <v>1.121752839</v>
      </c>
      <c r="P2470" s="44">
        <v>0</v>
      </c>
      <c r="Q2470" s="42">
        <f t="shared" ca="1" si="589"/>
        <v>202016.34691189</v>
      </c>
      <c r="R2470" s="42"/>
      <c r="S2470" s="34">
        <f t="shared" si="590"/>
        <v>0</v>
      </c>
      <c r="T2470" s="34"/>
    </row>
    <row r="2471" spans="1:20" x14ac:dyDescent="0.2">
      <c r="A2471" s="38">
        <f t="shared" si="592"/>
        <v>44484</v>
      </c>
      <c r="B2471" s="96">
        <f t="shared" ca="1" si="580"/>
        <v>1861951.6688942392</v>
      </c>
      <c r="C2471" s="42">
        <f t="shared" ca="1" si="581"/>
        <v>1659233.1527636591</v>
      </c>
      <c r="D2471" s="34"/>
      <c r="E2471" s="40">
        <f ca="1">IF(A2471&lt;$B$1,VLOOKUP(A2471,[1]DI!$A$4:$B$15000,2,FALSE),0)</f>
        <v>6.1499999999999999E-2</v>
      </c>
      <c r="F2471" s="41">
        <f t="shared" ca="1" si="591"/>
        <v>1.00023686535833</v>
      </c>
      <c r="G2471" s="41">
        <f ca="1">(TRUNC(PRODUCT($F$11:$F2470),16))</f>
        <v>1.6798865657836</v>
      </c>
      <c r="H2471" s="42">
        <f t="shared" ca="1" si="582"/>
        <v>1.59279356520284</v>
      </c>
      <c r="I2471" s="42">
        <f t="shared" ca="1" si="583"/>
        <v>1.0546793999999999</v>
      </c>
      <c r="J2471" s="40">
        <f t="shared" si="593"/>
        <v>3.5999999999999997E-2</v>
      </c>
      <c r="K2471" s="98">
        <f t="shared" si="584"/>
        <v>43840</v>
      </c>
      <c r="L2471" s="43">
        <f t="shared" si="585"/>
        <v>442</v>
      </c>
      <c r="M2471" s="44">
        <f t="shared" si="586"/>
        <v>442</v>
      </c>
      <c r="N2471" s="8">
        <f t="shared" si="587"/>
        <v>1.063997294</v>
      </c>
      <c r="O2471" s="8">
        <f t="shared" ca="1" si="588"/>
        <v>1.1221760279999999</v>
      </c>
      <c r="P2471" s="44">
        <v>0</v>
      </c>
      <c r="Q2471" s="42">
        <f t="shared" ca="1" si="589"/>
        <v>202718.51613058001</v>
      </c>
      <c r="R2471" s="42"/>
      <c r="S2471" s="34">
        <f t="shared" si="590"/>
        <v>0</v>
      </c>
      <c r="T2471" s="34"/>
    </row>
    <row r="2472" spans="1:20" x14ac:dyDescent="0.2">
      <c r="A2472" s="38">
        <f t="shared" si="592"/>
        <v>44485</v>
      </c>
      <c r="B2472" s="96">
        <f t="shared" ca="1" si="580"/>
        <v>1862654.1019309892</v>
      </c>
      <c r="C2472" s="42">
        <f t="shared" ca="1" si="581"/>
        <v>1659233.1527636591</v>
      </c>
      <c r="D2472" s="34"/>
      <c r="E2472" s="40">
        <f ca="1">IF(A2472&lt;$B$1,VLOOKUP(A2472,[1]DI!$A$4:$B$15000,2,FALSE),0)</f>
        <v>0</v>
      </c>
      <c r="F2472" s="41">
        <f t="shared" ca="1" si="591"/>
        <v>1</v>
      </c>
      <c r="G2472" s="41">
        <f ca="1">(TRUNC(PRODUCT($F$11:$F2471),16))</f>
        <v>1.6802844727169599</v>
      </c>
      <c r="H2472" s="42">
        <f t="shared" ca="1" si="582"/>
        <v>1.59279356520284</v>
      </c>
      <c r="I2472" s="42">
        <f t="shared" ca="1" si="583"/>
        <v>1.05492922</v>
      </c>
      <c r="J2472" s="40">
        <f t="shared" si="593"/>
        <v>3.5999999999999997E-2</v>
      </c>
      <c r="K2472" s="98">
        <f t="shared" si="584"/>
        <v>43840</v>
      </c>
      <c r="L2472" s="43">
        <f t="shared" si="585"/>
        <v>442</v>
      </c>
      <c r="M2472" s="44">
        <f t="shared" si="586"/>
        <v>443</v>
      </c>
      <c r="N2472" s="8">
        <f t="shared" si="587"/>
        <v>1.0641466319999999</v>
      </c>
      <c r="O2472" s="8">
        <f t="shared" ca="1" si="588"/>
        <v>1.1225993759999999</v>
      </c>
      <c r="P2472" s="44">
        <v>0</v>
      </c>
      <c r="Q2472" s="42">
        <f t="shared" ca="1" si="589"/>
        <v>203420.94916732999</v>
      </c>
      <c r="R2472" s="42"/>
      <c r="S2472" s="34">
        <f t="shared" si="590"/>
        <v>0</v>
      </c>
      <c r="T2472" s="34"/>
    </row>
    <row r="2473" spans="1:20" x14ac:dyDescent="0.2">
      <c r="A2473" s="38">
        <f t="shared" si="592"/>
        <v>44486</v>
      </c>
      <c r="B2473" s="96">
        <f t="shared" ca="1" si="580"/>
        <v>1862654.1019309892</v>
      </c>
      <c r="C2473" s="42">
        <f t="shared" ca="1" si="581"/>
        <v>1659233.1527636591</v>
      </c>
      <c r="D2473" s="34"/>
      <c r="E2473" s="40">
        <f ca="1">IF(A2473&lt;$B$1,VLOOKUP(A2473,[1]DI!$A$4:$B$15000,2,FALSE),0)</f>
        <v>0</v>
      </c>
      <c r="F2473" s="41">
        <f t="shared" ca="1" si="591"/>
        <v>1</v>
      </c>
      <c r="G2473" s="41">
        <f ca="1">(TRUNC(PRODUCT($F$11:$F2472),16))</f>
        <v>1.6802844727169599</v>
      </c>
      <c r="H2473" s="42">
        <f t="shared" ca="1" si="582"/>
        <v>1.59279356520284</v>
      </c>
      <c r="I2473" s="42">
        <f t="shared" ca="1" si="583"/>
        <v>1.05492922</v>
      </c>
      <c r="J2473" s="40">
        <f t="shared" si="593"/>
        <v>3.5999999999999997E-2</v>
      </c>
      <c r="K2473" s="98">
        <f t="shared" si="584"/>
        <v>43840</v>
      </c>
      <c r="L2473" s="43">
        <f t="shared" si="585"/>
        <v>442</v>
      </c>
      <c r="M2473" s="44">
        <f t="shared" si="586"/>
        <v>443</v>
      </c>
      <c r="N2473" s="8">
        <f t="shared" si="587"/>
        <v>1.0641466319999999</v>
      </c>
      <c r="O2473" s="8">
        <f t="shared" ca="1" si="588"/>
        <v>1.1225993759999999</v>
      </c>
      <c r="P2473" s="44">
        <v>0</v>
      </c>
      <c r="Q2473" s="42">
        <f t="shared" ca="1" si="589"/>
        <v>203420.94916732999</v>
      </c>
      <c r="R2473" s="42"/>
      <c r="S2473" s="34">
        <f t="shared" si="590"/>
        <v>0</v>
      </c>
      <c r="T2473" s="34"/>
    </row>
    <row r="2474" spans="1:20" x14ac:dyDescent="0.2">
      <c r="A2474" s="38">
        <f t="shared" si="592"/>
        <v>44487</v>
      </c>
      <c r="B2474" s="96">
        <f t="shared" ref="B2474:B2490" ca="1" si="594">C2474+Q2474</f>
        <v>1862654.1019309892</v>
      </c>
      <c r="C2474" s="42">
        <f t="shared" ref="C2474:C2490" ca="1" si="595">(C2473-S2473)</f>
        <v>1659233.1527636591</v>
      </c>
      <c r="D2474" s="34"/>
      <c r="E2474" s="40">
        <f ca="1">IF(A2474&lt;$B$1,VLOOKUP(A2474,[1]DI!$A$4:$B$15000,2,FALSE),0)</f>
        <v>6.1499999999999999E-2</v>
      </c>
      <c r="F2474" s="41">
        <f t="shared" ca="1" si="591"/>
        <v>1.00023686535833</v>
      </c>
      <c r="G2474" s="41">
        <f ca="1">(TRUNC(PRODUCT($F$11:$F2473),16))</f>
        <v>1.6802844727169599</v>
      </c>
      <c r="H2474" s="42">
        <f t="shared" ref="H2474:H2490" ca="1" si="596">IF(P2473&gt;0,G2473,H2473)</f>
        <v>1.59279356520284</v>
      </c>
      <c r="I2474" s="42">
        <f t="shared" ref="I2474:I2490" ca="1" si="597">ROUND(G2474/H2474,8)</f>
        <v>1.05492922</v>
      </c>
      <c r="J2474" s="40">
        <f t="shared" si="593"/>
        <v>3.5999999999999997E-2</v>
      </c>
      <c r="K2474" s="98">
        <f t="shared" ref="K2474:K2490" si="598">IF(P2473&gt;0,A2473,K2473)</f>
        <v>43840</v>
      </c>
      <c r="L2474" s="43">
        <f t="shared" ref="L2474:L2490" si="599">IF(A2474&gt;K2474,IF(NETWORKDAYS(K2474,A2474,$W$12:$W$197)-1=0,1,NETWORKDAYS(K2474,A2474,$W$12:$W$197)-1),0)</f>
        <v>443</v>
      </c>
      <c r="M2474" s="44">
        <f t="shared" ref="M2474:M2490" si="600">IF(AND(L2474=1,L2473=1),1,IF(L2474&gt;0,IF(L2474=L2473,L2474+1,L2474),0))</f>
        <v>443</v>
      </c>
      <c r="N2474" s="8">
        <f t="shared" ref="N2474:N2490" si="601">ROUND((J2474+1)^(M2474/252),9)</f>
        <v>1.0641466319999999</v>
      </c>
      <c r="O2474" s="8">
        <f t="shared" ref="O2474:O2490" ca="1" si="602">ROUND(I2474*N2474,9)</f>
        <v>1.1225993759999999</v>
      </c>
      <c r="P2474" s="44">
        <v>0</v>
      </c>
      <c r="Q2474" s="42">
        <f t="shared" ref="Q2474:Q2490" ca="1" si="603">TRUNC(((O2474-1)*C2474),8)</f>
        <v>203420.94916732999</v>
      </c>
      <c r="R2474" s="42"/>
      <c r="S2474" s="34">
        <f t="shared" ref="S2474:S2490" si="604">IF(T2474&gt;0,T2474-Q2474,0)</f>
        <v>0</v>
      </c>
      <c r="T2474" s="34"/>
    </row>
    <row r="2475" spans="1:20" x14ac:dyDescent="0.2">
      <c r="A2475" s="38">
        <f t="shared" si="592"/>
        <v>44488</v>
      </c>
      <c r="B2475" s="96">
        <f t="shared" ca="1" si="594"/>
        <v>1863356.803763519</v>
      </c>
      <c r="C2475" s="42">
        <f t="shared" ca="1" si="595"/>
        <v>1659233.1527636591</v>
      </c>
      <c r="D2475" s="34"/>
      <c r="E2475" s="40">
        <f ca="1">IF(A2475&lt;$B$1,VLOOKUP(A2475,[1]DI!$A$4:$B$15000,2,FALSE),0)</f>
        <v>6.1499999999999999E-2</v>
      </c>
      <c r="F2475" s="41">
        <f t="shared" ca="1" si="591"/>
        <v>1.00023686535833</v>
      </c>
      <c r="G2475" s="41">
        <f ca="1">(TRUNC(PRODUCT($F$11:$F2474),16))</f>
        <v>1.68068247390068</v>
      </c>
      <c r="H2475" s="42">
        <f t="shared" ca="1" si="596"/>
        <v>1.59279356520284</v>
      </c>
      <c r="I2475" s="42">
        <f t="shared" ca="1" si="597"/>
        <v>1.0551790999999999</v>
      </c>
      <c r="J2475" s="40">
        <f t="shared" si="593"/>
        <v>3.5999999999999997E-2</v>
      </c>
      <c r="K2475" s="98">
        <f t="shared" si="598"/>
        <v>43840</v>
      </c>
      <c r="L2475" s="43">
        <f t="shared" si="599"/>
        <v>444</v>
      </c>
      <c r="M2475" s="44">
        <f t="shared" si="600"/>
        <v>444</v>
      </c>
      <c r="N2475" s="8">
        <f t="shared" si="601"/>
        <v>1.0642959910000001</v>
      </c>
      <c r="O2475" s="8">
        <f t="shared" ca="1" si="602"/>
        <v>1.123022886</v>
      </c>
      <c r="P2475" s="44">
        <v>0</v>
      </c>
      <c r="Q2475" s="42">
        <f t="shared" ca="1" si="603"/>
        <v>204123.65099985999</v>
      </c>
      <c r="R2475" s="42"/>
      <c r="S2475" s="34">
        <f t="shared" si="604"/>
        <v>0</v>
      </c>
      <c r="T2475" s="34"/>
    </row>
    <row r="2476" spans="1:20" x14ac:dyDescent="0.2">
      <c r="A2476" s="38">
        <f t="shared" si="592"/>
        <v>44489</v>
      </c>
      <c r="B2476" s="96">
        <f t="shared" ca="1" si="594"/>
        <v>1864059.7528217891</v>
      </c>
      <c r="C2476" s="42">
        <f t="shared" ca="1" si="595"/>
        <v>1659233.1527636591</v>
      </c>
      <c r="D2476" s="34"/>
      <c r="E2476" s="40">
        <f ca="1">IF(A2476&lt;$B$1,VLOOKUP(A2476,[1]DI!$A$4:$B$15000,2,FALSE),0)</f>
        <v>6.1499999999999999E-2</v>
      </c>
      <c r="F2476" s="41">
        <f t="shared" ca="1" si="591"/>
        <v>1.00023686535833</v>
      </c>
      <c r="G2476" s="41">
        <f ca="1">(TRUNC(PRODUCT($F$11:$F2475),16))</f>
        <v>1.6810805693571</v>
      </c>
      <c r="H2476" s="42">
        <f t="shared" ca="1" si="596"/>
        <v>1.59279356520284</v>
      </c>
      <c r="I2476" s="42">
        <f t="shared" ca="1" si="597"/>
        <v>1.05542903</v>
      </c>
      <c r="J2476" s="40">
        <f t="shared" si="593"/>
        <v>3.5999999999999997E-2</v>
      </c>
      <c r="K2476" s="98">
        <f t="shared" si="598"/>
        <v>43840</v>
      </c>
      <c r="L2476" s="43">
        <f t="shared" si="599"/>
        <v>445</v>
      </c>
      <c r="M2476" s="44">
        <f t="shared" si="600"/>
        <v>445</v>
      </c>
      <c r="N2476" s="8">
        <f t="shared" si="601"/>
        <v>1.0644453709999999</v>
      </c>
      <c r="O2476" s="8">
        <f t="shared" ca="1" si="602"/>
        <v>1.123446545</v>
      </c>
      <c r="P2476" s="44">
        <v>0</v>
      </c>
      <c r="Q2476" s="42">
        <f t="shared" ca="1" si="603"/>
        <v>204826.60005812999</v>
      </c>
      <c r="R2476" s="42"/>
      <c r="S2476" s="34">
        <f t="shared" si="604"/>
        <v>0</v>
      </c>
      <c r="T2476" s="34"/>
    </row>
    <row r="2477" spans="1:20" x14ac:dyDescent="0.2">
      <c r="A2477" s="38">
        <f t="shared" si="592"/>
        <v>44490</v>
      </c>
      <c r="B2477" s="96">
        <f t="shared" ca="1" si="594"/>
        <v>1864762.9872681592</v>
      </c>
      <c r="C2477" s="42">
        <f t="shared" ca="1" si="595"/>
        <v>1659233.1527636591</v>
      </c>
      <c r="D2477" s="34"/>
      <c r="E2477" s="40">
        <f ca="1">IF(A2477&lt;$B$1,VLOOKUP(A2477,[1]DI!$A$4:$B$15000,2,FALSE),0)</f>
        <v>6.1499999999999999E-2</v>
      </c>
      <c r="F2477" s="41">
        <f t="shared" ca="1" si="591"/>
        <v>1.00023686535833</v>
      </c>
      <c r="G2477" s="41">
        <f ca="1">(TRUNC(PRODUCT($F$11:$F2476),16))</f>
        <v>1.6814787591085401</v>
      </c>
      <c r="H2477" s="42">
        <f t="shared" ca="1" si="596"/>
        <v>1.59279356520284</v>
      </c>
      <c r="I2477" s="42">
        <f t="shared" ca="1" si="597"/>
        <v>1.0556790300000001</v>
      </c>
      <c r="J2477" s="40">
        <f t="shared" si="593"/>
        <v>3.5999999999999997E-2</v>
      </c>
      <c r="K2477" s="98">
        <f t="shared" si="598"/>
        <v>43840</v>
      </c>
      <c r="L2477" s="43">
        <f t="shared" si="599"/>
        <v>446</v>
      </c>
      <c r="M2477" s="44">
        <f t="shared" si="600"/>
        <v>446</v>
      </c>
      <c r="N2477" s="8">
        <f t="shared" si="601"/>
        <v>1.064594772</v>
      </c>
      <c r="O2477" s="8">
        <f t="shared" ca="1" si="602"/>
        <v>1.1238703759999999</v>
      </c>
      <c r="P2477" s="44">
        <v>0</v>
      </c>
      <c r="Q2477" s="42">
        <f t="shared" ca="1" si="603"/>
        <v>205529.8345045</v>
      </c>
      <c r="R2477" s="42"/>
      <c r="S2477" s="34">
        <f t="shared" si="604"/>
        <v>0</v>
      </c>
      <c r="T2477" s="34"/>
    </row>
    <row r="2478" spans="1:20" x14ac:dyDescent="0.2">
      <c r="A2478" s="38">
        <f t="shared" si="592"/>
        <v>44491</v>
      </c>
      <c r="B2478" s="96">
        <f t="shared" ca="1" si="594"/>
        <v>1865466.4705994991</v>
      </c>
      <c r="C2478" s="42">
        <f t="shared" ca="1" si="595"/>
        <v>1659233.1527636591</v>
      </c>
      <c r="D2478" s="34"/>
      <c r="E2478" s="40">
        <f ca="1">IF(A2478&lt;$B$1,VLOOKUP(A2478,[1]DI!$A$4:$B$15000,2,FALSE),0)</f>
        <v>6.1499999999999999E-2</v>
      </c>
      <c r="F2478" s="41">
        <f t="shared" ca="1" si="591"/>
        <v>1.00023686535833</v>
      </c>
      <c r="G2478" s="41">
        <f ca="1">(TRUNC(PRODUCT($F$11:$F2477),16))</f>
        <v>1.68187704317735</v>
      </c>
      <c r="H2478" s="42">
        <f t="shared" ca="1" si="596"/>
        <v>1.59279356520284</v>
      </c>
      <c r="I2478" s="42">
        <f t="shared" ca="1" si="597"/>
        <v>1.0559290800000001</v>
      </c>
      <c r="J2478" s="40">
        <f t="shared" si="593"/>
        <v>3.5999999999999997E-2</v>
      </c>
      <c r="K2478" s="98">
        <f t="shared" si="598"/>
        <v>43840</v>
      </c>
      <c r="L2478" s="43">
        <f t="shared" si="599"/>
        <v>447</v>
      </c>
      <c r="M2478" s="44">
        <f t="shared" si="600"/>
        <v>447</v>
      </c>
      <c r="N2478" s="8">
        <f t="shared" si="601"/>
        <v>1.064744194</v>
      </c>
      <c r="O2478" s="8">
        <f t="shared" ca="1" si="602"/>
        <v>1.1242943569999999</v>
      </c>
      <c r="P2478" s="44">
        <v>0</v>
      </c>
      <c r="Q2478" s="42">
        <f t="shared" ca="1" si="603"/>
        <v>206233.31783583999</v>
      </c>
      <c r="R2478" s="42"/>
      <c r="S2478" s="34">
        <f t="shared" si="604"/>
        <v>0</v>
      </c>
      <c r="T2478" s="34"/>
    </row>
    <row r="2479" spans="1:20" x14ac:dyDescent="0.2">
      <c r="A2479" s="38">
        <f t="shared" si="592"/>
        <v>44492</v>
      </c>
      <c r="B2479" s="96">
        <f t="shared" ca="1" si="594"/>
        <v>1866170.2210673792</v>
      </c>
      <c r="C2479" s="42">
        <f t="shared" ca="1" si="595"/>
        <v>1659233.1527636591</v>
      </c>
      <c r="D2479" s="34"/>
      <c r="E2479" s="40">
        <f ca="1">IF(A2479&lt;$B$1,VLOOKUP(A2479,[1]DI!$A$4:$B$15000,2,FALSE),0)</f>
        <v>0</v>
      </c>
      <c r="F2479" s="41">
        <f t="shared" ca="1" si="591"/>
        <v>1</v>
      </c>
      <c r="G2479" s="41">
        <f ca="1">(TRUNC(PRODUCT($F$11:$F2478),16))</f>
        <v>1.68227542158584</v>
      </c>
      <c r="H2479" s="42">
        <f t="shared" ca="1" si="596"/>
        <v>1.59279356520284</v>
      </c>
      <c r="I2479" s="42">
        <f t="shared" ca="1" si="597"/>
        <v>1.0561791899999999</v>
      </c>
      <c r="J2479" s="40">
        <f t="shared" si="593"/>
        <v>3.5999999999999997E-2</v>
      </c>
      <c r="K2479" s="98">
        <f t="shared" si="598"/>
        <v>43840</v>
      </c>
      <c r="L2479" s="43">
        <f t="shared" si="599"/>
        <v>447</v>
      </c>
      <c r="M2479" s="44">
        <f t="shared" si="600"/>
        <v>448</v>
      </c>
      <c r="N2479" s="8">
        <f t="shared" si="601"/>
        <v>1.0648936369999999</v>
      </c>
      <c r="O2479" s="8">
        <f t="shared" ca="1" si="602"/>
        <v>1.1247184990000001</v>
      </c>
      <c r="P2479" s="44">
        <v>0</v>
      </c>
      <c r="Q2479" s="42">
        <f t="shared" ca="1" si="603"/>
        <v>206937.06830372001</v>
      </c>
      <c r="R2479" s="42"/>
      <c r="S2479" s="34">
        <f t="shared" si="604"/>
        <v>0</v>
      </c>
      <c r="T2479" s="34"/>
    </row>
    <row r="2480" spans="1:20" x14ac:dyDescent="0.2">
      <c r="A2480" s="38">
        <f t="shared" si="592"/>
        <v>44493</v>
      </c>
      <c r="B2480" s="96">
        <f t="shared" ca="1" si="594"/>
        <v>1866170.2210673792</v>
      </c>
      <c r="C2480" s="42">
        <f t="shared" ca="1" si="595"/>
        <v>1659233.1527636591</v>
      </c>
      <c r="D2480" s="34"/>
      <c r="E2480" s="40">
        <f ca="1">IF(A2480&lt;$B$1,VLOOKUP(A2480,[1]DI!$A$4:$B$15000,2,FALSE),0)</f>
        <v>0</v>
      </c>
      <c r="F2480" s="41">
        <f t="shared" ca="1" si="591"/>
        <v>1</v>
      </c>
      <c r="G2480" s="41">
        <f ca="1">(TRUNC(PRODUCT($F$11:$F2479),16))</f>
        <v>1.68227542158584</v>
      </c>
      <c r="H2480" s="42">
        <f t="shared" ca="1" si="596"/>
        <v>1.59279356520284</v>
      </c>
      <c r="I2480" s="42">
        <f t="shared" ca="1" si="597"/>
        <v>1.0561791899999999</v>
      </c>
      <c r="J2480" s="40">
        <f t="shared" si="593"/>
        <v>3.5999999999999997E-2</v>
      </c>
      <c r="K2480" s="98">
        <f t="shared" si="598"/>
        <v>43840</v>
      </c>
      <c r="L2480" s="43">
        <f t="shared" si="599"/>
        <v>447</v>
      </c>
      <c r="M2480" s="44">
        <f t="shared" si="600"/>
        <v>448</v>
      </c>
      <c r="N2480" s="8">
        <f t="shared" si="601"/>
        <v>1.0648936369999999</v>
      </c>
      <c r="O2480" s="8">
        <f t="shared" ca="1" si="602"/>
        <v>1.1247184990000001</v>
      </c>
      <c r="P2480" s="44">
        <v>0</v>
      </c>
      <c r="Q2480" s="42">
        <f t="shared" ca="1" si="603"/>
        <v>206937.06830372001</v>
      </c>
      <c r="R2480" s="42"/>
      <c r="S2480" s="34">
        <f t="shared" si="604"/>
        <v>0</v>
      </c>
      <c r="T2480" s="34"/>
    </row>
    <row r="2481" spans="1:20" x14ac:dyDescent="0.2">
      <c r="A2481" s="38">
        <f t="shared" si="592"/>
        <v>44494</v>
      </c>
      <c r="B2481" s="96">
        <f t="shared" ca="1" si="594"/>
        <v>1866170.2210673792</v>
      </c>
      <c r="C2481" s="42">
        <f t="shared" ca="1" si="595"/>
        <v>1659233.1527636591</v>
      </c>
      <c r="D2481" s="34"/>
      <c r="E2481" s="40">
        <f ca="1">IF(A2481&lt;$B$1,VLOOKUP(A2481,[1]DI!$A$4:$B$15000,2,FALSE),0)</f>
        <v>6.1499999999999999E-2</v>
      </c>
      <c r="F2481" s="41">
        <f t="shared" ca="1" si="591"/>
        <v>1.00023686535833</v>
      </c>
      <c r="G2481" s="41">
        <f ca="1">(TRUNC(PRODUCT($F$11:$F2480),16))</f>
        <v>1.68227542158584</v>
      </c>
      <c r="H2481" s="42">
        <f t="shared" ca="1" si="596"/>
        <v>1.59279356520284</v>
      </c>
      <c r="I2481" s="42">
        <f t="shared" ca="1" si="597"/>
        <v>1.0561791899999999</v>
      </c>
      <c r="J2481" s="40">
        <f t="shared" si="593"/>
        <v>3.5999999999999997E-2</v>
      </c>
      <c r="K2481" s="98">
        <f t="shared" si="598"/>
        <v>43840</v>
      </c>
      <c r="L2481" s="43">
        <f t="shared" si="599"/>
        <v>448</v>
      </c>
      <c r="M2481" s="44">
        <f t="shared" si="600"/>
        <v>448</v>
      </c>
      <c r="N2481" s="8">
        <f t="shared" si="601"/>
        <v>1.0648936369999999</v>
      </c>
      <c r="O2481" s="8">
        <f t="shared" ca="1" si="602"/>
        <v>1.1247184990000001</v>
      </c>
      <c r="P2481" s="44">
        <v>0</v>
      </c>
      <c r="Q2481" s="42">
        <f t="shared" ca="1" si="603"/>
        <v>206937.06830372001</v>
      </c>
      <c r="R2481" s="42"/>
      <c r="S2481" s="34">
        <f t="shared" si="604"/>
        <v>0</v>
      </c>
      <c r="T2481" s="34"/>
    </row>
    <row r="2482" spans="1:20" x14ac:dyDescent="0.2">
      <c r="A2482" s="38">
        <f t="shared" si="592"/>
        <v>44495</v>
      </c>
      <c r="B2482" s="96">
        <f t="shared" ca="1" si="594"/>
        <v>1866874.2370125591</v>
      </c>
      <c r="C2482" s="42">
        <f t="shared" ca="1" si="595"/>
        <v>1659233.1527636591</v>
      </c>
      <c r="D2482" s="34"/>
      <c r="E2482" s="40">
        <f ca="1">IF(A2482&lt;$B$1,VLOOKUP(A2482,[1]DI!$A$4:$B$15000,2,FALSE),0)</f>
        <v>6.1499999999999999E-2</v>
      </c>
      <c r="F2482" s="41">
        <f t="shared" ca="1" si="591"/>
        <v>1.00023686535833</v>
      </c>
      <c r="G2482" s="41">
        <f ca="1">(TRUNC(PRODUCT($F$11:$F2481),16))</f>
        <v>1.6826738943563899</v>
      </c>
      <c r="H2482" s="42">
        <f t="shared" ca="1" si="596"/>
        <v>1.59279356520284</v>
      </c>
      <c r="I2482" s="42">
        <f t="shared" ca="1" si="597"/>
        <v>1.0564293600000001</v>
      </c>
      <c r="J2482" s="40">
        <f t="shared" si="593"/>
        <v>3.5999999999999997E-2</v>
      </c>
      <c r="K2482" s="98">
        <f t="shared" si="598"/>
        <v>43840</v>
      </c>
      <c r="L2482" s="43">
        <f t="shared" si="599"/>
        <v>449</v>
      </c>
      <c r="M2482" s="44">
        <f t="shared" si="600"/>
        <v>449</v>
      </c>
      <c r="N2482" s="8">
        <f t="shared" si="601"/>
        <v>1.0650431</v>
      </c>
      <c r="O2482" s="8">
        <f t="shared" ca="1" si="602"/>
        <v>1.125142801</v>
      </c>
      <c r="P2482" s="44">
        <v>0</v>
      </c>
      <c r="Q2482" s="42">
        <f t="shared" ca="1" si="603"/>
        <v>207641.08424890001</v>
      </c>
      <c r="R2482" s="42"/>
      <c r="S2482" s="34">
        <f t="shared" si="604"/>
        <v>0</v>
      </c>
      <c r="T2482" s="34"/>
    </row>
    <row r="2483" spans="1:20" x14ac:dyDescent="0.2">
      <c r="A2483" s="38">
        <f t="shared" si="592"/>
        <v>44496</v>
      </c>
      <c r="B2483" s="96">
        <f t="shared" ca="1" si="594"/>
        <v>1867578.5383458491</v>
      </c>
      <c r="C2483" s="42">
        <f t="shared" ca="1" si="595"/>
        <v>1659233.1527636591</v>
      </c>
      <c r="D2483" s="34"/>
      <c r="E2483" s="40">
        <f ca="1">IF(A2483&lt;$B$1,VLOOKUP(A2483,[1]DI!$A$4:$B$15000,2,FALSE),0)</f>
        <v>6.1499999999999999E-2</v>
      </c>
      <c r="F2483" s="41">
        <f t="shared" ca="1" si="591"/>
        <v>1.00023686535833</v>
      </c>
      <c r="G2483" s="41">
        <f ca="1">(TRUNC(PRODUCT($F$11:$F2482),16))</f>
        <v>1.6830724615113299</v>
      </c>
      <c r="H2483" s="42">
        <f t="shared" ca="1" si="596"/>
        <v>1.59279356520284</v>
      </c>
      <c r="I2483" s="42">
        <f t="shared" ca="1" si="597"/>
        <v>1.0566796000000001</v>
      </c>
      <c r="J2483" s="40">
        <f t="shared" si="593"/>
        <v>3.5999999999999997E-2</v>
      </c>
      <c r="K2483" s="98">
        <f t="shared" si="598"/>
        <v>43840</v>
      </c>
      <c r="L2483" s="43">
        <f t="shared" si="599"/>
        <v>450</v>
      </c>
      <c r="M2483" s="44">
        <f t="shared" si="600"/>
        <v>450</v>
      </c>
      <c r="N2483" s="8">
        <f t="shared" si="601"/>
        <v>1.0651925849999999</v>
      </c>
      <c r="O2483" s="8">
        <f t="shared" ca="1" si="602"/>
        <v>1.1255672750000001</v>
      </c>
      <c r="P2483" s="44">
        <v>0</v>
      </c>
      <c r="Q2483" s="42">
        <f t="shared" ca="1" si="603"/>
        <v>208345.38558219001</v>
      </c>
      <c r="R2483" s="42"/>
      <c r="S2483" s="34">
        <f t="shared" si="604"/>
        <v>0</v>
      </c>
      <c r="T2483" s="34"/>
    </row>
    <row r="2484" spans="1:20" x14ac:dyDescent="0.2">
      <c r="A2484" s="38">
        <f t="shared" si="592"/>
        <v>44497</v>
      </c>
      <c r="B2484" s="96">
        <f t="shared" ca="1" si="594"/>
        <v>1868283.0885641091</v>
      </c>
      <c r="C2484" s="42">
        <f t="shared" ca="1" si="595"/>
        <v>1659233.1527636591</v>
      </c>
      <c r="D2484" s="34"/>
      <c r="E2484" s="40">
        <f ca="1">IF(A2484&lt;$B$1,VLOOKUP(A2484,[1]DI!$A$4:$B$15000,2,FALSE),0)</f>
        <v>7.6499999999999999E-2</v>
      </c>
      <c r="F2484" s="41">
        <f t="shared" ca="1" si="591"/>
        <v>1.0002925627795001</v>
      </c>
      <c r="G2484" s="41">
        <f ca="1">(TRUNC(PRODUCT($F$11:$F2483),16))</f>
        <v>1.6834711230730199</v>
      </c>
      <c r="H2484" s="42">
        <f t="shared" ca="1" si="596"/>
        <v>1.59279356520284</v>
      </c>
      <c r="I2484" s="42">
        <f t="shared" ca="1" si="597"/>
        <v>1.0569298899999999</v>
      </c>
      <c r="J2484" s="40">
        <f t="shared" si="593"/>
        <v>3.5999999999999997E-2</v>
      </c>
      <c r="K2484" s="98">
        <f t="shared" si="598"/>
        <v>43840</v>
      </c>
      <c r="L2484" s="43">
        <f t="shared" si="599"/>
        <v>451</v>
      </c>
      <c r="M2484" s="44">
        <f t="shared" si="600"/>
        <v>451</v>
      </c>
      <c r="N2484" s="8">
        <f t="shared" si="601"/>
        <v>1.065342091</v>
      </c>
      <c r="O2484" s="8">
        <f t="shared" ca="1" si="602"/>
        <v>1.125991899</v>
      </c>
      <c r="P2484" s="44">
        <v>0</v>
      </c>
      <c r="Q2484" s="42">
        <f t="shared" ca="1" si="603"/>
        <v>209049.93580045001</v>
      </c>
      <c r="R2484" s="42"/>
      <c r="S2484" s="34">
        <f t="shared" si="604"/>
        <v>0</v>
      </c>
      <c r="T2484" s="34"/>
    </row>
    <row r="2485" spans="1:20" x14ac:dyDescent="0.2">
      <c r="A2485" s="38">
        <f t="shared" si="592"/>
        <v>44498</v>
      </c>
      <c r="B2485" s="96">
        <f t="shared" ca="1" si="594"/>
        <v>1869091.9829776392</v>
      </c>
      <c r="C2485" s="42">
        <f t="shared" ca="1" si="595"/>
        <v>1659233.1527636591</v>
      </c>
      <c r="D2485" s="34"/>
      <c r="E2485" s="40">
        <f ca="1">IF(A2485&lt;$B$1,VLOOKUP(A2485,[1]DI!$A$4:$B$15000,2,FALSE),0)</f>
        <v>7.6499999999999999E-2</v>
      </c>
      <c r="F2485" s="41">
        <f t="shared" ca="1" si="591"/>
        <v>1.0002925627795001</v>
      </c>
      <c r="G2485" s="41">
        <f ca="1">(TRUNC(PRODUCT($F$11:$F2484),16))</f>
        <v>1.68396364406399</v>
      </c>
      <c r="H2485" s="42">
        <f t="shared" ca="1" si="596"/>
        <v>1.59279356520284</v>
      </c>
      <c r="I2485" s="42">
        <f t="shared" ca="1" si="597"/>
        <v>1.05723911</v>
      </c>
      <c r="J2485" s="40">
        <f t="shared" si="593"/>
        <v>3.5999999999999997E-2</v>
      </c>
      <c r="K2485" s="98">
        <f t="shared" si="598"/>
        <v>43840</v>
      </c>
      <c r="L2485" s="43">
        <f t="shared" si="599"/>
        <v>452</v>
      </c>
      <c r="M2485" s="44">
        <f t="shared" si="600"/>
        <v>452</v>
      </c>
      <c r="N2485" s="8">
        <f t="shared" si="601"/>
        <v>1.065491618</v>
      </c>
      <c r="O2485" s="8">
        <f t="shared" ca="1" si="602"/>
        <v>1.12647941</v>
      </c>
      <c r="P2485" s="44">
        <v>0</v>
      </c>
      <c r="Q2485" s="42">
        <f t="shared" ca="1" si="603"/>
        <v>209858.83021397999</v>
      </c>
      <c r="R2485" s="42"/>
      <c r="S2485" s="34">
        <f t="shared" si="604"/>
        <v>0</v>
      </c>
      <c r="T2485" s="34"/>
    </row>
    <row r="2486" spans="1:20" x14ac:dyDescent="0.2">
      <c r="A2486" s="38">
        <f t="shared" si="592"/>
        <v>44499</v>
      </c>
      <c r="B2486" s="96">
        <f t="shared" ca="1" si="594"/>
        <v>1869901.2092378091</v>
      </c>
      <c r="C2486" s="42">
        <f t="shared" ca="1" si="595"/>
        <v>1659233.1527636591</v>
      </c>
      <c r="D2486" s="34"/>
      <c r="E2486" s="40">
        <f ca="1">IF(A2486&lt;$B$1,VLOOKUP(A2486,[1]DI!$A$4:$B$15000,2,FALSE),0)</f>
        <v>0</v>
      </c>
      <c r="F2486" s="41">
        <f t="shared" ca="1" si="591"/>
        <v>1</v>
      </c>
      <c r="G2486" s="41">
        <f ca="1">(TRUNC(PRODUCT($F$11:$F2485),16))</f>
        <v>1.68445630914828</v>
      </c>
      <c r="H2486" s="42">
        <f t="shared" ca="1" si="596"/>
        <v>1.59279356520284</v>
      </c>
      <c r="I2486" s="42">
        <f t="shared" ca="1" si="597"/>
        <v>1.0575484100000001</v>
      </c>
      <c r="J2486" s="40">
        <f t="shared" si="593"/>
        <v>3.5999999999999997E-2</v>
      </c>
      <c r="K2486" s="98">
        <f t="shared" si="598"/>
        <v>43840</v>
      </c>
      <c r="L2486" s="43">
        <f t="shared" si="599"/>
        <v>452</v>
      </c>
      <c r="M2486" s="44">
        <f t="shared" si="600"/>
        <v>453</v>
      </c>
      <c r="N2486" s="8">
        <f t="shared" si="601"/>
        <v>1.065641166</v>
      </c>
      <c r="O2486" s="8">
        <f t="shared" ca="1" si="602"/>
        <v>1.1269671210000001</v>
      </c>
      <c r="P2486" s="44">
        <v>0</v>
      </c>
      <c r="Q2486" s="42">
        <f t="shared" ca="1" si="603"/>
        <v>210668.05647415001</v>
      </c>
      <c r="R2486" s="42"/>
      <c r="S2486" s="34">
        <f t="shared" si="604"/>
        <v>0</v>
      </c>
      <c r="T2486" s="34"/>
    </row>
    <row r="2487" spans="1:20" x14ac:dyDescent="0.2">
      <c r="A2487" s="38">
        <f t="shared" si="592"/>
        <v>44500</v>
      </c>
      <c r="B2487" s="96">
        <f t="shared" ca="1" si="594"/>
        <v>1869901.2092378091</v>
      </c>
      <c r="C2487" s="42">
        <f t="shared" ca="1" si="595"/>
        <v>1659233.1527636591</v>
      </c>
      <c r="D2487" s="34"/>
      <c r="E2487" s="40">
        <f ca="1">IF(A2487&lt;$B$1,VLOOKUP(A2487,[1]DI!$A$4:$B$15000,2,FALSE),0)</f>
        <v>0</v>
      </c>
      <c r="F2487" s="41">
        <f t="shared" ca="1" si="591"/>
        <v>1</v>
      </c>
      <c r="G2487" s="41">
        <f ca="1">(TRUNC(PRODUCT($F$11:$F2486),16))</f>
        <v>1.68445630914828</v>
      </c>
      <c r="H2487" s="42">
        <f t="shared" ca="1" si="596"/>
        <v>1.59279356520284</v>
      </c>
      <c r="I2487" s="42">
        <f t="shared" ca="1" si="597"/>
        <v>1.0575484100000001</v>
      </c>
      <c r="J2487" s="40">
        <f t="shared" si="593"/>
        <v>3.5999999999999997E-2</v>
      </c>
      <c r="K2487" s="98">
        <f t="shared" si="598"/>
        <v>43840</v>
      </c>
      <c r="L2487" s="43">
        <f t="shared" si="599"/>
        <v>452</v>
      </c>
      <c r="M2487" s="44">
        <f t="shared" si="600"/>
        <v>453</v>
      </c>
      <c r="N2487" s="8">
        <f t="shared" si="601"/>
        <v>1.065641166</v>
      </c>
      <c r="O2487" s="8">
        <f t="shared" ca="1" si="602"/>
        <v>1.1269671210000001</v>
      </c>
      <c r="P2487" s="44">
        <v>0</v>
      </c>
      <c r="Q2487" s="42">
        <f t="shared" ca="1" si="603"/>
        <v>210668.05647415001</v>
      </c>
      <c r="R2487" s="42"/>
      <c r="S2487" s="34">
        <f t="shared" si="604"/>
        <v>0</v>
      </c>
      <c r="T2487" s="34"/>
    </row>
    <row r="2488" spans="1:20" x14ac:dyDescent="0.2">
      <c r="A2488" s="38">
        <f t="shared" si="592"/>
        <v>44501</v>
      </c>
      <c r="B2488" s="96">
        <f t="shared" ca="1" si="594"/>
        <v>1869901.2092378091</v>
      </c>
      <c r="C2488" s="42">
        <f t="shared" ca="1" si="595"/>
        <v>1659233.1527636591</v>
      </c>
      <c r="D2488" s="34"/>
      <c r="E2488" s="40">
        <f ca="1">IF(A2488&lt;$B$1,VLOOKUP(A2488,[1]DI!$A$4:$B$15000,2,FALSE),0)</f>
        <v>7.6499999999999999E-2</v>
      </c>
      <c r="F2488" s="41">
        <f t="shared" ca="1" si="591"/>
        <v>1.0002925627795001</v>
      </c>
      <c r="G2488" s="41">
        <f ca="1">(TRUNC(PRODUCT($F$11:$F2487),16))</f>
        <v>1.68445630914828</v>
      </c>
      <c r="H2488" s="42">
        <f t="shared" ca="1" si="596"/>
        <v>1.59279356520284</v>
      </c>
      <c r="I2488" s="42">
        <f t="shared" ca="1" si="597"/>
        <v>1.0575484100000001</v>
      </c>
      <c r="J2488" s="40">
        <f t="shared" si="593"/>
        <v>3.5999999999999997E-2</v>
      </c>
      <c r="K2488" s="98">
        <f t="shared" si="598"/>
        <v>43840</v>
      </c>
      <c r="L2488" s="43">
        <f t="shared" si="599"/>
        <v>453</v>
      </c>
      <c r="M2488" s="44">
        <f t="shared" si="600"/>
        <v>453</v>
      </c>
      <c r="N2488" s="8">
        <f t="shared" si="601"/>
        <v>1.065641166</v>
      </c>
      <c r="O2488" s="8">
        <f t="shared" ca="1" si="602"/>
        <v>1.1269671210000001</v>
      </c>
      <c r="P2488" s="44">
        <v>0</v>
      </c>
      <c r="Q2488" s="42">
        <f t="shared" ca="1" si="603"/>
        <v>210668.05647415001</v>
      </c>
      <c r="R2488" s="42"/>
      <c r="S2488" s="34">
        <f t="shared" si="604"/>
        <v>0</v>
      </c>
      <c r="T2488" s="34"/>
    </row>
    <row r="2489" spans="1:20" x14ac:dyDescent="0.2">
      <c r="A2489" s="38">
        <f t="shared" si="592"/>
        <v>44502</v>
      </c>
      <c r="B2489" s="96">
        <f t="shared" ca="1" si="594"/>
        <v>1870710.800529269</v>
      </c>
      <c r="C2489" s="42">
        <f t="shared" ca="1" si="595"/>
        <v>1659233.1527636591</v>
      </c>
      <c r="D2489" s="34"/>
      <c r="E2489" s="40">
        <f ca="1">IF(A2489&lt;$B$1,VLOOKUP(A2489,[1]DI!$A$4:$B$15000,2,FALSE),0)</f>
        <v>0</v>
      </c>
      <c r="F2489" s="41">
        <f t="shared" ca="1" si="591"/>
        <v>1</v>
      </c>
      <c r="G2489" s="41">
        <f ca="1">(TRUNC(PRODUCT($F$11:$F2488),16))</f>
        <v>1.6849491183680301</v>
      </c>
      <c r="H2489" s="42">
        <f t="shared" ca="1" si="596"/>
        <v>1.59279356520284</v>
      </c>
      <c r="I2489" s="42">
        <f t="shared" ca="1" si="597"/>
        <v>1.05785781</v>
      </c>
      <c r="J2489" s="40">
        <f t="shared" si="593"/>
        <v>3.5999999999999997E-2</v>
      </c>
      <c r="K2489" s="98">
        <f t="shared" si="598"/>
        <v>43840</v>
      </c>
      <c r="L2489" s="43">
        <f t="shared" si="599"/>
        <v>453</v>
      </c>
      <c r="M2489" s="44">
        <f t="shared" si="600"/>
        <v>454</v>
      </c>
      <c r="N2489" s="8">
        <f t="shared" si="601"/>
        <v>1.0657907339999999</v>
      </c>
      <c r="O2489" s="8">
        <f t="shared" ca="1" si="602"/>
        <v>1.127455052</v>
      </c>
      <c r="P2489" s="44">
        <v>0</v>
      </c>
      <c r="Q2489" s="42">
        <f t="shared" ca="1" si="603"/>
        <v>211477.64776560999</v>
      </c>
      <c r="R2489" s="42"/>
      <c r="S2489" s="34">
        <f t="shared" si="604"/>
        <v>0</v>
      </c>
      <c r="T2489" s="34"/>
    </row>
    <row r="2490" spans="1:20" x14ac:dyDescent="0.2">
      <c r="A2490" s="38">
        <f t="shared" si="592"/>
        <v>44503</v>
      </c>
      <c r="B2490" s="96">
        <f t="shared" ca="1" si="594"/>
        <v>1870710.800529269</v>
      </c>
      <c r="C2490" s="42">
        <f t="shared" ca="1" si="595"/>
        <v>1659233.1527636591</v>
      </c>
      <c r="D2490" s="34"/>
      <c r="E2490" s="40">
        <f ca="1">IF(A2490&lt;$B$1,VLOOKUP(A2490,[1]DI!$A$4:$B$15000,2,FALSE),0)</f>
        <v>7.6499999999999999E-2</v>
      </c>
      <c r="F2490" s="41">
        <f t="shared" ca="1" si="591"/>
        <v>1.0002925627795001</v>
      </c>
      <c r="G2490" s="41">
        <f ca="1">(TRUNC(PRODUCT($F$11:$F2489),16))</f>
        <v>1.6849491183680301</v>
      </c>
      <c r="H2490" s="42">
        <f t="shared" ca="1" si="596"/>
        <v>1.59279356520284</v>
      </c>
      <c r="I2490" s="42">
        <f t="shared" ca="1" si="597"/>
        <v>1.05785781</v>
      </c>
      <c r="J2490" s="40">
        <f t="shared" si="593"/>
        <v>3.5999999999999997E-2</v>
      </c>
      <c r="K2490" s="98">
        <f t="shared" si="598"/>
        <v>43840</v>
      </c>
      <c r="L2490" s="43">
        <f t="shared" si="599"/>
        <v>454</v>
      </c>
      <c r="M2490" s="44">
        <f t="shared" si="600"/>
        <v>454</v>
      </c>
      <c r="N2490" s="8">
        <f t="shared" si="601"/>
        <v>1.0657907339999999</v>
      </c>
      <c r="O2490" s="8">
        <f t="shared" ca="1" si="602"/>
        <v>1.127455052</v>
      </c>
      <c r="P2490" s="44">
        <v>0</v>
      </c>
      <c r="Q2490" s="42">
        <f t="shared" ca="1" si="603"/>
        <v>211477.64776560999</v>
      </c>
      <c r="R2490" s="42"/>
      <c r="S2490" s="34">
        <f t="shared" si="604"/>
        <v>0</v>
      </c>
      <c r="T2490" s="34"/>
    </row>
    <row r="2491" spans="1:20" x14ac:dyDescent="0.2">
      <c r="A2491" s="38">
        <f t="shared" si="592"/>
        <v>44504</v>
      </c>
      <c r="B2491" s="96">
        <f t="shared" ref="B2491:B2550" ca="1" si="605">C2491+Q2491</f>
        <v>1871520.7435781593</v>
      </c>
      <c r="C2491" s="42">
        <f t="shared" ref="C2491:C2550" ca="1" si="606">(C2490-S2490)</f>
        <v>1659233.1527636591</v>
      </c>
      <c r="D2491" s="34"/>
      <c r="E2491" s="40">
        <f ca="1">IF(A2491&lt;$B$1,VLOOKUP(A2491,[1]DI!$A$4:$B$15000,2,FALSE),0)</f>
        <v>7.6499999999999999E-2</v>
      </c>
      <c r="F2491" s="41">
        <f t="shared" ref="F2491:F2550" ca="1" si="607">IF(A2491&lt;A$9,1,ROUND(((1+E2491)^(1/252)),16))</f>
        <v>1.0002925627795001</v>
      </c>
      <c r="G2491" s="41">
        <f ca="1">(TRUNC(PRODUCT($F$11:$F2490),16))</f>
        <v>1.6854420717654099</v>
      </c>
      <c r="H2491" s="42">
        <f t="shared" ref="H2491:H2550" ca="1" si="608">IF(P2490&gt;0,G2490,H2490)</f>
        <v>1.59279356520284</v>
      </c>
      <c r="I2491" s="42">
        <f t="shared" ref="I2491:I2550" ca="1" si="609">ROUND(G2491/H2491,8)</f>
        <v>1.0581673</v>
      </c>
      <c r="J2491" s="40">
        <f t="shared" si="593"/>
        <v>3.5999999999999997E-2</v>
      </c>
      <c r="K2491" s="98">
        <f t="shared" ref="K2491:K2550" si="610">IF(P2490&gt;0,A2490,K2490)</f>
        <v>43840</v>
      </c>
      <c r="L2491" s="43">
        <f t="shared" ref="L2491:L2550" si="611">IF(A2491&gt;K2491,IF(NETWORKDAYS(K2491,A2491,$W$12:$W$197)-1=0,1,NETWORKDAYS(K2491,A2491,$W$12:$W$197)-1),0)</f>
        <v>455</v>
      </c>
      <c r="M2491" s="44">
        <f t="shared" ref="M2491:M2550" si="612">IF(AND(L2491=1,L2490=1),1,IF(L2491&gt;0,IF(L2491=L2490,L2491+1,L2491),0))</f>
        <v>455</v>
      </c>
      <c r="N2491" s="8">
        <f t="shared" ref="N2491:N2550" si="613">ROUND((J2491+1)^(M2491/252),9)</f>
        <v>1.0659403240000001</v>
      </c>
      <c r="O2491" s="8">
        <f t="shared" ref="O2491:O2550" ca="1" si="614">ROUND(I2491*N2491,9)</f>
        <v>1.1279431950000001</v>
      </c>
      <c r="P2491" s="44">
        <v>0</v>
      </c>
      <c r="Q2491" s="42">
        <f t="shared" ref="Q2491:Q2550" ca="1" si="615">TRUNC(((O2491-1)*C2491),8)</f>
        <v>212287.5908145</v>
      </c>
      <c r="R2491" s="42"/>
      <c r="S2491" s="34">
        <f t="shared" ref="S2491:S2550" si="616">IF(T2491&gt;0,T2491-Q2491,0)</f>
        <v>0</v>
      </c>
      <c r="T2491" s="34"/>
    </row>
    <row r="2492" spans="1:20" x14ac:dyDescent="0.2">
      <c r="A2492" s="38">
        <f t="shared" si="592"/>
        <v>44505</v>
      </c>
      <c r="B2492" s="96">
        <f t="shared" ca="1" si="605"/>
        <v>1872331.035066009</v>
      </c>
      <c r="C2492" s="42">
        <f t="shared" ca="1" si="606"/>
        <v>1659233.1527636591</v>
      </c>
      <c r="D2492" s="34"/>
      <c r="E2492" s="40">
        <f ca="1">IF(A2492&lt;$B$1,VLOOKUP(A2492,[1]DI!$A$4:$B$15000,2,FALSE),0)</f>
        <v>7.6499999999999999E-2</v>
      </c>
      <c r="F2492" s="41">
        <f t="shared" ca="1" si="607"/>
        <v>1.0002925627795001</v>
      </c>
      <c r="G2492" s="41">
        <f ca="1">(TRUNC(PRODUCT($F$11:$F2491),16))</f>
        <v>1.6859351693826199</v>
      </c>
      <c r="H2492" s="42">
        <f t="shared" ca="1" si="608"/>
        <v>1.59279356520284</v>
      </c>
      <c r="I2492" s="42">
        <f t="shared" ca="1" si="609"/>
        <v>1.05847688</v>
      </c>
      <c r="J2492" s="40">
        <f t="shared" si="593"/>
        <v>3.5999999999999997E-2</v>
      </c>
      <c r="K2492" s="98">
        <f t="shared" si="610"/>
        <v>43840</v>
      </c>
      <c r="L2492" s="43">
        <f t="shared" si="611"/>
        <v>456</v>
      </c>
      <c r="M2492" s="44">
        <f t="shared" si="612"/>
        <v>456</v>
      </c>
      <c r="N2492" s="8">
        <f t="shared" si="613"/>
        <v>1.0660899349999999</v>
      </c>
      <c r="O2492" s="8">
        <f t="shared" ca="1" si="614"/>
        <v>1.128431548</v>
      </c>
      <c r="P2492" s="44">
        <v>0</v>
      </c>
      <c r="Q2492" s="42">
        <f t="shared" ca="1" si="615"/>
        <v>213097.88230234999</v>
      </c>
      <c r="R2492" s="42"/>
      <c r="S2492" s="34">
        <f t="shared" si="616"/>
        <v>0</v>
      </c>
      <c r="T2492" s="34"/>
    </row>
    <row r="2493" spans="1:20" x14ac:dyDescent="0.2">
      <c r="A2493" s="38">
        <f t="shared" si="592"/>
        <v>44506</v>
      </c>
      <c r="B2493" s="96">
        <f t="shared" ca="1" si="605"/>
        <v>1873141.6783112891</v>
      </c>
      <c r="C2493" s="42">
        <f t="shared" ca="1" si="606"/>
        <v>1659233.1527636591</v>
      </c>
      <c r="D2493" s="34"/>
      <c r="E2493" s="40">
        <f ca="1">IF(A2493&lt;$B$1,VLOOKUP(A2493,[1]DI!$A$4:$B$15000,2,FALSE),0)</f>
        <v>0</v>
      </c>
      <c r="F2493" s="41">
        <f t="shared" ca="1" si="607"/>
        <v>1</v>
      </c>
      <c r="G2493" s="41">
        <f ca="1">(TRUNC(PRODUCT($F$11:$F2492),16))</f>
        <v>1.68642841126183</v>
      </c>
      <c r="H2493" s="42">
        <f t="shared" ca="1" si="608"/>
        <v>1.59279356520284</v>
      </c>
      <c r="I2493" s="42">
        <f t="shared" ca="1" si="609"/>
        <v>1.05878655</v>
      </c>
      <c r="J2493" s="40">
        <f t="shared" si="593"/>
        <v>3.5999999999999997E-2</v>
      </c>
      <c r="K2493" s="98">
        <f t="shared" si="610"/>
        <v>43840</v>
      </c>
      <c r="L2493" s="43">
        <f t="shared" si="611"/>
        <v>456</v>
      </c>
      <c r="M2493" s="44">
        <f t="shared" si="612"/>
        <v>457</v>
      </c>
      <c r="N2493" s="8">
        <f t="shared" si="613"/>
        <v>1.066239567</v>
      </c>
      <c r="O2493" s="8">
        <f t="shared" ca="1" si="614"/>
        <v>1.1289201129999999</v>
      </c>
      <c r="P2493" s="44">
        <v>0</v>
      </c>
      <c r="Q2493" s="42">
        <f t="shared" ca="1" si="615"/>
        <v>213908.52554763001</v>
      </c>
      <c r="R2493" s="42"/>
      <c r="S2493" s="34">
        <f t="shared" si="616"/>
        <v>0</v>
      </c>
      <c r="T2493" s="34"/>
    </row>
    <row r="2494" spans="1:20" x14ac:dyDescent="0.2">
      <c r="A2494" s="38">
        <f t="shared" si="592"/>
        <v>44507</v>
      </c>
      <c r="B2494" s="96">
        <f t="shared" ca="1" si="605"/>
        <v>1873141.6783112891</v>
      </c>
      <c r="C2494" s="42">
        <f t="shared" ca="1" si="606"/>
        <v>1659233.1527636591</v>
      </c>
      <c r="D2494" s="34"/>
      <c r="E2494" s="40">
        <f ca="1">IF(A2494&lt;$B$1,VLOOKUP(A2494,[1]DI!$A$4:$B$15000,2,FALSE),0)</f>
        <v>0</v>
      </c>
      <c r="F2494" s="41">
        <f t="shared" ca="1" si="607"/>
        <v>1</v>
      </c>
      <c r="G2494" s="41">
        <f ca="1">(TRUNC(PRODUCT($F$11:$F2493),16))</f>
        <v>1.68642841126183</v>
      </c>
      <c r="H2494" s="42">
        <f t="shared" ca="1" si="608"/>
        <v>1.59279356520284</v>
      </c>
      <c r="I2494" s="42">
        <f t="shared" ca="1" si="609"/>
        <v>1.05878655</v>
      </c>
      <c r="J2494" s="40">
        <f t="shared" si="593"/>
        <v>3.5999999999999997E-2</v>
      </c>
      <c r="K2494" s="98">
        <f t="shared" si="610"/>
        <v>43840</v>
      </c>
      <c r="L2494" s="43">
        <f t="shared" si="611"/>
        <v>456</v>
      </c>
      <c r="M2494" s="44">
        <f t="shared" si="612"/>
        <v>457</v>
      </c>
      <c r="N2494" s="8">
        <f t="shared" si="613"/>
        <v>1.066239567</v>
      </c>
      <c r="O2494" s="8">
        <f t="shared" ca="1" si="614"/>
        <v>1.1289201129999999</v>
      </c>
      <c r="P2494" s="44">
        <v>0</v>
      </c>
      <c r="Q2494" s="42">
        <f t="shared" ca="1" si="615"/>
        <v>213908.52554763001</v>
      </c>
      <c r="R2494" s="42"/>
      <c r="S2494" s="34">
        <f t="shared" si="616"/>
        <v>0</v>
      </c>
      <c r="T2494" s="34"/>
    </row>
    <row r="2495" spans="1:20" x14ac:dyDescent="0.2">
      <c r="A2495" s="38">
        <f t="shared" si="592"/>
        <v>44508</v>
      </c>
      <c r="B2495" s="96">
        <f t="shared" ca="1" si="605"/>
        <v>1873141.6783112891</v>
      </c>
      <c r="C2495" s="42">
        <f t="shared" ca="1" si="606"/>
        <v>1659233.1527636591</v>
      </c>
      <c r="D2495" s="34"/>
      <c r="E2495" s="40">
        <f ca="1">IF(A2495&lt;$B$1,VLOOKUP(A2495,[1]DI!$A$4:$B$15000,2,FALSE),0)</f>
        <v>7.6499999999999999E-2</v>
      </c>
      <c r="F2495" s="41">
        <f t="shared" ca="1" si="607"/>
        <v>1.0002925627795001</v>
      </c>
      <c r="G2495" s="41">
        <f ca="1">(TRUNC(PRODUCT($F$11:$F2494),16))</f>
        <v>1.68642841126183</v>
      </c>
      <c r="H2495" s="42">
        <f t="shared" ca="1" si="608"/>
        <v>1.59279356520284</v>
      </c>
      <c r="I2495" s="42">
        <f t="shared" ca="1" si="609"/>
        <v>1.05878655</v>
      </c>
      <c r="J2495" s="40">
        <f t="shared" si="593"/>
        <v>3.5999999999999997E-2</v>
      </c>
      <c r="K2495" s="98">
        <f t="shared" si="610"/>
        <v>43840</v>
      </c>
      <c r="L2495" s="43">
        <f t="shared" si="611"/>
        <v>457</v>
      </c>
      <c r="M2495" s="44">
        <f t="shared" si="612"/>
        <v>457</v>
      </c>
      <c r="N2495" s="8">
        <f t="shared" si="613"/>
        <v>1.066239567</v>
      </c>
      <c r="O2495" s="8">
        <f t="shared" ca="1" si="614"/>
        <v>1.1289201129999999</v>
      </c>
      <c r="P2495" s="44">
        <v>0</v>
      </c>
      <c r="Q2495" s="42">
        <f t="shared" ca="1" si="615"/>
        <v>213908.52554763001</v>
      </c>
      <c r="R2495" s="42"/>
      <c r="S2495" s="34">
        <f t="shared" si="616"/>
        <v>0</v>
      </c>
      <c r="T2495" s="34"/>
    </row>
    <row r="2496" spans="1:20" x14ac:dyDescent="0.2">
      <c r="A2496" s="38">
        <f t="shared" si="592"/>
        <v>44509</v>
      </c>
      <c r="B2496" s="96">
        <f t="shared" ca="1" si="605"/>
        <v>1873952.6865878692</v>
      </c>
      <c r="C2496" s="42">
        <f t="shared" ca="1" si="606"/>
        <v>1659233.1527636591</v>
      </c>
      <c r="D2496" s="34"/>
      <c r="E2496" s="40">
        <f ca="1">IF(A2496&lt;$B$1,VLOOKUP(A2496,[1]DI!$A$4:$B$15000,2,FALSE),0)</f>
        <v>7.6499999999999999E-2</v>
      </c>
      <c r="F2496" s="41">
        <f t="shared" ca="1" si="607"/>
        <v>1.0002925627795001</v>
      </c>
      <c r="G2496" s="41">
        <f ca="1">(TRUNC(PRODUCT($F$11:$F2495),16))</f>
        <v>1.6869217974452499</v>
      </c>
      <c r="H2496" s="42">
        <f t="shared" ca="1" si="608"/>
        <v>1.59279356520284</v>
      </c>
      <c r="I2496" s="42">
        <f t="shared" ca="1" si="609"/>
        <v>1.0590963200000001</v>
      </c>
      <c r="J2496" s="40">
        <f t="shared" si="593"/>
        <v>3.5999999999999997E-2</v>
      </c>
      <c r="K2496" s="98">
        <f t="shared" si="610"/>
        <v>43840</v>
      </c>
      <c r="L2496" s="43">
        <f t="shared" si="611"/>
        <v>458</v>
      </c>
      <c r="M2496" s="44">
        <f t="shared" si="612"/>
        <v>458</v>
      </c>
      <c r="N2496" s="8">
        <f t="shared" si="613"/>
        <v>1.0663892189999999</v>
      </c>
      <c r="O2496" s="8">
        <f t="shared" ca="1" si="614"/>
        <v>1.1294088980000001</v>
      </c>
      <c r="P2496" s="44">
        <v>0</v>
      </c>
      <c r="Q2496" s="42">
        <f t="shared" ca="1" si="615"/>
        <v>214719.53382421</v>
      </c>
      <c r="R2496" s="42"/>
      <c r="S2496" s="34">
        <f t="shared" si="616"/>
        <v>0</v>
      </c>
      <c r="T2496" s="34"/>
    </row>
    <row r="2497" spans="1:20" x14ac:dyDescent="0.2">
      <c r="A2497" s="38">
        <f t="shared" si="592"/>
        <v>44510</v>
      </c>
      <c r="B2497" s="96">
        <f t="shared" ca="1" si="605"/>
        <v>1874764.0283702991</v>
      </c>
      <c r="C2497" s="42">
        <f t="shared" ca="1" si="606"/>
        <v>1659233.1527636591</v>
      </c>
      <c r="D2497" s="34"/>
      <c r="E2497" s="40">
        <f ca="1">IF(A2497&lt;$B$1,VLOOKUP(A2497,[1]DI!$A$4:$B$15000,2,FALSE),0)</f>
        <v>7.6499999999999999E-2</v>
      </c>
      <c r="F2497" s="41">
        <f t="shared" ca="1" si="607"/>
        <v>1.0002925627795001</v>
      </c>
      <c r="G2497" s="41">
        <f ca="1">(TRUNC(PRODUCT($F$11:$F2496),16))</f>
        <v>1.6874153279751101</v>
      </c>
      <c r="H2497" s="42">
        <f t="shared" ca="1" si="608"/>
        <v>1.59279356520284</v>
      </c>
      <c r="I2497" s="42">
        <f t="shared" ca="1" si="609"/>
        <v>1.0594061699999999</v>
      </c>
      <c r="J2497" s="40">
        <f t="shared" si="593"/>
        <v>3.5999999999999997E-2</v>
      </c>
      <c r="K2497" s="98">
        <f t="shared" si="610"/>
        <v>43840</v>
      </c>
      <c r="L2497" s="43">
        <f t="shared" si="611"/>
        <v>459</v>
      </c>
      <c r="M2497" s="44">
        <f t="shared" si="612"/>
        <v>459</v>
      </c>
      <c r="N2497" s="8">
        <f t="shared" si="613"/>
        <v>1.0665388929999999</v>
      </c>
      <c r="O2497" s="8">
        <f t="shared" ca="1" si="614"/>
        <v>1.129897884</v>
      </c>
      <c r="P2497" s="44">
        <v>0</v>
      </c>
      <c r="Q2497" s="42">
        <f t="shared" ca="1" si="615"/>
        <v>215530.87560664001</v>
      </c>
      <c r="R2497" s="42"/>
      <c r="S2497" s="34">
        <f t="shared" si="616"/>
        <v>0</v>
      </c>
      <c r="T2497" s="34"/>
    </row>
    <row r="2498" spans="1:20" x14ac:dyDescent="0.2">
      <c r="A2498" s="38">
        <f t="shared" si="592"/>
        <v>44511</v>
      </c>
      <c r="B2498" s="96">
        <f t="shared" ca="1" si="605"/>
        <v>1875575.720250939</v>
      </c>
      <c r="C2498" s="42">
        <f t="shared" ca="1" si="606"/>
        <v>1659233.1527636591</v>
      </c>
      <c r="D2498" s="34"/>
      <c r="E2498" s="40">
        <f ca="1">IF(A2498&lt;$B$1,VLOOKUP(A2498,[1]DI!$A$4:$B$15000,2,FALSE),0)</f>
        <v>7.6499999999999999E-2</v>
      </c>
      <c r="F2498" s="41">
        <f t="shared" ca="1" si="607"/>
        <v>1.0002925627795001</v>
      </c>
      <c r="G2498" s="41">
        <f ca="1">(TRUNC(PRODUCT($F$11:$F2497),16))</f>
        <v>1.6879090028936401</v>
      </c>
      <c r="H2498" s="42">
        <f t="shared" ca="1" si="608"/>
        <v>1.59279356520284</v>
      </c>
      <c r="I2498" s="42">
        <f t="shared" ca="1" si="609"/>
        <v>1.0597161100000001</v>
      </c>
      <c r="J2498" s="40">
        <f t="shared" si="593"/>
        <v>3.5999999999999997E-2</v>
      </c>
      <c r="K2498" s="98">
        <f t="shared" si="610"/>
        <v>43840</v>
      </c>
      <c r="L2498" s="43">
        <f t="shared" si="611"/>
        <v>460</v>
      </c>
      <c r="M2498" s="44">
        <f t="shared" si="612"/>
        <v>460</v>
      </c>
      <c r="N2498" s="8">
        <f t="shared" si="613"/>
        <v>1.0666885880000001</v>
      </c>
      <c r="O2498" s="8">
        <f t="shared" ca="1" si="614"/>
        <v>1.1303870810000001</v>
      </c>
      <c r="P2498" s="44">
        <v>0</v>
      </c>
      <c r="Q2498" s="42">
        <f t="shared" ca="1" si="615"/>
        <v>216342.56748728</v>
      </c>
      <c r="R2498" s="42"/>
      <c r="S2498" s="34">
        <f t="shared" si="616"/>
        <v>0</v>
      </c>
      <c r="T2498" s="34"/>
    </row>
    <row r="2499" spans="1:20" x14ac:dyDescent="0.2">
      <c r="A2499" s="38">
        <f t="shared" si="592"/>
        <v>44512</v>
      </c>
      <c r="B2499" s="96">
        <f t="shared" ca="1" si="605"/>
        <v>1876387.7622297592</v>
      </c>
      <c r="C2499" s="42">
        <f t="shared" ca="1" si="606"/>
        <v>1659233.1527636591</v>
      </c>
      <c r="D2499" s="34"/>
      <c r="E2499" s="40">
        <f ca="1">IF(A2499&lt;$B$1,VLOOKUP(A2499,[1]DI!$A$4:$B$15000,2,FALSE),0)</f>
        <v>7.6499999999999999E-2</v>
      </c>
      <c r="F2499" s="41">
        <f t="shared" ca="1" si="607"/>
        <v>1.0002925627795001</v>
      </c>
      <c r="G2499" s="41">
        <f ca="1">(TRUNC(PRODUCT($F$11:$F2498),16))</f>
        <v>1.68840282224307</v>
      </c>
      <c r="H2499" s="42">
        <f t="shared" ca="1" si="608"/>
        <v>1.59279356520284</v>
      </c>
      <c r="I2499" s="42">
        <f t="shared" ca="1" si="609"/>
        <v>1.06002614</v>
      </c>
      <c r="J2499" s="40">
        <f t="shared" si="593"/>
        <v>3.5999999999999997E-2</v>
      </c>
      <c r="K2499" s="98">
        <f t="shared" si="610"/>
        <v>43840</v>
      </c>
      <c r="L2499" s="43">
        <f t="shared" si="611"/>
        <v>461</v>
      </c>
      <c r="M2499" s="44">
        <f t="shared" si="612"/>
        <v>461</v>
      </c>
      <c r="N2499" s="8">
        <f t="shared" si="613"/>
        <v>1.066838304</v>
      </c>
      <c r="O2499" s="8">
        <f t="shared" ca="1" si="614"/>
        <v>1.130876489</v>
      </c>
      <c r="P2499" s="44">
        <v>0</v>
      </c>
      <c r="Q2499" s="42">
        <f t="shared" ca="1" si="615"/>
        <v>217154.6094661</v>
      </c>
      <c r="R2499" s="42"/>
      <c r="S2499" s="34">
        <f t="shared" si="616"/>
        <v>0</v>
      </c>
      <c r="T2499" s="34"/>
    </row>
    <row r="2500" spans="1:20" x14ac:dyDescent="0.2">
      <c r="A2500" s="38">
        <f t="shared" si="592"/>
        <v>44513</v>
      </c>
      <c r="B2500" s="96">
        <f t="shared" ca="1" si="605"/>
        <v>1877200.1708991192</v>
      </c>
      <c r="C2500" s="42">
        <f t="shared" ca="1" si="606"/>
        <v>1659233.1527636591</v>
      </c>
      <c r="D2500" s="34"/>
      <c r="E2500" s="40">
        <f ca="1">IF(A2500&lt;$B$1,VLOOKUP(A2500,[1]DI!$A$4:$B$15000,2,FALSE),0)</f>
        <v>0</v>
      </c>
      <c r="F2500" s="41">
        <f t="shared" ca="1" si="607"/>
        <v>1</v>
      </c>
      <c r="G2500" s="41">
        <f ca="1">(TRUNC(PRODUCT($F$11:$F2499),16))</f>
        <v>1.6888967860656601</v>
      </c>
      <c r="H2500" s="42">
        <f t="shared" ca="1" si="608"/>
        <v>1.59279356520284</v>
      </c>
      <c r="I2500" s="42">
        <f t="shared" ca="1" si="609"/>
        <v>1.0603362700000001</v>
      </c>
      <c r="J2500" s="40">
        <f t="shared" si="593"/>
        <v>3.5999999999999997E-2</v>
      </c>
      <c r="K2500" s="98">
        <f t="shared" si="610"/>
        <v>43840</v>
      </c>
      <c r="L2500" s="43">
        <f t="shared" si="611"/>
        <v>461</v>
      </c>
      <c r="M2500" s="44">
        <f t="shared" si="612"/>
        <v>462</v>
      </c>
      <c r="N2500" s="8">
        <f t="shared" si="613"/>
        <v>1.06698804</v>
      </c>
      <c r="O2500" s="8">
        <f t="shared" ca="1" si="614"/>
        <v>1.1313661180000001</v>
      </c>
      <c r="P2500" s="44">
        <v>0</v>
      </c>
      <c r="Q2500" s="42">
        <f t="shared" ca="1" si="615"/>
        <v>217967.01813546001</v>
      </c>
      <c r="R2500" s="42"/>
      <c r="S2500" s="34">
        <f t="shared" si="616"/>
        <v>0</v>
      </c>
      <c r="T2500" s="34"/>
    </row>
    <row r="2501" spans="1:20" x14ac:dyDescent="0.2">
      <c r="A2501" s="38">
        <f t="shared" si="592"/>
        <v>44514</v>
      </c>
      <c r="B2501" s="96">
        <f t="shared" ca="1" si="605"/>
        <v>1877200.1708991192</v>
      </c>
      <c r="C2501" s="42">
        <f t="shared" ca="1" si="606"/>
        <v>1659233.1527636591</v>
      </c>
      <c r="D2501" s="34"/>
      <c r="E2501" s="40">
        <f ca="1">IF(A2501&lt;$B$1,VLOOKUP(A2501,[1]DI!$A$4:$B$15000,2,FALSE),0)</f>
        <v>0</v>
      </c>
      <c r="F2501" s="41">
        <f t="shared" ca="1" si="607"/>
        <v>1</v>
      </c>
      <c r="G2501" s="41">
        <f ca="1">(TRUNC(PRODUCT($F$11:$F2500),16))</f>
        <v>1.6888967860656601</v>
      </c>
      <c r="H2501" s="42">
        <f t="shared" ca="1" si="608"/>
        <v>1.59279356520284</v>
      </c>
      <c r="I2501" s="42">
        <f t="shared" ca="1" si="609"/>
        <v>1.0603362700000001</v>
      </c>
      <c r="J2501" s="40">
        <f t="shared" si="593"/>
        <v>3.5999999999999997E-2</v>
      </c>
      <c r="K2501" s="98">
        <f t="shared" si="610"/>
        <v>43840</v>
      </c>
      <c r="L2501" s="43">
        <f t="shared" si="611"/>
        <v>461</v>
      </c>
      <c r="M2501" s="44">
        <f t="shared" si="612"/>
        <v>462</v>
      </c>
      <c r="N2501" s="8">
        <f t="shared" si="613"/>
        <v>1.06698804</v>
      </c>
      <c r="O2501" s="8">
        <f t="shared" ca="1" si="614"/>
        <v>1.1313661180000001</v>
      </c>
      <c r="P2501" s="44">
        <v>0</v>
      </c>
      <c r="Q2501" s="42">
        <f t="shared" ca="1" si="615"/>
        <v>217967.01813546001</v>
      </c>
      <c r="R2501" s="42"/>
      <c r="S2501" s="34">
        <f t="shared" si="616"/>
        <v>0</v>
      </c>
      <c r="T2501" s="34"/>
    </row>
    <row r="2502" spans="1:20" x14ac:dyDescent="0.2">
      <c r="A2502" s="38">
        <f t="shared" si="592"/>
        <v>44515</v>
      </c>
      <c r="B2502" s="96">
        <f t="shared" ca="1" si="605"/>
        <v>1877200.1708991192</v>
      </c>
      <c r="C2502" s="42">
        <f t="shared" ca="1" si="606"/>
        <v>1659233.1527636591</v>
      </c>
      <c r="D2502" s="34"/>
      <c r="E2502" s="40">
        <f ca="1">IF(A2502&lt;$B$1,VLOOKUP(A2502,[1]DI!$A$4:$B$15000,2,FALSE),0)</f>
        <v>0</v>
      </c>
      <c r="F2502" s="41">
        <f t="shared" ca="1" si="607"/>
        <v>1</v>
      </c>
      <c r="G2502" s="41">
        <f ca="1">(TRUNC(PRODUCT($F$11:$F2501),16))</f>
        <v>1.6888967860656601</v>
      </c>
      <c r="H2502" s="42">
        <f t="shared" ca="1" si="608"/>
        <v>1.59279356520284</v>
      </c>
      <c r="I2502" s="42">
        <f t="shared" ca="1" si="609"/>
        <v>1.0603362700000001</v>
      </c>
      <c r="J2502" s="40">
        <f t="shared" si="593"/>
        <v>3.5999999999999997E-2</v>
      </c>
      <c r="K2502" s="98">
        <f t="shared" si="610"/>
        <v>43840</v>
      </c>
      <c r="L2502" s="43">
        <f t="shared" si="611"/>
        <v>461</v>
      </c>
      <c r="M2502" s="44">
        <f t="shared" si="612"/>
        <v>462</v>
      </c>
      <c r="N2502" s="8">
        <f t="shared" si="613"/>
        <v>1.06698804</v>
      </c>
      <c r="O2502" s="8">
        <f t="shared" ca="1" si="614"/>
        <v>1.1313661180000001</v>
      </c>
      <c r="P2502" s="44">
        <v>0</v>
      </c>
      <c r="Q2502" s="42">
        <f t="shared" ca="1" si="615"/>
        <v>217967.01813546001</v>
      </c>
      <c r="R2502" s="42"/>
      <c r="S2502" s="34">
        <f t="shared" si="616"/>
        <v>0</v>
      </c>
      <c r="T2502" s="34"/>
    </row>
    <row r="2503" spans="1:20" x14ac:dyDescent="0.2">
      <c r="A2503" s="38">
        <f t="shared" si="592"/>
        <v>44516</v>
      </c>
      <c r="B2503" s="96">
        <f t="shared" ca="1" si="605"/>
        <v>1877200.1708991192</v>
      </c>
      <c r="C2503" s="42">
        <f t="shared" ca="1" si="606"/>
        <v>1659233.1527636591</v>
      </c>
      <c r="D2503" s="34"/>
      <c r="E2503" s="40">
        <f ca="1">IF(A2503&lt;$B$1,VLOOKUP(A2503,[1]DI!$A$4:$B$15000,2,FALSE),0)</f>
        <v>7.6499999999999999E-2</v>
      </c>
      <c r="F2503" s="41">
        <f t="shared" ca="1" si="607"/>
        <v>1.0002925627795001</v>
      </c>
      <c r="G2503" s="41">
        <f ca="1">(TRUNC(PRODUCT($F$11:$F2502),16))</f>
        <v>1.6888967860656601</v>
      </c>
      <c r="H2503" s="42">
        <f t="shared" ca="1" si="608"/>
        <v>1.59279356520284</v>
      </c>
      <c r="I2503" s="42">
        <f t="shared" ca="1" si="609"/>
        <v>1.0603362700000001</v>
      </c>
      <c r="J2503" s="40">
        <f t="shared" si="593"/>
        <v>3.5999999999999997E-2</v>
      </c>
      <c r="K2503" s="98">
        <f t="shared" si="610"/>
        <v>43840</v>
      </c>
      <c r="L2503" s="43">
        <f t="shared" si="611"/>
        <v>462</v>
      </c>
      <c r="M2503" s="44">
        <f t="shared" si="612"/>
        <v>462</v>
      </c>
      <c r="N2503" s="8">
        <f t="shared" si="613"/>
        <v>1.06698804</v>
      </c>
      <c r="O2503" s="8">
        <f t="shared" ca="1" si="614"/>
        <v>1.1313661180000001</v>
      </c>
      <c r="P2503" s="44">
        <v>0</v>
      </c>
      <c r="Q2503" s="42">
        <f t="shared" ca="1" si="615"/>
        <v>217967.01813546001</v>
      </c>
      <c r="R2503" s="42"/>
      <c r="S2503" s="34">
        <f t="shared" si="616"/>
        <v>0</v>
      </c>
      <c r="T2503" s="34"/>
    </row>
    <row r="2504" spans="1:20" x14ac:dyDescent="0.2">
      <c r="A2504" s="38">
        <f t="shared" si="592"/>
        <v>44517</v>
      </c>
      <c r="B2504" s="96">
        <f t="shared" ca="1" si="605"/>
        <v>1878012.9147335691</v>
      </c>
      <c r="C2504" s="42">
        <f t="shared" ca="1" si="606"/>
        <v>1659233.1527636591</v>
      </c>
      <c r="D2504" s="34"/>
      <c r="E2504" s="40">
        <f ca="1">IF(A2504&lt;$B$1,VLOOKUP(A2504,[1]DI!$A$4:$B$15000,2,FALSE),0)</f>
        <v>7.6499999999999999E-2</v>
      </c>
      <c r="F2504" s="41">
        <f t="shared" ca="1" si="607"/>
        <v>1.0002925627795001</v>
      </c>
      <c r="G2504" s="41">
        <f ca="1">(TRUNC(PRODUCT($F$11:$F2503),16))</f>
        <v>1.68939089440368</v>
      </c>
      <c r="H2504" s="42">
        <f t="shared" ca="1" si="608"/>
        <v>1.59279356520284</v>
      </c>
      <c r="I2504" s="42">
        <f t="shared" ca="1" si="609"/>
        <v>1.0606464799999999</v>
      </c>
      <c r="J2504" s="40">
        <f t="shared" si="593"/>
        <v>3.5999999999999997E-2</v>
      </c>
      <c r="K2504" s="98">
        <f t="shared" si="610"/>
        <v>43840</v>
      </c>
      <c r="L2504" s="43">
        <f t="shared" si="611"/>
        <v>463</v>
      </c>
      <c r="M2504" s="44">
        <f t="shared" si="612"/>
        <v>463</v>
      </c>
      <c r="N2504" s="8">
        <f t="shared" si="613"/>
        <v>1.0671377980000001</v>
      </c>
      <c r="O2504" s="8">
        <f t="shared" ca="1" si="614"/>
        <v>1.131855949</v>
      </c>
      <c r="P2504" s="44">
        <v>0</v>
      </c>
      <c r="Q2504" s="42">
        <f t="shared" ca="1" si="615"/>
        <v>218779.76196991</v>
      </c>
      <c r="R2504" s="42"/>
      <c r="S2504" s="34">
        <f t="shared" si="616"/>
        <v>0</v>
      </c>
      <c r="T2504" s="34"/>
    </row>
    <row r="2505" spans="1:20" x14ac:dyDescent="0.2">
      <c r="A2505" s="38">
        <f t="shared" si="592"/>
        <v>44518</v>
      </c>
      <c r="B2505" s="96">
        <f t="shared" ca="1" si="605"/>
        <v>1878826.0269177791</v>
      </c>
      <c r="C2505" s="42">
        <f t="shared" ca="1" si="606"/>
        <v>1659233.1527636591</v>
      </c>
      <c r="D2505" s="34"/>
      <c r="E2505" s="40">
        <f ca="1">IF(A2505&lt;$B$1,VLOOKUP(A2505,[1]DI!$A$4:$B$15000,2,FALSE),0)</f>
        <v>7.6499999999999999E-2</v>
      </c>
      <c r="F2505" s="41">
        <f t="shared" ca="1" si="607"/>
        <v>1.0002925627795001</v>
      </c>
      <c r="G2505" s="41">
        <f ca="1">(TRUNC(PRODUCT($F$11:$F2504),16))</f>
        <v>1.6898851472994101</v>
      </c>
      <c r="H2505" s="42">
        <f t="shared" ca="1" si="608"/>
        <v>1.59279356520284</v>
      </c>
      <c r="I2505" s="42">
        <f t="shared" ca="1" si="609"/>
        <v>1.0609567900000001</v>
      </c>
      <c r="J2505" s="40">
        <f t="shared" si="593"/>
        <v>3.5999999999999997E-2</v>
      </c>
      <c r="K2505" s="98">
        <f t="shared" si="610"/>
        <v>43840</v>
      </c>
      <c r="L2505" s="43">
        <f t="shared" si="611"/>
        <v>464</v>
      </c>
      <c r="M2505" s="44">
        <f t="shared" si="612"/>
        <v>464</v>
      </c>
      <c r="N2505" s="8">
        <f t="shared" si="613"/>
        <v>1.0672875770000001</v>
      </c>
      <c r="O2505" s="8">
        <f t="shared" ca="1" si="614"/>
        <v>1.132346002</v>
      </c>
      <c r="P2505" s="44">
        <v>0</v>
      </c>
      <c r="Q2505" s="42">
        <f t="shared" ca="1" si="615"/>
        <v>219592.87415412001</v>
      </c>
      <c r="R2505" s="42"/>
      <c r="S2505" s="34">
        <f t="shared" si="616"/>
        <v>0</v>
      </c>
      <c r="T2505" s="34"/>
    </row>
    <row r="2506" spans="1:20" x14ac:dyDescent="0.2">
      <c r="A2506" s="38">
        <f t="shared" si="592"/>
        <v>44519</v>
      </c>
      <c r="B2506" s="96">
        <f t="shared" ca="1" si="605"/>
        <v>1879639.4892001892</v>
      </c>
      <c r="C2506" s="42">
        <f t="shared" ca="1" si="606"/>
        <v>1659233.1527636591</v>
      </c>
      <c r="D2506" s="34"/>
      <c r="E2506" s="40">
        <f ca="1">IF(A2506&lt;$B$1,VLOOKUP(A2506,[1]DI!$A$4:$B$15000,2,FALSE),0)</f>
        <v>7.6499999999999999E-2</v>
      </c>
      <c r="F2506" s="41">
        <f t="shared" ca="1" si="607"/>
        <v>1.0002925627795001</v>
      </c>
      <c r="G2506" s="41">
        <f ca="1">(TRUNC(PRODUCT($F$11:$F2505),16))</f>
        <v>1.69037954479514</v>
      </c>
      <c r="H2506" s="42">
        <f t="shared" ca="1" si="608"/>
        <v>1.59279356520284</v>
      </c>
      <c r="I2506" s="42">
        <f t="shared" ca="1" si="609"/>
        <v>1.0612671899999999</v>
      </c>
      <c r="J2506" s="40">
        <f t="shared" si="593"/>
        <v>3.5999999999999997E-2</v>
      </c>
      <c r="K2506" s="98">
        <f t="shared" si="610"/>
        <v>43840</v>
      </c>
      <c r="L2506" s="43">
        <f t="shared" si="611"/>
        <v>465</v>
      </c>
      <c r="M2506" s="44">
        <f t="shared" si="612"/>
        <v>465</v>
      </c>
      <c r="N2506" s="8">
        <f t="shared" si="613"/>
        <v>1.0674373770000001</v>
      </c>
      <c r="O2506" s="8">
        <f t="shared" ca="1" si="614"/>
        <v>1.132836266</v>
      </c>
      <c r="P2506" s="44">
        <v>0</v>
      </c>
      <c r="Q2506" s="42">
        <f t="shared" ca="1" si="615"/>
        <v>220406.33643652999</v>
      </c>
      <c r="R2506" s="42"/>
      <c r="S2506" s="34">
        <f t="shared" si="616"/>
        <v>0</v>
      </c>
      <c r="T2506" s="34"/>
    </row>
    <row r="2507" spans="1:20" x14ac:dyDescent="0.2">
      <c r="A2507" s="38">
        <f t="shared" si="592"/>
        <v>44520</v>
      </c>
      <c r="B2507" s="96">
        <f t="shared" ca="1" si="605"/>
        <v>1880453.2833292191</v>
      </c>
      <c r="C2507" s="42">
        <f t="shared" ca="1" si="606"/>
        <v>1659233.1527636591</v>
      </c>
      <c r="D2507" s="34"/>
      <c r="E2507" s="40">
        <f ca="1">IF(A2507&lt;$B$1,VLOOKUP(A2507,[1]DI!$A$4:$B$15000,2,FALSE),0)</f>
        <v>0</v>
      </c>
      <c r="F2507" s="41">
        <f t="shared" ca="1" si="607"/>
        <v>1</v>
      </c>
      <c r="G2507" s="41">
        <f ca="1">(TRUNC(PRODUCT($F$11:$F2506),16))</f>
        <v>1.69087408693317</v>
      </c>
      <c r="H2507" s="42">
        <f t="shared" ca="1" si="608"/>
        <v>1.59279356520284</v>
      </c>
      <c r="I2507" s="42">
        <f t="shared" ca="1" si="609"/>
        <v>1.0615776699999999</v>
      </c>
      <c r="J2507" s="40">
        <f t="shared" si="593"/>
        <v>3.5999999999999997E-2</v>
      </c>
      <c r="K2507" s="98">
        <f t="shared" si="610"/>
        <v>43840</v>
      </c>
      <c r="L2507" s="43">
        <f t="shared" si="611"/>
        <v>465</v>
      </c>
      <c r="M2507" s="44">
        <f t="shared" si="612"/>
        <v>466</v>
      </c>
      <c r="N2507" s="8">
        <f t="shared" si="613"/>
        <v>1.067587198</v>
      </c>
      <c r="O2507" s="8">
        <f t="shared" ca="1" si="614"/>
        <v>1.1333267300000001</v>
      </c>
      <c r="P2507" s="44">
        <v>0</v>
      </c>
      <c r="Q2507" s="42">
        <f t="shared" ca="1" si="615"/>
        <v>221220.13056555999</v>
      </c>
      <c r="R2507" s="42"/>
      <c r="S2507" s="34">
        <f t="shared" si="616"/>
        <v>0</v>
      </c>
      <c r="T2507" s="34"/>
    </row>
    <row r="2508" spans="1:20" x14ac:dyDescent="0.2">
      <c r="A2508" s="38">
        <f t="shared" si="592"/>
        <v>44521</v>
      </c>
      <c r="B2508" s="96">
        <f t="shared" ca="1" si="605"/>
        <v>1880453.2833292191</v>
      </c>
      <c r="C2508" s="42">
        <f t="shared" ca="1" si="606"/>
        <v>1659233.1527636591</v>
      </c>
      <c r="D2508" s="34"/>
      <c r="E2508" s="40">
        <f ca="1">IF(A2508&lt;$B$1,VLOOKUP(A2508,[1]DI!$A$4:$B$15000,2,FALSE),0)</f>
        <v>0</v>
      </c>
      <c r="F2508" s="41">
        <f t="shared" ca="1" si="607"/>
        <v>1</v>
      </c>
      <c r="G2508" s="41">
        <f ca="1">(TRUNC(PRODUCT($F$11:$F2507),16))</f>
        <v>1.69087408693317</v>
      </c>
      <c r="H2508" s="42">
        <f t="shared" ca="1" si="608"/>
        <v>1.59279356520284</v>
      </c>
      <c r="I2508" s="42">
        <f t="shared" ca="1" si="609"/>
        <v>1.0615776699999999</v>
      </c>
      <c r="J2508" s="40">
        <f t="shared" si="593"/>
        <v>3.5999999999999997E-2</v>
      </c>
      <c r="K2508" s="98">
        <f t="shared" si="610"/>
        <v>43840</v>
      </c>
      <c r="L2508" s="43">
        <f t="shared" si="611"/>
        <v>465</v>
      </c>
      <c r="M2508" s="44">
        <f t="shared" si="612"/>
        <v>466</v>
      </c>
      <c r="N2508" s="8">
        <f t="shared" si="613"/>
        <v>1.067587198</v>
      </c>
      <c r="O2508" s="8">
        <f t="shared" ca="1" si="614"/>
        <v>1.1333267300000001</v>
      </c>
      <c r="P2508" s="44">
        <v>0</v>
      </c>
      <c r="Q2508" s="42">
        <f t="shared" ca="1" si="615"/>
        <v>221220.13056555999</v>
      </c>
      <c r="R2508" s="42"/>
      <c r="S2508" s="34">
        <f t="shared" si="616"/>
        <v>0</v>
      </c>
      <c r="T2508" s="34"/>
    </row>
    <row r="2509" spans="1:20" x14ac:dyDescent="0.2">
      <c r="A2509" s="38">
        <f t="shared" ref="A2509:A2572" si="617">(A2508+1)</f>
        <v>44522</v>
      </c>
      <c r="B2509" s="96">
        <f t="shared" ca="1" si="605"/>
        <v>1880453.2833292191</v>
      </c>
      <c r="C2509" s="42">
        <f t="shared" ca="1" si="606"/>
        <v>1659233.1527636591</v>
      </c>
      <c r="D2509" s="34"/>
      <c r="E2509" s="40">
        <f ca="1">IF(A2509&lt;$B$1,VLOOKUP(A2509,[1]DI!$A$4:$B$15000,2,FALSE),0)</f>
        <v>7.6499999999999999E-2</v>
      </c>
      <c r="F2509" s="41">
        <f t="shared" ca="1" si="607"/>
        <v>1.0002925627795001</v>
      </c>
      <c r="G2509" s="41">
        <f ca="1">(TRUNC(PRODUCT($F$11:$F2508),16))</f>
        <v>1.69087408693317</v>
      </c>
      <c r="H2509" s="42">
        <f t="shared" ca="1" si="608"/>
        <v>1.59279356520284</v>
      </c>
      <c r="I2509" s="42">
        <f t="shared" ca="1" si="609"/>
        <v>1.0615776699999999</v>
      </c>
      <c r="J2509" s="40">
        <f t="shared" ref="J2509:J2572" si="618">J2508</f>
        <v>3.5999999999999997E-2</v>
      </c>
      <c r="K2509" s="98">
        <f t="shared" si="610"/>
        <v>43840</v>
      </c>
      <c r="L2509" s="43">
        <f t="shared" si="611"/>
        <v>466</v>
      </c>
      <c r="M2509" s="44">
        <f t="shared" si="612"/>
        <v>466</v>
      </c>
      <c r="N2509" s="8">
        <f t="shared" si="613"/>
        <v>1.067587198</v>
      </c>
      <c r="O2509" s="8">
        <f t="shared" ca="1" si="614"/>
        <v>1.1333267300000001</v>
      </c>
      <c r="P2509" s="44">
        <v>0</v>
      </c>
      <c r="Q2509" s="42">
        <f t="shared" ca="1" si="615"/>
        <v>221220.13056555999</v>
      </c>
      <c r="R2509" s="42"/>
      <c r="S2509" s="34">
        <f t="shared" si="616"/>
        <v>0</v>
      </c>
      <c r="T2509" s="34"/>
    </row>
    <row r="2510" spans="1:20" x14ac:dyDescent="0.2">
      <c r="A2510" s="38">
        <f t="shared" si="617"/>
        <v>44523</v>
      </c>
      <c r="B2510" s="96">
        <f t="shared" ca="1" si="605"/>
        <v>1881267.4474672491</v>
      </c>
      <c r="C2510" s="42">
        <f t="shared" ca="1" si="606"/>
        <v>1659233.1527636591</v>
      </c>
      <c r="D2510" s="34"/>
      <c r="E2510" s="40">
        <f ca="1">IF(A2510&lt;$B$1,VLOOKUP(A2510,[1]DI!$A$4:$B$15000,2,FALSE),0)</f>
        <v>7.6499999999999999E-2</v>
      </c>
      <c r="F2510" s="41">
        <f t="shared" ca="1" si="607"/>
        <v>1.0002925627795001</v>
      </c>
      <c r="G2510" s="41">
        <f ca="1">(TRUNC(PRODUCT($F$11:$F2509),16))</f>
        <v>1.6913687737558301</v>
      </c>
      <c r="H2510" s="42">
        <f t="shared" ca="1" si="608"/>
        <v>1.59279356520284</v>
      </c>
      <c r="I2510" s="42">
        <f t="shared" ca="1" si="609"/>
        <v>1.06188825</v>
      </c>
      <c r="J2510" s="40">
        <f t="shared" si="618"/>
        <v>3.5999999999999997E-2</v>
      </c>
      <c r="K2510" s="98">
        <f t="shared" si="610"/>
        <v>43840</v>
      </c>
      <c r="L2510" s="43">
        <f t="shared" si="611"/>
        <v>467</v>
      </c>
      <c r="M2510" s="44">
        <f t="shared" si="612"/>
        <v>467</v>
      </c>
      <c r="N2510" s="8">
        <f t="shared" si="613"/>
        <v>1.0677370399999999</v>
      </c>
      <c r="O2510" s="8">
        <f t="shared" ca="1" si="614"/>
        <v>1.1338174169999999</v>
      </c>
      <c r="P2510" s="44">
        <v>0</v>
      </c>
      <c r="Q2510" s="42">
        <f t="shared" ca="1" si="615"/>
        <v>222034.29470359001</v>
      </c>
      <c r="R2510" s="42"/>
      <c r="S2510" s="34">
        <f t="shared" si="616"/>
        <v>0</v>
      </c>
      <c r="T2510" s="34"/>
    </row>
    <row r="2511" spans="1:20" x14ac:dyDescent="0.2">
      <c r="A2511" s="38">
        <f t="shared" si="617"/>
        <v>44524</v>
      </c>
      <c r="B2511" s="96">
        <f t="shared" ca="1" si="605"/>
        <v>1882081.9617034791</v>
      </c>
      <c r="C2511" s="42">
        <f t="shared" ca="1" si="606"/>
        <v>1659233.1527636591</v>
      </c>
      <c r="D2511" s="34"/>
      <c r="E2511" s="40">
        <f ca="1">IF(A2511&lt;$B$1,VLOOKUP(A2511,[1]DI!$A$4:$B$15000,2,FALSE),0)</f>
        <v>7.6499999999999999E-2</v>
      </c>
      <c r="F2511" s="41">
        <f t="shared" ca="1" si="607"/>
        <v>1.0002925627795001</v>
      </c>
      <c r="G2511" s="41">
        <f ca="1">(TRUNC(PRODUCT($F$11:$F2510),16))</f>
        <v>1.6918636053054401</v>
      </c>
      <c r="H2511" s="42">
        <f t="shared" ca="1" si="608"/>
        <v>1.59279356520284</v>
      </c>
      <c r="I2511" s="42">
        <f t="shared" ca="1" si="609"/>
        <v>1.0621989199999999</v>
      </c>
      <c r="J2511" s="40">
        <f t="shared" si="618"/>
        <v>3.5999999999999997E-2</v>
      </c>
      <c r="K2511" s="98">
        <f t="shared" si="610"/>
        <v>43840</v>
      </c>
      <c r="L2511" s="43">
        <f t="shared" si="611"/>
        <v>468</v>
      </c>
      <c r="M2511" s="44">
        <f t="shared" si="612"/>
        <v>468</v>
      </c>
      <c r="N2511" s="8">
        <f t="shared" si="613"/>
        <v>1.067886903</v>
      </c>
      <c r="O2511" s="8">
        <f t="shared" ca="1" si="614"/>
        <v>1.134308315</v>
      </c>
      <c r="P2511" s="44">
        <v>0</v>
      </c>
      <c r="Q2511" s="42">
        <f t="shared" ca="1" si="615"/>
        <v>222848.80893982001</v>
      </c>
      <c r="R2511" s="42"/>
      <c r="S2511" s="34">
        <f t="shared" si="616"/>
        <v>0</v>
      </c>
      <c r="T2511" s="34"/>
    </row>
    <row r="2512" spans="1:20" x14ac:dyDescent="0.2">
      <c r="A2512" s="38">
        <f t="shared" si="617"/>
        <v>44525</v>
      </c>
      <c r="B2512" s="96">
        <f t="shared" ca="1" si="605"/>
        <v>1882896.8276971292</v>
      </c>
      <c r="C2512" s="42">
        <f t="shared" ca="1" si="606"/>
        <v>1659233.1527636591</v>
      </c>
      <c r="D2512" s="34"/>
      <c r="E2512" s="40">
        <f ca="1">IF(A2512&lt;$B$1,VLOOKUP(A2512,[1]DI!$A$4:$B$15000,2,FALSE),0)</f>
        <v>7.6499999999999999E-2</v>
      </c>
      <c r="F2512" s="41">
        <f t="shared" ca="1" si="607"/>
        <v>1.0002925627795001</v>
      </c>
      <c r="G2512" s="41">
        <f ca="1">(TRUNC(PRODUCT($F$11:$F2511),16))</f>
        <v>1.6923585816243401</v>
      </c>
      <c r="H2512" s="42">
        <f t="shared" ca="1" si="608"/>
        <v>1.59279356520284</v>
      </c>
      <c r="I2512" s="42">
        <f t="shared" ca="1" si="609"/>
        <v>1.06250968</v>
      </c>
      <c r="J2512" s="40">
        <f t="shared" si="618"/>
        <v>3.5999999999999997E-2</v>
      </c>
      <c r="K2512" s="98">
        <f t="shared" si="610"/>
        <v>43840</v>
      </c>
      <c r="L2512" s="43">
        <f t="shared" si="611"/>
        <v>469</v>
      </c>
      <c r="M2512" s="44">
        <f t="shared" si="612"/>
        <v>469</v>
      </c>
      <c r="N2512" s="8">
        <f t="shared" si="613"/>
        <v>1.068036787</v>
      </c>
      <c r="O2512" s="8">
        <f t="shared" ca="1" si="614"/>
        <v>1.134799425</v>
      </c>
      <c r="P2512" s="44">
        <v>0</v>
      </c>
      <c r="Q2512" s="42">
        <f t="shared" ca="1" si="615"/>
        <v>223663.67493347</v>
      </c>
      <c r="R2512" s="42"/>
      <c r="S2512" s="34">
        <f t="shared" si="616"/>
        <v>0</v>
      </c>
      <c r="T2512" s="34"/>
    </row>
    <row r="2513" spans="1:20" x14ac:dyDescent="0.2">
      <c r="A2513" s="38">
        <f t="shared" si="617"/>
        <v>44526</v>
      </c>
      <c r="B2513" s="96">
        <f t="shared" ca="1" si="605"/>
        <v>1883712.0437889791</v>
      </c>
      <c r="C2513" s="42">
        <f t="shared" ca="1" si="606"/>
        <v>1659233.1527636591</v>
      </c>
      <c r="D2513" s="34"/>
      <c r="E2513" s="40">
        <f ca="1">IF(A2513&lt;$B$1,VLOOKUP(A2513,[1]DI!$A$4:$B$15000,2,FALSE),0)</f>
        <v>7.6499999999999999E-2</v>
      </c>
      <c r="F2513" s="41">
        <f t="shared" ca="1" si="607"/>
        <v>1.0002925627795001</v>
      </c>
      <c r="G2513" s="41">
        <f ca="1">(TRUNC(PRODUCT($F$11:$F2512),16))</f>
        <v>1.69285370275489</v>
      </c>
      <c r="H2513" s="42">
        <f t="shared" ca="1" si="608"/>
        <v>1.59279356520284</v>
      </c>
      <c r="I2513" s="42">
        <f t="shared" ca="1" si="609"/>
        <v>1.06282053</v>
      </c>
      <c r="J2513" s="40">
        <f t="shared" si="618"/>
        <v>3.5999999999999997E-2</v>
      </c>
      <c r="K2513" s="98">
        <f t="shared" si="610"/>
        <v>43840</v>
      </c>
      <c r="L2513" s="43">
        <f t="shared" si="611"/>
        <v>470</v>
      </c>
      <c r="M2513" s="44">
        <f t="shared" si="612"/>
        <v>470</v>
      </c>
      <c r="N2513" s="8">
        <f t="shared" si="613"/>
        <v>1.068186692</v>
      </c>
      <c r="O2513" s="8">
        <f t="shared" ca="1" si="614"/>
        <v>1.1352907459999999</v>
      </c>
      <c r="P2513" s="44">
        <v>0</v>
      </c>
      <c r="Q2513" s="42">
        <f t="shared" ca="1" si="615"/>
        <v>224478.89102531999</v>
      </c>
      <c r="R2513" s="42"/>
      <c r="S2513" s="34">
        <f t="shared" si="616"/>
        <v>0</v>
      </c>
      <c r="T2513" s="34"/>
    </row>
    <row r="2514" spans="1:20" x14ac:dyDescent="0.2">
      <c r="A2514" s="38">
        <f t="shared" si="617"/>
        <v>44527</v>
      </c>
      <c r="B2514" s="96">
        <f t="shared" ca="1" si="605"/>
        <v>1884527.6116382591</v>
      </c>
      <c r="C2514" s="42">
        <f t="shared" ca="1" si="606"/>
        <v>1659233.1527636591</v>
      </c>
      <c r="D2514" s="34"/>
      <c r="E2514" s="40">
        <f ca="1">IF(A2514&lt;$B$1,VLOOKUP(A2514,[1]DI!$A$4:$B$15000,2,FALSE),0)</f>
        <v>0</v>
      </c>
      <c r="F2514" s="41">
        <f t="shared" ca="1" si="607"/>
        <v>1</v>
      </c>
      <c r="G2514" s="41">
        <f ca="1">(TRUNC(PRODUCT($F$11:$F2513),16))</f>
        <v>1.6933489687394601</v>
      </c>
      <c r="H2514" s="42">
        <f t="shared" ca="1" si="608"/>
        <v>1.59279356520284</v>
      </c>
      <c r="I2514" s="42">
        <f t="shared" ca="1" si="609"/>
        <v>1.0631314700000001</v>
      </c>
      <c r="J2514" s="40">
        <f t="shared" si="618"/>
        <v>3.5999999999999997E-2</v>
      </c>
      <c r="K2514" s="98">
        <f t="shared" si="610"/>
        <v>43840</v>
      </c>
      <c r="L2514" s="43">
        <f t="shared" si="611"/>
        <v>470</v>
      </c>
      <c r="M2514" s="44">
        <f t="shared" si="612"/>
        <v>471</v>
      </c>
      <c r="N2514" s="8">
        <f t="shared" si="613"/>
        <v>1.068336618</v>
      </c>
      <c r="O2514" s="8">
        <f t="shared" ca="1" si="614"/>
        <v>1.1357822790000001</v>
      </c>
      <c r="P2514" s="44">
        <v>0</v>
      </c>
      <c r="Q2514" s="42">
        <f t="shared" ca="1" si="615"/>
        <v>225294.45887460001</v>
      </c>
      <c r="R2514" s="42"/>
      <c r="S2514" s="34">
        <f t="shared" si="616"/>
        <v>0</v>
      </c>
      <c r="T2514" s="34"/>
    </row>
    <row r="2515" spans="1:20" x14ac:dyDescent="0.2">
      <c r="A2515" s="38">
        <f t="shared" si="617"/>
        <v>44528</v>
      </c>
      <c r="B2515" s="96">
        <f t="shared" ca="1" si="605"/>
        <v>1884527.6116382591</v>
      </c>
      <c r="C2515" s="42">
        <f t="shared" ca="1" si="606"/>
        <v>1659233.1527636591</v>
      </c>
      <c r="D2515" s="34"/>
      <c r="E2515" s="40">
        <f ca="1">IF(A2515&lt;$B$1,VLOOKUP(A2515,[1]DI!$A$4:$B$15000,2,FALSE),0)</f>
        <v>0</v>
      </c>
      <c r="F2515" s="41">
        <f t="shared" ca="1" si="607"/>
        <v>1</v>
      </c>
      <c r="G2515" s="41">
        <f ca="1">(TRUNC(PRODUCT($F$11:$F2514),16))</f>
        <v>1.6933489687394601</v>
      </c>
      <c r="H2515" s="42">
        <f t="shared" ca="1" si="608"/>
        <v>1.59279356520284</v>
      </c>
      <c r="I2515" s="42">
        <f t="shared" ca="1" si="609"/>
        <v>1.0631314700000001</v>
      </c>
      <c r="J2515" s="40">
        <f t="shared" si="618"/>
        <v>3.5999999999999997E-2</v>
      </c>
      <c r="K2515" s="98">
        <f t="shared" si="610"/>
        <v>43840</v>
      </c>
      <c r="L2515" s="43">
        <f t="shared" si="611"/>
        <v>470</v>
      </c>
      <c r="M2515" s="44">
        <f t="shared" si="612"/>
        <v>471</v>
      </c>
      <c r="N2515" s="8">
        <f t="shared" si="613"/>
        <v>1.068336618</v>
      </c>
      <c r="O2515" s="8">
        <f t="shared" ca="1" si="614"/>
        <v>1.1357822790000001</v>
      </c>
      <c r="P2515" s="44">
        <v>0</v>
      </c>
      <c r="Q2515" s="42">
        <f t="shared" ca="1" si="615"/>
        <v>225294.45887460001</v>
      </c>
      <c r="R2515" s="42"/>
      <c r="S2515" s="34">
        <f t="shared" si="616"/>
        <v>0</v>
      </c>
      <c r="T2515" s="34"/>
    </row>
    <row r="2516" spans="1:20" x14ac:dyDescent="0.2">
      <c r="A2516" s="38">
        <f t="shared" si="617"/>
        <v>44529</v>
      </c>
      <c r="B2516" s="96">
        <f t="shared" ca="1" si="605"/>
        <v>1884527.6116382591</v>
      </c>
      <c r="C2516" s="42">
        <f t="shared" ca="1" si="606"/>
        <v>1659233.1527636591</v>
      </c>
      <c r="D2516" s="34"/>
      <c r="E2516" s="40">
        <f ca="1">IF(A2516&lt;$B$1,VLOOKUP(A2516,[1]DI!$A$4:$B$15000,2,FALSE),0)</f>
        <v>7.6499999999999999E-2</v>
      </c>
      <c r="F2516" s="41">
        <f t="shared" ca="1" si="607"/>
        <v>1.0002925627795001</v>
      </c>
      <c r="G2516" s="41">
        <f ca="1">(TRUNC(PRODUCT($F$11:$F2515),16))</f>
        <v>1.6933489687394601</v>
      </c>
      <c r="H2516" s="42">
        <f t="shared" ca="1" si="608"/>
        <v>1.59279356520284</v>
      </c>
      <c r="I2516" s="42">
        <f t="shared" ca="1" si="609"/>
        <v>1.0631314700000001</v>
      </c>
      <c r="J2516" s="40">
        <f t="shared" si="618"/>
        <v>3.5999999999999997E-2</v>
      </c>
      <c r="K2516" s="98">
        <f t="shared" si="610"/>
        <v>43840</v>
      </c>
      <c r="L2516" s="43">
        <f t="shared" si="611"/>
        <v>471</v>
      </c>
      <c r="M2516" s="44">
        <f t="shared" si="612"/>
        <v>471</v>
      </c>
      <c r="N2516" s="8">
        <f t="shared" si="613"/>
        <v>1.068336618</v>
      </c>
      <c r="O2516" s="8">
        <f t="shared" ca="1" si="614"/>
        <v>1.1357822790000001</v>
      </c>
      <c r="P2516" s="44">
        <v>0</v>
      </c>
      <c r="Q2516" s="42">
        <f t="shared" ca="1" si="615"/>
        <v>225294.45887460001</v>
      </c>
      <c r="R2516" s="42"/>
      <c r="S2516" s="34">
        <f t="shared" si="616"/>
        <v>0</v>
      </c>
      <c r="T2516" s="34"/>
    </row>
    <row r="2517" spans="1:20" x14ac:dyDescent="0.2">
      <c r="A2517" s="38">
        <f t="shared" si="617"/>
        <v>44530</v>
      </c>
      <c r="B2517" s="96">
        <f t="shared" ca="1" si="605"/>
        <v>1885343.5494965292</v>
      </c>
      <c r="C2517" s="42">
        <f t="shared" ca="1" si="606"/>
        <v>1659233.1527636591</v>
      </c>
      <c r="D2517" s="34"/>
      <c r="E2517" s="40">
        <f ca="1">IF(A2517&lt;$B$1,VLOOKUP(A2517,[1]DI!$A$4:$B$15000,2,FALSE),0)</f>
        <v>7.6499999999999999E-2</v>
      </c>
      <c r="F2517" s="41">
        <f t="shared" ca="1" si="607"/>
        <v>1.0002925627795001</v>
      </c>
      <c r="G2517" s="41">
        <f ca="1">(TRUNC(PRODUCT($F$11:$F2516),16))</f>
        <v>1.6938443796204199</v>
      </c>
      <c r="H2517" s="42">
        <f t="shared" ca="1" si="608"/>
        <v>1.59279356520284</v>
      </c>
      <c r="I2517" s="42">
        <f t="shared" ca="1" si="609"/>
        <v>1.06344251</v>
      </c>
      <c r="J2517" s="40">
        <f t="shared" si="618"/>
        <v>3.5999999999999997E-2</v>
      </c>
      <c r="K2517" s="98">
        <f t="shared" si="610"/>
        <v>43840</v>
      </c>
      <c r="L2517" s="43">
        <f t="shared" si="611"/>
        <v>472</v>
      </c>
      <c r="M2517" s="44">
        <f t="shared" si="612"/>
        <v>472</v>
      </c>
      <c r="N2517" s="8">
        <f t="shared" si="613"/>
        <v>1.0684865649999999</v>
      </c>
      <c r="O2517" s="8">
        <f t="shared" ca="1" si="614"/>
        <v>1.136274035</v>
      </c>
      <c r="P2517" s="44">
        <v>0</v>
      </c>
      <c r="Q2517" s="42">
        <f t="shared" ca="1" si="615"/>
        <v>226110.39673286999</v>
      </c>
      <c r="R2517" s="42"/>
      <c r="S2517" s="34">
        <f t="shared" si="616"/>
        <v>0</v>
      </c>
      <c r="T2517" s="34"/>
    </row>
    <row r="2518" spans="1:20" x14ac:dyDescent="0.2">
      <c r="A2518" s="38">
        <f t="shared" si="617"/>
        <v>44531</v>
      </c>
      <c r="B2518" s="96">
        <f t="shared" ca="1" si="605"/>
        <v>1886159.8192014291</v>
      </c>
      <c r="C2518" s="42">
        <f t="shared" ca="1" si="606"/>
        <v>1659233.1527636591</v>
      </c>
      <c r="D2518" s="34"/>
      <c r="E2518" s="40">
        <f ca="1">IF(A2518&lt;$B$1,VLOOKUP(A2518,[1]DI!$A$4:$B$15000,2,FALSE),0)</f>
        <v>7.6499999999999999E-2</v>
      </c>
      <c r="F2518" s="41">
        <f t="shared" ca="1" si="607"/>
        <v>1.0002925627795001</v>
      </c>
      <c r="G2518" s="41">
        <f ca="1">(TRUNC(PRODUCT($F$11:$F2517),16))</f>
        <v>1.69433993544016</v>
      </c>
      <c r="H2518" s="42">
        <f t="shared" ca="1" si="608"/>
        <v>1.59279356520284</v>
      </c>
      <c r="I2518" s="42">
        <f t="shared" ca="1" si="609"/>
        <v>1.0637536299999999</v>
      </c>
      <c r="J2518" s="40">
        <f t="shared" si="618"/>
        <v>3.5999999999999997E-2</v>
      </c>
      <c r="K2518" s="98">
        <f t="shared" si="610"/>
        <v>43840</v>
      </c>
      <c r="L2518" s="43">
        <f t="shared" si="611"/>
        <v>473</v>
      </c>
      <c r="M2518" s="44">
        <f t="shared" si="612"/>
        <v>473</v>
      </c>
      <c r="N2518" s="8">
        <f t="shared" si="613"/>
        <v>1.0686365330000001</v>
      </c>
      <c r="O2518" s="8">
        <f t="shared" ca="1" si="614"/>
        <v>1.1367659910000001</v>
      </c>
      <c r="P2518" s="44">
        <v>0</v>
      </c>
      <c r="Q2518" s="42">
        <f t="shared" ca="1" si="615"/>
        <v>226926.66643777001</v>
      </c>
      <c r="R2518" s="42"/>
      <c r="S2518" s="34">
        <f t="shared" si="616"/>
        <v>0</v>
      </c>
      <c r="T2518" s="34"/>
    </row>
    <row r="2519" spans="1:20" x14ac:dyDescent="0.2">
      <c r="A2519" s="38">
        <f t="shared" si="617"/>
        <v>44532</v>
      </c>
      <c r="B2519" s="96">
        <f t="shared" ca="1" si="605"/>
        <v>1886976.4423229892</v>
      </c>
      <c r="C2519" s="42">
        <f t="shared" ca="1" si="606"/>
        <v>1659233.1527636591</v>
      </c>
      <c r="D2519" s="34"/>
      <c r="E2519" s="40">
        <f ca="1">IF(A2519&lt;$B$1,VLOOKUP(A2519,[1]DI!$A$4:$B$15000,2,FALSE),0)</f>
        <v>7.6499999999999999E-2</v>
      </c>
      <c r="F2519" s="41">
        <f t="shared" ca="1" si="607"/>
        <v>1.0002925627795001</v>
      </c>
      <c r="G2519" s="41">
        <f ca="1">(TRUNC(PRODUCT($F$11:$F2518),16))</f>
        <v>1.6948356362410899</v>
      </c>
      <c r="H2519" s="42">
        <f t="shared" ca="1" si="608"/>
        <v>1.59279356520284</v>
      </c>
      <c r="I2519" s="42">
        <f t="shared" ca="1" si="609"/>
        <v>1.0640648399999999</v>
      </c>
      <c r="J2519" s="40">
        <f t="shared" si="618"/>
        <v>3.5999999999999997E-2</v>
      </c>
      <c r="K2519" s="98">
        <f t="shared" si="610"/>
        <v>43840</v>
      </c>
      <c r="L2519" s="43">
        <f t="shared" si="611"/>
        <v>474</v>
      </c>
      <c r="M2519" s="44">
        <f t="shared" si="612"/>
        <v>474</v>
      </c>
      <c r="N2519" s="8">
        <f t="shared" si="613"/>
        <v>1.0687865219999999</v>
      </c>
      <c r="O2519" s="8">
        <f t="shared" ca="1" si="614"/>
        <v>1.13725816</v>
      </c>
      <c r="P2519" s="44">
        <v>0</v>
      </c>
      <c r="Q2519" s="42">
        <f t="shared" ca="1" si="615"/>
        <v>227743.28955933001</v>
      </c>
      <c r="R2519" s="42"/>
      <c r="S2519" s="34">
        <f t="shared" si="616"/>
        <v>0</v>
      </c>
      <c r="T2519" s="34"/>
    </row>
    <row r="2520" spans="1:20" x14ac:dyDescent="0.2">
      <c r="A2520" s="38">
        <f t="shared" si="617"/>
        <v>44533</v>
      </c>
      <c r="B2520" s="96">
        <f t="shared" ca="1" si="605"/>
        <v>1887793.4337943192</v>
      </c>
      <c r="C2520" s="42">
        <f t="shared" ca="1" si="606"/>
        <v>1659233.1527636591</v>
      </c>
      <c r="D2520" s="34"/>
      <c r="E2520" s="40">
        <f ca="1">IF(A2520&lt;$B$1,VLOOKUP(A2520,[1]DI!$A$4:$B$15000,2,FALSE),0)</f>
        <v>7.6499999999999999E-2</v>
      </c>
      <c r="F2520" s="41">
        <f t="shared" ca="1" si="607"/>
        <v>1.0002925627795001</v>
      </c>
      <c r="G2520" s="41">
        <f ca="1">(TRUNC(PRODUCT($F$11:$F2519),16))</f>
        <v>1.69533148206562</v>
      </c>
      <c r="H2520" s="42">
        <f t="shared" ca="1" si="608"/>
        <v>1.59279356520284</v>
      </c>
      <c r="I2520" s="42">
        <f t="shared" ca="1" si="609"/>
        <v>1.06437615</v>
      </c>
      <c r="J2520" s="40">
        <f t="shared" si="618"/>
        <v>3.5999999999999997E-2</v>
      </c>
      <c r="K2520" s="98">
        <f t="shared" si="610"/>
        <v>43840</v>
      </c>
      <c r="L2520" s="43">
        <f t="shared" si="611"/>
        <v>475</v>
      </c>
      <c r="M2520" s="44">
        <f t="shared" si="612"/>
        <v>475</v>
      </c>
      <c r="N2520" s="8">
        <f t="shared" si="613"/>
        <v>1.0689365319999999</v>
      </c>
      <c r="O2520" s="8">
        <f t="shared" ca="1" si="614"/>
        <v>1.1377505510000001</v>
      </c>
      <c r="P2520" s="44">
        <v>0</v>
      </c>
      <c r="Q2520" s="42">
        <f t="shared" ca="1" si="615"/>
        <v>228560.28103066</v>
      </c>
      <c r="R2520" s="42"/>
      <c r="S2520" s="34">
        <f t="shared" si="616"/>
        <v>0</v>
      </c>
      <c r="T2520" s="34"/>
    </row>
    <row r="2521" spans="1:20" x14ac:dyDescent="0.2">
      <c r="A2521" s="38">
        <f t="shared" si="617"/>
        <v>44534</v>
      </c>
      <c r="B2521" s="96">
        <f t="shared" ca="1" si="605"/>
        <v>1888610.7786822992</v>
      </c>
      <c r="C2521" s="42">
        <f t="shared" ca="1" si="606"/>
        <v>1659233.1527636591</v>
      </c>
      <c r="D2521" s="34"/>
      <c r="E2521" s="40">
        <f ca="1">IF(A2521&lt;$B$1,VLOOKUP(A2521,[1]DI!$A$4:$B$15000,2,FALSE),0)</f>
        <v>0</v>
      </c>
      <c r="F2521" s="41">
        <f t="shared" ca="1" si="607"/>
        <v>1</v>
      </c>
      <c r="G2521" s="41">
        <f ca="1">(TRUNC(PRODUCT($F$11:$F2520),16))</f>
        <v>1.69582747295619</v>
      </c>
      <c r="H2521" s="42">
        <f t="shared" ca="1" si="608"/>
        <v>1.59279356520284</v>
      </c>
      <c r="I2521" s="42">
        <f t="shared" ca="1" si="609"/>
        <v>1.0646875499999999</v>
      </c>
      <c r="J2521" s="40">
        <f t="shared" si="618"/>
        <v>3.5999999999999997E-2</v>
      </c>
      <c r="K2521" s="98">
        <f t="shared" si="610"/>
        <v>43840</v>
      </c>
      <c r="L2521" s="43">
        <f t="shared" si="611"/>
        <v>475</v>
      </c>
      <c r="M2521" s="44">
        <f t="shared" si="612"/>
        <v>476</v>
      </c>
      <c r="N2521" s="8">
        <f t="shared" si="613"/>
        <v>1.069086564</v>
      </c>
      <c r="O2521" s="8">
        <f t="shared" ca="1" si="614"/>
        <v>1.1382431550000001</v>
      </c>
      <c r="P2521" s="44">
        <v>0</v>
      </c>
      <c r="Q2521" s="42">
        <f t="shared" ca="1" si="615"/>
        <v>229377.62591864</v>
      </c>
      <c r="R2521" s="42"/>
      <c r="S2521" s="34">
        <f t="shared" si="616"/>
        <v>0</v>
      </c>
      <c r="T2521" s="34"/>
    </row>
    <row r="2522" spans="1:20" x14ac:dyDescent="0.2">
      <c r="A2522" s="38">
        <f t="shared" si="617"/>
        <v>44535</v>
      </c>
      <c r="B2522" s="96">
        <f t="shared" ca="1" si="605"/>
        <v>1888610.7786822992</v>
      </c>
      <c r="C2522" s="42">
        <f t="shared" ca="1" si="606"/>
        <v>1659233.1527636591</v>
      </c>
      <c r="D2522" s="34"/>
      <c r="E2522" s="40">
        <f ca="1">IF(A2522&lt;$B$1,VLOOKUP(A2522,[1]DI!$A$4:$B$15000,2,FALSE),0)</f>
        <v>0</v>
      </c>
      <c r="F2522" s="41">
        <f t="shared" ca="1" si="607"/>
        <v>1</v>
      </c>
      <c r="G2522" s="41">
        <f ca="1">(TRUNC(PRODUCT($F$11:$F2521),16))</f>
        <v>1.69582747295619</v>
      </c>
      <c r="H2522" s="42">
        <f t="shared" ca="1" si="608"/>
        <v>1.59279356520284</v>
      </c>
      <c r="I2522" s="42">
        <f t="shared" ca="1" si="609"/>
        <v>1.0646875499999999</v>
      </c>
      <c r="J2522" s="40">
        <f t="shared" si="618"/>
        <v>3.5999999999999997E-2</v>
      </c>
      <c r="K2522" s="98">
        <f t="shared" si="610"/>
        <v>43840</v>
      </c>
      <c r="L2522" s="43">
        <f t="shared" si="611"/>
        <v>475</v>
      </c>
      <c r="M2522" s="44">
        <f t="shared" si="612"/>
        <v>476</v>
      </c>
      <c r="N2522" s="8">
        <f t="shared" si="613"/>
        <v>1.069086564</v>
      </c>
      <c r="O2522" s="8">
        <f t="shared" ca="1" si="614"/>
        <v>1.1382431550000001</v>
      </c>
      <c r="P2522" s="44">
        <v>0</v>
      </c>
      <c r="Q2522" s="42">
        <f t="shared" ca="1" si="615"/>
        <v>229377.62591864</v>
      </c>
      <c r="R2522" s="42"/>
      <c r="S2522" s="34">
        <f t="shared" si="616"/>
        <v>0</v>
      </c>
      <c r="T2522" s="34"/>
    </row>
    <row r="2523" spans="1:20" x14ac:dyDescent="0.2">
      <c r="A2523" s="38">
        <f t="shared" si="617"/>
        <v>44536</v>
      </c>
      <c r="B2523" s="96">
        <f t="shared" ca="1" si="605"/>
        <v>1888610.7786822992</v>
      </c>
      <c r="C2523" s="42">
        <f t="shared" ca="1" si="606"/>
        <v>1659233.1527636591</v>
      </c>
      <c r="D2523" s="34"/>
      <c r="E2523" s="40">
        <f ca="1">IF(A2523&lt;$B$1,VLOOKUP(A2523,[1]DI!$A$4:$B$15000,2,FALSE),0)</f>
        <v>7.6499999999999999E-2</v>
      </c>
      <c r="F2523" s="41">
        <f t="shared" ca="1" si="607"/>
        <v>1.0002925627795001</v>
      </c>
      <c r="G2523" s="41">
        <f ca="1">(TRUNC(PRODUCT($F$11:$F2522),16))</f>
        <v>1.69582747295619</v>
      </c>
      <c r="H2523" s="42">
        <f t="shared" ca="1" si="608"/>
        <v>1.59279356520284</v>
      </c>
      <c r="I2523" s="42">
        <f t="shared" ca="1" si="609"/>
        <v>1.0646875499999999</v>
      </c>
      <c r="J2523" s="40">
        <f t="shared" si="618"/>
        <v>3.5999999999999997E-2</v>
      </c>
      <c r="K2523" s="98">
        <f t="shared" si="610"/>
        <v>43840</v>
      </c>
      <c r="L2523" s="43">
        <f t="shared" si="611"/>
        <v>476</v>
      </c>
      <c r="M2523" s="44">
        <f t="shared" si="612"/>
        <v>476</v>
      </c>
      <c r="N2523" s="8">
        <f t="shared" si="613"/>
        <v>1.069086564</v>
      </c>
      <c r="O2523" s="8">
        <f t="shared" ca="1" si="614"/>
        <v>1.1382431550000001</v>
      </c>
      <c r="P2523" s="44">
        <v>0</v>
      </c>
      <c r="Q2523" s="42">
        <f t="shared" ca="1" si="615"/>
        <v>229377.62591864</v>
      </c>
      <c r="R2523" s="42"/>
      <c r="S2523" s="34">
        <f t="shared" si="616"/>
        <v>0</v>
      </c>
      <c r="T2523" s="34"/>
    </row>
    <row r="2524" spans="1:20" x14ac:dyDescent="0.2">
      <c r="A2524" s="38">
        <f t="shared" si="617"/>
        <v>44537</v>
      </c>
      <c r="B2524" s="96">
        <f t="shared" ca="1" si="605"/>
        <v>1889428.4554169192</v>
      </c>
      <c r="C2524" s="42">
        <f t="shared" ca="1" si="606"/>
        <v>1659233.1527636591</v>
      </c>
      <c r="D2524" s="34"/>
      <c r="E2524" s="40">
        <f ca="1">IF(A2524&lt;$B$1,VLOOKUP(A2524,[1]DI!$A$4:$B$15000,2,FALSE),0)</f>
        <v>7.6499999999999999E-2</v>
      </c>
      <c r="F2524" s="41">
        <f t="shared" ca="1" si="607"/>
        <v>1.0002925627795001</v>
      </c>
      <c r="G2524" s="41">
        <f ca="1">(TRUNC(PRODUCT($F$11:$F2523),16))</f>
        <v>1.69632360895523</v>
      </c>
      <c r="H2524" s="42">
        <f t="shared" ca="1" si="608"/>
        <v>1.59279356520284</v>
      </c>
      <c r="I2524" s="42">
        <f t="shared" ca="1" si="609"/>
        <v>1.0649990300000001</v>
      </c>
      <c r="J2524" s="40">
        <f t="shared" si="618"/>
        <v>3.5999999999999997E-2</v>
      </c>
      <c r="K2524" s="98">
        <f t="shared" si="610"/>
        <v>43840</v>
      </c>
      <c r="L2524" s="43">
        <f t="shared" si="611"/>
        <v>477</v>
      </c>
      <c r="M2524" s="44">
        <f t="shared" si="612"/>
        <v>477</v>
      </c>
      <c r="N2524" s="8">
        <f t="shared" si="613"/>
        <v>1.069236616</v>
      </c>
      <c r="O2524" s="8">
        <f t="shared" ca="1" si="614"/>
        <v>1.1387359589999999</v>
      </c>
      <c r="P2524" s="44">
        <v>0</v>
      </c>
      <c r="Q2524" s="42">
        <f t="shared" ca="1" si="615"/>
        <v>230195.30265326001</v>
      </c>
      <c r="R2524" s="42"/>
      <c r="S2524" s="34">
        <f t="shared" si="616"/>
        <v>0</v>
      </c>
      <c r="T2524" s="34"/>
    </row>
    <row r="2525" spans="1:20" x14ac:dyDescent="0.2">
      <c r="A2525" s="38">
        <f t="shared" si="617"/>
        <v>44538</v>
      </c>
      <c r="B2525" s="96">
        <f t="shared" ca="1" si="605"/>
        <v>1890246.5021605191</v>
      </c>
      <c r="C2525" s="42">
        <f t="shared" ca="1" si="606"/>
        <v>1659233.1527636591</v>
      </c>
      <c r="D2525" s="34"/>
      <c r="E2525" s="40">
        <f ca="1">IF(A2525&lt;$B$1,VLOOKUP(A2525,[1]DI!$A$4:$B$15000,2,FALSE),0)</f>
        <v>7.6499999999999999E-2</v>
      </c>
      <c r="F2525" s="41">
        <f t="shared" ca="1" si="607"/>
        <v>1.0002925627795001</v>
      </c>
      <c r="G2525" s="41">
        <f ca="1">(TRUNC(PRODUCT($F$11:$F2524),16))</f>
        <v>1.6968198901052001</v>
      </c>
      <c r="H2525" s="42">
        <f t="shared" ca="1" si="608"/>
        <v>1.59279356520284</v>
      </c>
      <c r="I2525" s="42">
        <f t="shared" ca="1" si="609"/>
        <v>1.06531061</v>
      </c>
      <c r="J2525" s="40">
        <f t="shared" si="618"/>
        <v>3.5999999999999997E-2</v>
      </c>
      <c r="K2525" s="98">
        <f t="shared" si="610"/>
        <v>43840</v>
      </c>
      <c r="L2525" s="43">
        <f t="shared" si="611"/>
        <v>478</v>
      </c>
      <c r="M2525" s="44">
        <f t="shared" si="612"/>
        <v>478</v>
      </c>
      <c r="N2525" s="8">
        <f t="shared" si="613"/>
        <v>1.0693866889999999</v>
      </c>
      <c r="O2525" s="8">
        <f t="shared" ca="1" si="614"/>
        <v>1.139228986</v>
      </c>
      <c r="P2525" s="44">
        <v>0</v>
      </c>
      <c r="Q2525" s="42">
        <f t="shared" ca="1" si="615"/>
        <v>231013.34939685999</v>
      </c>
      <c r="R2525" s="42"/>
      <c r="S2525" s="34">
        <f t="shared" si="616"/>
        <v>0</v>
      </c>
      <c r="T2525" s="34"/>
    </row>
    <row r="2526" spans="1:20" x14ac:dyDescent="0.2">
      <c r="A2526" s="38">
        <f t="shared" si="617"/>
        <v>44539</v>
      </c>
      <c r="B2526" s="96">
        <f t="shared" ca="1" si="605"/>
        <v>1891064.9023207892</v>
      </c>
      <c r="C2526" s="42">
        <f t="shared" ca="1" si="606"/>
        <v>1659233.1527636591</v>
      </c>
      <c r="D2526" s="34"/>
      <c r="E2526" s="40">
        <f ca="1">IF(A2526&lt;$B$1,VLOOKUP(A2526,[1]DI!$A$4:$B$15000,2,FALSE),0)</f>
        <v>9.1499999999999998E-2</v>
      </c>
      <c r="F2526" s="41">
        <f t="shared" ca="1" si="607"/>
        <v>1.00034749249252</v>
      </c>
      <c r="G2526" s="41">
        <f ca="1">(TRUNC(PRODUCT($F$11:$F2525),16))</f>
        <v>1.6973163164485601</v>
      </c>
      <c r="H2526" s="42">
        <f t="shared" ca="1" si="608"/>
        <v>1.59279356520284</v>
      </c>
      <c r="I2526" s="42">
        <f t="shared" ca="1" si="609"/>
        <v>1.0656222799999999</v>
      </c>
      <c r="J2526" s="40">
        <f t="shared" si="618"/>
        <v>3.5999999999999997E-2</v>
      </c>
      <c r="K2526" s="98">
        <f t="shared" si="610"/>
        <v>43840</v>
      </c>
      <c r="L2526" s="43">
        <f t="shared" si="611"/>
        <v>479</v>
      </c>
      <c r="M2526" s="44">
        <f t="shared" si="612"/>
        <v>479</v>
      </c>
      <c r="N2526" s="8">
        <f t="shared" si="613"/>
        <v>1.0695367840000001</v>
      </c>
      <c r="O2526" s="8">
        <f t="shared" ca="1" si="614"/>
        <v>1.1397222259999999</v>
      </c>
      <c r="P2526" s="44">
        <v>0</v>
      </c>
      <c r="Q2526" s="42">
        <f t="shared" ca="1" si="615"/>
        <v>231831.74955713001</v>
      </c>
      <c r="R2526" s="42"/>
      <c r="S2526" s="34">
        <f t="shared" si="616"/>
        <v>0</v>
      </c>
      <c r="T2526" s="34"/>
    </row>
    <row r="2527" spans="1:20" x14ac:dyDescent="0.2">
      <c r="A2527" s="38">
        <f t="shared" si="617"/>
        <v>44540</v>
      </c>
      <c r="B2527" s="96">
        <f t="shared" ca="1" si="605"/>
        <v>1891987.5537592792</v>
      </c>
      <c r="C2527" s="42">
        <f t="shared" ca="1" si="606"/>
        <v>1659233.1527636591</v>
      </c>
      <c r="D2527" s="34"/>
      <c r="E2527" s="40">
        <f ca="1">IF(A2527&lt;$B$1,VLOOKUP(A2527,[1]DI!$A$4:$B$15000,2,FALSE),0)</f>
        <v>9.1499999999999998E-2</v>
      </c>
      <c r="F2527" s="41">
        <f t="shared" ca="1" si="607"/>
        <v>1.00034749249252</v>
      </c>
      <c r="G2527" s="41">
        <f ca="1">(TRUNC(PRODUCT($F$11:$F2526),16))</f>
        <v>1.6979061211259601</v>
      </c>
      <c r="H2527" s="42">
        <f t="shared" ca="1" si="608"/>
        <v>1.59279356520284</v>
      </c>
      <c r="I2527" s="42">
        <f t="shared" ca="1" si="609"/>
        <v>1.0659925800000001</v>
      </c>
      <c r="J2527" s="40">
        <f t="shared" si="618"/>
        <v>3.5999999999999997E-2</v>
      </c>
      <c r="K2527" s="98">
        <f t="shared" si="610"/>
        <v>43840</v>
      </c>
      <c r="L2527" s="43">
        <f t="shared" si="611"/>
        <v>480</v>
      </c>
      <c r="M2527" s="44">
        <f t="shared" si="612"/>
        <v>480</v>
      </c>
      <c r="N2527" s="8">
        <f t="shared" si="613"/>
        <v>1.0696868989999999</v>
      </c>
      <c r="O2527" s="8">
        <f t="shared" ca="1" si="614"/>
        <v>1.1402782970000001</v>
      </c>
      <c r="P2527" s="44">
        <v>0</v>
      </c>
      <c r="Q2527" s="42">
        <f t="shared" ca="1" si="615"/>
        <v>232754.40099562</v>
      </c>
      <c r="R2527" s="42"/>
      <c r="S2527" s="34">
        <f t="shared" si="616"/>
        <v>0</v>
      </c>
      <c r="T2527" s="34"/>
    </row>
    <row r="2528" spans="1:20" x14ac:dyDescent="0.2">
      <c r="A2528" s="38">
        <f t="shared" si="617"/>
        <v>44541</v>
      </c>
      <c r="B2528" s="96">
        <f t="shared" ca="1" si="605"/>
        <v>1892910.6415760892</v>
      </c>
      <c r="C2528" s="42">
        <f t="shared" ca="1" si="606"/>
        <v>1659233.1527636591</v>
      </c>
      <c r="D2528" s="34"/>
      <c r="E2528" s="40">
        <f ca="1">IF(A2528&lt;$B$1,VLOOKUP(A2528,[1]DI!$A$4:$B$15000,2,FALSE),0)</f>
        <v>0</v>
      </c>
      <c r="F2528" s="41">
        <f t="shared" ca="1" si="607"/>
        <v>1</v>
      </c>
      <c r="G2528" s="41">
        <f ca="1">(TRUNC(PRODUCT($F$11:$F2527),16))</f>
        <v>1.69849613075605</v>
      </c>
      <c r="H2528" s="42">
        <f t="shared" ca="1" si="608"/>
        <v>1.59279356520284</v>
      </c>
      <c r="I2528" s="42">
        <f t="shared" ca="1" si="609"/>
        <v>1.0663629999999999</v>
      </c>
      <c r="J2528" s="40">
        <f t="shared" si="618"/>
        <v>3.5999999999999997E-2</v>
      </c>
      <c r="K2528" s="98">
        <f t="shared" si="610"/>
        <v>43840</v>
      </c>
      <c r="L2528" s="43">
        <f t="shared" si="611"/>
        <v>480</v>
      </c>
      <c r="M2528" s="44">
        <f t="shared" si="612"/>
        <v>481</v>
      </c>
      <c r="N2528" s="8">
        <f t="shared" si="613"/>
        <v>1.069837036</v>
      </c>
      <c r="O2528" s="8">
        <f t="shared" ca="1" si="614"/>
        <v>1.1408346309999999</v>
      </c>
      <c r="P2528" s="44">
        <v>0</v>
      </c>
      <c r="Q2528" s="42">
        <f t="shared" ca="1" si="615"/>
        <v>233677.48881243001</v>
      </c>
      <c r="R2528" s="42"/>
      <c r="S2528" s="34">
        <f t="shared" si="616"/>
        <v>0</v>
      </c>
      <c r="T2528" s="34"/>
    </row>
    <row r="2529" spans="1:20" x14ac:dyDescent="0.2">
      <c r="A2529" s="38">
        <f t="shared" si="617"/>
        <v>44542</v>
      </c>
      <c r="B2529" s="96">
        <f t="shared" ca="1" si="605"/>
        <v>1892910.6415760892</v>
      </c>
      <c r="C2529" s="42">
        <f t="shared" ca="1" si="606"/>
        <v>1659233.1527636591</v>
      </c>
      <c r="D2529" s="34"/>
      <c r="E2529" s="40">
        <f ca="1">IF(A2529&lt;$B$1,VLOOKUP(A2529,[1]DI!$A$4:$B$15000,2,FALSE),0)</f>
        <v>0</v>
      </c>
      <c r="F2529" s="41">
        <f t="shared" ca="1" si="607"/>
        <v>1</v>
      </c>
      <c r="G2529" s="41">
        <f ca="1">(TRUNC(PRODUCT($F$11:$F2528),16))</f>
        <v>1.69849613075605</v>
      </c>
      <c r="H2529" s="42">
        <f t="shared" ca="1" si="608"/>
        <v>1.59279356520284</v>
      </c>
      <c r="I2529" s="42">
        <f t="shared" ca="1" si="609"/>
        <v>1.0663629999999999</v>
      </c>
      <c r="J2529" s="40">
        <f t="shared" si="618"/>
        <v>3.5999999999999997E-2</v>
      </c>
      <c r="K2529" s="98">
        <f t="shared" si="610"/>
        <v>43840</v>
      </c>
      <c r="L2529" s="43">
        <f t="shared" si="611"/>
        <v>480</v>
      </c>
      <c r="M2529" s="44">
        <f t="shared" si="612"/>
        <v>481</v>
      </c>
      <c r="N2529" s="8">
        <f t="shared" si="613"/>
        <v>1.069837036</v>
      </c>
      <c r="O2529" s="8">
        <f t="shared" ca="1" si="614"/>
        <v>1.1408346309999999</v>
      </c>
      <c r="P2529" s="44">
        <v>0</v>
      </c>
      <c r="Q2529" s="42">
        <f t="shared" ca="1" si="615"/>
        <v>233677.48881243001</v>
      </c>
      <c r="R2529" s="42"/>
      <c r="S2529" s="34">
        <f t="shared" si="616"/>
        <v>0</v>
      </c>
      <c r="T2529" s="34"/>
    </row>
    <row r="2530" spans="1:20" x14ac:dyDescent="0.2">
      <c r="A2530" s="38">
        <f t="shared" si="617"/>
        <v>44543</v>
      </c>
      <c r="B2530" s="96">
        <f t="shared" ca="1" si="605"/>
        <v>1892910.6415760892</v>
      </c>
      <c r="C2530" s="42">
        <f t="shared" ca="1" si="606"/>
        <v>1659233.1527636591</v>
      </c>
      <c r="D2530" s="34"/>
      <c r="E2530" s="40">
        <f ca="1">IF(A2530&lt;$B$1,VLOOKUP(A2530,[1]DI!$A$4:$B$15000,2,FALSE),0)</f>
        <v>9.1499999999999998E-2</v>
      </c>
      <c r="F2530" s="41">
        <f t="shared" ca="1" si="607"/>
        <v>1.00034749249252</v>
      </c>
      <c r="G2530" s="41">
        <f ca="1">(TRUNC(PRODUCT($F$11:$F2529),16))</f>
        <v>1.69849613075605</v>
      </c>
      <c r="H2530" s="42">
        <f t="shared" ca="1" si="608"/>
        <v>1.59279356520284</v>
      </c>
      <c r="I2530" s="42">
        <f t="shared" ca="1" si="609"/>
        <v>1.0663629999999999</v>
      </c>
      <c r="J2530" s="40">
        <f t="shared" si="618"/>
        <v>3.5999999999999997E-2</v>
      </c>
      <c r="K2530" s="98">
        <f t="shared" si="610"/>
        <v>43840</v>
      </c>
      <c r="L2530" s="43">
        <f t="shared" si="611"/>
        <v>481</v>
      </c>
      <c r="M2530" s="44">
        <f t="shared" si="612"/>
        <v>481</v>
      </c>
      <c r="N2530" s="8">
        <f t="shared" si="613"/>
        <v>1.069837036</v>
      </c>
      <c r="O2530" s="8">
        <f t="shared" ca="1" si="614"/>
        <v>1.1408346309999999</v>
      </c>
      <c r="P2530" s="44">
        <v>0</v>
      </c>
      <c r="Q2530" s="42">
        <f t="shared" ca="1" si="615"/>
        <v>233677.48881243001</v>
      </c>
      <c r="R2530" s="42"/>
      <c r="S2530" s="34">
        <f t="shared" si="616"/>
        <v>0</v>
      </c>
      <c r="T2530" s="34"/>
    </row>
    <row r="2531" spans="1:20" x14ac:dyDescent="0.2">
      <c r="A2531" s="38">
        <f t="shared" si="617"/>
        <v>44544</v>
      </c>
      <c r="B2531" s="96">
        <f t="shared" ca="1" si="605"/>
        <v>1893834.2006151192</v>
      </c>
      <c r="C2531" s="42">
        <f t="shared" ca="1" si="606"/>
        <v>1659233.1527636591</v>
      </c>
      <c r="D2531" s="34"/>
      <c r="E2531" s="40">
        <v>9.1499999999999998E-2</v>
      </c>
      <c r="F2531" s="41">
        <f t="shared" si="607"/>
        <v>1.00034749249252</v>
      </c>
      <c r="G2531" s="41">
        <f ca="1">(TRUNC(PRODUCT($F$11:$F2530),16))</f>
        <v>1.69908634541006</v>
      </c>
      <c r="H2531" s="42">
        <f t="shared" ca="1" si="608"/>
        <v>1.59279356520284</v>
      </c>
      <c r="I2531" s="42">
        <f t="shared" ca="1" si="609"/>
        <v>1.0667335600000001</v>
      </c>
      <c r="J2531" s="40">
        <f t="shared" si="618"/>
        <v>3.5999999999999997E-2</v>
      </c>
      <c r="K2531" s="98">
        <f t="shared" si="610"/>
        <v>43840</v>
      </c>
      <c r="L2531" s="43">
        <f t="shared" si="611"/>
        <v>482</v>
      </c>
      <c r="M2531" s="44">
        <f t="shared" si="612"/>
        <v>482</v>
      </c>
      <c r="N2531" s="8">
        <f t="shared" si="613"/>
        <v>1.0699871940000001</v>
      </c>
      <c r="O2531" s="8">
        <f t="shared" ca="1" si="614"/>
        <v>1.141391249</v>
      </c>
      <c r="P2531" s="44">
        <v>0</v>
      </c>
      <c r="Q2531" s="42">
        <f t="shared" ca="1" si="615"/>
        <v>234601.04785146</v>
      </c>
      <c r="R2531" s="42"/>
      <c r="S2531" s="34">
        <f t="shared" si="616"/>
        <v>0</v>
      </c>
      <c r="T2531" s="34"/>
    </row>
    <row r="2532" spans="1:20" x14ac:dyDescent="0.2">
      <c r="A2532" s="38">
        <f t="shared" si="617"/>
        <v>44545</v>
      </c>
      <c r="B2532" s="96">
        <f t="shared" ca="1" si="605"/>
        <v>1894758.1910547591</v>
      </c>
      <c r="C2532" s="42">
        <f t="shared" ca="1" si="606"/>
        <v>1659233.1527636591</v>
      </c>
      <c r="D2532" s="34"/>
      <c r="E2532" s="40">
        <v>9.1499999999999998E-2</v>
      </c>
      <c r="F2532" s="41">
        <f t="shared" si="607"/>
        <v>1.00034749249252</v>
      </c>
      <c r="G2532" s="41">
        <f ca="1">(TRUNC(PRODUCT($F$11:$F2531),16))</f>
        <v>1.6996767651592399</v>
      </c>
      <c r="H2532" s="42">
        <f t="shared" ca="1" si="608"/>
        <v>1.59279356520284</v>
      </c>
      <c r="I2532" s="42">
        <f t="shared" ca="1" si="609"/>
        <v>1.0671042399999999</v>
      </c>
      <c r="J2532" s="40">
        <f t="shared" si="618"/>
        <v>3.5999999999999997E-2</v>
      </c>
      <c r="K2532" s="98">
        <f t="shared" si="610"/>
        <v>43840</v>
      </c>
      <c r="L2532" s="43">
        <f t="shared" si="611"/>
        <v>483</v>
      </c>
      <c r="M2532" s="44">
        <f t="shared" si="612"/>
        <v>483</v>
      </c>
      <c r="N2532" s="8">
        <f t="shared" si="613"/>
        <v>1.070137372</v>
      </c>
      <c r="O2532" s="8">
        <f t="shared" ca="1" si="614"/>
        <v>1.141948127</v>
      </c>
      <c r="P2532" s="44">
        <v>0</v>
      </c>
      <c r="Q2532" s="42">
        <f t="shared" ca="1" si="615"/>
        <v>235525.03829110001</v>
      </c>
      <c r="R2532" s="42"/>
      <c r="S2532" s="34">
        <f t="shared" si="616"/>
        <v>0</v>
      </c>
      <c r="T2532" s="34"/>
    </row>
    <row r="2533" spans="1:20" x14ac:dyDescent="0.2">
      <c r="A2533" s="38">
        <f t="shared" si="617"/>
        <v>44546</v>
      </c>
      <c r="B2533" s="96">
        <f t="shared" ca="1" si="605"/>
        <v>1895682.6361242891</v>
      </c>
      <c r="C2533" s="42">
        <f t="shared" ca="1" si="606"/>
        <v>1659233.1527636591</v>
      </c>
      <c r="D2533" s="34"/>
      <c r="E2533" s="40">
        <v>9.1499999999999998E-2</v>
      </c>
      <c r="F2533" s="41">
        <f t="shared" si="607"/>
        <v>1.00034749249252</v>
      </c>
      <c r="G2533" s="41">
        <f ca="1">(TRUNC(PRODUCT($F$11:$F2532),16))</f>
        <v>1.70026739007484</v>
      </c>
      <c r="H2533" s="42">
        <f t="shared" ca="1" si="608"/>
        <v>1.59279356520284</v>
      </c>
      <c r="I2533" s="42">
        <f t="shared" ca="1" si="609"/>
        <v>1.0674750500000001</v>
      </c>
      <c r="J2533" s="40">
        <f t="shared" si="618"/>
        <v>3.5999999999999997E-2</v>
      </c>
      <c r="K2533" s="98">
        <f t="shared" si="610"/>
        <v>43840</v>
      </c>
      <c r="L2533" s="43">
        <f t="shared" si="611"/>
        <v>484</v>
      </c>
      <c r="M2533" s="44">
        <f t="shared" si="612"/>
        <v>484</v>
      </c>
      <c r="N2533" s="8">
        <f t="shared" si="613"/>
        <v>1.070287572</v>
      </c>
      <c r="O2533" s="8">
        <f t="shared" ca="1" si="614"/>
        <v>1.1425052790000001</v>
      </c>
      <c r="P2533" s="44">
        <v>0</v>
      </c>
      <c r="Q2533" s="42">
        <f t="shared" ca="1" si="615"/>
        <v>236449.48336062999</v>
      </c>
      <c r="R2533" s="42"/>
      <c r="S2533" s="34">
        <f t="shared" si="616"/>
        <v>0</v>
      </c>
      <c r="T2533" s="34"/>
    </row>
    <row r="2534" spans="1:20" x14ac:dyDescent="0.2">
      <c r="A2534" s="38">
        <f t="shared" si="617"/>
        <v>44547</v>
      </c>
      <c r="B2534" s="96">
        <f t="shared" ca="1" si="605"/>
        <v>1896607.5358236991</v>
      </c>
      <c r="C2534" s="42">
        <f t="shared" ca="1" si="606"/>
        <v>1659233.1527636591</v>
      </c>
      <c r="D2534" s="34"/>
      <c r="E2534" s="40">
        <v>9.1499999999999998E-2</v>
      </c>
      <c r="F2534" s="41">
        <f t="shared" si="607"/>
        <v>1.00034749249252</v>
      </c>
      <c r="G2534" s="41">
        <f ca="1">(TRUNC(PRODUCT($F$11:$F2533),16))</f>
        <v>1.7008582202281699</v>
      </c>
      <c r="H2534" s="42">
        <f t="shared" ca="1" si="608"/>
        <v>1.59279356520284</v>
      </c>
      <c r="I2534" s="42">
        <f t="shared" ca="1" si="609"/>
        <v>1.0678459899999999</v>
      </c>
      <c r="J2534" s="40">
        <f t="shared" si="618"/>
        <v>3.5999999999999997E-2</v>
      </c>
      <c r="K2534" s="98">
        <f t="shared" si="610"/>
        <v>43840</v>
      </c>
      <c r="L2534" s="43">
        <f t="shared" si="611"/>
        <v>485</v>
      </c>
      <c r="M2534" s="44">
        <f t="shared" si="612"/>
        <v>485</v>
      </c>
      <c r="N2534" s="8">
        <f t="shared" si="613"/>
        <v>1.070437793</v>
      </c>
      <c r="O2534" s="8">
        <f t="shared" ca="1" si="614"/>
        <v>1.143062705</v>
      </c>
      <c r="P2534" s="44">
        <v>0</v>
      </c>
      <c r="Q2534" s="42">
        <f t="shared" ca="1" si="615"/>
        <v>237374.38306004001</v>
      </c>
      <c r="R2534" s="42"/>
      <c r="S2534" s="34">
        <f t="shared" si="616"/>
        <v>0</v>
      </c>
      <c r="T2534" s="34"/>
    </row>
    <row r="2535" spans="1:20" x14ac:dyDescent="0.2">
      <c r="A2535" s="38">
        <f t="shared" si="617"/>
        <v>44548</v>
      </c>
      <c r="B2535" s="96">
        <f t="shared" ca="1" si="605"/>
        <v>1897532.8868345292</v>
      </c>
      <c r="C2535" s="42">
        <f t="shared" ca="1" si="606"/>
        <v>1659233.1527636591</v>
      </c>
      <c r="D2535" s="34"/>
      <c r="E2535" s="40">
        <f ca="1">IF(A2535&lt;$B$1,VLOOKUP(A2535,[1]DI!$A$4:$B$15000,2,FALSE),0)</f>
        <v>0</v>
      </c>
      <c r="F2535" s="41">
        <f t="shared" ca="1" si="607"/>
        <v>1</v>
      </c>
      <c r="G2535" s="41">
        <f ca="1">(TRUNC(PRODUCT($F$11:$F2534),16))</f>
        <v>1.7014492556905401</v>
      </c>
      <c r="H2535" s="42">
        <f t="shared" ca="1" si="608"/>
        <v>1.59279356520284</v>
      </c>
      <c r="I2535" s="42">
        <f t="shared" ca="1" si="609"/>
        <v>1.0682170600000001</v>
      </c>
      <c r="J2535" s="40">
        <f t="shared" si="618"/>
        <v>3.5999999999999997E-2</v>
      </c>
      <c r="K2535" s="98">
        <f t="shared" si="610"/>
        <v>43840</v>
      </c>
      <c r="L2535" s="43">
        <f t="shared" si="611"/>
        <v>485</v>
      </c>
      <c r="M2535" s="44">
        <f t="shared" si="612"/>
        <v>486</v>
      </c>
      <c r="N2535" s="8">
        <f t="shared" si="613"/>
        <v>1.0705880350000001</v>
      </c>
      <c r="O2535" s="8">
        <f t="shared" ca="1" si="614"/>
        <v>1.1436204029999999</v>
      </c>
      <c r="P2535" s="44">
        <v>0</v>
      </c>
      <c r="Q2535" s="42">
        <f t="shared" ca="1" si="615"/>
        <v>238299.73407087001</v>
      </c>
      <c r="R2535" s="42"/>
      <c r="S2535" s="34">
        <f t="shared" si="616"/>
        <v>0</v>
      </c>
      <c r="T2535" s="34"/>
    </row>
    <row r="2536" spans="1:20" x14ac:dyDescent="0.2">
      <c r="A2536" s="38">
        <f t="shared" si="617"/>
        <v>44549</v>
      </c>
      <c r="B2536" s="96">
        <f t="shared" ca="1" si="605"/>
        <v>1897532.8868345292</v>
      </c>
      <c r="C2536" s="42">
        <f t="shared" ca="1" si="606"/>
        <v>1659233.1527636591</v>
      </c>
      <c r="D2536" s="34"/>
      <c r="E2536" s="40">
        <f ca="1">IF(A2536&lt;$B$1,VLOOKUP(A2536,[1]DI!$A$4:$B$15000,2,FALSE),0)</f>
        <v>0</v>
      </c>
      <c r="F2536" s="41">
        <f t="shared" ca="1" si="607"/>
        <v>1</v>
      </c>
      <c r="G2536" s="41">
        <f ca="1">(TRUNC(PRODUCT($F$11:$F2535),16))</f>
        <v>1.7014492556905401</v>
      </c>
      <c r="H2536" s="42">
        <f t="shared" ca="1" si="608"/>
        <v>1.59279356520284</v>
      </c>
      <c r="I2536" s="42">
        <f t="shared" ca="1" si="609"/>
        <v>1.0682170600000001</v>
      </c>
      <c r="J2536" s="40">
        <f t="shared" si="618"/>
        <v>3.5999999999999997E-2</v>
      </c>
      <c r="K2536" s="98">
        <f t="shared" si="610"/>
        <v>43840</v>
      </c>
      <c r="L2536" s="43">
        <f t="shared" si="611"/>
        <v>485</v>
      </c>
      <c r="M2536" s="44">
        <f t="shared" si="612"/>
        <v>486</v>
      </c>
      <c r="N2536" s="8">
        <f t="shared" si="613"/>
        <v>1.0705880350000001</v>
      </c>
      <c r="O2536" s="8">
        <f t="shared" ca="1" si="614"/>
        <v>1.1436204029999999</v>
      </c>
      <c r="P2536" s="44">
        <v>0</v>
      </c>
      <c r="Q2536" s="42">
        <f t="shared" ca="1" si="615"/>
        <v>238299.73407087001</v>
      </c>
      <c r="R2536" s="42"/>
      <c r="S2536" s="34">
        <f t="shared" si="616"/>
        <v>0</v>
      </c>
      <c r="T2536" s="34"/>
    </row>
    <row r="2537" spans="1:20" x14ac:dyDescent="0.2">
      <c r="A2537" s="38">
        <f t="shared" si="617"/>
        <v>44550</v>
      </c>
      <c r="B2537" s="96">
        <f t="shared" ca="1" si="605"/>
        <v>1897532.8868345292</v>
      </c>
      <c r="C2537" s="42">
        <f t="shared" ca="1" si="606"/>
        <v>1659233.1527636591</v>
      </c>
      <c r="D2537" s="34"/>
      <c r="E2537" s="40">
        <v>9.1499999999999998E-2</v>
      </c>
      <c r="F2537" s="41">
        <f t="shared" si="607"/>
        <v>1.00034749249252</v>
      </c>
      <c r="G2537" s="41">
        <f ca="1">(TRUNC(PRODUCT($F$11:$F2536),16))</f>
        <v>1.7014492556905401</v>
      </c>
      <c r="H2537" s="42">
        <f t="shared" ca="1" si="608"/>
        <v>1.59279356520284</v>
      </c>
      <c r="I2537" s="42">
        <f t="shared" ca="1" si="609"/>
        <v>1.0682170600000001</v>
      </c>
      <c r="J2537" s="40">
        <f t="shared" si="618"/>
        <v>3.5999999999999997E-2</v>
      </c>
      <c r="K2537" s="98">
        <f t="shared" si="610"/>
        <v>43840</v>
      </c>
      <c r="L2537" s="43">
        <f t="shared" si="611"/>
        <v>486</v>
      </c>
      <c r="M2537" s="44">
        <f t="shared" si="612"/>
        <v>486</v>
      </c>
      <c r="N2537" s="8">
        <f t="shared" si="613"/>
        <v>1.0705880350000001</v>
      </c>
      <c r="O2537" s="8">
        <f t="shared" ca="1" si="614"/>
        <v>1.1436204029999999</v>
      </c>
      <c r="P2537" s="44">
        <v>0</v>
      </c>
      <c r="Q2537" s="42">
        <f t="shared" ca="1" si="615"/>
        <v>238299.73407087001</v>
      </c>
      <c r="R2537" s="42"/>
      <c r="S2537" s="34">
        <f t="shared" si="616"/>
        <v>0</v>
      </c>
      <c r="T2537" s="34"/>
    </row>
    <row r="2538" spans="1:20" x14ac:dyDescent="0.2">
      <c r="A2538" s="38">
        <f t="shared" si="617"/>
        <v>44551</v>
      </c>
      <c r="B2538" s="96">
        <f t="shared" ca="1" si="605"/>
        <v>1898458.6924752491</v>
      </c>
      <c r="C2538" s="42">
        <f t="shared" ca="1" si="606"/>
        <v>1659233.1527636591</v>
      </c>
      <c r="D2538" s="34"/>
      <c r="E2538" s="40">
        <v>9.1499999999999998E-2</v>
      </c>
      <c r="F2538" s="41">
        <f t="shared" si="607"/>
        <v>1.00034749249252</v>
      </c>
      <c r="G2538" s="41">
        <f ca="1">(TRUNC(PRODUCT($F$11:$F2537),16))</f>
        <v>1.7020404965333</v>
      </c>
      <c r="H2538" s="42">
        <f t="shared" ca="1" si="608"/>
        <v>1.59279356520284</v>
      </c>
      <c r="I2538" s="42">
        <f t="shared" ca="1" si="609"/>
        <v>1.0685882600000001</v>
      </c>
      <c r="J2538" s="40">
        <f t="shared" si="618"/>
        <v>3.5999999999999997E-2</v>
      </c>
      <c r="K2538" s="98">
        <f t="shared" si="610"/>
        <v>43840</v>
      </c>
      <c r="L2538" s="43">
        <f t="shared" si="611"/>
        <v>487</v>
      </c>
      <c r="M2538" s="44">
        <f t="shared" si="612"/>
        <v>487</v>
      </c>
      <c r="N2538" s="8">
        <f t="shared" si="613"/>
        <v>1.070738298</v>
      </c>
      <c r="O2538" s="8">
        <f t="shared" ca="1" si="614"/>
        <v>1.1441783750000001</v>
      </c>
      <c r="P2538" s="44">
        <v>0</v>
      </c>
      <c r="Q2538" s="42">
        <f t="shared" ca="1" si="615"/>
        <v>239225.53971159001</v>
      </c>
      <c r="R2538" s="42"/>
      <c r="S2538" s="34">
        <f t="shared" si="616"/>
        <v>0</v>
      </c>
      <c r="T2538" s="34"/>
    </row>
    <row r="2539" spans="1:20" x14ac:dyDescent="0.2">
      <c r="A2539" s="38">
        <f t="shared" si="617"/>
        <v>44552</v>
      </c>
      <c r="B2539" s="96">
        <f t="shared" ca="1" si="605"/>
        <v>1899384.9328350492</v>
      </c>
      <c r="C2539" s="42">
        <f t="shared" ca="1" si="606"/>
        <v>1659233.1527636591</v>
      </c>
      <c r="D2539" s="34"/>
      <c r="E2539" s="40">
        <f ca="1">IF(A2539&lt;$B$1,VLOOKUP(A2539,[1]DI!$A$4:$B$15000,2,FALSE),0)</f>
        <v>9.1499999999999998E-2</v>
      </c>
      <c r="F2539" s="41">
        <f t="shared" ca="1" si="607"/>
        <v>1.00034749249252</v>
      </c>
      <c r="G2539" s="41">
        <f ca="1">(TRUNC(PRODUCT($F$11:$F2538),16))</f>
        <v>1.7026319428278101</v>
      </c>
      <c r="H2539" s="42">
        <f t="shared" ca="1" si="608"/>
        <v>1.59279356520284</v>
      </c>
      <c r="I2539" s="42">
        <f t="shared" ca="1" si="609"/>
        <v>1.06895958</v>
      </c>
      <c r="J2539" s="40">
        <f t="shared" si="618"/>
        <v>3.5999999999999997E-2</v>
      </c>
      <c r="K2539" s="98">
        <f t="shared" si="610"/>
        <v>43840</v>
      </c>
      <c r="L2539" s="43">
        <f t="shared" si="611"/>
        <v>488</v>
      </c>
      <c r="M2539" s="44">
        <f t="shared" si="612"/>
        <v>488</v>
      </c>
      <c r="N2539" s="8">
        <f t="shared" si="613"/>
        <v>1.070888582</v>
      </c>
      <c r="O2539" s="8">
        <f t="shared" ca="1" si="614"/>
        <v>1.144736609</v>
      </c>
      <c r="P2539" s="44">
        <v>0</v>
      </c>
      <c r="Q2539" s="42">
        <f t="shared" ca="1" si="615"/>
        <v>240151.78007139001</v>
      </c>
      <c r="R2539" s="42"/>
      <c r="S2539" s="34">
        <f t="shared" si="616"/>
        <v>0</v>
      </c>
      <c r="T2539" s="34"/>
    </row>
    <row r="2540" spans="1:20" x14ac:dyDescent="0.2">
      <c r="A2540" s="38">
        <f t="shared" si="617"/>
        <v>44553</v>
      </c>
      <c r="B2540" s="96">
        <f t="shared" ca="1" si="605"/>
        <v>1900311.6460762993</v>
      </c>
      <c r="C2540" s="42">
        <f t="shared" ca="1" si="606"/>
        <v>1659233.1527636591</v>
      </c>
      <c r="D2540" s="34"/>
      <c r="E2540" s="40">
        <f ca="1">IF(A2540&lt;$B$1,VLOOKUP(A2540,[1]DI!$A$4:$B$15000,2,FALSE),0)</f>
        <v>9.1499999999999998E-2</v>
      </c>
      <c r="F2540" s="41">
        <f t="shared" ca="1" si="607"/>
        <v>1.00034749249252</v>
      </c>
      <c r="G2540" s="41">
        <f ca="1">(TRUNC(PRODUCT($F$11:$F2539),16))</f>
        <v>1.7032235946454599</v>
      </c>
      <c r="H2540" s="42">
        <f t="shared" ca="1" si="608"/>
        <v>1.59279356520284</v>
      </c>
      <c r="I2540" s="42">
        <f t="shared" ca="1" si="609"/>
        <v>1.06933104</v>
      </c>
      <c r="J2540" s="40">
        <f t="shared" si="618"/>
        <v>3.5999999999999997E-2</v>
      </c>
      <c r="K2540" s="98">
        <f t="shared" si="610"/>
        <v>43840</v>
      </c>
      <c r="L2540" s="43">
        <f t="shared" si="611"/>
        <v>489</v>
      </c>
      <c r="M2540" s="44">
        <f t="shared" si="612"/>
        <v>489</v>
      </c>
      <c r="N2540" s="8">
        <f t="shared" si="613"/>
        <v>1.0710388879999999</v>
      </c>
      <c r="O2540" s="8">
        <f t="shared" ca="1" si="614"/>
        <v>1.1452951280000001</v>
      </c>
      <c r="P2540" s="44">
        <v>0</v>
      </c>
      <c r="Q2540" s="42">
        <f t="shared" ca="1" si="615"/>
        <v>241078.49331264</v>
      </c>
      <c r="R2540" s="42"/>
      <c r="S2540" s="34">
        <f t="shared" si="616"/>
        <v>0</v>
      </c>
      <c r="T2540" s="34"/>
    </row>
    <row r="2541" spans="1:20" x14ac:dyDescent="0.2">
      <c r="A2541" s="38">
        <f t="shared" si="617"/>
        <v>44554</v>
      </c>
      <c r="B2541" s="96">
        <f t="shared" ca="1" si="605"/>
        <v>1901238.7940366291</v>
      </c>
      <c r="C2541" s="42">
        <f t="shared" ca="1" si="606"/>
        <v>1659233.1527636591</v>
      </c>
      <c r="D2541" s="34"/>
      <c r="E2541" s="40">
        <f ca="1">IF(A2541&lt;$B$1,VLOOKUP(A2541,[1]DI!$A$4:$B$15000,2,FALSE),0)</f>
        <v>9.1499999999999998E-2</v>
      </c>
      <c r="F2541" s="41">
        <f t="shared" ca="1" si="607"/>
        <v>1.00034749249252</v>
      </c>
      <c r="G2541" s="41">
        <f ca="1">(TRUNC(PRODUCT($F$11:$F2540),16))</f>
        <v>1.70381545205769</v>
      </c>
      <c r="H2541" s="42">
        <f t="shared" ca="1" si="608"/>
        <v>1.59279356520284</v>
      </c>
      <c r="I2541" s="42">
        <f t="shared" ca="1" si="609"/>
        <v>1.0697026199999999</v>
      </c>
      <c r="J2541" s="40">
        <f t="shared" si="618"/>
        <v>3.5999999999999997E-2</v>
      </c>
      <c r="K2541" s="98">
        <f t="shared" si="610"/>
        <v>43840</v>
      </c>
      <c r="L2541" s="43">
        <f t="shared" si="611"/>
        <v>490</v>
      </c>
      <c r="M2541" s="44">
        <f t="shared" si="612"/>
        <v>490</v>
      </c>
      <c r="N2541" s="8">
        <f t="shared" si="613"/>
        <v>1.0711892139999999</v>
      </c>
      <c r="O2541" s="8">
        <f t="shared" ca="1" si="614"/>
        <v>1.1458539089999999</v>
      </c>
      <c r="P2541" s="44">
        <v>0</v>
      </c>
      <c r="Q2541" s="42">
        <f t="shared" ca="1" si="615"/>
        <v>242005.64127297001</v>
      </c>
      <c r="R2541" s="42"/>
      <c r="S2541" s="34">
        <f t="shared" si="616"/>
        <v>0</v>
      </c>
      <c r="T2541" s="34"/>
    </row>
    <row r="2542" spans="1:20" x14ac:dyDescent="0.2">
      <c r="A2542" s="38">
        <f t="shared" si="617"/>
        <v>44555</v>
      </c>
      <c r="B2542" s="96">
        <f t="shared" ca="1" si="605"/>
        <v>1902166.4148784091</v>
      </c>
      <c r="C2542" s="42">
        <f t="shared" ca="1" si="606"/>
        <v>1659233.1527636591</v>
      </c>
      <c r="D2542" s="34"/>
      <c r="E2542" s="40">
        <f ca="1">IF(A2542&lt;$B$1,VLOOKUP(A2542,[1]DI!$A$4:$B$15000,2,FALSE),0)</f>
        <v>0</v>
      </c>
      <c r="F2542" s="41">
        <f t="shared" ca="1" si="607"/>
        <v>1</v>
      </c>
      <c r="G2542" s="41">
        <f ca="1">(TRUNC(PRODUCT($F$11:$F2541),16))</f>
        <v>1.7044075151359099</v>
      </c>
      <c r="H2542" s="42">
        <f t="shared" ca="1" si="608"/>
        <v>1.59279356520284</v>
      </c>
      <c r="I2542" s="42">
        <f t="shared" ca="1" si="609"/>
        <v>1.0700743399999999</v>
      </c>
      <c r="J2542" s="40">
        <f t="shared" si="618"/>
        <v>3.5999999999999997E-2</v>
      </c>
      <c r="K2542" s="98">
        <f t="shared" si="610"/>
        <v>43840</v>
      </c>
      <c r="L2542" s="43">
        <f t="shared" si="611"/>
        <v>490</v>
      </c>
      <c r="M2542" s="44">
        <f t="shared" si="612"/>
        <v>491</v>
      </c>
      <c r="N2542" s="8">
        <f t="shared" si="613"/>
        <v>1.0713395619999999</v>
      </c>
      <c r="O2542" s="8">
        <f t="shared" ca="1" si="614"/>
        <v>1.1464129750000001</v>
      </c>
      <c r="P2542" s="44">
        <v>0</v>
      </c>
      <c r="Q2542" s="42">
        <f t="shared" ca="1" si="615"/>
        <v>242933.26211474999</v>
      </c>
      <c r="R2542" s="42"/>
      <c r="S2542" s="34">
        <f t="shared" si="616"/>
        <v>0</v>
      </c>
      <c r="T2542" s="34"/>
    </row>
    <row r="2543" spans="1:20" x14ac:dyDescent="0.2">
      <c r="A2543" s="38">
        <f t="shared" si="617"/>
        <v>44556</v>
      </c>
      <c r="B2543" s="96">
        <f t="shared" ca="1" si="605"/>
        <v>1902166.4148784091</v>
      </c>
      <c r="C2543" s="42">
        <f t="shared" ca="1" si="606"/>
        <v>1659233.1527636591</v>
      </c>
      <c r="D2543" s="34"/>
      <c r="E2543" s="40">
        <f ca="1">IF(A2543&lt;$B$1,VLOOKUP(A2543,[1]DI!$A$4:$B$15000,2,FALSE),0)</f>
        <v>0</v>
      </c>
      <c r="F2543" s="41">
        <f t="shared" ca="1" si="607"/>
        <v>1</v>
      </c>
      <c r="G2543" s="41">
        <f ca="1">(TRUNC(PRODUCT($F$11:$F2542),16))</f>
        <v>1.7044075151359099</v>
      </c>
      <c r="H2543" s="42">
        <f t="shared" ca="1" si="608"/>
        <v>1.59279356520284</v>
      </c>
      <c r="I2543" s="42">
        <f t="shared" ca="1" si="609"/>
        <v>1.0700743399999999</v>
      </c>
      <c r="J2543" s="40">
        <f t="shared" si="618"/>
        <v>3.5999999999999997E-2</v>
      </c>
      <c r="K2543" s="98">
        <f t="shared" si="610"/>
        <v>43840</v>
      </c>
      <c r="L2543" s="43">
        <f t="shared" si="611"/>
        <v>490</v>
      </c>
      <c r="M2543" s="44">
        <f t="shared" si="612"/>
        <v>491</v>
      </c>
      <c r="N2543" s="8">
        <f t="shared" si="613"/>
        <v>1.0713395619999999</v>
      </c>
      <c r="O2543" s="8">
        <f t="shared" ca="1" si="614"/>
        <v>1.1464129750000001</v>
      </c>
      <c r="P2543" s="44">
        <v>0</v>
      </c>
      <c r="Q2543" s="42">
        <f t="shared" ca="1" si="615"/>
        <v>242933.26211474999</v>
      </c>
      <c r="R2543" s="42"/>
      <c r="S2543" s="34">
        <f t="shared" si="616"/>
        <v>0</v>
      </c>
      <c r="T2543" s="34"/>
    </row>
    <row r="2544" spans="1:20" x14ac:dyDescent="0.2">
      <c r="A2544" s="38">
        <f t="shared" si="617"/>
        <v>44557</v>
      </c>
      <c r="B2544" s="96">
        <f t="shared" ca="1" si="605"/>
        <v>1902166.4148784091</v>
      </c>
      <c r="C2544" s="42">
        <f t="shared" ca="1" si="606"/>
        <v>1659233.1527636591</v>
      </c>
      <c r="D2544" s="34"/>
      <c r="E2544" s="40">
        <f ca="1">IF(A2544&lt;$B$1,VLOOKUP(A2544,[1]DI!$A$4:$B$15000,2,FALSE),0)</f>
        <v>9.1499999999999998E-2</v>
      </c>
      <c r="F2544" s="41">
        <f t="shared" ca="1" si="607"/>
        <v>1.00034749249252</v>
      </c>
      <c r="G2544" s="41">
        <f ca="1">(TRUNC(PRODUCT($F$11:$F2543),16))</f>
        <v>1.7044075151359099</v>
      </c>
      <c r="H2544" s="42">
        <f t="shared" ca="1" si="608"/>
        <v>1.59279356520284</v>
      </c>
      <c r="I2544" s="42">
        <f t="shared" ca="1" si="609"/>
        <v>1.0700743399999999</v>
      </c>
      <c r="J2544" s="40">
        <f t="shared" si="618"/>
        <v>3.5999999999999997E-2</v>
      </c>
      <c r="K2544" s="98">
        <f t="shared" si="610"/>
        <v>43840</v>
      </c>
      <c r="L2544" s="43">
        <f t="shared" si="611"/>
        <v>491</v>
      </c>
      <c r="M2544" s="44">
        <f t="shared" si="612"/>
        <v>491</v>
      </c>
      <c r="N2544" s="8">
        <f t="shared" si="613"/>
        <v>1.0713395619999999</v>
      </c>
      <c r="O2544" s="8">
        <f t="shared" ca="1" si="614"/>
        <v>1.1464129750000001</v>
      </c>
      <c r="P2544" s="44">
        <v>0</v>
      </c>
      <c r="Q2544" s="42">
        <f t="shared" ca="1" si="615"/>
        <v>242933.26211474999</v>
      </c>
      <c r="R2544" s="42"/>
      <c r="S2544" s="34">
        <f t="shared" si="616"/>
        <v>0</v>
      </c>
      <c r="T2544" s="34"/>
    </row>
    <row r="2545" spans="1:20" x14ac:dyDescent="0.2">
      <c r="A2545" s="38">
        <f t="shared" si="617"/>
        <v>44558</v>
      </c>
      <c r="B2545" s="96">
        <f t="shared" ca="1" si="605"/>
        <v>1903094.4687800491</v>
      </c>
      <c r="C2545" s="42">
        <f t="shared" ca="1" si="606"/>
        <v>1659233.1527636591</v>
      </c>
      <c r="D2545" s="34"/>
      <c r="E2545" s="40">
        <f ca="1">IF(A2545&lt;$B$1,VLOOKUP(A2545,[1]DI!$A$4:$B$15000,2,FALSE),0)</f>
        <v>9.1499999999999998E-2</v>
      </c>
      <c r="F2545" s="41">
        <f t="shared" ca="1" si="607"/>
        <v>1.00034749249252</v>
      </c>
      <c r="G2545" s="41">
        <f ca="1">(TRUNC(PRODUCT($F$11:$F2544),16))</f>
        <v>1.70499978395162</v>
      </c>
      <c r="H2545" s="42">
        <f t="shared" ca="1" si="608"/>
        <v>1.59279356520284</v>
      </c>
      <c r="I2545" s="42">
        <f t="shared" ca="1" si="609"/>
        <v>1.07044618</v>
      </c>
      <c r="J2545" s="40">
        <f t="shared" si="618"/>
        <v>3.5999999999999997E-2</v>
      </c>
      <c r="K2545" s="98">
        <f t="shared" si="610"/>
        <v>43840</v>
      </c>
      <c r="L2545" s="43">
        <f t="shared" si="611"/>
        <v>492</v>
      </c>
      <c r="M2545" s="44">
        <f t="shared" si="612"/>
        <v>492</v>
      </c>
      <c r="N2545" s="8">
        <f t="shared" si="613"/>
        <v>1.07148993</v>
      </c>
      <c r="O2545" s="8">
        <f t="shared" ca="1" si="614"/>
        <v>1.146972302</v>
      </c>
      <c r="P2545" s="44">
        <v>0</v>
      </c>
      <c r="Q2545" s="42">
        <f t="shared" ca="1" si="615"/>
        <v>243861.31601638999</v>
      </c>
      <c r="R2545" s="42"/>
      <c r="S2545" s="34">
        <f t="shared" si="616"/>
        <v>0</v>
      </c>
      <c r="T2545" s="34"/>
    </row>
    <row r="2546" spans="1:20" x14ac:dyDescent="0.2">
      <c r="A2546" s="38">
        <f t="shared" si="617"/>
        <v>44559</v>
      </c>
      <c r="B2546" s="96">
        <f t="shared" ca="1" si="605"/>
        <v>1904022.9806300292</v>
      </c>
      <c r="C2546" s="42">
        <f t="shared" ca="1" si="606"/>
        <v>1659233.1527636591</v>
      </c>
      <c r="D2546" s="34"/>
      <c r="E2546" s="40">
        <f ca="1">IF(A2546&lt;$B$1,VLOOKUP(A2546,[1]DI!$A$4:$B$15000,2,FALSE),0)</f>
        <v>9.1499999999999998E-2</v>
      </c>
      <c r="F2546" s="41">
        <f t="shared" ca="1" si="607"/>
        <v>1.00034749249252</v>
      </c>
      <c r="G2546" s="41">
        <f ca="1">(TRUNC(PRODUCT($F$11:$F2545),16))</f>
        <v>1.7055922585762899</v>
      </c>
      <c r="H2546" s="42">
        <f t="shared" ca="1" si="608"/>
        <v>1.59279356520284</v>
      </c>
      <c r="I2546" s="42">
        <f t="shared" ca="1" si="609"/>
        <v>1.07081815</v>
      </c>
      <c r="J2546" s="40">
        <f t="shared" si="618"/>
        <v>3.5999999999999997E-2</v>
      </c>
      <c r="K2546" s="98">
        <f t="shared" si="610"/>
        <v>43840</v>
      </c>
      <c r="L2546" s="43">
        <f t="shared" si="611"/>
        <v>493</v>
      </c>
      <c r="M2546" s="44">
        <f t="shared" si="612"/>
        <v>493</v>
      </c>
      <c r="N2546" s="8">
        <f t="shared" si="613"/>
        <v>1.07164032</v>
      </c>
      <c r="O2546" s="8">
        <f t="shared" ca="1" si="614"/>
        <v>1.1475319049999999</v>
      </c>
      <c r="P2546" s="44">
        <v>0</v>
      </c>
      <c r="Q2546" s="42">
        <f t="shared" ca="1" si="615"/>
        <v>244789.82786637</v>
      </c>
      <c r="R2546" s="42"/>
      <c r="S2546" s="34">
        <f t="shared" si="616"/>
        <v>0</v>
      </c>
      <c r="T2546" s="34"/>
    </row>
    <row r="2547" spans="1:20" x14ac:dyDescent="0.2">
      <c r="A2547" s="38">
        <f t="shared" si="617"/>
        <v>44560</v>
      </c>
      <c r="B2547" s="96">
        <f t="shared" ref="B2547" ca="1" si="619">C2547+Q2547</f>
        <v>1904951.9454506692</v>
      </c>
      <c r="C2547" s="42">
        <f t="shared" ref="C2547" ca="1" si="620">(C2546-S2546)</f>
        <v>1659233.1527636591</v>
      </c>
      <c r="D2547" s="34"/>
      <c r="E2547" s="40">
        <f ca="1">IF(A2547&lt;$B$1,VLOOKUP(A2547,[1]DI!$A$4:$B$15000,2,FALSE),0)</f>
        <v>9.1499999999999998E-2</v>
      </c>
      <c r="F2547" s="41">
        <f t="shared" ref="F2547" ca="1" si="621">IF(A2547&lt;A$9,1,ROUND(((1+E2547)^(1/252)),16))</f>
        <v>1.00034749249252</v>
      </c>
      <c r="G2547" s="41">
        <f ca="1">(TRUNC(PRODUCT($F$11:$F2546),16))</f>
        <v>1.7061849390814501</v>
      </c>
      <c r="H2547" s="42">
        <f t="shared" ref="H2547" ca="1" si="622">IF(P2546&gt;0,G2546,H2546)</f>
        <v>1.59279356520284</v>
      </c>
      <c r="I2547" s="42">
        <f t="shared" ref="I2547" ca="1" si="623">ROUND(G2547/H2547,8)</f>
        <v>1.0711902499999999</v>
      </c>
      <c r="J2547" s="40">
        <f t="shared" si="618"/>
        <v>3.5999999999999997E-2</v>
      </c>
      <c r="K2547" s="98">
        <f t="shared" ref="K2547" si="624">IF(P2546&gt;0,A2546,K2546)</f>
        <v>43840</v>
      </c>
      <c r="L2547" s="43">
        <f t="shared" ref="L2547" si="625">IF(A2547&gt;K2547,IF(NETWORKDAYS(K2547,A2547,$W$12:$W$197)-1=0,1,NETWORKDAYS(K2547,A2547,$W$12:$W$197)-1),0)</f>
        <v>494</v>
      </c>
      <c r="M2547" s="44">
        <f t="shared" ref="M2547" si="626">IF(AND(L2547=1,L2546=1),1,IF(L2547&gt;0,IF(L2547=L2546,L2547+1,L2547),0))</f>
        <v>494</v>
      </c>
      <c r="N2547" s="8">
        <f t="shared" ref="N2547" si="627">ROUND((J2547+1)^(M2547/252),9)</f>
        <v>1.0717907310000001</v>
      </c>
      <c r="O2547" s="8">
        <f t="shared" ref="O2547" ca="1" si="628">ROUND(I2547*N2547,9)</f>
        <v>1.148091781</v>
      </c>
      <c r="P2547" s="44">
        <v>0</v>
      </c>
      <c r="Q2547" s="42">
        <f t="shared" ref="Q2547" ca="1" si="629">TRUNC(((O2547-1)*C2547),8)</f>
        <v>245718.79268700999</v>
      </c>
      <c r="R2547" s="42"/>
      <c r="S2547" s="34">
        <f t="shared" ref="S2547" si="630">IF(T2547&gt;0,T2547-Q2547,0)</f>
        <v>0</v>
      </c>
      <c r="T2547" s="34"/>
    </row>
    <row r="2548" spans="1:20" x14ac:dyDescent="0.2">
      <c r="A2548" s="38">
        <f t="shared" si="617"/>
        <v>44561</v>
      </c>
      <c r="B2548" s="96">
        <f t="shared" ca="1" si="605"/>
        <v>1905881.3632419591</v>
      </c>
      <c r="C2548" s="42">
        <f t="shared" ca="1" si="606"/>
        <v>1659233.1527636591</v>
      </c>
      <c r="D2548" s="34"/>
      <c r="E2548" s="40">
        <f ca="1">IF(A2548&lt;$B$1,VLOOKUP(A2548,[1]DI!$A$4:$B$15000,2,FALSE),0)</f>
        <v>9.1499999999999998E-2</v>
      </c>
      <c r="F2548" s="41">
        <f t="shared" ca="1" si="607"/>
        <v>1.00034749249252</v>
      </c>
      <c r="G2548" s="41">
        <f ca="1">(TRUNC(PRODUCT($F$11:$F2547),16))</f>
        <v>1.7067778255386299</v>
      </c>
      <c r="H2548" s="42">
        <f t="shared" ca="1" si="608"/>
        <v>1.59279356520284</v>
      </c>
      <c r="I2548" s="42">
        <f t="shared" ca="1" si="609"/>
        <v>1.0715624800000001</v>
      </c>
      <c r="J2548" s="40">
        <f t="shared" si="618"/>
        <v>3.5999999999999997E-2</v>
      </c>
      <c r="K2548" s="98">
        <f t="shared" si="610"/>
        <v>43840</v>
      </c>
      <c r="L2548" s="43">
        <f t="shared" si="611"/>
        <v>495</v>
      </c>
      <c r="M2548" s="44">
        <f t="shared" si="612"/>
        <v>495</v>
      </c>
      <c r="N2548" s="8">
        <f t="shared" si="613"/>
        <v>1.0719411619999999</v>
      </c>
      <c r="O2548" s="8">
        <f t="shared" ca="1" si="614"/>
        <v>1.14865193</v>
      </c>
      <c r="P2548" s="44">
        <v>0</v>
      </c>
      <c r="Q2548" s="42">
        <f t="shared" ca="1" si="615"/>
        <v>246648.2104783</v>
      </c>
      <c r="R2548" s="42"/>
      <c r="S2548" s="34">
        <f t="shared" si="616"/>
        <v>0</v>
      </c>
      <c r="T2548" s="34"/>
    </row>
    <row r="2549" spans="1:20" x14ac:dyDescent="0.2">
      <c r="A2549" s="38">
        <f t="shared" si="617"/>
        <v>44562</v>
      </c>
      <c r="B2549" s="96">
        <f t="shared" ca="1" si="605"/>
        <v>1906811.2373223591</v>
      </c>
      <c r="C2549" s="42">
        <f t="shared" ca="1" si="606"/>
        <v>1659233.1527636591</v>
      </c>
      <c r="D2549" s="34"/>
      <c r="E2549" s="40">
        <f ca="1">IF(A2549&lt;$B$1,VLOOKUP(A2549,[1]DI!$A$4:$B$15000,2,FALSE),0)</f>
        <v>0</v>
      </c>
      <c r="F2549" s="41">
        <f t="shared" ca="1" si="607"/>
        <v>1</v>
      </c>
      <c r="G2549" s="41">
        <f ca="1">(TRUNC(PRODUCT($F$11:$F2548),16))</f>
        <v>1.7073709180194001</v>
      </c>
      <c r="H2549" s="42">
        <f t="shared" ca="1" si="608"/>
        <v>1.59279356520284</v>
      </c>
      <c r="I2549" s="42">
        <f t="shared" ca="1" si="609"/>
        <v>1.0719348399999999</v>
      </c>
      <c r="J2549" s="40">
        <f t="shared" si="618"/>
        <v>3.5999999999999997E-2</v>
      </c>
      <c r="K2549" s="98">
        <f t="shared" si="610"/>
        <v>43840</v>
      </c>
      <c r="L2549" s="43">
        <f t="shared" si="611"/>
        <v>495</v>
      </c>
      <c r="M2549" s="44">
        <f t="shared" si="612"/>
        <v>496</v>
      </c>
      <c r="N2549" s="8">
        <f t="shared" si="613"/>
        <v>1.0720916149999999</v>
      </c>
      <c r="O2549" s="8">
        <f t="shared" ca="1" si="614"/>
        <v>1.1492123540000001</v>
      </c>
      <c r="P2549" s="44">
        <v>0</v>
      </c>
      <c r="Q2549" s="42">
        <f t="shared" ca="1" si="615"/>
        <v>247578.08455870001</v>
      </c>
      <c r="R2549" s="42"/>
      <c r="S2549" s="34">
        <f t="shared" si="616"/>
        <v>0</v>
      </c>
      <c r="T2549" s="34"/>
    </row>
    <row r="2550" spans="1:20" x14ac:dyDescent="0.2">
      <c r="A2550" s="38">
        <f t="shared" si="617"/>
        <v>44563</v>
      </c>
      <c r="B2550" s="96">
        <f t="shared" ca="1" si="605"/>
        <v>1906811.2373223591</v>
      </c>
      <c r="C2550" s="42">
        <f t="shared" ca="1" si="606"/>
        <v>1659233.1527636591</v>
      </c>
      <c r="D2550" s="34"/>
      <c r="E2550" s="40">
        <f ca="1">IF(A2550&lt;$B$1,VLOOKUP(A2550,[1]DI!$A$4:$B$15000,2,FALSE),0)</f>
        <v>0</v>
      </c>
      <c r="F2550" s="41">
        <f t="shared" ca="1" si="607"/>
        <v>1</v>
      </c>
      <c r="G2550" s="41">
        <f ca="1">(TRUNC(PRODUCT($F$11:$F2549),16))</f>
        <v>1.7073709180194001</v>
      </c>
      <c r="H2550" s="42">
        <f t="shared" ca="1" si="608"/>
        <v>1.59279356520284</v>
      </c>
      <c r="I2550" s="42">
        <f t="shared" ca="1" si="609"/>
        <v>1.0719348399999999</v>
      </c>
      <c r="J2550" s="40">
        <f t="shared" si="618"/>
        <v>3.5999999999999997E-2</v>
      </c>
      <c r="K2550" s="98">
        <f t="shared" si="610"/>
        <v>43840</v>
      </c>
      <c r="L2550" s="43">
        <f t="shared" si="611"/>
        <v>495</v>
      </c>
      <c r="M2550" s="44">
        <f t="shared" si="612"/>
        <v>496</v>
      </c>
      <c r="N2550" s="8">
        <f t="shared" si="613"/>
        <v>1.0720916149999999</v>
      </c>
      <c r="O2550" s="8">
        <f t="shared" ca="1" si="614"/>
        <v>1.1492123540000001</v>
      </c>
      <c r="P2550" s="44">
        <v>0</v>
      </c>
      <c r="Q2550" s="42">
        <f t="shared" ca="1" si="615"/>
        <v>247578.08455870001</v>
      </c>
      <c r="R2550" s="42"/>
      <c r="S2550" s="34">
        <f t="shared" si="616"/>
        <v>0</v>
      </c>
      <c r="T2550" s="34"/>
    </row>
    <row r="2551" spans="1:20" x14ac:dyDescent="0.2">
      <c r="A2551" s="38">
        <f t="shared" si="617"/>
        <v>44564</v>
      </c>
      <c r="B2551" s="96">
        <f t="shared" ref="B2551:B2581" ca="1" si="631">C2551+Q2551</f>
        <v>1906811.2373223591</v>
      </c>
      <c r="C2551" s="42">
        <f t="shared" ref="C2551:C2581" ca="1" si="632">(C2550-S2550)</f>
        <v>1659233.1527636591</v>
      </c>
      <c r="D2551" s="34"/>
      <c r="E2551" s="40">
        <f ca="1">IF(A2551&lt;$B$1,VLOOKUP(A2551,[1]DI!$A$4:$B$15000,2,FALSE),0)</f>
        <v>9.1499999999999998E-2</v>
      </c>
      <c r="F2551" s="41">
        <f t="shared" ref="F2551:F2581" ca="1" si="633">IF(A2551&lt;A$9,1,ROUND(((1+E2551)^(1/252)),16))</f>
        <v>1.00034749249252</v>
      </c>
      <c r="G2551" s="41">
        <f ca="1">(TRUNC(PRODUCT($F$11:$F2550),16))</f>
        <v>1.7073709180194001</v>
      </c>
      <c r="H2551" s="42">
        <f t="shared" ref="H2551:H2581" ca="1" si="634">IF(P2550&gt;0,G2550,H2550)</f>
        <v>1.59279356520284</v>
      </c>
      <c r="I2551" s="42">
        <f t="shared" ref="I2551:I2581" ca="1" si="635">ROUND(G2551/H2551,8)</f>
        <v>1.0719348399999999</v>
      </c>
      <c r="J2551" s="40">
        <f t="shared" si="618"/>
        <v>3.5999999999999997E-2</v>
      </c>
      <c r="K2551" s="98">
        <f t="shared" ref="K2551:K2581" si="636">IF(P2550&gt;0,A2550,K2550)</f>
        <v>43840</v>
      </c>
      <c r="L2551" s="43">
        <f t="shared" ref="L2551:L2581" si="637">IF(A2551&gt;K2551,IF(NETWORKDAYS(K2551,A2551,$W$12:$W$197)-1=0,1,NETWORKDAYS(K2551,A2551,$W$12:$W$197)-1),0)</f>
        <v>496</v>
      </c>
      <c r="M2551" s="44">
        <f t="shared" ref="M2551:M2581" si="638">IF(AND(L2551=1,L2550=1),1,IF(L2551&gt;0,IF(L2551=L2550,L2551+1,L2551),0))</f>
        <v>496</v>
      </c>
      <c r="N2551" s="8">
        <f t="shared" ref="N2551:N2581" si="639">ROUND((J2551+1)^(M2551/252),9)</f>
        <v>1.0720916149999999</v>
      </c>
      <c r="O2551" s="8">
        <f t="shared" ref="O2551:O2581" ca="1" si="640">ROUND(I2551*N2551,9)</f>
        <v>1.1492123540000001</v>
      </c>
      <c r="P2551" s="44">
        <v>0</v>
      </c>
      <c r="Q2551" s="42">
        <f t="shared" ref="Q2551:Q2581" ca="1" si="641">TRUNC(((O2551-1)*C2551),8)</f>
        <v>247578.08455870001</v>
      </c>
      <c r="R2551" s="42"/>
      <c r="S2551" s="34">
        <f t="shared" ref="S2551:S2581" si="642">IF(T2551&gt;0,T2551-Q2551,0)</f>
        <v>0</v>
      </c>
      <c r="T2551" s="34"/>
    </row>
    <row r="2552" spans="1:20" ht="15" x14ac:dyDescent="0.25">
      <c r="A2552" s="105">
        <f t="shared" si="617"/>
        <v>44565</v>
      </c>
      <c r="B2552" s="104">
        <f t="shared" ca="1" si="631"/>
        <v>1907741.5676918791</v>
      </c>
      <c r="C2552" s="106">
        <f t="shared" ca="1" si="632"/>
        <v>1659233.1527636591</v>
      </c>
      <c r="D2552" s="107"/>
      <c r="E2552" s="108">
        <f ca="1">IF(A2552&lt;$B$1,VLOOKUP(A2552,[1]DI!$A$4:$B$15000,2,FALSE),0)</f>
        <v>9.1499999999999998E-2</v>
      </c>
      <c r="F2552" s="109">
        <f t="shared" ca="1" si="633"/>
        <v>1.00034749249252</v>
      </c>
      <c r="G2552" s="109">
        <f ca="1">(TRUNC(PRODUCT($F$11:$F2551),16))</f>
        <v>1.7079642165953599</v>
      </c>
      <c r="H2552" s="106">
        <f t="shared" ca="1" si="634"/>
        <v>1.59279356520284</v>
      </c>
      <c r="I2552" s="106">
        <f t="shared" ca="1" si="635"/>
        <v>1.0723073299999999</v>
      </c>
      <c r="J2552" s="108">
        <f t="shared" si="618"/>
        <v>3.5999999999999997E-2</v>
      </c>
      <c r="K2552" s="105">
        <f t="shared" si="636"/>
        <v>43840</v>
      </c>
      <c r="L2552" s="110">
        <f t="shared" si="637"/>
        <v>497</v>
      </c>
      <c r="M2552" s="111">
        <f t="shared" si="638"/>
        <v>497</v>
      </c>
      <c r="N2552" s="112">
        <f t="shared" si="639"/>
        <v>1.07224209</v>
      </c>
      <c r="O2552" s="112">
        <f t="shared" ca="1" si="640"/>
        <v>1.1497730530000001</v>
      </c>
      <c r="P2552" s="111">
        <v>0</v>
      </c>
      <c r="Q2552" s="106">
        <f t="shared" ca="1" si="641"/>
        <v>248508.41492822001</v>
      </c>
      <c r="R2552" s="106"/>
      <c r="S2552" s="107">
        <f t="shared" si="642"/>
        <v>0</v>
      </c>
      <c r="T2552" s="107"/>
    </row>
    <row r="2553" spans="1:20" x14ac:dyDescent="0.2">
      <c r="A2553" s="38">
        <f t="shared" si="617"/>
        <v>44566</v>
      </c>
      <c r="B2553" s="96">
        <f t="shared" ca="1" si="631"/>
        <v>1908672.3493728191</v>
      </c>
      <c r="C2553" s="42">
        <f t="shared" ca="1" si="632"/>
        <v>1659233.1527636591</v>
      </c>
      <c r="D2553" s="34"/>
      <c r="E2553" s="40">
        <f ca="1">IF(A2553&lt;$B$1,VLOOKUP(A2553,[1]DI!$A$4:$B$15000,2,FALSE),0)</f>
        <v>9.1499999999999998E-2</v>
      </c>
      <c r="F2553" s="41">
        <f t="shared" ca="1" si="633"/>
        <v>1.00034749249252</v>
      </c>
      <c r="G2553" s="41">
        <f ca="1">(TRUNC(PRODUCT($F$11:$F2552),16))</f>
        <v>1.70855772133812</v>
      </c>
      <c r="H2553" s="42">
        <f t="shared" ca="1" si="634"/>
        <v>1.59279356520284</v>
      </c>
      <c r="I2553" s="42">
        <f t="shared" ca="1" si="635"/>
        <v>1.0726799499999999</v>
      </c>
      <c r="J2553" s="40">
        <f t="shared" si="618"/>
        <v>3.5999999999999997E-2</v>
      </c>
      <c r="K2553" s="98">
        <f t="shared" si="636"/>
        <v>43840</v>
      </c>
      <c r="L2553" s="43">
        <f t="shared" si="637"/>
        <v>498</v>
      </c>
      <c r="M2553" s="44">
        <f t="shared" si="638"/>
        <v>498</v>
      </c>
      <c r="N2553" s="8">
        <f t="shared" si="639"/>
        <v>1.072392585</v>
      </c>
      <c r="O2553" s="8">
        <f t="shared" ca="1" si="640"/>
        <v>1.150334024</v>
      </c>
      <c r="P2553" s="44">
        <v>0</v>
      </c>
      <c r="Q2553" s="42">
        <f t="shared" ca="1" si="641"/>
        <v>249439.19660915999</v>
      </c>
      <c r="R2553" s="42"/>
      <c r="S2553" s="34">
        <f t="shared" si="642"/>
        <v>0</v>
      </c>
      <c r="T2553" s="34"/>
    </row>
    <row r="2554" spans="1:20" x14ac:dyDescent="0.2">
      <c r="A2554" s="38">
        <f t="shared" si="617"/>
        <v>44567</v>
      </c>
      <c r="B2554" s="96">
        <f t="shared" ca="1" si="631"/>
        <v>1909603.587342879</v>
      </c>
      <c r="C2554" s="42">
        <f t="shared" ca="1" si="632"/>
        <v>1659233.1527636591</v>
      </c>
      <c r="D2554" s="34"/>
      <c r="E2554" s="40">
        <f ca="1">IF(A2554&lt;$B$1,VLOOKUP(A2554,[1]DI!$A$4:$B$15000,2,FALSE),0)</f>
        <v>9.1499999999999998E-2</v>
      </c>
      <c r="F2554" s="41">
        <f t="shared" ca="1" si="633"/>
        <v>1.00034749249252</v>
      </c>
      <c r="G2554" s="41">
        <f ca="1">(TRUNC(PRODUCT($F$11:$F2553),16))</f>
        <v>1.70915143231932</v>
      </c>
      <c r="H2554" s="42">
        <f t="shared" ca="1" si="634"/>
        <v>1.59279356520284</v>
      </c>
      <c r="I2554" s="42">
        <f t="shared" ca="1" si="635"/>
        <v>1.0730527000000001</v>
      </c>
      <c r="J2554" s="40">
        <f t="shared" si="618"/>
        <v>3.5999999999999997E-2</v>
      </c>
      <c r="K2554" s="98">
        <f t="shared" si="636"/>
        <v>43840</v>
      </c>
      <c r="L2554" s="43">
        <f t="shared" si="637"/>
        <v>499</v>
      </c>
      <c r="M2554" s="44">
        <f t="shared" si="638"/>
        <v>499</v>
      </c>
      <c r="N2554" s="8">
        <f t="shared" si="639"/>
        <v>1.0725431009999999</v>
      </c>
      <c r="O2554" s="8">
        <f t="shared" ca="1" si="640"/>
        <v>1.1508952699999999</v>
      </c>
      <c r="P2554" s="44">
        <v>0</v>
      </c>
      <c r="Q2554" s="42">
        <f t="shared" ca="1" si="641"/>
        <v>250370.43457921999</v>
      </c>
      <c r="R2554" s="42"/>
      <c r="S2554" s="34">
        <f t="shared" si="642"/>
        <v>0</v>
      </c>
      <c r="T2554" s="34"/>
    </row>
    <row r="2555" spans="1:20" x14ac:dyDescent="0.2">
      <c r="A2555" s="38">
        <f t="shared" si="617"/>
        <v>44568</v>
      </c>
      <c r="B2555" s="96">
        <f t="shared" ca="1" si="631"/>
        <v>1910535.2832612891</v>
      </c>
      <c r="C2555" s="42">
        <f t="shared" ca="1" si="632"/>
        <v>1659233.1527636591</v>
      </c>
      <c r="D2555" s="34"/>
      <c r="E2555" s="40">
        <f ca="1">IF(A2555&lt;$B$1,VLOOKUP(A2555,[1]DI!$A$4:$B$15000,2,FALSE),0)</f>
        <v>9.1499999999999998E-2</v>
      </c>
      <c r="F2555" s="41">
        <f t="shared" ca="1" si="633"/>
        <v>1.00034749249252</v>
      </c>
      <c r="G2555" s="41">
        <f ca="1">(TRUNC(PRODUCT($F$11:$F2554),16))</f>
        <v>1.7097453496106301</v>
      </c>
      <c r="H2555" s="42">
        <f t="shared" ca="1" si="634"/>
        <v>1.59279356520284</v>
      </c>
      <c r="I2555" s="42">
        <f t="shared" ca="1" si="635"/>
        <v>1.0734255800000001</v>
      </c>
      <c r="J2555" s="40">
        <f t="shared" si="618"/>
        <v>3.5999999999999997E-2</v>
      </c>
      <c r="K2555" s="98">
        <f t="shared" si="636"/>
        <v>43840</v>
      </c>
      <c r="L2555" s="43">
        <f t="shared" si="637"/>
        <v>500</v>
      </c>
      <c r="M2555" s="44">
        <f t="shared" si="638"/>
        <v>500</v>
      </c>
      <c r="N2555" s="8">
        <f t="shared" si="639"/>
        <v>1.0726936389999999</v>
      </c>
      <c r="O2555" s="8">
        <f t="shared" ca="1" si="640"/>
        <v>1.1514567920000001</v>
      </c>
      <c r="P2555" s="44">
        <v>0</v>
      </c>
      <c r="Q2555" s="42">
        <f t="shared" ca="1" si="641"/>
        <v>251302.13049762999</v>
      </c>
      <c r="R2555" s="42"/>
      <c r="S2555" s="34">
        <f t="shared" si="642"/>
        <v>0</v>
      </c>
      <c r="T2555" s="34"/>
    </row>
    <row r="2556" spans="1:20" x14ac:dyDescent="0.2">
      <c r="A2556" s="38">
        <f t="shared" si="617"/>
        <v>44569</v>
      </c>
      <c r="B2556" s="96">
        <f t="shared" ca="1" si="631"/>
        <v>1911467.4122395392</v>
      </c>
      <c r="C2556" s="42">
        <f t="shared" ca="1" si="632"/>
        <v>1659233.1527636591</v>
      </c>
      <c r="D2556" s="34"/>
      <c r="E2556" s="40">
        <f ca="1">IF(A2556&lt;$B$1,VLOOKUP(A2556,[1]DI!$A$4:$B$15000,2,FALSE),0)</f>
        <v>0</v>
      </c>
      <c r="F2556" s="41">
        <f t="shared" ca="1" si="633"/>
        <v>1</v>
      </c>
      <c r="G2556" s="41">
        <f ca="1">(TRUNC(PRODUCT($F$11:$F2555),16))</f>
        <v>1.71033947328374</v>
      </c>
      <c r="H2556" s="42">
        <f t="shared" ca="1" si="634"/>
        <v>1.59279356520284</v>
      </c>
      <c r="I2556" s="42">
        <f t="shared" ca="1" si="635"/>
        <v>1.0737985800000001</v>
      </c>
      <c r="J2556" s="40">
        <f t="shared" si="618"/>
        <v>3.5999999999999997E-2</v>
      </c>
      <c r="K2556" s="98">
        <f t="shared" si="636"/>
        <v>43840</v>
      </c>
      <c r="L2556" s="43">
        <f t="shared" si="637"/>
        <v>500</v>
      </c>
      <c r="M2556" s="44">
        <f t="shared" si="638"/>
        <v>501</v>
      </c>
      <c r="N2556" s="8">
        <f t="shared" si="639"/>
        <v>1.072844197</v>
      </c>
      <c r="O2556" s="8">
        <f t="shared" ca="1" si="640"/>
        <v>1.152018575</v>
      </c>
      <c r="P2556" s="44">
        <v>0</v>
      </c>
      <c r="Q2556" s="42">
        <f t="shared" ca="1" si="641"/>
        <v>252234.25947588001</v>
      </c>
      <c r="R2556" s="42"/>
      <c r="S2556" s="34">
        <f t="shared" si="642"/>
        <v>0</v>
      </c>
      <c r="T2556" s="34"/>
    </row>
    <row r="2557" spans="1:20" x14ac:dyDescent="0.2">
      <c r="A2557" s="38">
        <f t="shared" si="617"/>
        <v>44570</v>
      </c>
      <c r="B2557" s="96">
        <f t="shared" ca="1" si="631"/>
        <v>1911467.4122395392</v>
      </c>
      <c r="C2557" s="42">
        <f t="shared" ca="1" si="632"/>
        <v>1659233.1527636591</v>
      </c>
      <c r="D2557" s="34"/>
      <c r="E2557" s="40">
        <f ca="1">IF(A2557&lt;$B$1,VLOOKUP(A2557,[1]DI!$A$4:$B$15000,2,FALSE),0)</f>
        <v>0</v>
      </c>
      <c r="F2557" s="41">
        <f t="shared" ca="1" si="633"/>
        <v>1</v>
      </c>
      <c r="G2557" s="41">
        <f ca="1">(TRUNC(PRODUCT($F$11:$F2556),16))</f>
        <v>1.71033947328374</v>
      </c>
      <c r="H2557" s="42">
        <f t="shared" ca="1" si="634"/>
        <v>1.59279356520284</v>
      </c>
      <c r="I2557" s="42">
        <f t="shared" ca="1" si="635"/>
        <v>1.0737985800000001</v>
      </c>
      <c r="J2557" s="40">
        <f t="shared" si="618"/>
        <v>3.5999999999999997E-2</v>
      </c>
      <c r="K2557" s="98">
        <f t="shared" si="636"/>
        <v>43840</v>
      </c>
      <c r="L2557" s="43">
        <f t="shared" si="637"/>
        <v>500</v>
      </c>
      <c r="M2557" s="44">
        <f t="shared" si="638"/>
        <v>501</v>
      </c>
      <c r="N2557" s="8">
        <f t="shared" si="639"/>
        <v>1.072844197</v>
      </c>
      <c r="O2557" s="8">
        <f t="shared" ca="1" si="640"/>
        <v>1.152018575</v>
      </c>
      <c r="P2557" s="44">
        <v>0</v>
      </c>
      <c r="Q2557" s="42">
        <f t="shared" ca="1" si="641"/>
        <v>252234.25947588001</v>
      </c>
      <c r="R2557" s="42"/>
      <c r="S2557" s="34">
        <f t="shared" si="642"/>
        <v>0</v>
      </c>
      <c r="T2557" s="34"/>
    </row>
    <row r="2558" spans="1:20" x14ac:dyDescent="0.2">
      <c r="A2558" s="38">
        <f t="shared" si="617"/>
        <v>44571</v>
      </c>
      <c r="B2558" s="96">
        <f t="shared" ca="1" si="631"/>
        <v>1911467.4122395392</v>
      </c>
      <c r="C2558" s="42">
        <f t="shared" ca="1" si="632"/>
        <v>1659233.1527636591</v>
      </c>
      <c r="D2558" s="34"/>
      <c r="E2558" s="40">
        <f ca="1">IF(A2558&lt;$B$1,VLOOKUP(A2558,[1]DI!$A$4:$B$15000,2,FALSE),0)</f>
        <v>9.1499999999999998E-2</v>
      </c>
      <c r="F2558" s="41">
        <f t="shared" ca="1" si="633"/>
        <v>1.00034749249252</v>
      </c>
      <c r="G2558" s="41">
        <f ca="1">(TRUNC(PRODUCT($F$11:$F2557),16))</f>
        <v>1.71033947328374</v>
      </c>
      <c r="H2558" s="42">
        <f t="shared" ca="1" si="634"/>
        <v>1.59279356520284</v>
      </c>
      <c r="I2558" s="42">
        <f t="shared" ca="1" si="635"/>
        <v>1.0737985800000001</v>
      </c>
      <c r="J2558" s="40">
        <f t="shared" si="618"/>
        <v>3.5999999999999997E-2</v>
      </c>
      <c r="K2558" s="98">
        <f t="shared" si="636"/>
        <v>43840</v>
      </c>
      <c r="L2558" s="43">
        <f t="shared" si="637"/>
        <v>501</v>
      </c>
      <c r="M2558" s="44">
        <f t="shared" si="638"/>
        <v>501</v>
      </c>
      <c r="N2558" s="8">
        <f t="shared" si="639"/>
        <v>1.072844197</v>
      </c>
      <c r="O2558" s="8">
        <f t="shared" ca="1" si="640"/>
        <v>1.152018575</v>
      </c>
      <c r="P2558" s="44">
        <v>0</v>
      </c>
      <c r="Q2558" s="42">
        <f t="shared" ca="1" si="641"/>
        <v>252234.25947588001</v>
      </c>
      <c r="R2558" s="42"/>
      <c r="S2558" s="34">
        <f t="shared" si="642"/>
        <v>0</v>
      </c>
      <c r="T2558" s="34"/>
    </row>
    <row r="2559" spans="1:20" x14ac:dyDescent="0.2">
      <c r="A2559" s="38">
        <f t="shared" si="617"/>
        <v>44572</v>
      </c>
      <c r="B2559" s="96">
        <f t="shared" ca="1" si="631"/>
        <v>1912400.0174177191</v>
      </c>
      <c r="C2559" s="42">
        <f t="shared" ca="1" si="632"/>
        <v>1659233.1527636591</v>
      </c>
      <c r="D2559" s="34"/>
      <c r="E2559" s="40">
        <f ca="1">IF(A2559&lt;$B$1,VLOOKUP(A2559,[1]DI!$A$4:$B$15000,2,FALSE),0)</f>
        <v>9.1499999999999998E-2</v>
      </c>
      <c r="F2559" s="41">
        <f t="shared" ca="1" si="633"/>
        <v>1.00034749249252</v>
      </c>
      <c r="G2559" s="41">
        <f ca="1">(TRUNC(PRODUCT($F$11:$F2558),16))</f>
        <v>1.71093380341037</v>
      </c>
      <c r="H2559" s="42">
        <f t="shared" ca="1" si="634"/>
        <v>1.59279356520284</v>
      </c>
      <c r="I2559" s="42">
        <f t="shared" ca="1" si="635"/>
        <v>1.0741717200000001</v>
      </c>
      <c r="J2559" s="40">
        <f t="shared" si="618"/>
        <v>3.5999999999999997E-2</v>
      </c>
      <c r="K2559" s="98">
        <f t="shared" si="636"/>
        <v>43840</v>
      </c>
      <c r="L2559" s="43">
        <f t="shared" si="637"/>
        <v>502</v>
      </c>
      <c r="M2559" s="44">
        <f t="shared" si="638"/>
        <v>502</v>
      </c>
      <c r="N2559" s="8">
        <f t="shared" si="639"/>
        <v>1.0729947769999999</v>
      </c>
      <c r="O2559" s="8">
        <f t="shared" ca="1" si="640"/>
        <v>1.152580645</v>
      </c>
      <c r="P2559" s="44">
        <v>0</v>
      </c>
      <c r="Q2559" s="42">
        <f t="shared" ca="1" si="641"/>
        <v>253166.86465405999</v>
      </c>
      <c r="R2559" s="42"/>
      <c r="S2559" s="34">
        <f t="shared" si="642"/>
        <v>0</v>
      </c>
      <c r="T2559" s="34"/>
    </row>
    <row r="2560" spans="1:20" x14ac:dyDescent="0.2">
      <c r="A2560" s="38">
        <f t="shared" si="617"/>
        <v>44573</v>
      </c>
      <c r="B2560" s="96">
        <f t="shared" ca="1" si="631"/>
        <v>1913333.0772257792</v>
      </c>
      <c r="C2560" s="42">
        <f t="shared" ca="1" si="632"/>
        <v>1659233.1527636591</v>
      </c>
      <c r="D2560" s="34"/>
      <c r="E2560" s="40">
        <f ca="1">IF(A2560&lt;$B$1,VLOOKUP(A2560,[1]DI!$A$4:$B$15000,2,FALSE),0)</f>
        <v>9.1499999999999998E-2</v>
      </c>
      <c r="F2560" s="41">
        <f t="shared" ca="1" si="633"/>
        <v>1.00034749249252</v>
      </c>
      <c r="G2560" s="41">
        <f ca="1">(TRUNC(PRODUCT($F$11:$F2559),16))</f>
        <v>1.7115283400622501</v>
      </c>
      <c r="H2560" s="42">
        <f t="shared" ca="1" si="634"/>
        <v>1.59279356520284</v>
      </c>
      <c r="I2560" s="42">
        <f t="shared" ca="1" si="635"/>
        <v>1.0745449899999999</v>
      </c>
      <c r="J2560" s="40">
        <f t="shared" si="618"/>
        <v>3.5999999999999997E-2</v>
      </c>
      <c r="K2560" s="98">
        <f t="shared" si="636"/>
        <v>43840</v>
      </c>
      <c r="L2560" s="43">
        <f t="shared" si="637"/>
        <v>503</v>
      </c>
      <c r="M2560" s="44">
        <f t="shared" si="638"/>
        <v>503</v>
      </c>
      <c r="N2560" s="8">
        <f t="shared" si="639"/>
        <v>1.073145378</v>
      </c>
      <c r="O2560" s="8">
        <f t="shared" ca="1" si="640"/>
        <v>1.153142989</v>
      </c>
      <c r="P2560" s="44">
        <v>0</v>
      </c>
      <c r="Q2560" s="42">
        <f t="shared" ca="1" si="641"/>
        <v>254099.92446211999</v>
      </c>
      <c r="R2560" s="42"/>
      <c r="S2560" s="34">
        <f t="shared" si="642"/>
        <v>0</v>
      </c>
      <c r="T2560" s="34"/>
    </row>
    <row r="2561" spans="1:20" x14ac:dyDescent="0.2">
      <c r="A2561" s="38">
        <f t="shared" si="617"/>
        <v>44574</v>
      </c>
      <c r="B2561" s="96">
        <f t="shared" ca="1" si="631"/>
        <v>1914266.5767306192</v>
      </c>
      <c r="C2561" s="42">
        <f t="shared" ca="1" si="632"/>
        <v>1659233.1527636591</v>
      </c>
      <c r="D2561" s="34"/>
      <c r="E2561" s="40">
        <f ca="1">IF(A2561&lt;$B$1,VLOOKUP(A2561,[1]DI!$A$4:$B$15000,2,FALSE),0)</f>
        <v>9.1499999999999998E-2</v>
      </c>
      <c r="F2561" s="41">
        <f t="shared" ca="1" si="633"/>
        <v>1.00034749249252</v>
      </c>
      <c r="G2561" s="41">
        <f ca="1">(TRUNC(PRODUCT($F$11:$F2560),16))</f>
        <v>1.71212308331116</v>
      </c>
      <c r="H2561" s="42">
        <f t="shared" ca="1" si="634"/>
        <v>1.59279356520284</v>
      </c>
      <c r="I2561" s="42">
        <f t="shared" ca="1" si="635"/>
        <v>1.07491838</v>
      </c>
      <c r="J2561" s="40">
        <f t="shared" si="618"/>
        <v>3.5999999999999997E-2</v>
      </c>
      <c r="K2561" s="98">
        <f t="shared" si="636"/>
        <v>43840</v>
      </c>
      <c r="L2561" s="43">
        <f t="shared" si="637"/>
        <v>504</v>
      </c>
      <c r="M2561" s="44">
        <f t="shared" si="638"/>
        <v>504</v>
      </c>
      <c r="N2561" s="8">
        <f t="shared" si="639"/>
        <v>1.073296</v>
      </c>
      <c r="O2561" s="8">
        <f t="shared" ca="1" si="640"/>
        <v>1.1537055979999999</v>
      </c>
      <c r="P2561" s="44">
        <v>0</v>
      </c>
      <c r="Q2561" s="42">
        <f t="shared" ca="1" si="641"/>
        <v>255033.42396695999</v>
      </c>
      <c r="R2561" s="42"/>
      <c r="S2561" s="34">
        <f t="shared" si="642"/>
        <v>0</v>
      </c>
      <c r="T2561" s="34"/>
    </row>
    <row r="2562" spans="1:20" x14ac:dyDescent="0.2">
      <c r="A2562" s="38">
        <f t="shared" si="617"/>
        <v>44575</v>
      </c>
      <c r="B2562" s="96">
        <f t="shared" ca="1" si="631"/>
        <v>1915200.5474576792</v>
      </c>
      <c r="C2562" s="42">
        <f t="shared" ca="1" si="632"/>
        <v>1659233.1527636591</v>
      </c>
      <c r="D2562" s="34"/>
      <c r="E2562" s="40">
        <f ca="1">IF(A2562&lt;$B$1,VLOOKUP(A2562,[1]DI!$A$4:$B$15000,2,FALSE),0)</f>
        <v>9.1499999999999998E-2</v>
      </c>
      <c r="F2562" s="41">
        <f t="shared" ca="1" si="633"/>
        <v>1.00034749249252</v>
      </c>
      <c r="G2562" s="41">
        <f ca="1">(TRUNC(PRODUCT($F$11:$F2561),16))</f>
        <v>1.7127180332288801</v>
      </c>
      <c r="H2562" s="42">
        <f t="shared" ca="1" si="634"/>
        <v>1.59279356520284</v>
      </c>
      <c r="I2562" s="42">
        <f t="shared" ca="1" si="635"/>
        <v>1.07529191</v>
      </c>
      <c r="J2562" s="40">
        <f t="shared" si="618"/>
        <v>3.5999999999999997E-2</v>
      </c>
      <c r="K2562" s="98">
        <f t="shared" si="636"/>
        <v>43840</v>
      </c>
      <c r="L2562" s="43">
        <f t="shared" si="637"/>
        <v>505</v>
      </c>
      <c r="M2562" s="44">
        <f t="shared" si="638"/>
        <v>505</v>
      </c>
      <c r="N2562" s="8">
        <f t="shared" si="639"/>
        <v>1.073446643</v>
      </c>
      <c r="O2562" s="8">
        <f t="shared" ca="1" si="640"/>
        <v>1.1542684910000001</v>
      </c>
      <c r="P2562" s="44">
        <v>0</v>
      </c>
      <c r="Q2562" s="42">
        <f t="shared" ca="1" si="641"/>
        <v>255967.39469402001</v>
      </c>
      <c r="R2562" s="42"/>
      <c r="S2562" s="34">
        <f t="shared" si="642"/>
        <v>0</v>
      </c>
      <c r="T2562" s="34"/>
    </row>
    <row r="2563" spans="1:20" x14ac:dyDescent="0.2">
      <c r="A2563" s="38">
        <f t="shared" si="617"/>
        <v>44576</v>
      </c>
      <c r="B2563" s="96">
        <f t="shared" ca="1" si="631"/>
        <v>1916134.9562222892</v>
      </c>
      <c r="C2563" s="42">
        <f t="shared" ca="1" si="632"/>
        <v>1659233.1527636591</v>
      </c>
      <c r="D2563" s="34"/>
      <c r="E2563" s="40">
        <f ca="1">IF(A2563&lt;$B$1,VLOOKUP(A2563,[1]DI!$A$4:$B$15000,2,FALSE),0)</f>
        <v>0</v>
      </c>
      <c r="F2563" s="41">
        <f t="shared" ca="1" si="633"/>
        <v>1</v>
      </c>
      <c r="G2563" s="41">
        <f ca="1">(TRUNC(PRODUCT($F$11:$F2562),16))</f>
        <v>1.71331318988723</v>
      </c>
      <c r="H2563" s="42">
        <f t="shared" ca="1" si="634"/>
        <v>1.59279356520284</v>
      </c>
      <c r="I2563" s="42">
        <f t="shared" ca="1" si="635"/>
        <v>1.07566556</v>
      </c>
      <c r="J2563" s="40">
        <f t="shared" si="618"/>
        <v>3.5999999999999997E-2</v>
      </c>
      <c r="K2563" s="98">
        <f t="shared" si="636"/>
        <v>43840</v>
      </c>
      <c r="L2563" s="43">
        <f t="shared" si="637"/>
        <v>505</v>
      </c>
      <c r="M2563" s="44">
        <f t="shared" si="638"/>
        <v>506</v>
      </c>
      <c r="N2563" s="8">
        <f t="shared" si="639"/>
        <v>1.073597307</v>
      </c>
      <c r="O2563" s="8">
        <f t="shared" ca="1" si="640"/>
        <v>1.154831648</v>
      </c>
      <c r="P2563" s="44">
        <v>0</v>
      </c>
      <c r="Q2563" s="42">
        <f t="shared" ca="1" si="641"/>
        <v>256901.80345862999</v>
      </c>
      <c r="R2563" s="42"/>
      <c r="S2563" s="34">
        <f t="shared" si="642"/>
        <v>0</v>
      </c>
      <c r="T2563" s="34"/>
    </row>
    <row r="2564" spans="1:20" x14ac:dyDescent="0.2">
      <c r="A2564" s="38">
        <f t="shared" si="617"/>
        <v>44577</v>
      </c>
      <c r="B2564" s="96">
        <f t="shared" ca="1" si="631"/>
        <v>1916134.9562222892</v>
      </c>
      <c r="C2564" s="42">
        <f t="shared" ca="1" si="632"/>
        <v>1659233.1527636591</v>
      </c>
      <c r="D2564" s="34"/>
      <c r="E2564" s="40">
        <f ca="1">IF(A2564&lt;$B$1,VLOOKUP(A2564,[1]DI!$A$4:$B$15000,2,FALSE),0)</f>
        <v>0</v>
      </c>
      <c r="F2564" s="41">
        <f t="shared" ca="1" si="633"/>
        <v>1</v>
      </c>
      <c r="G2564" s="41">
        <f ca="1">(TRUNC(PRODUCT($F$11:$F2563),16))</f>
        <v>1.71331318988723</v>
      </c>
      <c r="H2564" s="42">
        <f t="shared" ca="1" si="634"/>
        <v>1.59279356520284</v>
      </c>
      <c r="I2564" s="42">
        <f t="shared" ca="1" si="635"/>
        <v>1.07566556</v>
      </c>
      <c r="J2564" s="40">
        <f t="shared" si="618"/>
        <v>3.5999999999999997E-2</v>
      </c>
      <c r="K2564" s="98">
        <f t="shared" si="636"/>
        <v>43840</v>
      </c>
      <c r="L2564" s="43">
        <f t="shared" si="637"/>
        <v>505</v>
      </c>
      <c r="M2564" s="44">
        <f t="shared" si="638"/>
        <v>506</v>
      </c>
      <c r="N2564" s="8">
        <f t="shared" si="639"/>
        <v>1.073597307</v>
      </c>
      <c r="O2564" s="8">
        <f t="shared" ca="1" si="640"/>
        <v>1.154831648</v>
      </c>
      <c r="P2564" s="44">
        <v>0</v>
      </c>
      <c r="Q2564" s="42">
        <f t="shared" ca="1" si="641"/>
        <v>256901.80345862999</v>
      </c>
      <c r="R2564" s="42"/>
      <c r="S2564" s="34">
        <f t="shared" si="642"/>
        <v>0</v>
      </c>
      <c r="T2564" s="34"/>
    </row>
    <row r="2565" spans="1:20" x14ac:dyDescent="0.2">
      <c r="A2565" s="38">
        <f t="shared" si="617"/>
        <v>44578</v>
      </c>
      <c r="B2565" s="96">
        <f t="shared" ca="1" si="631"/>
        <v>1916134.9562222892</v>
      </c>
      <c r="C2565" s="42">
        <f t="shared" ca="1" si="632"/>
        <v>1659233.1527636591</v>
      </c>
      <c r="D2565" s="34"/>
      <c r="E2565" s="40">
        <f ca="1">IF(A2565&lt;$B$1,VLOOKUP(A2565,[1]DI!$A$4:$B$15000,2,FALSE),0)</f>
        <v>9.1499999999999998E-2</v>
      </c>
      <c r="F2565" s="41">
        <f t="shared" ca="1" si="633"/>
        <v>1.00034749249252</v>
      </c>
      <c r="G2565" s="41">
        <f ca="1">(TRUNC(PRODUCT($F$11:$F2564),16))</f>
        <v>1.71331318988723</v>
      </c>
      <c r="H2565" s="42">
        <f t="shared" ca="1" si="634"/>
        <v>1.59279356520284</v>
      </c>
      <c r="I2565" s="42">
        <f t="shared" ca="1" si="635"/>
        <v>1.07566556</v>
      </c>
      <c r="J2565" s="40">
        <f t="shared" si="618"/>
        <v>3.5999999999999997E-2</v>
      </c>
      <c r="K2565" s="98">
        <f t="shared" si="636"/>
        <v>43840</v>
      </c>
      <c r="L2565" s="43">
        <f t="shared" si="637"/>
        <v>506</v>
      </c>
      <c r="M2565" s="44">
        <f t="shared" si="638"/>
        <v>506</v>
      </c>
      <c r="N2565" s="8">
        <f t="shared" si="639"/>
        <v>1.073597307</v>
      </c>
      <c r="O2565" s="8">
        <f t="shared" ca="1" si="640"/>
        <v>1.154831648</v>
      </c>
      <c r="P2565" s="44">
        <v>0</v>
      </c>
      <c r="Q2565" s="42">
        <f t="shared" ca="1" si="641"/>
        <v>256901.80345862999</v>
      </c>
      <c r="R2565" s="42"/>
      <c r="S2565" s="34">
        <f t="shared" si="642"/>
        <v>0</v>
      </c>
      <c r="T2565" s="34"/>
    </row>
    <row r="2566" spans="1:20" x14ac:dyDescent="0.2">
      <c r="A2566" s="38">
        <f t="shared" si="617"/>
        <v>44579</v>
      </c>
      <c r="B2566" s="96">
        <f t="shared" ca="1" si="631"/>
        <v>1917069.8411868091</v>
      </c>
      <c r="C2566" s="42">
        <f t="shared" ca="1" si="632"/>
        <v>1659233.1527636591</v>
      </c>
      <c r="D2566" s="34"/>
      <c r="E2566" s="40">
        <f ca="1">IF(A2566&lt;$B$1,VLOOKUP(A2566,[1]DI!$A$4:$B$15000,2,FALSE),0)</f>
        <v>9.1499999999999998E-2</v>
      </c>
      <c r="F2566" s="41">
        <f t="shared" ca="1" si="633"/>
        <v>1.00034749249252</v>
      </c>
      <c r="G2566" s="41">
        <f ca="1">(TRUNC(PRODUCT($F$11:$F2565),16))</f>
        <v>1.71390855335805</v>
      </c>
      <c r="H2566" s="42">
        <f t="shared" ca="1" si="634"/>
        <v>1.59279356520284</v>
      </c>
      <c r="I2566" s="42">
        <f t="shared" ca="1" si="635"/>
        <v>1.0760393500000001</v>
      </c>
      <c r="J2566" s="40">
        <f t="shared" si="618"/>
        <v>3.5999999999999997E-2</v>
      </c>
      <c r="K2566" s="98">
        <f t="shared" si="636"/>
        <v>43840</v>
      </c>
      <c r="L2566" s="43">
        <f t="shared" si="637"/>
        <v>507</v>
      </c>
      <c r="M2566" s="44">
        <f t="shared" si="638"/>
        <v>507</v>
      </c>
      <c r="N2566" s="8">
        <f t="shared" si="639"/>
        <v>1.073747993</v>
      </c>
      <c r="O2566" s="8">
        <f t="shared" ca="1" si="640"/>
        <v>1.155395092</v>
      </c>
      <c r="P2566" s="44">
        <v>0</v>
      </c>
      <c r="Q2566" s="42">
        <f t="shared" ca="1" si="641"/>
        <v>257836.68842314999</v>
      </c>
      <c r="R2566" s="42"/>
      <c r="S2566" s="34">
        <f t="shared" si="642"/>
        <v>0</v>
      </c>
      <c r="T2566" s="34"/>
    </row>
    <row r="2567" spans="1:20" x14ac:dyDescent="0.2">
      <c r="A2567" s="38">
        <f t="shared" si="617"/>
        <v>44580</v>
      </c>
      <c r="B2567" s="96">
        <f t="shared" ca="1" si="631"/>
        <v>1918005.1824404593</v>
      </c>
      <c r="C2567" s="42">
        <f t="shared" ca="1" si="632"/>
        <v>1659233.1527636591</v>
      </c>
      <c r="D2567" s="34"/>
      <c r="E2567" s="40">
        <f ca="1">IF(A2567&lt;$B$1,VLOOKUP(A2567,[1]DI!$A$4:$B$15000,2,FALSE),0)</f>
        <v>9.1499999999999998E-2</v>
      </c>
      <c r="F2567" s="41">
        <f t="shared" ca="1" si="633"/>
        <v>1.00034749249252</v>
      </c>
      <c r="G2567" s="41">
        <f ca="1">(TRUNC(PRODUCT($F$11:$F2566),16))</f>
        <v>1.7145041237132099</v>
      </c>
      <c r="H2567" s="42">
        <f t="shared" ca="1" si="634"/>
        <v>1.59279356520284</v>
      </c>
      <c r="I2567" s="42">
        <f t="shared" ca="1" si="635"/>
        <v>1.07641327</v>
      </c>
      <c r="J2567" s="40">
        <f t="shared" si="618"/>
        <v>3.5999999999999997E-2</v>
      </c>
      <c r="K2567" s="98">
        <f t="shared" si="636"/>
        <v>43840</v>
      </c>
      <c r="L2567" s="43">
        <f t="shared" si="637"/>
        <v>508</v>
      </c>
      <c r="M2567" s="44">
        <f t="shared" si="638"/>
        <v>508</v>
      </c>
      <c r="N2567" s="8">
        <f t="shared" si="639"/>
        <v>1.0738987</v>
      </c>
      <c r="O2567" s="8">
        <f t="shared" ca="1" si="640"/>
        <v>1.1559588110000001</v>
      </c>
      <c r="P2567" s="44">
        <v>0</v>
      </c>
      <c r="Q2567" s="42">
        <f t="shared" ca="1" si="641"/>
        <v>258772.02967680001</v>
      </c>
      <c r="R2567" s="42"/>
      <c r="S2567" s="34">
        <f t="shared" si="642"/>
        <v>0</v>
      </c>
      <c r="T2567" s="34"/>
    </row>
    <row r="2568" spans="1:20" x14ac:dyDescent="0.2">
      <c r="A2568" s="38">
        <f t="shared" si="617"/>
        <v>44581</v>
      </c>
      <c r="B2568" s="96">
        <f t="shared" ca="1" si="631"/>
        <v>1918940.9600724191</v>
      </c>
      <c r="C2568" s="42">
        <f t="shared" ca="1" si="632"/>
        <v>1659233.1527636591</v>
      </c>
      <c r="D2568" s="34"/>
      <c r="E2568" s="40">
        <f ca="1">IF(A2568&lt;$B$1,VLOOKUP(A2568,[1]DI!$A$4:$B$15000,2,FALSE),0)</f>
        <v>9.1499999999999998E-2</v>
      </c>
      <c r="F2568" s="41">
        <f t="shared" ca="1" si="633"/>
        <v>1.00034749249252</v>
      </c>
      <c r="G2568" s="41">
        <f ca="1">(TRUNC(PRODUCT($F$11:$F2567),16))</f>
        <v>1.7150999010246</v>
      </c>
      <c r="H2568" s="42">
        <f t="shared" ca="1" si="634"/>
        <v>1.59279356520284</v>
      </c>
      <c r="I2568" s="42">
        <f t="shared" ca="1" si="635"/>
        <v>1.0767873100000001</v>
      </c>
      <c r="J2568" s="40">
        <f t="shared" si="618"/>
        <v>3.5999999999999997E-2</v>
      </c>
      <c r="K2568" s="98">
        <f t="shared" si="636"/>
        <v>43840</v>
      </c>
      <c r="L2568" s="43">
        <f t="shared" si="637"/>
        <v>509</v>
      </c>
      <c r="M2568" s="44">
        <f t="shared" si="638"/>
        <v>509</v>
      </c>
      <c r="N2568" s="8">
        <f t="shared" si="639"/>
        <v>1.0740494270000001</v>
      </c>
      <c r="O2568" s="8">
        <f t="shared" ca="1" si="640"/>
        <v>1.1565227929999999</v>
      </c>
      <c r="P2568" s="44">
        <v>0</v>
      </c>
      <c r="Q2568" s="42">
        <f t="shared" ca="1" si="641"/>
        <v>259707.80730876001</v>
      </c>
      <c r="R2568" s="42"/>
      <c r="S2568" s="34">
        <f t="shared" si="642"/>
        <v>0</v>
      </c>
      <c r="T2568" s="34"/>
    </row>
    <row r="2569" spans="1:20" x14ac:dyDescent="0.2">
      <c r="A2569" s="38">
        <f t="shared" si="617"/>
        <v>44582</v>
      </c>
      <c r="B2569" s="96">
        <f t="shared" ca="1" si="631"/>
        <v>1919877.2139042991</v>
      </c>
      <c r="C2569" s="42">
        <f t="shared" ca="1" si="632"/>
        <v>1659233.1527636591</v>
      </c>
      <c r="D2569" s="34"/>
      <c r="E2569" s="40">
        <f ca="1">IF(A2569&lt;$B$1,VLOOKUP(A2569,[1]DI!$A$4:$B$15000,2,FALSE),0)</f>
        <v>9.1499999999999998E-2</v>
      </c>
      <c r="F2569" s="41">
        <f t="shared" ca="1" si="633"/>
        <v>1.00034749249252</v>
      </c>
      <c r="G2569" s="41">
        <f ca="1">(TRUNC(PRODUCT($F$11:$F2568),16))</f>
        <v>1.71569588536412</v>
      </c>
      <c r="H2569" s="42">
        <f t="shared" ca="1" si="634"/>
        <v>1.59279356520284</v>
      </c>
      <c r="I2569" s="42">
        <f t="shared" ca="1" si="635"/>
        <v>1.0771614899999999</v>
      </c>
      <c r="J2569" s="40">
        <f t="shared" si="618"/>
        <v>3.5999999999999997E-2</v>
      </c>
      <c r="K2569" s="98">
        <f t="shared" si="636"/>
        <v>43840</v>
      </c>
      <c r="L2569" s="43">
        <f t="shared" si="637"/>
        <v>510</v>
      </c>
      <c r="M2569" s="44">
        <f t="shared" si="638"/>
        <v>510</v>
      </c>
      <c r="N2569" s="8">
        <f t="shared" si="639"/>
        <v>1.074200176</v>
      </c>
      <c r="O2569" s="8">
        <f t="shared" ca="1" si="640"/>
        <v>1.157087062</v>
      </c>
      <c r="P2569" s="44">
        <v>0</v>
      </c>
      <c r="Q2569" s="42">
        <f t="shared" ca="1" si="641"/>
        <v>260644.06114064</v>
      </c>
      <c r="R2569" s="42"/>
      <c r="S2569" s="34">
        <f t="shared" si="642"/>
        <v>0</v>
      </c>
      <c r="T2569" s="34"/>
    </row>
    <row r="2570" spans="1:20" x14ac:dyDescent="0.2">
      <c r="A2570" s="38">
        <f t="shared" si="617"/>
        <v>44583</v>
      </c>
      <c r="B2570" s="96">
        <f t="shared" ca="1" si="631"/>
        <v>1920813.9057737191</v>
      </c>
      <c r="C2570" s="42">
        <f t="shared" ca="1" si="632"/>
        <v>1659233.1527636591</v>
      </c>
      <c r="D2570" s="34"/>
      <c r="E2570" s="40">
        <f ca="1">IF(A2570&lt;$B$1,VLOOKUP(A2570,[1]DI!$A$4:$B$15000,2,FALSE),0)</f>
        <v>0</v>
      </c>
      <c r="F2570" s="41">
        <f t="shared" ca="1" si="633"/>
        <v>1</v>
      </c>
      <c r="G2570" s="41">
        <f ca="1">(TRUNC(PRODUCT($F$11:$F2569),16))</f>
        <v>1.71629207680374</v>
      </c>
      <c r="H2570" s="42">
        <f t="shared" ca="1" si="634"/>
        <v>1.59279356520284</v>
      </c>
      <c r="I2570" s="42">
        <f t="shared" ca="1" si="635"/>
        <v>1.07753579</v>
      </c>
      <c r="J2570" s="40">
        <f t="shared" si="618"/>
        <v>3.5999999999999997E-2</v>
      </c>
      <c r="K2570" s="98">
        <f t="shared" si="636"/>
        <v>43840</v>
      </c>
      <c r="L2570" s="43">
        <f t="shared" si="637"/>
        <v>510</v>
      </c>
      <c r="M2570" s="44">
        <f t="shared" si="638"/>
        <v>511</v>
      </c>
      <c r="N2570" s="8">
        <f t="shared" si="639"/>
        <v>1.074350946</v>
      </c>
      <c r="O2570" s="8">
        <f t="shared" ca="1" si="640"/>
        <v>1.1576515949999999</v>
      </c>
      <c r="P2570" s="44">
        <v>0</v>
      </c>
      <c r="Q2570" s="42">
        <f t="shared" ca="1" si="641"/>
        <v>261580.75301006</v>
      </c>
      <c r="R2570" s="42"/>
      <c r="S2570" s="34">
        <f t="shared" si="642"/>
        <v>0</v>
      </c>
      <c r="T2570" s="34"/>
    </row>
    <row r="2571" spans="1:20" x14ac:dyDescent="0.2">
      <c r="A2571" s="38">
        <f t="shared" si="617"/>
        <v>44584</v>
      </c>
      <c r="B2571" s="96">
        <f t="shared" ca="1" si="631"/>
        <v>1920813.9057737191</v>
      </c>
      <c r="C2571" s="42">
        <f t="shared" ca="1" si="632"/>
        <v>1659233.1527636591</v>
      </c>
      <c r="D2571" s="34"/>
      <c r="E2571" s="40">
        <f ca="1">IF(A2571&lt;$B$1,VLOOKUP(A2571,[1]DI!$A$4:$B$15000,2,FALSE),0)</f>
        <v>0</v>
      </c>
      <c r="F2571" s="41">
        <f t="shared" ca="1" si="633"/>
        <v>1</v>
      </c>
      <c r="G2571" s="41">
        <f ca="1">(TRUNC(PRODUCT($F$11:$F2570),16))</f>
        <v>1.71629207680374</v>
      </c>
      <c r="H2571" s="42">
        <f t="shared" ca="1" si="634"/>
        <v>1.59279356520284</v>
      </c>
      <c r="I2571" s="42">
        <f t="shared" ca="1" si="635"/>
        <v>1.07753579</v>
      </c>
      <c r="J2571" s="40">
        <f t="shared" si="618"/>
        <v>3.5999999999999997E-2</v>
      </c>
      <c r="K2571" s="98">
        <f t="shared" si="636"/>
        <v>43840</v>
      </c>
      <c r="L2571" s="43">
        <f t="shared" si="637"/>
        <v>510</v>
      </c>
      <c r="M2571" s="44">
        <f t="shared" si="638"/>
        <v>511</v>
      </c>
      <c r="N2571" s="8">
        <f t="shared" si="639"/>
        <v>1.074350946</v>
      </c>
      <c r="O2571" s="8">
        <f t="shared" ca="1" si="640"/>
        <v>1.1576515949999999</v>
      </c>
      <c r="P2571" s="44">
        <v>0</v>
      </c>
      <c r="Q2571" s="42">
        <f t="shared" ca="1" si="641"/>
        <v>261580.75301006</v>
      </c>
      <c r="R2571" s="42"/>
      <c r="S2571" s="34">
        <f t="shared" si="642"/>
        <v>0</v>
      </c>
      <c r="T2571" s="34"/>
    </row>
    <row r="2572" spans="1:20" x14ac:dyDescent="0.2">
      <c r="A2572" s="38">
        <f t="shared" si="617"/>
        <v>44585</v>
      </c>
      <c r="B2572" s="96">
        <f t="shared" ca="1" si="631"/>
        <v>1920813.9057737191</v>
      </c>
      <c r="C2572" s="42">
        <f t="shared" ca="1" si="632"/>
        <v>1659233.1527636591</v>
      </c>
      <c r="D2572" s="34"/>
      <c r="E2572" s="40">
        <f ca="1">IF(A2572&lt;$B$1,VLOOKUP(A2572,[1]DI!$A$4:$B$15000,2,FALSE),0)</f>
        <v>9.1499999999999998E-2</v>
      </c>
      <c r="F2572" s="41">
        <f t="shared" ca="1" si="633"/>
        <v>1.00034749249252</v>
      </c>
      <c r="G2572" s="41">
        <f ca="1">(TRUNC(PRODUCT($F$11:$F2571),16))</f>
        <v>1.71629207680374</v>
      </c>
      <c r="H2572" s="42">
        <f t="shared" ca="1" si="634"/>
        <v>1.59279356520284</v>
      </c>
      <c r="I2572" s="42">
        <f t="shared" ca="1" si="635"/>
        <v>1.07753579</v>
      </c>
      <c r="J2572" s="40">
        <f t="shared" si="618"/>
        <v>3.5999999999999997E-2</v>
      </c>
      <c r="K2572" s="98">
        <f t="shared" si="636"/>
        <v>43840</v>
      </c>
      <c r="L2572" s="43">
        <f t="shared" si="637"/>
        <v>511</v>
      </c>
      <c r="M2572" s="44">
        <f t="shared" si="638"/>
        <v>511</v>
      </c>
      <c r="N2572" s="8">
        <f t="shared" si="639"/>
        <v>1.074350946</v>
      </c>
      <c r="O2572" s="8">
        <f t="shared" ca="1" si="640"/>
        <v>1.1576515949999999</v>
      </c>
      <c r="P2572" s="44">
        <v>0</v>
      </c>
      <c r="Q2572" s="42">
        <f t="shared" ca="1" si="641"/>
        <v>261580.75301006</v>
      </c>
      <c r="R2572" s="42"/>
      <c r="S2572" s="34">
        <f t="shared" si="642"/>
        <v>0</v>
      </c>
      <c r="T2572" s="34"/>
    </row>
    <row r="2573" spans="1:20" x14ac:dyDescent="0.2">
      <c r="A2573" s="38">
        <f t="shared" ref="A2573:A2581" si="643">(A2572+1)</f>
        <v>44586</v>
      </c>
      <c r="B2573" s="96">
        <f t="shared" ca="1" si="631"/>
        <v>1921751.0755022992</v>
      </c>
      <c r="C2573" s="42">
        <f t="shared" ca="1" si="632"/>
        <v>1659233.1527636591</v>
      </c>
      <c r="D2573" s="34"/>
      <c r="E2573" s="40">
        <f ca="1">IF(A2573&lt;$B$1,VLOOKUP(A2573,[1]DI!$A$4:$B$15000,2,FALSE),0)</f>
        <v>9.1499999999999998E-2</v>
      </c>
      <c r="F2573" s="41">
        <f t="shared" ca="1" si="633"/>
        <v>1.00034749249252</v>
      </c>
      <c r="G2573" s="41">
        <f ca="1">(TRUNC(PRODUCT($F$11:$F2572),16))</f>
        <v>1.7168884754153999</v>
      </c>
      <c r="H2573" s="42">
        <f t="shared" ca="1" si="634"/>
        <v>1.59279356520284</v>
      </c>
      <c r="I2573" s="42">
        <f t="shared" ca="1" si="635"/>
        <v>1.0779102300000001</v>
      </c>
      <c r="J2573" s="40">
        <f t="shared" ref="J2573:J2581" si="644">J2572</f>
        <v>3.5999999999999997E-2</v>
      </c>
      <c r="K2573" s="98">
        <f t="shared" si="636"/>
        <v>43840</v>
      </c>
      <c r="L2573" s="43">
        <f t="shared" si="637"/>
        <v>512</v>
      </c>
      <c r="M2573" s="44">
        <f t="shared" si="638"/>
        <v>512</v>
      </c>
      <c r="N2573" s="8">
        <f t="shared" si="639"/>
        <v>1.0745017379999999</v>
      </c>
      <c r="O2573" s="8">
        <f t="shared" ca="1" si="640"/>
        <v>1.1582164159999999</v>
      </c>
      <c r="P2573" s="44">
        <v>0</v>
      </c>
      <c r="Q2573" s="42">
        <f t="shared" ca="1" si="641"/>
        <v>262517.92273863999</v>
      </c>
      <c r="R2573" s="42"/>
      <c r="S2573" s="34">
        <f t="shared" si="642"/>
        <v>0</v>
      </c>
      <c r="T2573" s="34"/>
    </row>
    <row r="2574" spans="1:20" x14ac:dyDescent="0.2">
      <c r="A2574" s="38">
        <f t="shared" si="643"/>
        <v>44587</v>
      </c>
      <c r="B2574" s="96">
        <f t="shared" ca="1" si="631"/>
        <v>1922688.6799499691</v>
      </c>
      <c r="C2574" s="42">
        <f t="shared" ca="1" si="632"/>
        <v>1659233.1527636591</v>
      </c>
      <c r="D2574" s="34"/>
      <c r="E2574" s="40">
        <f ca="1">IF(A2574&lt;$B$1,VLOOKUP(A2574,[1]DI!$A$4:$B$15000,2,FALSE),0)</f>
        <v>9.1499999999999998E-2</v>
      </c>
      <c r="F2574" s="41">
        <f t="shared" ca="1" si="633"/>
        <v>1.00034749249252</v>
      </c>
      <c r="G2574" s="41">
        <f ca="1">(TRUNC(PRODUCT($F$11:$F2573),16))</f>
        <v>1.7174850812711</v>
      </c>
      <c r="H2574" s="42">
        <f t="shared" ca="1" si="634"/>
        <v>1.59279356520284</v>
      </c>
      <c r="I2574" s="42">
        <f t="shared" ca="1" si="635"/>
        <v>1.0782847900000001</v>
      </c>
      <c r="J2574" s="40">
        <f t="shared" si="644"/>
        <v>3.5999999999999997E-2</v>
      </c>
      <c r="K2574" s="98">
        <f t="shared" si="636"/>
        <v>43840</v>
      </c>
      <c r="L2574" s="43">
        <f t="shared" si="637"/>
        <v>513</v>
      </c>
      <c r="M2574" s="44">
        <f t="shared" si="638"/>
        <v>513</v>
      </c>
      <c r="N2574" s="8">
        <f t="shared" si="639"/>
        <v>1.0746525499999999</v>
      </c>
      <c r="O2574" s="8">
        <f t="shared" ca="1" si="640"/>
        <v>1.158781499</v>
      </c>
      <c r="P2574" s="44">
        <v>0</v>
      </c>
      <c r="Q2574" s="42">
        <f t="shared" ca="1" si="641"/>
        <v>263455.52718630998</v>
      </c>
      <c r="R2574" s="42"/>
      <c r="S2574" s="34">
        <f t="shared" si="642"/>
        <v>0</v>
      </c>
      <c r="T2574" s="34"/>
    </row>
    <row r="2575" spans="1:20" x14ac:dyDescent="0.2">
      <c r="A2575" s="38">
        <f t="shared" si="643"/>
        <v>44588</v>
      </c>
      <c r="B2575" s="96">
        <f t="shared" ca="1" si="631"/>
        <v>1923626.7605975391</v>
      </c>
      <c r="C2575" s="42">
        <f t="shared" ca="1" si="632"/>
        <v>1659233.1527636591</v>
      </c>
      <c r="D2575" s="34"/>
      <c r="E2575" s="40">
        <f ca="1">IF(A2575&lt;$B$1,VLOOKUP(A2575,[1]DI!$A$4:$B$15000,2,FALSE),0)</f>
        <v>9.1499999999999998E-2</v>
      </c>
      <c r="F2575" s="41">
        <f t="shared" ca="1" si="633"/>
        <v>1.00034749249252</v>
      </c>
      <c r="G2575" s="41">
        <f ca="1">(TRUNC(PRODUCT($F$11:$F2574),16))</f>
        <v>1.71808189444285</v>
      </c>
      <c r="H2575" s="42">
        <f t="shared" ca="1" si="634"/>
        <v>1.59279356520284</v>
      </c>
      <c r="I2575" s="42">
        <f t="shared" ca="1" si="635"/>
        <v>1.0786594899999999</v>
      </c>
      <c r="J2575" s="40">
        <f t="shared" si="644"/>
        <v>3.5999999999999997E-2</v>
      </c>
      <c r="K2575" s="98">
        <f t="shared" si="636"/>
        <v>43840</v>
      </c>
      <c r="L2575" s="43">
        <f t="shared" si="637"/>
        <v>514</v>
      </c>
      <c r="M2575" s="44">
        <f t="shared" si="638"/>
        <v>514</v>
      </c>
      <c r="N2575" s="8">
        <f t="shared" si="639"/>
        <v>1.0748033829999999</v>
      </c>
      <c r="O2575" s="8">
        <f t="shared" ca="1" si="640"/>
        <v>1.1593468689999999</v>
      </c>
      <c r="P2575" s="44">
        <v>0</v>
      </c>
      <c r="Q2575" s="42">
        <f t="shared" ca="1" si="641"/>
        <v>264393.60783388</v>
      </c>
      <c r="R2575" s="42"/>
      <c r="S2575" s="34">
        <f t="shared" si="642"/>
        <v>0</v>
      </c>
      <c r="T2575" s="34"/>
    </row>
    <row r="2576" spans="1:20" x14ac:dyDescent="0.2">
      <c r="A2576" s="38">
        <f t="shared" si="643"/>
        <v>44589</v>
      </c>
      <c r="B2576" s="96">
        <f t="shared" ca="1" si="631"/>
        <v>1924565.2991934691</v>
      </c>
      <c r="C2576" s="42">
        <f t="shared" ca="1" si="632"/>
        <v>1659233.1527636591</v>
      </c>
      <c r="D2576" s="34"/>
      <c r="E2576" s="40">
        <f ca="1">IF(A2576&lt;$B$1,VLOOKUP(A2576,[1]DI!$A$4:$B$15000,2,FALSE),0)</f>
        <v>9.1499999999999998E-2</v>
      </c>
      <c r="F2576" s="41">
        <f t="shared" ca="1" si="633"/>
        <v>1.00034749249252</v>
      </c>
      <c r="G2576" s="41">
        <f ca="1">(TRUNC(PRODUCT($F$11:$F2575),16))</f>
        <v>1.71867891500271</v>
      </c>
      <c r="H2576" s="42">
        <f t="shared" ca="1" si="634"/>
        <v>1.59279356520284</v>
      </c>
      <c r="I2576" s="42">
        <f t="shared" ca="1" si="635"/>
        <v>1.0790343200000001</v>
      </c>
      <c r="J2576" s="40">
        <f t="shared" si="644"/>
        <v>3.5999999999999997E-2</v>
      </c>
      <c r="K2576" s="98">
        <f t="shared" si="636"/>
        <v>43840</v>
      </c>
      <c r="L2576" s="43">
        <f t="shared" si="637"/>
        <v>515</v>
      </c>
      <c r="M2576" s="44">
        <f t="shared" si="638"/>
        <v>515</v>
      </c>
      <c r="N2576" s="8">
        <f t="shared" si="639"/>
        <v>1.0749542379999999</v>
      </c>
      <c r="O2576" s="8">
        <f t="shared" ca="1" si="640"/>
        <v>1.159912515</v>
      </c>
      <c r="P2576" s="44">
        <v>0</v>
      </c>
      <c r="Q2576" s="42">
        <f t="shared" ca="1" si="641"/>
        <v>265332.14642980997</v>
      </c>
      <c r="R2576" s="42"/>
      <c r="S2576" s="34">
        <f t="shared" si="642"/>
        <v>0</v>
      </c>
      <c r="T2576" s="34"/>
    </row>
    <row r="2577" spans="1:20" x14ac:dyDescent="0.2">
      <c r="A2577" s="38">
        <f t="shared" si="643"/>
        <v>44590</v>
      </c>
      <c r="B2577" s="96">
        <f t="shared" ca="1" si="631"/>
        <v>1925504.2774861893</v>
      </c>
      <c r="C2577" s="42">
        <f t="shared" ca="1" si="632"/>
        <v>1659233.1527636591</v>
      </c>
      <c r="D2577" s="34"/>
      <c r="E2577" s="40">
        <f ca="1">IF(A2577&lt;$B$1,VLOOKUP(A2577,[1]DI!$A$4:$B$15000,2,FALSE),0)</f>
        <v>0</v>
      </c>
      <c r="F2577" s="41">
        <f t="shared" ca="1" si="633"/>
        <v>1</v>
      </c>
      <c r="G2577" s="41">
        <f ca="1">(TRUNC(PRODUCT($F$11:$F2576),16))</f>
        <v>1.7192761430227199</v>
      </c>
      <c r="H2577" s="42">
        <f t="shared" ca="1" si="634"/>
        <v>1.59279356520284</v>
      </c>
      <c r="I2577" s="42">
        <f t="shared" ca="1" si="635"/>
        <v>1.07940927</v>
      </c>
      <c r="J2577" s="40">
        <f t="shared" si="644"/>
        <v>3.5999999999999997E-2</v>
      </c>
      <c r="K2577" s="98">
        <f t="shared" si="636"/>
        <v>43840</v>
      </c>
      <c r="L2577" s="43">
        <f t="shared" si="637"/>
        <v>515</v>
      </c>
      <c r="M2577" s="44">
        <f t="shared" si="638"/>
        <v>516</v>
      </c>
      <c r="N2577" s="8">
        <f t="shared" si="639"/>
        <v>1.0751051140000001</v>
      </c>
      <c r="O2577" s="8">
        <f t="shared" ca="1" si="640"/>
        <v>1.1604784260000001</v>
      </c>
      <c r="P2577" s="44">
        <v>0</v>
      </c>
      <c r="Q2577" s="42">
        <f t="shared" ca="1" si="641"/>
        <v>266271.12472253002</v>
      </c>
      <c r="R2577" s="42"/>
      <c r="S2577" s="34">
        <f t="shared" si="642"/>
        <v>0</v>
      </c>
      <c r="T2577" s="34"/>
    </row>
    <row r="2578" spans="1:20" x14ac:dyDescent="0.2">
      <c r="A2578" s="38">
        <f t="shared" si="643"/>
        <v>44591</v>
      </c>
      <c r="B2578" s="96">
        <f t="shared" ca="1" si="631"/>
        <v>1925504.2774861893</v>
      </c>
      <c r="C2578" s="42">
        <f t="shared" ca="1" si="632"/>
        <v>1659233.1527636591</v>
      </c>
      <c r="D2578" s="34"/>
      <c r="E2578" s="40">
        <f ca="1">IF(A2578&lt;$B$1,VLOOKUP(A2578,[1]DI!$A$4:$B$15000,2,FALSE),0)</f>
        <v>0</v>
      </c>
      <c r="F2578" s="41">
        <f t="shared" ca="1" si="633"/>
        <v>1</v>
      </c>
      <c r="G2578" s="41">
        <f ca="1">(TRUNC(PRODUCT($F$11:$F2577),16))</f>
        <v>1.7192761430227199</v>
      </c>
      <c r="H2578" s="42">
        <f t="shared" ca="1" si="634"/>
        <v>1.59279356520284</v>
      </c>
      <c r="I2578" s="42">
        <f t="shared" ca="1" si="635"/>
        <v>1.07940927</v>
      </c>
      <c r="J2578" s="40">
        <f t="shared" si="644"/>
        <v>3.5999999999999997E-2</v>
      </c>
      <c r="K2578" s="98">
        <f t="shared" si="636"/>
        <v>43840</v>
      </c>
      <c r="L2578" s="43">
        <f t="shared" si="637"/>
        <v>515</v>
      </c>
      <c r="M2578" s="44">
        <f t="shared" si="638"/>
        <v>516</v>
      </c>
      <c r="N2578" s="8">
        <f t="shared" si="639"/>
        <v>1.0751051140000001</v>
      </c>
      <c r="O2578" s="8">
        <f t="shared" ca="1" si="640"/>
        <v>1.1604784260000001</v>
      </c>
      <c r="P2578" s="44">
        <v>0</v>
      </c>
      <c r="Q2578" s="42">
        <f t="shared" ca="1" si="641"/>
        <v>266271.12472253002</v>
      </c>
      <c r="R2578" s="42"/>
      <c r="S2578" s="34">
        <f t="shared" si="642"/>
        <v>0</v>
      </c>
      <c r="T2578" s="34"/>
    </row>
    <row r="2579" spans="1:20" x14ac:dyDescent="0.2">
      <c r="A2579" s="38">
        <f t="shared" si="643"/>
        <v>44592</v>
      </c>
      <c r="B2579" s="96">
        <f t="shared" ca="1" si="631"/>
        <v>1925504.2774861893</v>
      </c>
      <c r="C2579" s="42">
        <f t="shared" ca="1" si="632"/>
        <v>1659233.1527636591</v>
      </c>
      <c r="D2579" s="34"/>
      <c r="E2579" s="40">
        <f ca="1">IF(A2579&lt;$B$1,VLOOKUP(A2579,[1]DI!$A$4:$B$15000,2,FALSE),0)</f>
        <v>9.1499999999999998E-2</v>
      </c>
      <c r="F2579" s="41">
        <f t="shared" ca="1" si="633"/>
        <v>1.00034749249252</v>
      </c>
      <c r="G2579" s="41">
        <f ca="1">(TRUNC(PRODUCT($F$11:$F2578),16))</f>
        <v>1.7192761430227199</v>
      </c>
      <c r="H2579" s="42">
        <f t="shared" ca="1" si="634"/>
        <v>1.59279356520284</v>
      </c>
      <c r="I2579" s="42">
        <f t="shared" ca="1" si="635"/>
        <v>1.07940927</v>
      </c>
      <c r="J2579" s="40">
        <f t="shared" si="644"/>
        <v>3.5999999999999997E-2</v>
      </c>
      <c r="K2579" s="98">
        <f t="shared" si="636"/>
        <v>43840</v>
      </c>
      <c r="L2579" s="43">
        <f t="shared" si="637"/>
        <v>516</v>
      </c>
      <c r="M2579" s="44">
        <f t="shared" si="638"/>
        <v>516</v>
      </c>
      <c r="N2579" s="8">
        <f t="shared" si="639"/>
        <v>1.0751051140000001</v>
      </c>
      <c r="O2579" s="8">
        <f t="shared" ca="1" si="640"/>
        <v>1.1604784260000001</v>
      </c>
      <c r="P2579" s="44">
        <v>0</v>
      </c>
      <c r="Q2579" s="42">
        <f t="shared" ca="1" si="641"/>
        <v>266271.12472253002</v>
      </c>
      <c r="R2579" s="42"/>
      <c r="S2579" s="34">
        <f t="shared" si="642"/>
        <v>0</v>
      </c>
      <c r="T2579" s="34"/>
    </row>
    <row r="2580" spans="1:20" x14ac:dyDescent="0.2">
      <c r="A2580" s="38">
        <f t="shared" si="643"/>
        <v>44593</v>
      </c>
      <c r="B2580" s="96">
        <f t="shared" ca="1" si="631"/>
        <v>1926443.731978809</v>
      </c>
      <c r="C2580" s="42">
        <f t="shared" ca="1" si="632"/>
        <v>1659233.1527636591</v>
      </c>
      <c r="D2580" s="34"/>
      <c r="E2580" s="40">
        <f ca="1">IF(A2580&lt;$B$1,VLOOKUP(A2580,[1]DI!$A$4:$B$15000,2,FALSE),0)</f>
        <v>9.1499999999999998E-2</v>
      </c>
      <c r="F2580" s="41">
        <f t="shared" ca="1" si="633"/>
        <v>1.00034749249252</v>
      </c>
      <c r="G2580" s="41">
        <f ca="1">(TRUNC(PRODUCT($F$11:$F2579),16))</f>
        <v>1.7198735785749899</v>
      </c>
      <c r="H2580" s="42">
        <f t="shared" ca="1" si="634"/>
        <v>1.59279356520284</v>
      </c>
      <c r="I2580" s="42">
        <f t="shared" ca="1" si="635"/>
        <v>1.0797843600000001</v>
      </c>
      <c r="J2580" s="40">
        <f t="shared" si="644"/>
        <v>3.5999999999999997E-2</v>
      </c>
      <c r="K2580" s="98">
        <f t="shared" si="636"/>
        <v>43840</v>
      </c>
      <c r="L2580" s="43">
        <f t="shared" si="637"/>
        <v>517</v>
      </c>
      <c r="M2580" s="44">
        <f t="shared" si="638"/>
        <v>517</v>
      </c>
      <c r="N2580" s="8">
        <f t="shared" si="639"/>
        <v>1.075256011</v>
      </c>
      <c r="O2580" s="8">
        <f t="shared" ca="1" si="640"/>
        <v>1.1610446240000001</v>
      </c>
      <c r="P2580" s="44">
        <v>0</v>
      </c>
      <c r="Q2580" s="42">
        <f t="shared" ca="1" si="641"/>
        <v>267210.57921514998</v>
      </c>
      <c r="R2580" s="42"/>
      <c r="S2580" s="34">
        <f t="shared" si="642"/>
        <v>0</v>
      </c>
      <c r="T2580" s="34"/>
    </row>
    <row r="2581" spans="1:20" x14ac:dyDescent="0.2">
      <c r="A2581" s="38">
        <f t="shared" si="643"/>
        <v>44594</v>
      </c>
      <c r="B2581" s="96">
        <f t="shared" ca="1" si="631"/>
        <v>1927383.6427605592</v>
      </c>
      <c r="C2581" s="42">
        <f t="shared" ca="1" si="632"/>
        <v>1659233.1527636591</v>
      </c>
      <c r="D2581" s="34"/>
      <c r="E2581" s="40">
        <f ca="1">IF(A2581&lt;$B$1,VLOOKUP(A2581,[1]DI!$A$4:$B$15000,2,FALSE),0)</f>
        <v>9.1499999999999998E-2</v>
      </c>
      <c r="F2581" s="41">
        <f t="shared" ca="1" si="633"/>
        <v>1.00034749249252</v>
      </c>
      <c r="G2581" s="41">
        <f ca="1">(TRUNC(PRODUCT($F$11:$F2580),16))</f>
        <v>1.72047122173163</v>
      </c>
      <c r="H2581" s="42">
        <f t="shared" ca="1" si="634"/>
        <v>1.59279356520284</v>
      </c>
      <c r="I2581" s="42">
        <f t="shared" ca="1" si="635"/>
        <v>1.0801595799999999</v>
      </c>
      <c r="J2581" s="40">
        <f t="shared" si="644"/>
        <v>3.5999999999999997E-2</v>
      </c>
      <c r="K2581" s="98">
        <f t="shared" si="636"/>
        <v>43840</v>
      </c>
      <c r="L2581" s="43">
        <f t="shared" si="637"/>
        <v>518</v>
      </c>
      <c r="M2581" s="44">
        <f t="shared" si="638"/>
        <v>518</v>
      </c>
      <c r="N2581" s="8">
        <f t="shared" si="639"/>
        <v>1.0754069289999999</v>
      </c>
      <c r="O2581" s="8">
        <f t="shared" ca="1" si="640"/>
        <v>1.161611097</v>
      </c>
      <c r="P2581" s="44">
        <v>0</v>
      </c>
      <c r="Q2581" s="42">
        <f t="shared" ca="1" si="641"/>
        <v>268150.48999690003</v>
      </c>
      <c r="R2581" s="42"/>
      <c r="S2581" s="34">
        <f t="shared" si="642"/>
        <v>0</v>
      </c>
      <c r="T2581" s="34"/>
    </row>
    <row r="2582" spans="1:20" x14ac:dyDescent="0.2">
      <c r="A2582" s="38"/>
      <c r="B2582" s="96"/>
      <c r="C2582" s="42"/>
      <c r="D2582" s="34"/>
      <c r="E2582" s="40"/>
      <c r="F2582" s="41"/>
      <c r="G2582" s="41"/>
      <c r="H2582" s="42"/>
      <c r="I2582" s="42"/>
      <c r="J2582" s="40"/>
      <c r="K2582" s="98"/>
      <c r="L2582" s="43"/>
      <c r="M2582" s="44"/>
      <c r="N2582" s="8"/>
      <c r="O2582" s="8"/>
      <c r="P2582" s="44"/>
      <c r="Q2582" s="42"/>
      <c r="R2582" s="42"/>
      <c r="S2582" s="34"/>
      <c r="T2582" s="34"/>
    </row>
    <row r="2583" spans="1:20" x14ac:dyDescent="0.2">
      <c r="A2583" s="38"/>
      <c r="B2583" s="96"/>
      <c r="C2583" s="42"/>
      <c r="D2583" s="34"/>
      <c r="E2583" s="40"/>
      <c r="F2583" s="41"/>
      <c r="G2583" s="41"/>
      <c r="H2583" s="42"/>
      <c r="I2583" s="42"/>
      <c r="J2583" s="40"/>
      <c r="K2583" s="98"/>
      <c r="L2583" s="43"/>
      <c r="M2583" s="44"/>
      <c r="N2583" s="8"/>
      <c r="O2583" s="8"/>
      <c r="P2583" s="44"/>
      <c r="Q2583" s="42"/>
      <c r="R2583" s="42"/>
      <c r="S2583" s="34"/>
      <c r="T2583" s="34"/>
    </row>
    <row r="2584" spans="1:20" x14ac:dyDescent="0.2">
      <c r="A2584" s="38"/>
      <c r="B2584" s="96"/>
      <c r="C2584" s="42"/>
      <c r="D2584" s="34"/>
      <c r="E2584" s="40"/>
      <c r="F2584" s="41"/>
      <c r="G2584" s="41"/>
      <c r="H2584" s="42"/>
      <c r="I2584" s="42"/>
      <c r="J2584" s="40"/>
      <c r="K2584" s="98"/>
      <c r="L2584" s="43"/>
      <c r="M2584" s="44"/>
      <c r="N2584" s="8"/>
      <c r="O2584" s="8"/>
      <c r="P2584" s="44"/>
      <c r="Q2584" s="42"/>
      <c r="R2584" s="42"/>
      <c r="S2584" s="34"/>
      <c r="T2584" s="34"/>
    </row>
    <row r="2585" spans="1:20" x14ac:dyDescent="0.2">
      <c r="A2585" s="38"/>
      <c r="B2585" s="96"/>
      <c r="C2585" s="42"/>
      <c r="D2585" s="34"/>
      <c r="E2585" s="40"/>
      <c r="F2585" s="41"/>
      <c r="G2585" s="41"/>
      <c r="H2585" s="42"/>
      <c r="I2585" s="42"/>
      <c r="J2585" s="40"/>
      <c r="K2585" s="98"/>
      <c r="L2585" s="43"/>
      <c r="M2585" s="44"/>
      <c r="N2585" s="8"/>
      <c r="O2585" s="8"/>
      <c r="P2585" s="44"/>
      <c r="Q2585" s="42"/>
      <c r="R2585" s="42"/>
      <c r="S2585" s="34"/>
      <c r="T2585" s="34"/>
    </row>
    <row r="2586" spans="1:20" x14ac:dyDescent="0.2">
      <c r="A2586" s="38"/>
      <c r="B2586" s="96"/>
      <c r="C2586" s="42"/>
      <c r="D2586" s="34"/>
      <c r="E2586" s="40"/>
      <c r="F2586" s="41"/>
      <c r="G2586" s="41"/>
      <c r="H2586" s="42"/>
      <c r="I2586" s="42"/>
      <c r="J2586" s="40"/>
      <c r="K2586" s="98"/>
      <c r="L2586" s="43"/>
      <c r="M2586" s="44"/>
      <c r="N2586" s="8"/>
      <c r="O2586" s="8"/>
      <c r="P2586" s="44"/>
      <c r="Q2586" s="42"/>
      <c r="R2586" s="42"/>
      <c r="S2586" s="34"/>
      <c r="T2586" s="34"/>
    </row>
    <row r="2587" spans="1:20" x14ac:dyDescent="0.2">
      <c r="A2587" s="38"/>
      <c r="B2587" s="96"/>
      <c r="C2587" s="42"/>
      <c r="D2587" s="34"/>
      <c r="E2587" s="40"/>
      <c r="F2587" s="41"/>
      <c r="G2587" s="41"/>
      <c r="H2587" s="42"/>
      <c r="I2587" s="42"/>
      <c r="J2587" s="40"/>
      <c r="K2587" s="98"/>
      <c r="L2587" s="43"/>
      <c r="M2587" s="44"/>
      <c r="N2587" s="8"/>
      <c r="O2587" s="8"/>
      <c r="P2587" s="44"/>
      <c r="Q2587" s="42"/>
      <c r="R2587" s="42"/>
      <c r="S2587" s="34"/>
      <c r="T2587" s="34"/>
    </row>
    <row r="2588" spans="1:20" x14ac:dyDescent="0.2">
      <c r="A2588" s="38"/>
      <c r="B2588" s="96"/>
      <c r="C2588" s="42"/>
      <c r="D2588" s="34"/>
      <c r="E2588" s="40"/>
      <c r="F2588" s="41"/>
      <c r="G2588" s="41"/>
      <c r="H2588" s="42"/>
      <c r="I2588" s="42"/>
      <c r="J2588" s="40"/>
      <c r="K2588" s="98"/>
      <c r="L2588" s="43"/>
      <c r="M2588" s="44"/>
      <c r="N2588" s="8"/>
      <c r="O2588" s="8"/>
      <c r="P2588" s="44"/>
      <c r="Q2588" s="42"/>
      <c r="R2588" s="42"/>
      <c r="S2588" s="34"/>
      <c r="T2588" s="34"/>
    </row>
    <row r="2589" spans="1:20" x14ac:dyDescent="0.2">
      <c r="A2589" s="38"/>
      <c r="B2589" s="96"/>
      <c r="C2589" s="42"/>
      <c r="D2589" s="34"/>
      <c r="E2589" s="40"/>
      <c r="F2589" s="41"/>
      <c r="G2589" s="41"/>
      <c r="H2589" s="42"/>
      <c r="I2589" s="42"/>
      <c r="J2589" s="40"/>
      <c r="K2589" s="98"/>
      <c r="L2589" s="43"/>
      <c r="M2589" s="44"/>
      <c r="N2589" s="8"/>
      <c r="O2589" s="8"/>
      <c r="P2589" s="44"/>
      <c r="Q2589" s="42"/>
      <c r="R2589" s="42"/>
      <c r="S2589" s="34"/>
      <c r="T2589" s="34"/>
    </row>
    <row r="2590" spans="1:20" x14ac:dyDescent="0.2">
      <c r="A2590" s="38"/>
      <c r="B2590" s="96"/>
      <c r="C2590" s="42"/>
      <c r="D2590" s="34"/>
      <c r="E2590" s="40"/>
      <c r="F2590" s="41"/>
      <c r="G2590" s="41"/>
      <c r="H2590" s="42"/>
      <c r="I2590" s="42"/>
      <c r="J2590" s="40"/>
      <c r="K2590" s="98"/>
      <c r="L2590" s="43"/>
      <c r="M2590" s="44"/>
      <c r="N2590" s="8"/>
      <c r="O2590" s="8"/>
      <c r="P2590" s="44"/>
      <c r="Q2590" s="42"/>
      <c r="R2590" s="42"/>
      <c r="S2590" s="34"/>
      <c r="T2590" s="34"/>
    </row>
    <row r="2591" spans="1:20" x14ac:dyDescent="0.2">
      <c r="A2591" s="38"/>
      <c r="B2591" s="96"/>
      <c r="C2591" s="42"/>
      <c r="D2591" s="34"/>
      <c r="E2591" s="40"/>
      <c r="F2591" s="41"/>
      <c r="G2591" s="41"/>
      <c r="H2591" s="42"/>
      <c r="I2591" s="42"/>
      <c r="J2591" s="40"/>
      <c r="K2591" s="98"/>
      <c r="L2591" s="43"/>
      <c r="M2591" s="44"/>
      <c r="N2591" s="8"/>
      <c r="O2591" s="8"/>
      <c r="P2591" s="44"/>
      <c r="Q2591" s="42"/>
      <c r="R2591" s="42"/>
      <c r="S2591" s="34"/>
      <c r="T2591" s="34"/>
    </row>
    <row r="2592" spans="1:20" x14ac:dyDescent="0.2">
      <c r="A2592" s="38"/>
      <c r="B2592" s="96"/>
      <c r="C2592" s="42"/>
      <c r="D2592" s="34"/>
      <c r="E2592" s="40"/>
      <c r="F2592" s="41"/>
      <c r="G2592" s="41"/>
      <c r="H2592" s="42"/>
      <c r="I2592" s="42"/>
      <c r="J2592" s="40"/>
      <c r="K2592" s="98"/>
      <c r="L2592" s="43"/>
      <c r="M2592" s="44"/>
      <c r="N2592" s="8"/>
      <c r="O2592" s="8"/>
      <c r="P2592" s="44"/>
      <c r="Q2592" s="42"/>
      <c r="R2592" s="42"/>
      <c r="S2592" s="34"/>
      <c r="T2592" s="34"/>
    </row>
    <row r="2593" spans="1:20" x14ac:dyDescent="0.2">
      <c r="A2593" s="38"/>
      <c r="B2593" s="96"/>
      <c r="C2593" s="42"/>
      <c r="D2593" s="34"/>
      <c r="E2593" s="40"/>
      <c r="F2593" s="41"/>
      <c r="G2593" s="41"/>
      <c r="H2593" s="42"/>
      <c r="I2593" s="42"/>
      <c r="J2593" s="40"/>
      <c r="K2593" s="98"/>
      <c r="L2593" s="43"/>
      <c r="M2593" s="44"/>
      <c r="N2593" s="8"/>
      <c r="O2593" s="8"/>
      <c r="P2593" s="44"/>
      <c r="Q2593" s="42"/>
      <c r="R2593" s="42"/>
      <c r="S2593" s="34"/>
      <c r="T2593" s="34"/>
    </row>
    <row r="2594" spans="1:20" x14ac:dyDescent="0.2">
      <c r="A2594" s="38"/>
      <c r="B2594" s="96"/>
      <c r="C2594" s="42"/>
      <c r="D2594" s="34"/>
      <c r="E2594" s="40"/>
      <c r="F2594" s="41"/>
      <c r="G2594" s="41"/>
      <c r="H2594" s="42"/>
      <c r="I2594" s="42"/>
      <c r="J2594" s="40"/>
      <c r="K2594" s="98"/>
      <c r="L2594" s="43"/>
      <c r="M2594" s="44"/>
      <c r="N2594" s="8"/>
      <c r="O2594" s="8"/>
      <c r="P2594" s="44"/>
      <c r="Q2594" s="42"/>
      <c r="R2594" s="42"/>
      <c r="S2594" s="34"/>
      <c r="T2594" s="34"/>
    </row>
    <row r="2595" spans="1:20" x14ac:dyDescent="0.2">
      <c r="A2595" s="38"/>
      <c r="B2595" s="96"/>
      <c r="C2595" s="42"/>
      <c r="D2595" s="34"/>
      <c r="E2595" s="40"/>
      <c r="F2595" s="41"/>
      <c r="G2595" s="41"/>
      <c r="H2595" s="42"/>
      <c r="I2595" s="42"/>
      <c r="J2595" s="40"/>
      <c r="K2595" s="98"/>
      <c r="L2595" s="43"/>
      <c r="M2595" s="44"/>
      <c r="N2595" s="8"/>
      <c r="O2595" s="8"/>
      <c r="P2595" s="44"/>
      <c r="Q2595" s="42"/>
      <c r="R2595" s="42"/>
      <c r="S2595" s="34"/>
      <c r="T2595" s="34"/>
    </row>
    <row r="2596" spans="1:20" x14ac:dyDescent="0.2">
      <c r="A2596" s="38"/>
      <c r="B2596" s="96"/>
      <c r="C2596" s="42"/>
      <c r="D2596" s="34"/>
      <c r="E2596" s="40"/>
      <c r="F2596" s="41"/>
      <c r="G2596" s="41"/>
      <c r="H2596" s="42"/>
      <c r="I2596" s="42"/>
      <c r="J2596" s="40"/>
      <c r="K2596" s="98"/>
      <c r="L2596" s="43"/>
      <c r="M2596" s="44"/>
      <c r="N2596" s="8"/>
      <c r="O2596" s="8"/>
      <c r="P2596" s="44"/>
      <c r="Q2596" s="42"/>
      <c r="R2596" s="42"/>
      <c r="S2596" s="34"/>
      <c r="T2596" s="34"/>
    </row>
    <row r="2597" spans="1:20" x14ac:dyDescent="0.2">
      <c r="A2597" s="38"/>
      <c r="B2597" s="96"/>
      <c r="C2597" s="42"/>
      <c r="D2597" s="34"/>
      <c r="E2597" s="40"/>
      <c r="F2597" s="41"/>
      <c r="G2597" s="41"/>
      <c r="H2597" s="42"/>
      <c r="I2597" s="42"/>
      <c r="J2597" s="40"/>
      <c r="K2597" s="98"/>
      <c r="L2597" s="43"/>
      <c r="M2597" s="44"/>
      <c r="N2597" s="8"/>
      <c r="O2597" s="8"/>
      <c r="P2597" s="44"/>
      <c r="Q2597" s="42"/>
      <c r="R2597" s="42"/>
      <c r="S2597" s="34"/>
      <c r="T2597" s="34"/>
    </row>
    <row r="2598" spans="1:20" x14ac:dyDescent="0.2">
      <c r="A2598" s="38"/>
      <c r="B2598" s="96"/>
      <c r="C2598" s="42"/>
      <c r="D2598" s="34"/>
      <c r="E2598" s="40"/>
      <c r="F2598" s="41"/>
      <c r="G2598" s="41"/>
      <c r="H2598" s="42"/>
      <c r="I2598" s="42"/>
      <c r="J2598" s="40"/>
      <c r="K2598" s="98"/>
      <c r="L2598" s="43"/>
      <c r="M2598" s="44"/>
      <c r="N2598" s="8"/>
      <c r="O2598" s="8"/>
      <c r="P2598" s="44"/>
      <c r="Q2598" s="42"/>
      <c r="R2598" s="42"/>
      <c r="S2598" s="34"/>
      <c r="T2598" s="34"/>
    </row>
    <row r="2599" spans="1:20" x14ac:dyDescent="0.2">
      <c r="A2599" s="38"/>
      <c r="B2599" s="96"/>
      <c r="C2599" s="42"/>
      <c r="D2599" s="34"/>
      <c r="E2599" s="40"/>
      <c r="F2599" s="41"/>
      <c r="G2599" s="41"/>
      <c r="H2599" s="42"/>
      <c r="I2599" s="42"/>
      <c r="J2599" s="40"/>
      <c r="K2599" s="98"/>
      <c r="L2599" s="43"/>
      <c r="M2599" s="44"/>
      <c r="N2599" s="8"/>
      <c r="O2599" s="8"/>
      <c r="P2599" s="44"/>
      <c r="Q2599" s="42"/>
      <c r="R2599" s="42"/>
      <c r="S2599" s="34"/>
      <c r="T2599" s="34"/>
    </row>
    <row r="2600" spans="1:20" x14ac:dyDescent="0.2">
      <c r="A2600" s="38"/>
      <c r="B2600" s="96"/>
      <c r="C2600" s="42"/>
      <c r="D2600" s="34"/>
      <c r="E2600" s="40"/>
      <c r="F2600" s="41"/>
      <c r="G2600" s="41"/>
      <c r="H2600" s="42"/>
      <c r="I2600" s="42"/>
      <c r="J2600" s="40"/>
      <c r="K2600" s="98"/>
      <c r="L2600" s="43"/>
      <c r="M2600" s="44"/>
      <c r="N2600" s="8"/>
      <c r="O2600" s="8"/>
      <c r="P2600" s="44"/>
      <c r="Q2600" s="42"/>
      <c r="R2600" s="42"/>
      <c r="S2600" s="34"/>
      <c r="T2600" s="34"/>
    </row>
    <row r="2601" spans="1:20" x14ac:dyDescent="0.2">
      <c r="A2601" s="38"/>
      <c r="B2601" s="96"/>
      <c r="C2601" s="42"/>
      <c r="D2601" s="34"/>
      <c r="E2601" s="40"/>
      <c r="F2601" s="41"/>
      <c r="G2601" s="41"/>
      <c r="H2601" s="42"/>
      <c r="I2601" s="42"/>
      <c r="J2601" s="40"/>
      <c r="K2601" s="98"/>
      <c r="L2601" s="43"/>
      <c r="M2601" s="44"/>
      <c r="N2601" s="8"/>
      <c r="O2601" s="8"/>
      <c r="P2601" s="44"/>
      <c r="Q2601" s="42"/>
      <c r="R2601" s="42"/>
      <c r="S2601" s="34"/>
      <c r="T2601" s="34"/>
    </row>
    <row r="2602" spans="1:20" x14ac:dyDescent="0.2">
      <c r="A2602" s="38"/>
      <c r="B2602" s="96"/>
      <c r="C2602" s="42"/>
      <c r="D2602" s="34"/>
      <c r="E2602" s="40"/>
      <c r="F2602" s="41"/>
      <c r="G2602" s="41"/>
      <c r="H2602" s="42"/>
      <c r="I2602" s="42"/>
      <c r="J2602" s="40"/>
      <c r="K2602" s="98"/>
      <c r="L2602" s="43"/>
      <c r="M2602" s="44"/>
      <c r="N2602" s="8"/>
      <c r="O2602" s="8"/>
      <c r="P2602" s="44"/>
      <c r="Q2602" s="42"/>
      <c r="R2602" s="42"/>
      <c r="S2602" s="34"/>
      <c r="T2602" s="34"/>
    </row>
    <row r="2603" spans="1:20" x14ac:dyDescent="0.2">
      <c r="A2603" s="38"/>
      <c r="B2603" s="96"/>
      <c r="C2603" s="42"/>
      <c r="D2603" s="34"/>
      <c r="E2603" s="40"/>
      <c r="F2603" s="41"/>
      <c r="G2603" s="41"/>
      <c r="H2603" s="42"/>
      <c r="I2603" s="42"/>
      <c r="J2603" s="40"/>
      <c r="K2603" s="98"/>
      <c r="L2603" s="43"/>
      <c r="M2603" s="44"/>
      <c r="N2603" s="8"/>
      <c r="O2603" s="8"/>
      <c r="P2603" s="44"/>
      <c r="Q2603" s="42"/>
      <c r="R2603" s="42"/>
      <c r="S2603" s="34"/>
      <c r="T2603" s="34"/>
    </row>
    <row r="2604" spans="1:20" x14ac:dyDescent="0.2">
      <c r="A2604" s="38"/>
      <c r="B2604" s="96"/>
      <c r="C2604" s="42"/>
      <c r="D2604" s="34"/>
      <c r="E2604" s="40"/>
      <c r="F2604" s="41"/>
      <c r="G2604" s="41"/>
      <c r="H2604" s="42"/>
      <c r="I2604" s="42"/>
      <c r="J2604" s="40"/>
      <c r="K2604" s="98"/>
      <c r="L2604" s="43"/>
      <c r="M2604" s="44"/>
      <c r="N2604" s="8"/>
      <c r="O2604" s="8"/>
      <c r="P2604" s="44"/>
      <c r="Q2604" s="42"/>
      <c r="R2604" s="42"/>
      <c r="S2604" s="34"/>
      <c r="T2604" s="34"/>
    </row>
    <row r="2605" spans="1:20" x14ac:dyDescent="0.2">
      <c r="A2605" s="38"/>
      <c r="B2605" s="96"/>
      <c r="C2605" s="42"/>
      <c r="D2605" s="34"/>
      <c r="E2605" s="40"/>
      <c r="F2605" s="41"/>
      <c r="G2605" s="41"/>
      <c r="H2605" s="42"/>
      <c r="I2605" s="42"/>
      <c r="J2605" s="40"/>
      <c r="K2605" s="98"/>
      <c r="L2605" s="43"/>
      <c r="M2605" s="44"/>
      <c r="N2605" s="8"/>
      <c r="O2605" s="8"/>
      <c r="P2605" s="44"/>
      <c r="Q2605" s="42"/>
      <c r="R2605" s="42"/>
      <c r="S2605" s="34"/>
      <c r="T2605" s="34"/>
    </row>
    <row r="2606" spans="1:20" x14ac:dyDescent="0.2">
      <c r="A2606" s="38"/>
      <c r="B2606" s="96"/>
      <c r="C2606" s="42"/>
      <c r="D2606" s="34"/>
      <c r="E2606" s="40"/>
      <c r="F2606" s="41"/>
      <c r="G2606" s="41"/>
      <c r="H2606" s="42"/>
      <c r="I2606" s="42"/>
      <c r="J2606" s="40"/>
      <c r="K2606" s="98"/>
      <c r="L2606" s="43"/>
      <c r="M2606" s="44"/>
      <c r="N2606" s="8"/>
      <c r="O2606" s="8"/>
      <c r="P2606" s="44"/>
      <c r="Q2606" s="42"/>
      <c r="R2606" s="42"/>
      <c r="S2606" s="34"/>
      <c r="T2606" s="34"/>
    </row>
    <row r="2607" spans="1:20" x14ac:dyDescent="0.2">
      <c r="A2607" s="38"/>
      <c r="B2607" s="96"/>
      <c r="C2607" s="42"/>
      <c r="D2607" s="34"/>
      <c r="E2607" s="40"/>
      <c r="F2607" s="41"/>
      <c r="G2607" s="41"/>
      <c r="H2607" s="42"/>
      <c r="I2607" s="42"/>
      <c r="J2607" s="40"/>
      <c r="K2607" s="98"/>
      <c r="L2607" s="43"/>
      <c r="M2607" s="44"/>
      <c r="N2607" s="8"/>
      <c r="O2607" s="8"/>
      <c r="P2607" s="44"/>
      <c r="Q2607" s="42"/>
      <c r="R2607" s="42"/>
      <c r="S2607" s="34"/>
      <c r="T2607" s="34"/>
    </row>
    <row r="2608" spans="1:20" x14ac:dyDescent="0.2">
      <c r="A2608" s="38"/>
      <c r="B2608" s="96"/>
      <c r="C2608" s="42"/>
      <c r="D2608" s="34"/>
      <c r="E2608" s="40"/>
      <c r="F2608" s="41"/>
      <c r="G2608" s="41"/>
      <c r="H2608" s="42"/>
      <c r="I2608" s="42"/>
      <c r="J2608" s="40"/>
      <c r="K2608" s="98"/>
      <c r="L2608" s="43"/>
      <c r="M2608" s="44"/>
      <c r="N2608" s="8"/>
      <c r="O2608" s="8"/>
      <c r="P2608" s="44"/>
      <c r="Q2608" s="42"/>
      <c r="R2608" s="42"/>
      <c r="S2608" s="34"/>
      <c r="T2608" s="34"/>
    </row>
    <row r="2609" spans="1:20" x14ac:dyDescent="0.2">
      <c r="A2609" s="38"/>
      <c r="B2609" s="96"/>
      <c r="C2609" s="42"/>
      <c r="D2609" s="34"/>
      <c r="E2609" s="40"/>
      <c r="F2609" s="41"/>
      <c r="G2609" s="41"/>
      <c r="H2609" s="42"/>
      <c r="I2609" s="42"/>
      <c r="J2609" s="40"/>
      <c r="K2609" s="98"/>
      <c r="L2609" s="43"/>
      <c r="M2609" s="44"/>
      <c r="N2609" s="8"/>
      <c r="O2609" s="8"/>
      <c r="P2609" s="44"/>
      <c r="Q2609" s="42"/>
      <c r="R2609" s="42"/>
      <c r="S2609" s="34"/>
      <c r="T2609" s="34"/>
    </row>
    <row r="2610" spans="1:20" x14ac:dyDescent="0.2">
      <c r="A2610" s="38"/>
      <c r="B2610" s="96"/>
      <c r="C2610" s="42"/>
      <c r="D2610" s="34"/>
      <c r="E2610" s="40"/>
      <c r="F2610" s="41"/>
      <c r="G2610" s="41"/>
      <c r="H2610" s="42"/>
      <c r="I2610" s="42"/>
      <c r="J2610" s="40"/>
      <c r="K2610" s="98"/>
      <c r="L2610" s="43"/>
      <c r="M2610" s="44"/>
      <c r="N2610" s="8"/>
      <c r="O2610" s="8"/>
      <c r="P2610" s="44"/>
      <c r="Q2610" s="42"/>
      <c r="R2610" s="42"/>
      <c r="S2610" s="34"/>
      <c r="T2610" s="34"/>
    </row>
    <row r="2611" spans="1:20" x14ac:dyDescent="0.2">
      <c r="A2611" s="38"/>
      <c r="B2611" s="96"/>
      <c r="C2611" s="42"/>
      <c r="D2611" s="34"/>
      <c r="E2611" s="40"/>
      <c r="F2611" s="41"/>
      <c r="G2611" s="41"/>
      <c r="H2611" s="42"/>
      <c r="I2611" s="42"/>
      <c r="J2611" s="40"/>
      <c r="K2611" s="98"/>
      <c r="L2611" s="43"/>
      <c r="M2611" s="44"/>
      <c r="N2611" s="8"/>
      <c r="O2611" s="8"/>
      <c r="P2611" s="44"/>
      <c r="Q2611" s="42"/>
      <c r="R2611" s="42"/>
      <c r="S2611" s="34"/>
      <c r="T2611" s="34"/>
    </row>
    <row r="2612" spans="1:20" x14ac:dyDescent="0.2">
      <c r="A2612" s="38"/>
      <c r="B2612" s="96"/>
      <c r="C2612" s="42"/>
      <c r="D2612" s="34"/>
      <c r="E2612" s="40"/>
      <c r="F2612" s="41"/>
      <c r="G2612" s="41"/>
      <c r="H2612" s="42"/>
      <c r="I2612" s="42"/>
      <c r="J2612" s="40"/>
      <c r="K2612" s="98"/>
      <c r="L2612" s="43"/>
      <c r="M2612" s="44"/>
      <c r="N2612" s="8"/>
      <c r="O2612" s="8"/>
      <c r="P2612" s="44"/>
      <c r="Q2612" s="42"/>
      <c r="R2612" s="42"/>
      <c r="S2612" s="34"/>
      <c r="T2612" s="34"/>
    </row>
    <row r="2613" spans="1:20" x14ac:dyDescent="0.2">
      <c r="A2613" s="38"/>
      <c r="B2613" s="96"/>
      <c r="C2613" s="42"/>
      <c r="D2613" s="34"/>
      <c r="E2613" s="40"/>
      <c r="F2613" s="41"/>
      <c r="G2613" s="41"/>
      <c r="H2613" s="42"/>
      <c r="I2613" s="42"/>
      <c r="J2613" s="40"/>
      <c r="K2613" s="98"/>
      <c r="L2613" s="43"/>
      <c r="M2613" s="44"/>
      <c r="N2613" s="8"/>
      <c r="O2613" s="8"/>
      <c r="P2613" s="44"/>
      <c r="Q2613" s="42"/>
      <c r="R2613" s="42"/>
      <c r="S2613" s="34"/>
      <c r="T2613" s="34"/>
    </row>
    <row r="2614" spans="1:20" x14ac:dyDescent="0.2">
      <c r="A2614" s="38"/>
      <c r="B2614" s="96"/>
      <c r="C2614" s="42"/>
      <c r="D2614" s="34"/>
      <c r="E2614" s="40"/>
      <c r="F2614" s="41"/>
      <c r="G2614" s="41"/>
      <c r="H2614" s="42"/>
      <c r="I2614" s="42"/>
      <c r="J2614" s="40"/>
      <c r="K2614" s="98"/>
      <c r="L2614" s="43"/>
      <c r="M2614" s="44"/>
      <c r="N2614" s="8"/>
      <c r="O2614" s="8"/>
      <c r="P2614" s="44"/>
      <c r="Q2614" s="42"/>
      <c r="R2614" s="42"/>
      <c r="S2614" s="34"/>
      <c r="T2614" s="34"/>
    </row>
    <row r="2615" spans="1:20" x14ac:dyDescent="0.2">
      <c r="A2615" s="38"/>
      <c r="B2615" s="96"/>
      <c r="C2615" s="42"/>
      <c r="D2615" s="34"/>
      <c r="E2615" s="40"/>
      <c r="F2615" s="41"/>
      <c r="G2615" s="41"/>
      <c r="H2615" s="42"/>
      <c r="I2615" s="42"/>
      <c r="J2615" s="40"/>
      <c r="K2615" s="98"/>
      <c r="L2615" s="43"/>
      <c r="M2615" s="44"/>
      <c r="N2615" s="8"/>
      <c r="O2615" s="8"/>
      <c r="P2615" s="44"/>
      <c r="Q2615" s="42"/>
      <c r="R2615" s="42"/>
      <c r="S2615" s="34"/>
      <c r="T2615" s="34"/>
    </row>
  </sheetData>
  <conditionalFormatting sqref="A12:T2490">
    <cfRule type="expression" dxfId="3" priority="5">
      <formula>$P12&gt;0</formula>
    </cfRule>
  </conditionalFormatting>
  <conditionalFormatting sqref="A2491:T2544 A2545:D2550 F2545:T2550">
    <cfRule type="expression" dxfId="2" priority="4">
      <formula>$P2491&gt;0</formula>
    </cfRule>
  </conditionalFormatting>
  <conditionalFormatting sqref="A2553:T2615 A2551:D2552 F2551:T2552">
    <cfRule type="expression" dxfId="1" priority="3">
      <formula>$P2551&gt;0</formula>
    </cfRule>
  </conditionalFormatting>
  <conditionalFormatting sqref="E2545:E2552">
    <cfRule type="expression" dxfId="0" priority="1">
      <formula>$P2545&gt;0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2017-04-13T19:54:16Z</dcterms:created>
  <dcterms:modified xsi:type="dcterms:W3CDTF">2025-05-09T18:57:15Z</dcterms:modified>
</cp:coreProperties>
</file>