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0B9A048-9CF9-4EA6-8DAE-922856919F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A12" i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201" i="1" l="1"/>
  <c r="AC193" i="1"/>
  <c r="AC185" i="1"/>
  <c r="AC177" i="1"/>
  <c r="AC169" i="1"/>
  <c r="AC161" i="1"/>
  <c r="AC162" i="1"/>
  <c r="AC208" i="1"/>
  <c r="AC200" i="1"/>
  <c r="AC192" i="1"/>
  <c r="AC184" i="1"/>
  <c r="AC176" i="1"/>
  <c r="AC168" i="1"/>
  <c r="AC194" i="1"/>
  <c r="AC207" i="1"/>
  <c r="AC199" i="1"/>
  <c r="AC191" i="1"/>
  <c r="AC183" i="1"/>
  <c r="AC175" i="1"/>
  <c r="AC167" i="1"/>
  <c r="AC178" i="1"/>
  <c r="AC206" i="1"/>
  <c r="AC198" i="1"/>
  <c r="AC190" i="1"/>
  <c r="AC182" i="1"/>
  <c r="AC174" i="1"/>
  <c r="AC166" i="1"/>
  <c r="AC202" i="1"/>
  <c r="AC205" i="1"/>
  <c r="AC197" i="1"/>
  <c r="AC189" i="1"/>
  <c r="AC181" i="1"/>
  <c r="AC173" i="1"/>
  <c r="AC165" i="1"/>
  <c r="AC204" i="1"/>
  <c r="AC196" i="1"/>
  <c r="AC188" i="1"/>
  <c r="AC180" i="1"/>
  <c r="AC172" i="1"/>
  <c r="AC164" i="1"/>
  <c r="AE164" i="1" s="1"/>
  <c r="AC170" i="1"/>
  <c r="AC203" i="1"/>
  <c r="AC195" i="1"/>
  <c r="AC187" i="1"/>
  <c r="AC179" i="1"/>
  <c r="AC171" i="1"/>
  <c r="AC163" i="1"/>
  <c r="AE163" i="1" s="1"/>
  <c r="AC186" i="1"/>
  <c r="D12" i="1"/>
  <c r="AE165" i="1" l="1"/>
  <c r="AE166" i="1" l="1"/>
  <c r="AD160" i="1"/>
  <c r="AE167" i="1" l="1"/>
  <c r="A13" i="1"/>
  <c r="D13" i="1" s="1"/>
  <c r="AE168" i="1" l="1"/>
  <c r="A14" i="1"/>
  <c r="D14" i="1" s="1"/>
  <c r="AE161" i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E162" i="1"/>
  <c r="AE169" i="1" l="1"/>
  <c r="E14" i="1"/>
  <c r="I12" i="1"/>
  <c r="O12" i="1" s="1"/>
  <c r="Q12" i="1" s="1"/>
  <c r="H13" i="1"/>
  <c r="A15" i="1"/>
  <c r="D15" i="1" s="1"/>
  <c r="E15" i="1" s="1"/>
  <c r="E12" i="1"/>
  <c r="F12" i="1" s="1"/>
  <c r="G13" i="1" s="1"/>
  <c r="E13" i="1"/>
  <c r="F13" i="1" s="1"/>
  <c r="S12" i="1"/>
  <c r="C13" i="1" s="1"/>
  <c r="Y16" i="1"/>
  <c r="Z13" i="1"/>
  <c r="AC14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Y17" i="1"/>
  <c r="AE170" i="1" l="1"/>
  <c r="A16" i="1"/>
  <c r="D16" i="1" s="1"/>
  <c r="E16" i="1" s="1"/>
  <c r="G14" i="1"/>
  <c r="Z14" i="1"/>
  <c r="Y15" i="1"/>
  <c r="AA16" i="1" s="1"/>
  <c r="I13" i="1"/>
  <c r="O13" i="1" s="1"/>
  <c r="Q13" i="1" s="1"/>
  <c r="B13" i="1" s="1"/>
  <c r="AA13" i="1"/>
  <c r="Y18" i="1"/>
  <c r="AH13" i="1"/>
  <c r="AA14" i="1"/>
  <c r="J28" i="1"/>
  <c r="AH15" i="1"/>
  <c r="AE171" i="1" l="1"/>
  <c r="AB13" i="1"/>
  <c r="AE13" i="1" s="1"/>
  <c r="A17" i="1"/>
  <c r="D17" i="1" s="1"/>
  <c r="E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Y19" i="1"/>
  <c r="AE172" i="1" l="1"/>
  <c r="F17" i="1"/>
  <c r="A18" i="1"/>
  <c r="D18" i="1" s="1"/>
  <c r="E18" i="1" s="1"/>
  <c r="F15" i="1"/>
  <c r="G16" i="1" s="1"/>
  <c r="AE15" i="1"/>
  <c r="AC16" i="1"/>
  <c r="Z16" i="1" s="1"/>
  <c r="AB16" i="1"/>
  <c r="AH17" i="1"/>
  <c r="AA19" i="1"/>
  <c r="AA18" i="1"/>
  <c r="Y20" i="1"/>
  <c r="J30" i="1"/>
  <c r="AE173" i="1" l="1"/>
  <c r="F18" i="1"/>
  <c r="A19" i="1"/>
  <c r="D19" i="1" s="1"/>
  <c r="E19" i="1" s="1"/>
  <c r="F16" i="1"/>
  <c r="G17" i="1" s="1"/>
  <c r="AE16" i="1"/>
  <c r="AC17" i="1"/>
  <c r="Z17" i="1" s="1"/>
  <c r="AB17" i="1"/>
  <c r="J31" i="1"/>
  <c r="Y21" i="1"/>
  <c r="AH18" i="1"/>
  <c r="AA20" i="1"/>
  <c r="Y25" i="1" l="1"/>
  <c r="AE174" i="1"/>
  <c r="F19" i="1"/>
  <c r="A20" i="1"/>
  <c r="D20" i="1" s="1"/>
  <c r="E20" i="1" s="1"/>
  <c r="G18" i="1"/>
  <c r="AE17" i="1"/>
  <c r="AC18" i="1"/>
  <c r="Z18" i="1" s="1"/>
  <c r="AB18" i="1"/>
  <c r="J32" i="1"/>
  <c r="AA21" i="1"/>
  <c r="AH19" i="1"/>
  <c r="Y22" i="1"/>
  <c r="Y26" i="1" l="1"/>
  <c r="AA26" i="1" s="1"/>
  <c r="AH24" i="1"/>
  <c r="AE175" i="1"/>
  <c r="F20" i="1"/>
  <c r="A21" i="1"/>
  <c r="D21" i="1" s="1"/>
  <c r="E21" i="1" s="1"/>
  <c r="G19" i="1"/>
  <c r="AE18" i="1"/>
  <c r="AC19" i="1"/>
  <c r="Z19" i="1" s="1"/>
  <c r="AB19" i="1"/>
  <c r="AH20" i="1"/>
  <c r="Y23" i="1"/>
  <c r="J33" i="1"/>
  <c r="AA22" i="1"/>
  <c r="Y27" i="1" l="1"/>
  <c r="AE176" i="1"/>
  <c r="AH25" i="1"/>
  <c r="F21" i="1"/>
  <c r="A22" i="1"/>
  <c r="D22" i="1" s="1"/>
  <c r="E22" i="1" s="1"/>
  <c r="G20" i="1"/>
  <c r="AE19" i="1"/>
  <c r="AC20" i="1"/>
  <c r="Z20" i="1" s="1"/>
  <c r="AB20" i="1"/>
  <c r="J34" i="1"/>
  <c r="AA23" i="1"/>
  <c r="AH21" i="1"/>
  <c r="AH26" i="1" l="1"/>
  <c r="AA27" i="1"/>
  <c r="AE177" i="1"/>
  <c r="Y28" i="1"/>
  <c r="AA28" i="1" s="1"/>
  <c r="F22" i="1"/>
  <c r="Y24" i="1"/>
  <c r="A23" i="1"/>
  <c r="D23" i="1" s="1"/>
  <c r="E23" i="1" s="1"/>
  <c r="G21" i="1"/>
  <c r="AE20" i="1"/>
  <c r="AC21" i="1"/>
  <c r="Z21" i="1" s="1"/>
  <c r="AB21" i="1"/>
  <c r="AE21" i="1" s="1"/>
  <c r="J35" i="1"/>
  <c r="AH22" i="1"/>
  <c r="AH27" i="1" l="1"/>
  <c r="AE178" i="1"/>
  <c r="Y29" i="1"/>
  <c r="AA29" i="1" s="1"/>
  <c r="F23" i="1"/>
  <c r="AA25" i="1"/>
  <c r="AA24" i="1"/>
  <c r="A24" i="1"/>
  <c r="D24" i="1" s="1"/>
  <c r="E24" i="1" s="1"/>
  <c r="G22" i="1"/>
  <c r="AC22" i="1"/>
  <c r="Z22" i="1" s="1"/>
  <c r="AB22" i="1"/>
  <c r="AH23" i="1"/>
  <c r="J36" i="1"/>
  <c r="AH28" i="1" l="1"/>
  <c r="Y30" i="1"/>
  <c r="AE179" i="1"/>
  <c r="F24" i="1"/>
  <c r="A25" i="1"/>
  <c r="D25" i="1" s="1"/>
  <c r="E25" i="1" s="1"/>
  <c r="G23" i="1"/>
  <c r="AE22" i="1"/>
  <c r="AC23" i="1"/>
  <c r="Z23" i="1" s="1"/>
  <c r="AC24" i="1" s="1"/>
  <c r="Z24" i="1" s="1"/>
  <c r="AB23" i="1"/>
  <c r="J37" i="1"/>
  <c r="AE23" i="1" l="1"/>
  <c r="Y31" i="1"/>
  <c r="AA31" i="1" s="1"/>
  <c r="AE180" i="1"/>
  <c r="AH29" i="1"/>
  <c r="AA30" i="1"/>
  <c r="F25" i="1"/>
  <c r="AB24" i="1"/>
  <c r="AE24" i="1" s="1"/>
  <c r="AC25" i="1"/>
  <c r="Z25" i="1" s="1"/>
  <c r="AB25" i="1"/>
  <c r="A26" i="1"/>
  <c r="D26" i="1" s="1"/>
  <c r="E26" i="1" s="1"/>
  <c r="G24" i="1"/>
  <c r="J38" i="1"/>
  <c r="AE25" i="1" l="1"/>
  <c r="AH30" i="1"/>
  <c r="Y32" i="1"/>
  <c r="AE181" i="1"/>
  <c r="F26" i="1"/>
  <c r="AC26" i="1"/>
  <c r="Z26" i="1" s="1"/>
  <c r="AB26" i="1"/>
  <c r="A27" i="1"/>
  <c r="D27" i="1" s="1"/>
  <c r="E27" i="1" s="1"/>
  <c r="G25" i="1"/>
  <c r="J39" i="1"/>
  <c r="AH31" i="1" l="1"/>
  <c r="AE26" i="1"/>
  <c r="AE182" i="1"/>
  <c r="AA32" i="1"/>
  <c r="Y33" i="1"/>
  <c r="F27" i="1"/>
  <c r="AC27" i="1"/>
  <c r="Z27" i="1" s="1"/>
  <c r="AB27" i="1"/>
  <c r="A28" i="1"/>
  <c r="D28" i="1" s="1"/>
  <c r="E28" i="1" s="1"/>
  <c r="G26" i="1"/>
  <c r="J40" i="1"/>
  <c r="AE27" i="1" l="1"/>
  <c r="AA33" i="1"/>
  <c r="AH32" i="1"/>
  <c r="AE183" i="1"/>
  <c r="Y34" i="1"/>
  <c r="F28" i="1"/>
  <c r="AC28" i="1"/>
  <c r="Z28" i="1" s="1"/>
  <c r="AB28" i="1"/>
  <c r="AE28" i="1" s="1"/>
  <c r="A29" i="1"/>
  <c r="D29" i="1" s="1"/>
  <c r="E29" i="1" s="1"/>
  <c r="G27" i="1"/>
  <c r="J41" i="1"/>
  <c r="Y35" i="1" l="1"/>
  <c r="AA35" i="1" s="1"/>
  <c r="AH33" i="1"/>
  <c r="AE184" i="1"/>
  <c r="AA34" i="1"/>
  <c r="F29" i="1"/>
  <c r="AC29" i="1"/>
  <c r="Z29" i="1" s="1"/>
  <c r="AB29" i="1"/>
  <c r="A30" i="1"/>
  <c r="D30" i="1" s="1"/>
  <c r="E30" i="1" s="1"/>
  <c r="G28" i="1"/>
  <c r="J42" i="1"/>
  <c r="AE29" i="1" l="1"/>
  <c r="AE185" i="1"/>
  <c r="Y36" i="1"/>
  <c r="AA36" i="1" s="1"/>
  <c r="AH34" i="1"/>
  <c r="AB30" i="1"/>
  <c r="AC30" i="1"/>
  <c r="Z30" i="1" s="1"/>
  <c r="A31" i="1"/>
  <c r="D31" i="1" s="1"/>
  <c r="E31" i="1" s="1"/>
  <c r="G29" i="1"/>
  <c r="J43" i="1"/>
  <c r="AH35" i="1" l="1"/>
  <c r="AE186" i="1"/>
  <c r="Y37" i="1"/>
  <c r="AA37" i="1" s="1"/>
  <c r="AC31" i="1"/>
  <c r="Z31" i="1" s="1"/>
  <c r="AB31" i="1"/>
  <c r="AE31" i="1" s="1"/>
  <c r="AE30" i="1"/>
  <c r="A32" i="1"/>
  <c r="D32" i="1" s="1"/>
  <c r="E32" i="1" s="1"/>
  <c r="G30" i="1"/>
  <c r="J44" i="1"/>
  <c r="AE187" i="1" l="1"/>
  <c r="Y38" i="1"/>
  <c r="AA38" i="1" s="1"/>
  <c r="AH36" i="1"/>
  <c r="AC32" i="1"/>
  <c r="Z32" i="1" s="1"/>
  <c r="AB32" i="1"/>
  <c r="AE32" i="1" s="1"/>
  <c r="A33" i="1"/>
  <c r="D33" i="1" s="1"/>
  <c r="E33" i="1" s="1"/>
  <c r="F30" i="1"/>
  <c r="G31" i="1" s="1"/>
  <c r="J45" i="1"/>
  <c r="AH37" i="1" l="1"/>
  <c r="AE188" i="1"/>
  <c r="Y39" i="1"/>
  <c r="AA39" i="1" s="1"/>
  <c r="F33" i="1"/>
  <c r="AC33" i="1"/>
  <c r="Z33" i="1" s="1"/>
  <c r="AB33" i="1"/>
  <c r="A34" i="1"/>
  <c r="D34" i="1" s="1"/>
  <c r="E34" i="1" s="1"/>
  <c r="F31" i="1"/>
  <c r="G32" i="1" s="1"/>
  <c r="J46" i="1"/>
  <c r="AE33" i="1" l="1"/>
  <c r="AE189" i="1"/>
  <c r="Y40" i="1"/>
  <c r="AA40" i="1" s="1"/>
  <c r="AH38" i="1"/>
  <c r="AC34" i="1"/>
  <c r="Z34" i="1" s="1"/>
  <c r="AB34" i="1"/>
  <c r="AE34" i="1" s="1"/>
  <c r="A35" i="1"/>
  <c r="D35" i="1" s="1"/>
  <c r="E35" i="1" s="1"/>
  <c r="F32" i="1"/>
  <c r="G33" i="1" s="1"/>
  <c r="J47" i="1"/>
  <c r="AH39" i="1" l="1"/>
  <c r="Y41" i="1"/>
  <c r="AE190" i="1"/>
  <c r="AC35" i="1"/>
  <c r="Z35" i="1" s="1"/>
  <c r="AB35" i="1"/>
  <c r="A36" i="1"/>
  <c r="D36" i="1" s="1"/>
  <c r="E36" i="1" s="1"/>
  <c r="G34" i="1"/>
  <c r="J48" i="1"/>
  <c r="AE35" i="1" l="1"/>
  <c r="Y42" i="1"/>
  <c r="AA42" i="1" s="1"/>
  <c r="AH40" i="1"/>
  <c r="AE191" i="1"/>
  <c r="AA41" i="1"/>
  <c r="AC36" i="1"/>
  <c r="Z36" i="1" s="1"/>
  <c r="AB36" i="1"/>
  <c r="A37" i="1"/>
  <c r="D37" i="1" s="1"/>
  <c r="E37" i="1" s="1"/>
  <c r="F34" i="1"/>
  <c r="G35" i="1" s="1"/>
  <c r="J49" i="1"/>
  <c r="AE36" i="1" l="1"/>
  <c r="AE192" i="1"/>
  <c r="Y43" i="1"/>
  <c r="AH41" i="1"/>
  <c r="AC37" i="1"/>
  <c r="Z37" i="1" s="1"/>
  <c r="AB37" i="1"/>
  <c r="A38" i="1"/>
  <c r="D38" i="1" s="1"/>
  <c r="E38" i="1" s="1"/>
  <c r="F35" i="1"/>
  <c r="G36" i="1" s="1"/>
  <c r="J50" i="1"/>
  <c r="AE37" i="1" l="1"/>
  <c r="AH42" i="1"/>
  <c r="Y44" i="1"/>
  <c r="AA43" i="1"/>
  <c r="AE193" i="1"/>
  <c r="AC38" i="1"/>
  <c r="Z38" i="1" s="1"/>
  <c r="AB38" i="1"/>
  <c r="A39" i="1"/>
  <c r="D39" i="1" s="1"/>
  <c r="E39" i="1" s="1"/>
  <c r="F36" i="1"/>
  <c r="G37" i="1" s="1"/>
  <c r="J51" i="1"/>
  <c r="AE38" i="1" l="1"/>
  <c r="Y45" i="1"/>
  <c r="AA45" i="1" s="1"/>
  <c r="AH43" i="1"/>
  <c r="AE194" i="1"/>
  <c r="AA44" i="1"/>
  <c r="AC39" i="1"/>
  <c r="Z39" i="1" s="1"/>
  <c r="AB39" i="1"/>
  <c r="A40" i="1"/>
  <c r="D40" i="1" s="1"/>
  <c r="E40" i="1" s="1"/>
  <c r="F37" i="1"/>
  <c r="G38" i="1" s="1"/>
  <c r="J52" i="1"/>
  <c r="AE39" i="1" l="1"/>
  <c r="AE195" i="1"/>
  <c r="AH44" i="1"/>
  <c r="Y46" i="1"/>
  <c r="AC40" i="1"/>
  <c r="Z40" i="1" s="1"/>
  <c r="AB40" i="1"/>
  <c r="A41" i="1"/>
  <c r="D41" i="1" s="1"/>
  <c r="E41" i="1" s="1"/>
  <c r="F38" i="1"/>
  <c r="G39" i="1" s="1"/>
  <c r="J53" i="1"/>
  <c r="AE40" i="1" l="1"/>
  <c r="AH45" i="1"/>
  <c r="AA46" i="1"/>
  <c r="AE196" i="1"/>
  <c r="Y47" i="1"/>
  <c r="AA47" i="1" s="1"/>
  <c r="AC41" i="1"/>
  <c r="Z41" i="1" s="1"/>
  <c r="AB41" i="1"/>
  <c r="A42" i="1"/>
  <c r="D42" i="1" s="1"/>
  <c r="E42" i="1" s="1"/>
  <c r="F39" i="1"/>
  <c r="G40" i="1" s="1"/>
  <c r="J54" i="1"/>
  <c r="AE41" i="1" l="1"/>
  <c r="Y48" i="1"/>
  <c r="AA48" i="1" s="1"/>
  <c r="AE197" i="1"/>
  <c r="AH46" i="1"/>
  <c r="AC42" i="1"/>
  <c r="Z42" i="1" s="1"/>
  <c r="AB42" i="1"/>
  <c r="A43" i="1"/>
  <c r="D43" i="1" s="1"/>
  <c r="E43" i="1" s="1"/>
  <c r="F40" i="1"/>
  <c r="G41" i="1" s="1"/>
  <c r="J55" i="1"/>
  <c r="AE42" i="1" l="1"/>
  <c r="AE198" i="1"/>
  <c r="Y49" i="1"/>
  <c r="AA49" i="1" s="1"/>
  <c r="AH47" i="1"/>
  <c r="AC43" i="1"/>
  <c r="Z43" i="1" s="1"/>
  <c r="AB43" i="1"/>
  <c r="AE43" i="1" s="1"/>
  <c r="A44" i="1"/>
  <c r="D44" i="1" s="1"/>
  <c r="E44" i="1" s="1"/>
  <c r="F41" i="1"/>
  <c r="G42" i="1" s="1"/>
  <c r="J56" i="1"/>
  <c r="AH48" i="1" l="1"/>
  <c r="AE199" i="1"/>
  <c r="Y50" i="1"/>
  <c r="AA50" i="1" s="1"/>
  <c r="AC44" i="1"/>
  <c r="Z44" i="1" s="1"/>
  <c r="AB44" i="1"/>
  <c r="A45" i="1"/>
  <c r="D45" i="1" s="1"/>
  <c r="E45" i="1" s="1"/>
  <c r="F42" i="1"/>
  <c r="G43" i="1" s="1"/>
  <c r="J57" i="1"/>
  <c r="AE44" i="1" l="1"/>
  <c r="Y51" i="1"/>
  <c r="AA51" i="1" s="1"/>
  <c r="AE200" i="1"/>
  <c r="AH49" i="1"/>
  <c r="AC45" i="1"/>
  <c r="Z45" i="1" s="1"/>
  <c r="AB45" i="1"/>
  <c r="AE45" i="1" s="1"/>
  <c r="A46" i="1"/>
  <c r="D46" i="1" s="1"/>
  <c r="E46" i="1" s="1"/>
  <c r="F43" i="1"/>
  <c r="G44" i="1" s="1"/>
  <c r="J58" i="1"/>
  <c r="AE201" i="1" l="1"/>
  <c r="Y52" i="1"/>
  <c r="AA52" i="1" s="1"/>
  <c r="AH50" i="1"/>
  <c r="AB46" i="1"/>
  <c r="AC46" i="1"/>
  <c r="Z46" i="1" s="1"/>
  <c r="A47" i="1"/>
  <c r="D47" i="1" s="1"/>
  <c r="E47" i="1" s="1"/>
  <c r="F44" i="1"/>
  <c r="G45" i="1" s="1"/>
  <c r="J59" i="1"/>
  <c r="AH51" i="1" l="1"/>
  <c r="AE202" i="1"/>
  <c r="Y53" i="1"/>
  <c r="AA53" i="1" s="1"/>
  <c r="AC47" i="1"/>
  <c r="Z47" i="1" s="1"/>
  <c r="AB47" i="1"/>
  <c r="AE46" i="1"/>
  <c r="A48" i="1"/>
  <c r="D48" i="1" s="1"/>
  <c r="E48" i="1" s="1"/>
  <c r="F45" i="1"/>
  <c r="G46" i="1" s="1"/>
  <c r="J60" i="1"/>
  <c r="AE47" i="1" l="1"/>
  <c r="AH52" i="1"/>
  <c r="Y54" i="1"/>
  <c r="AE203" i="1"/>
  <c r="AC48" i="1"/>
  <c r="Z48" i="1" s="1"/>
  <c r="AB48" i="1"/>
  <c r="AE48" i="1" s="1"/>
  <c r="A49" i="1"/>
  <c r="D49" i="1" s="1"/>
  <c r="E49" i="1" s="1"/>
  <c r="F46" i="1"/>
  <c r="G47" i="1" s="1"/>
  <c r="J61" i="1"/>
  <c r="AE204" i="1" l="1"/>
  <c r="AH53" i="1"/>
  <c r="Y55" i="1"/>
  <c r="AA55" i="1" s="1"/>
  <c r="AA54" i="1"/>
  <c r="AC49" i="1"/>
  <c r="Z49" i="1" s="1"/>
  <c r="AB49" i="1"/>
  <c r="A50" i="1"/>
  <c r="D50" i="1" s="1"/>
  <c r="E50" i="1" s="1"/>
  <c r="F47" i="1"/>
  <c r="G48" i="1" s="1"/>
  <c r="J62" i="1"/>
  <c r="AE49" i="1" l="1"/>
  <c r="AH54" i="1"/>
  <c r="Y56" i="1"/>
  <c r="AA56" i="1" s="1"/>
  <c r="AE205" i="1"/>
  <c r="AC50" i="1"/>
  <c r="Z50" i="1" s="1"/>
  <c r="AB50" i="1"/>
  <c r="A51" i="1"/>
  <c r="D51" i="1" s="1"/>
  <c r="E51" i="1" s="1"/>
  <c r="F48" i="1"/>
  <c r="G49" i="1" s="1"/>
  <c r="J63" i="1"/>
  <c r="AE50" i="1" l="1"/>
  <c r="AE206" i="1"/>
  <c r="Y57" i="1"/>
  <c r="AH55" i="1"/>
  <c r="AC51" i="1"/>
  <c r="Z51" i="1" s="1"/>
  <c r="AB51" i="1"/>
  <c r="AE51" i="1" s="1"/>
  <c r="A52" i="1"/>
  <c r="D52" i="1" s="1"/>
  <c r="E52" i="1" s="1"/>
  <c r="F49" i="1"/>
  <c r="G50" i="1" s="1"/>
  <c r="J64" i="1"/>
  <c r="AH56" i="1" l="1"/>
  <c r="AE207" i="1"/>
  <c r="Y58" i="1"/>
  <c r="AA57" i="1"/>
  <c r="AC52" i="1"/>
  <c r="Z52" i="1" s="1"/>
  <c r="AB52" i="1"/>
  <c r="A53" i="1"/>
  <c r="D53" i="1" s="1"/>
  <c r="E53" i="1" s="1"/>
  <c r="F50" i="1"/>
  <c r="G51" i="1" s="1"/>
  <c r="J65" i="1"/>
  <c r="AE52" i="1" l="1"/>
  <c r="AH57" i="1"/>
  <c r="Y59" i="1"/>
  <c r="AE208" i="1"/>
  <c r="AA58" i="1"/>
  <c r="AC53" i="1"/>
  <c r="Z53" i="1" s="1"/>
  <c r="AB53" i="1"/>
  <c r="AE53" i="1" s="1"/>
  <c r="A54" i="1"/>
  <c r="D54" i="1" s="1"/>
  <c r="E54" i="1" s="1"/>
  <c r="F51" i="1"/>
  <c r="G52" i="1" s="1"/>
  <c r="J66" i="1"/>
  <c r="AH58" i="1" l="1"/>
  <c r="Y60" i="1"/>
  <c r="AA59" i="1"/>
  <c r="AC54" i="1"/>
  <c r="Z54" i="1" s="1"/>
  <c r="AB54" i="1"/>
  <c r="A55" i="1"/>
  <c r="D55" i="1" s="1"/>
  <c r="E55" i="1" s="1"/>
  <c r="F52" i="1"/>
  <c r="G53" i="1" s="1"/>
  <c r="J67" i="1"/>
  <c r="AE54" i="1" l="1"/>
  <c r="AH59" i="1"/>
  <c r="AA60" i="1"/>
  <c r="AC55" i="1"/>
  <c r="Z55" i="1" s="1"/>
  <c r="AB55" i="1"/>
  <c r="AE55" i="1" s="1"/>
  <c r="A56" i="1"/>
  <c r="D56" i="1" s="1"/>
  <c r="E56" i="1" s="1"/>
  <c r="F53" i="1"/>
  <c r="G54" i="1" s="1"/>
  <c r="J68" i="1"/>
  <c r="AC56" i="1" l="1"/>
  <c r="Z56" i="1" s="1"/>
  <c r="AB56" i="1"/>
  <c r="AE56" i="1" s="1"/>
  <c r="A57" i="1"/>
  <c r="D57" i="1" s="1"/>
  <c r="E57" i="1" s="1"/>
  <c r="F54" i="1"/>
  <c r="G55" i="1" s="1"/>
  <c r="J69" i="1"/>
  <c r="AC57" i="1" l="1"/>
  <c r="Z57" i="1" s="1"/>
  <c r="AB57" i="1"/>
  <c r="A58" i="1"/>
  <c r="D58" i="1" s="1"/>
  <c r="E58" i="1" s="1"/>
  <c r="F55" i="1"/>
  <c r="G56" i="1" s="1"/>
  <c r="J70" i="1"/>
  <c r="AE57" i="1" l="1"/>
  <c r="AC58" i="1"/>
  <c r="Z58" i="1" s="1"/>
  <c r="AB58" i="1"/>
  <c r="AE58" i="1" s="1"/>
  <c r="A59" i="1"/>
  <c r="D59" i="1" s="1"/>
  <c r="E59" i="1" s="1"/>
  <c r="F56" i="1"/>
  <c r="G57" i="1" s="1"/>
  <c r="J71" i="1"/>
  <c r="AC59" i="1" l="1"/>
  <c r="Z59" i="1" s="1"/>
  <c r="AB59" i="1"/>
  <c r="AE59" i="1" s="1"/>
  <c r="A60" i="1"/>
  <c r="D60" i="1" s="1"/>
  <c r="E60" i="1" s="1"/>
  <c r="F57" i="1"/>
  <c r="G58" i="1" s="1"/>
  <c r="J72" i="1"/>
  <c r="AC60" i="1" l="1"/>
  <c r="Z60" i="1" s="1"/>
  <c r="AB60" i="1"/>
  <c r="AE60" i="1" s="1"/>
  <c r="A61" i="1"/>
  <c r="D61" i="1" s="1"/>
  <c r="E61" i="1" s="1"/>
  <c r="F58" i="1"/>
  <c r="G59" i="1" s="1"/>
  <c r="J73" i="1"/>
  <c r="A62" i="1" l="1"/>
  <c r="D62" i="1" s="1"/>
  <c r="E62" i="1" s="1"/>
  <c r="F59" i="1"/>
  <c r="G60" i="1" s="1"/>
  <c r="J74" i="1"/>
  <c r="A63" i="1" l="1"/>
  <c r="D63" i="1" s="1"/>
  <c r="E63" i="1" s="1"/>
  <c r="F60" i="1"/>
  <c r="G61" i="1" s="1"/>
  <c r="J75" i="1"/>
  <c r="A64" i="1" l="1"/>
  <c r="D64" i="1" s="1"/>
  <c r="E64" i="1" s="1"/>
  <c r="F61" i="1"/>
  <c r="G62" i="1" s="1"/>
  <c r="J76" i="1"/>
  <c r="A65" i="1" l="1"/>
  <c r="D65" i="1" s="1"/>
  <c r="E65" i="1" s="1"/>
  <c r="F62" i="1"/>
  <c r="G63" i="1" s="1"/>
  <c r="J77" i="1"/>
  <c r="A66" i="1" l="1"/>
  <c r="D66" i="1" s="1"/>
  <c r="E66" i="1" s="1"/>
  <c r="F63" i="1"/>
  <c r="G64" i="1" s="1"/>
  <c r="J78" i="1"/>
  <c r="A67" i="1" l="1"/>
  <c r="D67" i="1" s="1"/>
  <c r="E67" i="1" s="1"/>
  <c r="F64" i="1"/>
  <c r="G65" i="1" s="1"/>
  <c r="J79" i="1"/>
  <c r="A68" i="1" l="1"/>
  <c r="D68" i="1" s="1"/>
  <c r="E68" i="1" s="1"/>
  <c r="F65" i="1"/>
  <c r="G66" i="1" s="1"/>
  <c r="J80" i="1"/>
  <c r="A69" i="1" l="1"/>
  <c r="D69" i="1" s="1"/>
  <c r="E69" i="1" s="1"/>
  <c r="F66" i="1"/>
  <c r="G67" i="1" s="1"/>
  <c r="J81" i="1"/>
  <c r="A70" i="1" l="1"/>
  <c r="D70" i="1" s="1"/>
  <c r="E70" i="1" s="1"/>
  <c r="F67" i="1"/>
  <c r="G68" i="1" s="1"/>
  <c r="J82" i="1"/>
  <c r="A71" i="1" l="1"/>
  <c r="D71" i="1" s="1"/>
  <c r="E71" i="1" s="1"/>
  <c r="F68" i="1"/>
  <c r="G69" i="1" s="1"/>
  <c r="J83" i="1"/>
  <c r="A72" i="1" l="1"/>
  <c r="D72" i="1" s="1"/>
  <c r="E72" i="1" s="1"/>
  <c r="F69" i="1"/>
  <c r="G70" i="1" s="1"/>
  <c r="J84" i="1"/>
  <c r="A73" i="1" l="1"/>
  <c r="D73" i="1" s="1"/>
  <c r="E73" i="1" s="1"/>
  <c r="F70" i="1"/>
  <c r="G71" i="1" s="1"/>
  <c r="J85" i="1"/>
  <c r="A74" i="1" l="1"/>
  <c r="D74" i="1" s="1"/>
  <c r="E74" i="1" s="1"/>
  <c r="F71" i="1"/>
  <c r="G72" i="1" s="1"/>
  <c r="J86" i="1"/>
  <c r="A75" i="1" l="1"/>
  <c r="D75" i="1" s="1"/>
  <c r="E75" i="1" s="1"/>
  <c r="F72" i="1"/>
  <c r="G73" i="1" s="1"/>
  <c r="J87" i="1"/>
  <c r="A76" i="1" l="1"/>
  <c r="D76" i="1" s="1"/>
  <c r="E76" i="1" s="1"/>
  <c r="F73" i="1"/>
  <c r="G74" i="1" s="1"/>
  <c r="J88" i="1"/>
  <c r="A77" i="1" l="1"/>
  <c r="D77" i="1" s="1"/>
  <c r="E77" i="1" s="1"/>
  <c r="F74" i="1"/>
  <c r="G75" i="1" s="1"/>
  <c r="J89" i="1"/>
  <c r="A78" i="1" l="1"/>
  <c r="D78" i="1" s="1"/>
  <c r="E78" i="1" s="1"/>
  <c r="F75" i="1"/>
  <c r="G76" i="1" s="1"/>
  <c r="J90" i="1"/>
  <c r="A79" i="1" l="1"/>
  <c r="D79" i="1" s="1"/>
  <c r="E79" i="1" s="1"/>
  <c r="F76" i="1"/>
  <c r="G77" i="1" s="1"/>
  <c r="J91" i="1"/>
  <c r="A80" i="1" l="1"/>
  <c r="D80" i="1" s="1"/>
  <c r="E80" i="1" s="1"/>
  <c r="F77" i="1"/>
  <c r="G78" i="1" s="1"/>
  <c r="J92" i="1"/>
  <c r="A81" i="1" l="1"/>
  <c r="D81" i="1" s="1"/>
  <c r="E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R52" i="1" l="1"/>
  <c r="A82" i="1"/>
  <c r="D82" i="1" s="1"/>
  <c r="E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E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C15" i="1" l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E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85" i="1" l="1"/>
  <c r="D85" i="1" s="1"/>
  <c r="E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S27" i="1" l="1"/>
  <c r="C28" i="1" s="1"/>
  <c r="C29" i="1" s="1"/>
  <c r="C30" i="1" s="1"/>
  <c r="H84" i="1"/>
  <c r="A86" i="1"/>
  <c r="D86" i="1" s="1"/>
  <c r="E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87" i="1" l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S49" i="1" l="1"/>
  <c r="C50" i="1" s="1"/>
  <c r="C51" i="1" s="1"/>
  <c r="H86" i="1"/>
  <c r="A88" i="1"/>
  <c r="D88" i="1" s="1"/>
  <c r="E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S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E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C71" i="1" l="1"/>
  <c r="H88" i="1"/>
  <c r="A90" i="1"/>
  <c r="D90" i="1" s="1"/>
  <c r="E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C72" i="1" l="1"/>
  <c r="C73" i="1" s="1"/>
  <c r="C74" i="1" s="1"/>
  <c r="C75" i="1" s="1"/>
  <c r="C76" i="1" s="1"/>
  <c r="H89" i="1"/>
  <c r="A91" i="1"/>
  <c r="D91" i="1" s="1"/>
  <c r="E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H90" i="1" l="1"/>
  <c r="A92" i="1"/>
  <c r="D92" i="1" s="1"/>
  <c r="E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H91" i="1" l="1"/>
  <c r="A93" i="1"/>
  <c r="D93" i="1" s="1"/>
  <c r="E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H92" i="1" l="1"/>
  <c r="A94" i="1"/>
  <c r="D94" i="1" s="1"/>
  <c r="E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H93" i="1" l="1"/>
  <c r="A95" i="1"/>
  <c r="D95" i="1" s="1"/>
  <c r="E95" i="1" s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A96" i="1" l="1"/>
  <c r="D96" i="1" s="1"/>
  <c r="E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H95" i="1" l="1"/>
  <c r="A97" i="1"/>
  <c r="D97" i="1" s="1"/>
  <c r="E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98" i="1" l="1"/>
  <c r="D98" i="1" s="1"/>
  <c r="E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H97" i="1" l="1"/>
  <c r="A99" i="1"/>
  <c r="D99" i="1" s="1"/>
  <c r="E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H98" i="1" l="1"/>
  <c r="A100" i="1"/>
  <c r="D100" i="1" s="1"/>
  <c r="E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H99" i="1" l="1"/>
  <c r="A101" i="1"/>
  <c r="D101" i="1" s="1"/>
  <c r="E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H100" i="1" l="1"/>
  <c r="A102" i="1"/>
  <c r="D102" i="1" s="1"/>
  <c r="E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H101" i="1" l="1"/>
  <c r="A103" i="1"/>
  <c r="D103" i="1" s="1"/>
  <c r="E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H102" i="1" l="1"/>
  <c r="A104" i="1"/>
  <c r="D104" i="1" s="1"/>
  <c r="E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H103" i="1" l="1"/>
  <c r="A105" i="1"/>
  <c r="D105" i="1" s="1"/>
  <c r="E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H104" i="1" l="1"/>
  <c r="A106" i="1"/>
  <c r="D106" i="1" s="1"/>
  <c r="E106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H105" i="1" l="1"/>
  <c r="A107" i="1"/>
  <c r="D107" i="1" s="1"/>
  <c r="E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H106" i="1" l="1"/>
  <c r="A108" i="1"/>
  <c r="D108" i="1" s="1"/>
  <c r="E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H107" i="1" l="1"/>
  <c r="A109" i="1"/>
  <c r="D109" i="1" s="1"/>
  <c r="E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H108" i="1" l="1"/>
  <c r="A110" i="1"/>
  <c r="D110" i="1" s="1"/>
  <c r="E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H109" i="1" l="1"/>
  <c r="A111" i="1"/>
  <c r="D111" i="1" s="1"/>
  <c r="E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H110" i="1" l="1"/>
  <c r="A112" i="1"/>
  <c r="D112" i="1" s="1"/>
  <c r="E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H111" i="1" l="1"/>
  <c r="A113" i="1"/>
  <c r="D113" i="1" s="1"/>
  <c r="E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H112" i="1" l="1"/>
  <c r="A114" i="1"/>
  <c r="D114" i="1" s="1"/>
  <c r="E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H113" i="1" l="1"/>
  <c r="A115" i="1"/>
  <c r="D115" i="1" s="1"/>
  <c r="E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H114" i="1" l="1"/>
  <c r="A116" i="1"/>
  <c r="D116" i="1" s="1"/>
  <c r="E116" i="1" s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H115" i="1" l="1"/>
  <c r="A117" i="1"/>
  <c r="D117" i="1" s="1"/>
  <c r="E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118" i="1" l="1"/>
  <c r="D118" i="1" s="1"/>
  <c r="E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H117" i="1" l="1"/>
  <c r="A119" i="1"/>
  <c r="D119" i="1" s="1"/>
  <c r="E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120" i="1" l="1"/>
  <c r="D120" i="1" s="1"/>
  <c r="E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A121" i="1" l="1"/>
  <c r="D121" i="1" s="1"/>
  <c r="E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H120" i="1" l="1"/>
  <c r="A122" i="1"/>
  <c r="D122" i="1" s="1"/>
  <c r="E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H121" i="1" l="1"/>
  <c r="A123" i="1"/>
  <c r="D123" i="1" s="1"/>
  <c r="E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124" i="1" l="1"/>
  <c r="D124" i="1" s="1"/>
  <c r="E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H123" i="1" l="1"/>
  <c r="A125" i="1"/>
  <c r="D125" i="1" s="1"/>
  <c r="E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H124" i="1" l="1"/>
  <c r="A126" i="1"/>
  <c r="D126" i="1" s="1"/>
  <c r="E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H125" i="1" l="1"/>
  <c r="A127" i="1"/>
  <c r="D127" i="1" s="1"/>
  <c r="E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H126" i="1" l="1"/>
  <c r="A128" i="1"/>
  <c r="D128" i="1" s="1"/>
  <c r="E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H127" i="1" l="1"/>
  <c r="A129" i="1"/>
  <c r="D129" i="1" s="1"/>
  <c r="E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H128" i="1" l="1"/>
  <c r="A130" i="1"/>
  <c r="D130" i="1" s="1"/>
  <c r="E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H129" i="1" l="1"/>
  <c r="A131" i="1"/>
  <c r="D131" i="1" s="1"/>
  <c r="E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H130" i="1" l="1"/>
  <c r="A132" i="1"/>
  <c r="D132" i="1" s="1"/>
  <c r="E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H131" i="1" l="1"/>
  <c r="A133" i="1"/>
  <c r="D133" i="1" s="1"/>
  <c r="E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H132" i="1" l="1"/>
  <c r="A134" i="1"/>
  <c r="D134" i="1" s="1"/>
  <c r="E134" i="1" s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H133" i="1" l="1"/>
  <c r="A135" i="1"/>
  <c r="D135" i="1" s="1"/>
  <c r="E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H134" i="1" l="1"/>
  <c r="A136" i="1"/>
  <c r="D136" i="1" s="1"/>
  <c r="E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H135" i="1" l="1"/>
  <c r="A137" i="1"/>
  <c r="D137" i="1" s="1"/>
  <c r="E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H136" i="1" l="1"/>
  <c r="A138" i="1"/>
  <c r="D138" i="1" s="1"/>
  <c r="E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A139" i="1" l="1"/>
  <c r="D139" i="1" s="1"/>
  <c r="E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H138" i="1" l="1"/>
  <c r="A140" i="1"/>
  <c r="D140" i="1" s="1"/>
  <c r="E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A141" i="1" l="1"/>
  <c r="D141" i="1" s="1"/>
  <c r="E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H140" i="1" l="1"/>
  <c r="A142" i="1"/>
  <c r="D142" i="1" s="1"/>
  <c r="E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A143" i="1" l="1"/>
  <c r="D143" i="1" s="1"/>
  <c r="E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H142" i="1" l="1"/>
  <c r="A144" i="1"/>
  <c r="D144" i="1" s="1"/>
  <c r="E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A145" i="1" l="1"/>
  <c r="D145" i="1" s="1"/>
  <c r="E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H144" i="1" l="1"/>
  <c r="A146" i="1"/>
  <c r="D146" i="1" s="1"/>
  <c r="E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A147" i="1" l="1"/>
  <c r="D147" i="1" s="1"/>
  <c r="E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H146" i="1" l="1"/>
  <c r="A148" i="1"/>
  <c r="D148" i="1" s="1"/>
  <c r="E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H148" i="1" l="1"/>
  <c r="A150" i="1"/>
  <c r="D150" i="1" s="1"/>
  <c r="E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A151" i="1" l="1"/>
  <c r="D151" i="1" s="1"/>
  <c r="E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H150" i="1" l="1"/>
  <c r="A152" i="1"/>
  <c r="D152" i="1" s="1"/>
  <c r="E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A153" i="1" l="1"/>
  <c r="D153" i="1" s="1"/>
  <c r="E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H152" i="1" l="1"/>
  <c r="A154" i="1"/>
  <c r="D154" i="1" s="1"/>
  <c r="E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A155" i="1" l="1"/>
  <c r="D155" i="1" s="1"/>
  <c r="E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H154" i="1" l="1"/>
  <c r="A156" i="1"/>
  <c r="D156" i="1" s="1"/>
  <c r="E156" i="1" s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A157" i="1" l="1"/>
  <c r="D157" i="1" s="1"/>
  <c r="E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H156" i="1" l="1"/>
  <c r="A158" i="1"/>
  <c r="D158" i="1" s="1"/>
  <c r="E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A160" i="1" l="1"/>
  <c r="D160" i="1" s="1"/>
  <c r="E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H159" i="1" l="1"/>
  <c r="A161" i="1"/>
  <c r="D161" i="1" s="1"/>
  <c r="E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H161" i="1" l="1"/>
  <c r="A163" i="1"/>
  <c r="D163" i="1" s="1"/>
  <c r="E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H163" i="1" l="1"/>
  <c r="A165" i="1"/>
  <c r="D165" i="1" s="1"/>
  <c r="E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A166" i="1" l="1"/>
  <c r="D166" i="1" s="1"/>
  <c r="E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H165" i="1" l="1"/>
  <c r="A167" i="1"/>
  <c r="D167" i="1" s="1"/>
  <c r="E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A168" i="1" l="1"/>
  <c r="D168" i="1" s="1"/>
  <c r="E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H167" i="1" l="1"/>
  <c r="A169" i="1"/>
  <c r="D169" i="1" s="1"/>
  <c r="E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A170" i="1" l="1"/>
  <c r="D170" i="1" s="1"/>
  <c r="E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H169" i="1" l="1"/>
  <c r="A171" i="1"/>
  <c r="D171" i="1" s="1"/>
  <c r="E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A172" i="1" l="1"/>
  <c r="D172" i="1" s="1"/>
  <c r="E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H171" i="1" l="1"/>
  <c r="A173" i="1"/>
  <c r="D173" i="1" s="1"/>
  <c r="E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A174" i="1" l="1"/>
  <c r="D174" i="1" s="1"/>
  <c r="E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H173" i="1" l="1"/>
  <c r="A175" i="1"/>
  <c r="D175" i="1" s="1"/>
  <c r="E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A176" i="1" l="1"/>
  <c r="D176" i="1" s="1"/>
  <c r="E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H175" i="1" l="1"/>
  <c r="A177" i="1"/>
  <c r="D177" i="1" s="1"/>
  <c r="E177" i="1" s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A178" i="1" l="1"/>
  <c r="D178" i="1" s="1"/>
  <c r="E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H177" i="1" l="1"/>
  <c r="A179" i="1"/>
  <c r="D179" i="1" s="1"/>
  <c r="E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A180" i="1" l="1"/>
  <c r="D180" i="1" s="1"/>
  <c r="E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H179" i="1" l="1"/>
  <c r="A181" i="1"/>
  <c r="D181" i="1" s="1"/>
  <c r="E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A182" i="1" l="1"/>
  <c r="D182" i="1" s="1"/>
  <c r="E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H181" i="1" l="1"/>
  <c r="A183" i="1"/>
  <c r="D183" i="1" s="1"/>
  <c r="E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A184" i="1" l="1"/>
  <c r="D184" i="1" s="1"/>
  <c r="E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H183" i="1" l="1"/>
  <c r="A185" i="1"/>
  <c r="D185" i="1" s="1"/>
  <c r="E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A186" i="1" l="1"/>
  <c r="D186" i="1" s="1"/>
  <c r="E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H185" i="1" l="1"/>
  <c r="A187" i="1"/>
  <c r="D187" i="1" s="1"/>
  <c r="E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A188" i="1" l="1"/>
  <c r="D188" i="1" s="1"/>
  <c r="E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H187" i="1" l="1"/>
  <c r="A189" i="1"/>
  <c r="D189" i="1" s="1"/>
  <c r="E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H189" i="1" l="1"/>
  <c r="A191" i="1"/>
  <c r="D191" i="1" s="1"/>
  <c r="E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A192" i="1" l="1"/>
  <c r="D192" i="1" s="1"/>
  <c r="E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H191" i="1" l="1"/>
  <c r="A193" i="1"/>
  <c r="D193" i="1" s="1"/>
  <c r="E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A194" i="1" l="1"/>
  <c r="D194" i="1" s="1"/>
  <c r="E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H193" i="1" l="1"/>
  <c r="A195" i="1"/>
  <c r="D195" i="1" s="1"/>
  <c r="E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A196" i="1" l="1"/>
  <c r="D196" i="1" s="1"/>
  <c r="E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H195" i="1" l="1"/>
  <c r="A197" i="1"/>
  <c r="D197" i="1" s="1"/>
  <c r="E197" i="1" s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A198" i="1" l="1"/>
  <c r="D198" i="1" s="1"/>
  <c r="E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H197" i="1" l="1"/>
  <c r="A199" i="1"/>
  <c r="D199" i="1" s="1"/>
  <c r="E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H198" i="1" l="1"/>
  <c r="A200" i="1"/>
  <c r="D200" i="1" s="1"/>
  <c r="E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H199" i="1" l="1"/>
  <c r="A201" i="1"/>
  <c r="D201" i="1" s="1"/>
  <c r="E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A202" i="1" l="1"/>
  <c r="D202" i="1" s="1"/>
  <c r="E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H201" i="1" l="1"/>
  <c r="A203" i="1"/>
  <c r="D203" i="1" s="1"/>
  <c r="E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A204" i="1" l="1"/>
  <c r="D204" i="1" s="1"/>
  <c r="E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H203" i="1" l="1"/>
  <c r="A205" i="1"/>
  <c r="D205" i="1" s="1"/>
  <c r="E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A206" i="1" l="1"/>
  <c r="D206" i="1" s="1"/>
  <c r="E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H205" i="1" l="1"/>
  <c r="A207" i="1"/>
  <c r="D207" i="1" s="1"/>
  <c r="E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A208" i="1" l="1"/>
  <c r="D208" i="1" s="1"/>
  <c r="E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H207" i="1" l="1"/>
  <c r="A209" i="1"/>
  <c r="D209" i="1" s="1"/>
  <c r="E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A210" i="1" l="1"/>
  <c r="D210" i="1" s="1"/>
  <c r="E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H209" i="1" l="1"/>
  <c r="A211" i="1"/>
  <c r="D211" i="1" s="1"/>
  <c r="E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A212" i="1" l="1"/>
  <c r="D212" i="1" s="1"/>
  <c r="E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H211" i="1" l="1"/>
  <c r="A213" i="1"/>
  <c r="D213" i="1" s="1"/>
  <c r="E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A214" i="1" l="1"/>
  <c r="D214" i="1" s="1"/>
  <c r="E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H213" i="1" l="1"/>
  <c r="A215" i="1"/>
  <c r="D215" i="1" s="1"/>
  <c r="E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A216" i="1" l="1"/>
  <c r="D216" i="1" s="1"/>
  <c r="E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H215" i="1" l="1"/>
  <c r="A217" i="1"/>
  <c r="D217" i="1" s="1"/>
  <c r="E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A218" i="1" l="1"/>
  <c r="D218" i="1" s="1"/>
  <c r="E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H217" i="1" l="1"/>
  <c r="A219" i="1"/>
  <c r="D219" i="1" s="1"/>
  <c r="E219" i="1" s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A220" i="1" l="1"/>
  <c r="D220" i="1" s="1"/>
  <c r="E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H219" i="1" l="1"/>
  <c r="A221" i="1"/>
  <c r="D221" i="1" s="1"/>
  <c r="E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A222" i="1" l="1"/>
  <c r="D222" i="1" s="1"/>
  <c r="E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H221" i="1" l="1"/>
  <c r="A223" i="1"/>
  <c r="D223" i="1" s="1"/>
  <c r="E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A224" i="1" l="1"/>
  <c r="D224" i="1" s="1"/>
  <c r="E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H223" i="1" l="1"/>
  <c r="A225" i="1"/>
  <c r="D225" i="1" s="1"/>
  <c r="E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A226" i="1" l="1"/>
  <c r="D226" i="1" s="1"/>
  <c r="E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H225" i="1" l="1"/>
  <c r="A227" i="1"/>
  <c r="D227" i="1" s="1"/>
  <c r="E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A228" i="1" l="1"/>
  <c r="D228" i="1" s="1"/>
  <c r="E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H227" i="1" l="1"/>
  <c r="A229" i="1"/>
  <c r="D229" i="1" s="1"/>
  <c r="E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A230" i="1" l="1"/>
  <c r="D230" i="1" s="1"/>
  <c r="E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H229" i="1" l="1"/>
  <c r="A231" i="1"/>
  <c r="D231" i="1" s="1"/>
  <c r="E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H230" i="1" l="1"/>
  <c r="A232" i="1"/>
  <c r="D232" i="1" s="1"/>
  <c r="E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H231" i="1" l="1"/>
  <c r="A233" i="1"/>
  <c r="D233" i="1" s="1"/>
  <c r="E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H232" i="1" l="1"/>
  <c r="A234" i="1"/>
  <c r="D234" i="1" s="1"/>
  <c r="E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H233" i="1" l="1"/>
  <c r="A235" i="1"/>
  <c r="D235" i="1" s="1"/>
  <c r="E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H234" i="1" l="1"/>
  <c r="A236" i="1"/>
  <c r="D236" i="1" s="1"/>
  <c r="E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H235" i="1" l="1"/>
  <c r="A237" i="1"/>
  <c r="D237" i="1" s="1"/>
  <c r="E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H236" i="1" l="1"/>
  <c r="A238" i="1"/>
  <c r="D238" i="1" s="1"/>
  <c r="E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H237" i="1" l="1"/>
  <c r="A239" i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D239" i="1" l="1"/>
  <c r="E239" i="1" s="1"/>
  <c r="H238" i="1"/>
  <c r="A240" i="1"/>
  <c r="D240" i="1" s="1"/>
  <c r="E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A241" i="1"/>
  <c r="D241" i="1" s="1"/>
  <c r="E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H240" i="1" l="1"/>
  <c r="B170" i="1"/>
  <c r="A242" i="1"/>
  <c r="D242" i="1" s="1"/>
  <c r="E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H241" i="1" l="1"/>
  <c r="A243" i="1"/>
  <c r="D243" i="1" s="1"/>
  <c r="E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B172" i="1" l="1"/>
  <c r="A244" i="1"/>
  <c r="D244" i="1" s="1"/>
  <c r="E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H243" i="1" l="1"/>
  <c r="A245" i="1"/>
  <c r="D245" i="1" s="1"/>
  <c r="E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B174" i="1" l="1"/>
  <c r="A246" i="1"/>
  <c r="D246" i="1" s="1"/>
  <c r="E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H245" i="1" l="1"/>
  <c r="A247" i="1"/>
  <c r="D247" i="1" s="1"/>
  <c r="E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B176" i="1" l="1"/>
  <c r="A248" i="1"/>
  <c r="D248" i="1" s="1"/>
  <c r="E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H247" i="1" l="1"/>
  <c r="A249" i="1"/>
  <c r="D249" i="1" s="1"/>
  <c r="E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C234" i="1"/>
  <c r="S234" i="1" s="1"/>
  <c r="T247" i="1"/>
  <c r="R246" i="1"/>
  <c r="S246" i="1" s="1"/>
  <c r="U247" i="1"/>
  <c r="B178" i="1" l="1"/>
  <c r="A250" i="1"/>
  <c r="D250" i="1" s="1"/>
  <c r="E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H249" i="1" l="1"/>
  <c r="A251" i="1"/>
  <c r="D251" i="1" s="1"/>
  <c r="E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B180" i="1" l="1"/>
  <c r="A252" i="1"/>
  <c r="D252" i="1" s="1"/>
  <c r="E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H251" i="1" l="1"/>
  <c r="A253" i="1"/>
  <c r="D253" i="1" s="1"/>
  <c r="E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B182" i="1" l="1"/>
  <c r="A254" i="1"/>
  <c r="D254" i="1" s="1"/>
  <c r="E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H253" i="1" l="1"/>
  <c r="A255" i="1"/>
  <c r="D255" i="1" s="1"/>
  <c r="E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B184" i="1" l="1"/>
  <c r="A256" i="1"/>
  <c r="D256" i="1" s="1"/>
  <c r="E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H255" i="1" l="1"/>
  <c r="A257" i="1"/>
  <c r="D257" i="1" s="1"/>
  <c r="E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B186" i="1" l="1"/>
  <c r="A258" i="1"/>
  <c r="D258" i="1" s="1"/>
  <c r="E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H257" i="1" l="1"/>
  <c r="A259" i="1"/>
  <c r="D259" i="1" s="1"/>
  <c r="E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B188" i="1" l="1"/>
  <c r="A260" i="1"/>
  <c r="D260" i="1" s="1"/>
  <c r="E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H259" i="1" l="1"/>
  <c r="A261" i="1"/>
  <c r="D261" i="1" s="1"/>
  <c r="E261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A262" i="1" l="1"/>
  <c r="D262" i="1" s="1"/>
  <c r="E262" i="1" s="1"/>
  <c r="B190" i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P262" i="1" l="1"/>
  <c r="R262" i="1" s="1"/>
  <c r="S262" i="1" s="1"/>
  <c r="A263" i="1"/>
  <c r="D263" i="1" s="1"/>
  <c r="E263" i="1" s="1"/>
  <c r="F262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P263" i="1" l="1"/>
  <c r="R263" i="1" s="1"/>
  <c r="S263" i="1" s="1"/>
  <c r="A264" i="1"/>
  <c r="D264" i="1" s="1"/>
  <c r="E264" i="1" s="1"/>
  <c r="F263" i="1"/>
  <c r="U262" i="1"/>
  <c r="U263" i="1" s="1"/>
  <c r="T262" i="1"/>
  <c r="T263" i="1" s="1"/>
  <c r="H262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T264" i="1" l="1"/>
  <c r="H263" i="1"/>
  <c r="H264" i="1" s="1"/>
  <c r="U264" i="1"/>
  <c r="P264" i="1"/>
  <c r="R264" i="1" s="1"/>
  <c r="S264" i="1" s="1"/>
  <c r="A265" i="1"/>
  <c r="D265" i="1" s="1"/>
  <c r="E265" i="1" s="1"/>
  <c r="F264" i="1"/>
  <c r="I262" i="1"/>
  <c r="G263" i="1"/>
  <c r="O194" i="1"/>
  <c r="Q194" i="1" s="1"/>
  <c r="I195" i="1"/>
  <c r="L195" i="1"/>
  <c r="M195" i="1" s="1"/>
  <c r="N195" i="1" s="1"/>
  <c r="K196" i="1"/>
  <c r="C250" i="1"/>
  <c r="A266" i="1" l="1"/>
  <c r="D266" i="1" s="1"/>
  <c r="E266" i="1" s="1"/>
  <c r="T265" i="1"/>
  <c r="U265" i="1"/>
  <c r="P265" i="1"/>
  <c r="R265" i="1" s="1"/>
  <c r="S265" i="1" s="1"/>
  <c r="F265" i="1"/>
  <c r="I263" i="1"/>
  <c r="G264" i="1"/>
  <c r="H265" i="1" s="1"/>
  <c r="B194" i="1"/>
  <c r="O195" i="1"/>
  <c r="Q195" i="1" s="1"/>
  <c r="B195" i="1" s="1"/>
  <c r="L196" i="1"/>
  <c r="M196" i="1" s="1"/>
  <c r="N196" i="1" s="1"/>
  <c r="K197" i="1"/>
  <c r="I196" i="1"/>
  <c r="C251" i="1"/>
  <c r="A267" i="1" l="1"/>
  <c r="D267" i="1" s="1"/>
  <c r="E267" i="1" s="1"/>
  <c r="H266" i="1"/>
  <c r="T266" i="1"/>
  <c r="U266" i="1"/>
  <c r="P266" i="1"/>
  <c r="R266" i="1" s="1"/>
  <c r="S266" i="1" s="1"/>
  <c r="F266" i="1"/>
  <c r="I264" i="1"/>
  <c r="G265" i="1"/>
  <c r="O196" i="1"/>
  <c r="Q196" i="1" s="1"/>
  <c r="I197" i="1"/>
  <c r="L197" i="1"/>
  <c r="M197" i="1" s="1"/>
  <c r="N197" i="1" s="1"/>
  <c r="K198" i="1"/>
  <c r="C252" i="1"/>
  <c r="H267" i="1" l="1"/>
  <c r="T267" i="1"/>
  <c r="P267" i="1"/>
  <c r="R267" i="1" s="1"/>
  <c r="S267" i="1" s="1"/>
  <c r="A268" i="1"/>
  <c r="D268" i="1" s="1"/>
  <c r="E268" i="1" s="1"/>
  <c r="U267" i="1"/>
  <c r="F267" i="1"/>
  <c r="I265" i="1"/>
  <c r="G266" i="1"/>
  <c r="B196" i="1"/>
  <c r="O197" i="1"/>
  <c r="Q197" i="1" s="1"/>
  <c r="B197" i="1" s="1"/>
  <c r="L198" i="1"/>
  <c r="M198" i="1" s="1"/>
  <c r="N198" i="1" s="1"/>
  <c r="K199" i="1"/>
  <c r="I198" i="1"/>
  <c r="C253" i="1"/>
  <c r="H268" i="1" l="1"/>
  <c r="A269" i="1"/>
  <c r="D269" i="1" s="1"/>
  <c r="E269" i="1" s="1"/>
  <c r="T268" i="1"/>
  <c r="P268" i="1"/>
  <c r="R268" i="1" s="1"/>
  <c r="S268" i="1" s="1"/>
  <c r="U268" i="1"/>
  <c r="F268" i="1"/>
  <c r="I266" i="1"/>
  <c r="G267" i="1"/>
  <c r="O198" i="1"/>
  <c r="Q198" i="1" s="1"/>
  <c r="I199" i="1"/>
  <c r="L199" i="1"/>
  <c r="M199" i="1" s="1"/>
  <c r="N199" i="1" s="1"/>
  <c r="K200" i="1"/>
  <c r="C254" i="1"/>
  <c r="T269" i="1" l="1"/>
  <c r="P269" i="1"/>
  <c r="R269" i="1" s="1"/>
  <c r="S269" i="1" s="1"/>
  <c r="A270" i="1"/>
  <c r="D270" i="1" s="1"/>
  <c r="E270" i="1" s="1"/>
  <c r="U269" i="1"/>
  <c r="H269" i="1"/>
  <c r="F269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T270" i="1" l="1"/>
  <c r="P270" i="1"/>
  <c r="R270" i="1" s="1"/>
  <c r="S270" i="1" s="1"/>
  <c r="H270" i="1"/>
  <c r="U270" i="1"/>
  <c r="A271" i="1"/>
  <c r="D271" i="1" s="1"/>
  <c r="E271" i="1" s="1"/>
  <c r="F270" i="1"/>
  <c r="I268" i="1"/>
  <c r="G269" i="1"/>
  <c r="O200" i="1"/>
  <c r="Q200" i="1" s="1"/>
  <c r="I201" i="1"/>
  <c r="K202" i="1"/>
  <c r="L201" i="1"/>
  <c r="M201" i="1" s="1"/>
  <c r="N201" i="1" s="1"/>
  <c r="C256" i="1"/>
  <c r="S256" i="1" s="1"/>
  <c r="T271" i="1" l="1"/>
  <c r="H271" i="1"/>
  <c r="P271" i="1"/>
  <c r="R271" i="1" s="1"/>
  <c r="S271" i="1" s="1"/>
  <c r="A272" i="1"/>
  <c r="D272" i="1" s="1"/>
  <c r="E272" i="1" s="1"/>
  <c r="U271" i="1"/>
  <c r="F271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H272" i="1" l="1"/>
  <c r="A273" i="1"/>
  <c r="D273" i="1" s="1"/>
  <c r="E273" i="1" s="1"/>
  <c r="T272" i="1"/>
  <c r="P272" i="1"/>
  <c r="R272" i="1" s="1"/>
  <c r="S272" i="1" s="1"/>
  <c r="U272" i="1"/>
  <c r="F272" i="1"/>
  <c r="I270" i="1"/>
  <c r="G271" i="1"/>
  <c r="O202" i="1"/>
  <c r="Q202" i="1" s="1"/>
  <c r="I203" i="1"/>
  <c r="L203" i="1"/>
  <c r="M203" i="1" s="1"/>
  <c r="N203" i="1" s="1"/>
  <c r="K204" i="1"/>
  <c r="C258" i="1"/>
  <c r="U273" i="1" l="1"/>
  <c r="T273" i="1"/>
  <c r="P273" i="1"/>
  <c r="R273" i="1" s="1"/>
  <c r="S273" i="1" s="1"/>
  <c r="A274" i="1"/>
  <c r="D274" i="1" s="1"/>
  <c r="E274" i="1" s="1"/>
  <c r="F273" i="1"/>
  <c r="I271" i="1"/>
  <c r="G272" i="1"/>
  <c r="H273" i="1" s="1"/>
  <c r="B202" i="1"/>
  <c r="O203" i="1"/>
  <c r="Q203" i="1" s="1"/>
  <c r="B203" i="1" s="1"/>
  <c r="I204" i="1"/>
  <c r="L204" i="1"/>
  <c r="M204" i="1" s="1"/>
  <c r="N204" i="1" s="1"/>
  <c r="K205" i="1"/>
  <c r="C259" i="1"/>
  <c r="A275" i="1" l="1"/>
  <c r="D275" i="1" s="1"/>
  <c r="E275" i="1" s="1"/>
  <c r="H274" i="1"/>
  <c r="U274" i="1"/>
  <c r="T274" i="1"/>
  <c r="P274" i="1"/>
  <c r="R274" i="1" s="1"/>
  <c r="S274" i="1" s="1"/>
  <c r="F274" i="1"/>
  <c r="I272" i="1"/>
  <c r="G273" i="1"/>
  <c r="O204" i="1"/>
  <c r="Q204" i="1" s="1"/>
  <c r="L205" i="1"/>
  <c r="M205" i="1" s="1"/>
  <c r="N205" i="1" s="1"/>
  <c r="K206" i="1"/>
  <c r="I205" i="1"/>
  <c r="C260" i="1"/>
  <c r="S260" i="1" s="1"/>
  <c r="T275" i="1" l="1"/>
  <c r="H275" i="1"/>
  <c r="P275" i="1"/>
  <c r="R275" i="1" s="1"/>
  <c r="S275" i="1" s="1"/>
  <c r="A276" i="1"/>
  <c r="D276" i="1" s="1"/>
  <c r="E276" i="1" s="1"/>
  <c r="U275" i="1"/>
  <c r="F275" i="1"/>
  <c r="I273" i="1"/>
  <c r="G274" i="1"/>
  <c r="B204" i="1"/>
  <c r="O205" i="1"/>
  <c r="Q205" i="1" s="1"/>
  <c r="B205" i="1" s="1"/>
  <c r="I206" i="1"/>
  <c r="L206" i="1"/>
  <c r="M206" i="1" s="1"/>
  <c r="N206" i="1" s="1"/>
  <c r="K207" i="1"/>
  <c r="C261" i="1"/>
  <c r="T276" i="1" l="1"/>
  <c r="U276" i="1"/>
  <c r="H276" i="1"/>
  <c r="A277" i="1"/>
  <c r="D277" i="1" s="1"/>
  <c r="E277" i="1" s="1"/>
  <c r="P276" i="1"/>
  <c r="R276" i="1" s="1"/>
  <c r="S276" i="1" s="1"/>
  <c r="F276" i="1"/>
  <c r="S261" i="1"/>
  <c r="C262" i="1" s="1"/>
  <c r="I274" i="1"/>
  <c r="G275" i="1"/>
  <c r="O206" i="1"/>
  <c r="Q206" i="1" s="1"/>
  <c r="I207" i="1"/>
  <c r="L207" i="1"/>
  <c r="M207" i="1" s="1"/>
  <c r="N207" i="1" s="1"/>
  <c r="K208" i="1"/>
  <c r="C263" i="1" l="1"/>
  <c r="T277" i="1"/>
  <c r="P277" i="1"/>
  <c r="R277" i="1" s="1"/>
  <c r="S277" i="1" s="1"/>
  <c r="A278" i="1"/>
  <c r="D278" i="1" s="1"/>
  <c r="E278" i="1" s="1"/>
  <c r="U277" i="1"/>
  <c r="F277" i="1"/>
  <c r="I275" i="1"/>
  <c r="G276" i="1"/>
  <c r="H277" i="1" s="1"/>
  <c r="B206" i="1"/>
  <c r="O207" i="1"/>
  <c r="Q207" i="1" s="1"/>
  <c r="B207" i="1" s="1"/>
  <c r="L208" i="1"/>
  <c r="M208" i="1" s="1"/>
  <c r="N208" i="1" s="1"/>
  <c r="K209" i="1"/>
  <c r="I208" i="1"/>
  <c r="C264" i="1" l="1"/>
  <c r="P278" i="1"/>
  <c r="R278" i="1" s="1"/>
  <c r="S278" i="1" s="1"/>
  <c r="T278" i="1"/>
  <c r="U278" i="1"/>
  <c r="A279" i="1"/>
  <c r="D279" i="1" s="1"/>
  <c r="E279" i="1" s="1"/>
  <c r="F278" i="1"/>
  <c r="I276" i="1"/>
  <c r="G277" i="1"/>
  <c r="H278" i="1" s="1"/>
  <c r="O208" i="1"/>
  <c r="Q208" i="1" s="1"/>
  <c r="I209" i="1"/>
  <c r="L209" i="1"/>
  <c r="M209" i="1" s="1"/>
  <c r="N209" i="1" s="1"/>
  <c r="K210" i="1"/>
  <c r="C265" i="1" l="1"/>
  <c r="H279" i="1"/>
  <c r="U279" i="1"/>
  <c r="T279" i="1"/>
  <c r="P279" i="1"/>
  <c r="R279" i="1" s="1"/>
  <c r="S279" i="1" s="1"/>
  <c r="A280" i="1"/>
  <c r="D280" i="1" s="1"/>
  <c r="E280" i="1" s="1"/>
  <c r="F279" i="1"/>
  <c r="I277" i="1"/>
  <c r="G278" i="1"/>
  <c r="B208" i="1"/>
  <c r="O209" i="1"/>
  <c r="Q209" i="1" s="1"/>
  <c r="B209" i="1" s="1"/>
  <c r="K211" i="1"/>
  <c r="L210" i="1"/>
  <c r="M210" i="1" s="1"/>
  <c r="N210" i="1" s="1"/>
  <c r="I210" i="1"/>
  <c r="C266" i="1" l="1"/>
  <c r="P280" i="1"/>
  <c r="R280" i="1" s="1"/>
  <c r="S280" i="1" s="1"/>
  <c r="T280" i="1"/>
  <c r="U280" i="1"/>
  <c r="A281" i="1"/>
  <c r="D281" i="1" s="1"/>
  <c r="E281" i="1" s="1"/>
  <c r="F280" i="1"/>
  <c r="I278" i="1"/>
  <c r="G279" i="1"/>
  <c r="H280" i="1" s="1"/>
  <c r="O210" i="1"/>
  <c r="Q210" i="1" s="1"/>
  <c r="I211" i="1"/>
  <c r="K212" i="1"/>
  <c r="L211" i="1"/>
  <c r="M211" i="1" s="1"/>
  <c r="N211" i="1" s="1"/>
  <c r="C267" i="1" l="1"/>
  <c r="H281" i="1"/>
  <c r="U281" i="1"/>
  <c r="P281" i="1"/>
  <c r="R281" i="1" s="1"/>
  <c r="S281" i="1" s="1"/>
  <c r="T281" i="1"/>
  <c r="A282" i="1"/>
  <c r="D282" i="1" s="1"/>
  <c r="E282" i="1" s="1"/>
  <c r="F281" i="1"/>
  <c r="I279" i="1"/>
  <c r="G280" i="1"/>
  <c r="B210" i="1"/>
  <c r="O211" i="1"/>
  <c r="Q211" i="1" s="1"/>
  <c r="B211" i="1" s="1"/>
  <c r="L212" i="1"/>
  <c r="M212" i="1" s="1"/>
  <c r="N212" i="1" s="1"/>
  <c r="K213" i="1"/>
  <c r="I212" i="1"/>
  <c r="C268" i="1" l="1"/>
  <c r="U282" i="1"/>
  <c r="A283" i="1"/>
  <c r="D283" i="1" s="1"/>
  <c r="E283" i="1" s="1"/>
  <c r="H282" i="1"/>
  <c r="P282" i="1"/>
  <c r="R282" i="1" s="1"/>
  <c r="S282" i="1" s="1"/>
  <c r="T282" i="1"/>
  <c r="F282" i="1"/>
  <c r="I280" i="1"/>
  <c r="G281" i="1"/>
  <c r="O212" i="1"/>
  <c r="Q212" i="1" s="1"/>
  <c r="I213" i="1"/>
  <c r="K214" i="1"/>
  <c r="L213" i="1"/>
  <c r="M213" i="1" s="1"/>
  <c r="N213" i="1" s="1"/>
  <c r="C269" i="1" l="1"/>
  <c r="P283" i="1"/>
  <c r="R283" i="1" s="1"/>
  <c r="S283" i="1" s="1"/>
  <c r="T283" i="1"/>
  <c r="U283" i="1"/>
  <c r="A284" i="1"/>
  <c r="D284" i="1" s="1"/>
  <c r="E284" i="1" s="1"/>
  <c r="F283" i="1"/>
  <c r="I281" i="1"/>
  <c r="G282" i="1"/>
  <c r="H283" i="1" s="1"/>
  <c r="B212" i="1"/>
  <c r="O213" i="1"/>
  <c r="Q213" i="1" s="1"/>
  <c r="B213" i="1" s="1"/>
  <c r="K215" i="1"/>
  <c r="L214" i="1"/>
  <c r="M214" i="1" s="1"/>
  <c r="N214" i="1" s="1"/>
  <c r="I214" i="1"/>
  <c r="C270" i="1" l="1"/>
  <c r="H284" i="1"/>
  <c r="T284" i="1"/>
  <c r="U284" i="1"/>
  <c r="A285" i="1"/>
  <c r="D285" i="1" s="1"/>
  <c r="E285" i="1" s="1"/>
  <c r="P284" i="1"/>
  <c r="R284" i="1" s="1"/>
  <c r="S284" i="1" s="1"/>
  <c r="F284" i="1"/>
  <c r="I282" i="1"/>
  <c r="G283" i="1"/>
  <c r="O214" i="1"/>
  <c r="Q214" i="1" s="1"/>
  <c r="I215" i="1"/>
  <c r="L215" i="1"/>
  <c r="M215" i="1" s="1"/>
  <c r="N215" i="1" s="1"/>
  <c r="K216" i="1"/>
  <c r="C271" i="1" l="1"/>
  <c r="A286" i="1"/>
  <c r="D286" i="1" s="1"/>
  <c r="E286" i="1" s="1"/>
  <c r="P285" i="1"/>
  <c r="R285" i="1" s="1"/>
  <c r="S285" i="1" s="1"/>
  <c r="U285" i="1"/>
  <c r="T285" i="1"/>
  <c r="F285" i="1"/>
  <c r="I283" i="1"/>
  <c r="G284" i="1"/>
  <c r="H285" i="1" s="1"/>
  <c r="B214" i="1"/>
  <c r="O215" i="1"/>
  <c r="Q215" i="1" s="1"/>
  <c r="B215" i="1" s="1"/>
  <c r="I216" i="1"/>
  <c r="L216" i="1"/>
  <c r="M216" i="1" s="1"/>
  <c r="N216" i="1" s="1"/>
  <c r="K217" i="1"/>
  <c r="C272" i="1" l="1"/>
  <c r="T286" i="1"/>
  <c r="H286" i="1"/>
  <c r="A287" i="1"/>
  <c r="D287" i="1" s="1"/>
  <c r="E287" i="1" s="1"/>
  <c r="P286" i="1"/>
  <c r="R286" i="1" s="1"/>
  <c r="S286" i="1" s="1"/>
  <c r="U286" i="1"/>
  <c r="F286" i="1"/>
  <c r="I284" i="1"/>
  <c r="G285" i="1"/>
  <c r="O216" i="1"/>
  <c r="Q216" i="1" s="1"/>
  <c r="K218" i="1"/>
  <c r="L217" i="1"/>
  <c r="M217" i="1" s="1"/>
  <c r="N217" i="1" s="1"/>
  <c r="I217" i="1"/>
  <c r="C273" i="1" l="1"/>
  <c r="U287" i="1"/>
  <c r="T287" i="1"/>
  <c r="P287" i="1"/>
  <c r="R287" i="1" s="1"/>
  <c r="S287" i="1" s="1"/>
  <c r="A288" i="1"/>
  <c r="D288" i="1" s="1"/>
  <c r="E288" i="1" s="1"/>
  <c r="F287" i="1"/>
  <c r="I285" i="1"/>
  <c r="G286" i="1"/>
  <c r="H287" i="1" s="1"/>
  <c r="B216" i="1"/>
  <c r="O217" i="1"/>
  <c r="Q217" i="1" s="1"/>
  <c r="B217" i="1" s="1"/>
  <c r="I218" i="1"/>
  <c r="K219" i="1"/>
  <c r="L218" i="1"/>
  <c r="M218" i="1" s="1"/>
  <c r="N218" i="1" s="1"/>
  <c r="C274" i="1" l="1"/>
  <c r="U288" i="1"/>
  <c r="T288" i="1"/>
  <c r="P288" i="1"/>
  <c r="R288" i="1" s="1"/>
  <c r="S288" i="1" s="1"/>
  <c r="A289" i="1"/>
  <c r="D289" i="1" s="1"/>
  <c r="E289" i="1" s="1"/>
  <c r="H288" i="1"/>
  <c r="F288" i="1"/>
  <c r="I286" i="1"/>
  <c r="G287" i="1"/>
  <c r="O218" i="1"/>
  <c r="Q218" i="1" s="1"/>
  <c r="L219" i="1"/>
  <c r="M219" i="1" s="1"/>
  <c r="N219" i="1" s="1"/>
  <c r="K220" i="1"/>
  <c r="I219" i="1"/>
  <c r="C275" i="1" l="1"/>
  <c r="H289" i="1"/>
  <c r="P289" i="1"/>
  <c r="R289" i="1" s="1"/>
  <c r="S289" i="1" s="1"/>
  <c r="U289" i="1"/>
  <c r="T289" i="1"/>
  <c r="A290" i="1"/>
  <c r="D290" i="1" s="1"/>
  <c r="E290" i="1" s="1"/>
  <c r="F289" i="1"/>
  <c r="I287" i="1"/>
  <c r="G288" i="1"/>
  <c r="B218" i="1"/>
  <c r="O219" i="1"/>
  <c r="Q219" i="1" s="1"/>
  <c r="B219" i="1" s="1"/>
  <c r="I220" i="1"/>
  <c r="L220" i="1"/>
  <c r="M220" i="1" s="1"/>
  <c r="N220" i="1" s="1"/>
  <c r="K221" i="1"/>
  <c r="C276" i="1" l="1"/>
  <c r="T290" i="1"/>
  <c r="U290" i="1"/>
  <c r="H290" i="1"/>
  <c r="P290" i="1"/>
  <c r="R290" i="1" s="1"/>
  <c r="S290" i="1" s="1"/>
  <c r="A291" i="1"/>
  <c r="D291" i="1" s="1"/>
  <c r="E291" i="1" s="1"/>
  <c r="F290" i="1"/>
  <c r="I288" i="1"/>
  <c r="G289" i="1"/>
  <c r="O220" i="1"/>
  <c r="Q220" i="1" s="1"/>
  <c r="K222" i="1"/>
  <c r="L221" i="1"/>
  <c r="M221" i="1" s="1"/>
  <c r="N221" i="1" s="1"/>
  <c r="I221" i="1"/>
  <c r="C277" i="1" l="1"/>
  <c r="A292" i="1"/>
  <c r="D292" i="1" s="1"/>
  <c r="E292" i="1" s="1"/>
  <c r="P291" i="1"/>
  <c r="R291" i="1" s="1"/>
  <c r="S291" i="1" s="1"/>
  <c r="T291" i="1"/>
  <c r="H291" i="1"/>
  <c r="U291" i="1"/>
  <c r="F291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H292" i="1"/>
  <c r="T292" i="1"/>
  <c r="U292" i="1"/>
  <c r="A293" i="1"/>
  <c r="D293" i="1" s="1"/>
  <c r="E293" i="1" s="1"/>
  <c r="P292" i="1"/>
  <c r="R292" i="1" s="1"/>
  <c r="S292" i="1" s="1"/>
  <c r="F292" i="1"/>
  <c r="I290" i="1"/>
  <c r="G291" i="1"/>
  <c r="O222" i="1"/>
  <c r="Q222" i="1" s="1"/>
  <c r="L223" i="1"/>
  <c r="M223" i="1" s="1"/>
  <c r="N223" i="1" s="1"/>
  <c r="K224" i="1"/>
  <c r="I223" i="1"/>
  <c r="C279" i="1" l="1"/>
  <c r="P293" i="1"/>
  <c r="R293" i="1" s="1"/>
  <c r="S293" i="1" s="1"/>
  <c r="A294" i="1"/>
  <c r="D294" i="1" s="1"/>
  <c r="E294" i="1" s="1"/>
  <c r="H293" i="1"/>
  <c r="U293" i="1"/>
  <c r="T293" i="1"/>
  <c r="F293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T294" i="1"/>
  <c r="H294" i="1"/>
  <c r="U294" i="1"/>
  <c r="A295" i="1"/>
  <c r="D295" i="1" s="1"/>
  <c r="E295" i="1" s="1"/>
  <c r="P294" i="1"/>
  <c r="R294" i="1" s="1"/>
  <c r="S294" i="1" s="1"/>
  <c r="F294" i="1"/>
  <c r="I292" i="1"/>
  <c r="G293" i="1"/>
  <c r="O224" i="1"/>
  <c r="Q224" i="1" s="1"/>
  <c r="B224" i="1" s="1"/>
  <c r="K226" i="1"/>
  <c r="L225" i="1"/>
  <c r="M225" i="1" s="1"/>
  <c r="N225" i="1" s="1"/>
  <c r="I225" i="1"/>
  <c r="C281" i="1" l="1"/>
  <c r="U295" i="1"/>
  <c r="T295" i="1"/>
  <c r="A296" i="1"/>
  <c r="D296" i="1" s="1"/>
  <c r="E296" i="1" s="1"/>
  <c r="P295" i="1"/>
  <c r="R295" i="1" s="1"/>
  <c r="S295" i="1" s="1"/>
  <c r="F295" i="1"/>
  <c r="I293" i="1"/>
  <c r="G294" i="1"/>
  <c r="H295" i="1" s="1"/>
  <c r="O225" i="1"/>
  <c r="Q225" i="1" s="1"/>
  <c r="B225" i="1" s="1"/>
  <c r="I226" i="1"/>
  <c r="K227" i="1"/>
  <c r="L226" i="1"/>
  <c r="M226" i="1" s="1"/>
  <c r="N226" i="1" s="1"/>
  <c r="C282" i="1" l="1"/>
  <c r="A297" i="1"/>
  <c r="D297" i="1" s="1"/>
  <c r="E297" i="1" s="1"/>
  <c r="P296" i="1"/>
  <c r="R296" i="1" s="1"/>
  <c r="S296" i="1" s="1"/>
  <c r="T296" i="1"/>
  <c r="H296" i="1"/>
  <c r="U296" i="1"/>
  <c r="F296" i="1"/>
  <c r="I294" i="1"/>
  <c r="G295" i="1"/>
  <c r="O226" i="1"/>
  <c r="Q226" i="1" s="1"/>
  <c r="B226" i="1" s="1"/>
  <c r="I227" i="1"/>
  <c r="K228" i="1"/>
  <c r="L227" i="1"/>
  <c r="M227" i="1" s="1"/>
  <c r="N227" i="1" s="1"/>
  <c r="C283" i="1" l="1"/>
  <c r="H297" i="1"/>
  <c r="T297" i="1"/>
  <c r="U297" i="1"/>
  <c r="A298" i="1"/>
  <c r="D298" i="1" s="1"/>
  <c r="E298" i="1" s="1"/>
  <c r="P297" i="1"/>
  <c r="R297" i="1" s="1"/>
  <c r="S297" i="1" s="1"/>
  <c r="F297" i="1"/>
  <c r="I295" i="1"/>
  <c r="G296" i="1"/>
  <c r="O227" i="1"/>
  <c r="Q227" i="1" s="1"/>
  <c r="B227" i="1" s="1"/>
  <c r="K229" i="1"/>
  <c r="L228" i="1"/>
  <c r="M228" i="1" s="1"/>
  <c r="N228" i="1" s="1"/>
  <c r="I228" i="1"/>
  <c r="C284" i="1" l="1"/>
  <c r="A299" i="1"/>
  <c r="D299" i="1" s="1"/>
  <c r="E299" i="1" s="1"/>
  <c r="U298" i="1"/>
  <c r="T298" i="1"/>
  <c r="P298" i="1"/>
  <c r="R298" i="1" s="1"/>
  <c r="S298" i="1" s="1"/>
  <c r="F298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U299" i="1"/>
  <c r="P299" i="1"/>
  <c r="R299" i="1" s="1"/>
  <c r="S299" i="1" s="1"/>
  <c r="T299" i="1"/>
  <c r="A300" i="1"/>
  <c r="D300" i="1" s="1"/>
  <c r="E300" i="1" s="1"/>
  <c r="F299" i="1"/>
  <c r="I297" i="1"/>
  <c r="G298" i="1"/>
  <c r="H299" i="1" s="1"/>
  <c r="O229" i="1"/>
  <c r="Q229" i="1" s="1"/>
  <c r="B229" i="1" s="1"/>
  <c r="L230" i="1"/>
  <c r="M230" i="1" s="1"/>
  <c r="N230" i="1" s="1"/>
  <c r="K231" i="1"/>
  <c r="I230" i="1"/>
  <c r="C286" i="1" l="1"/>
  <c r="A301" i="1"/>
  <c r="D301" i="1" s="1"/>
  <c r="E301" i="1" s="1"/>
  <c r="T300" i="1"/>
  <c r="H300" i="1"/>
  <c r="U300" i="1"/>
  <c r="P300" i="1"/>
  <c r="R300" i="1" s="1"/>
  <c r="S300" i="1" s="1"/>
  <c r="F300" i="1"/>
  <c r="I298" i="1"/>
  <c r="G299" i="1"/>
  <c r="O230" i="1"/>
  <c r="Q230" i="1" s="1"/>
  <c r="B230" i="1" s="1"/>
  <c r="I231" i="1"/>
  <c r="L231" i="1"/>
  <c r="M231" i="1" s="1"/>
  <c r="N231" i="1" s="1"/>
  <c r="K232" i="1"/>
  <c r="C287" i="1" l="1"/>
  <c r="T301" i="1"/>
  <c r="U301" i="1"/>
  <c r="A302" i="1"/>
  <c r="D302" i="1" s="1"/>
  <c r="E302" i="1" s="1"/>
  <c r="P301" i="1"/>
  <c r="R301" i="1" s="1"/>
  <c r="S301" i="1" s="1"/>
  <c r="F301" i="1"/>
  <c r="I299" i="1"/>
  <c r="G300" i="1"/>
  <c r="H301" i="1" s="1"/>
  <c r="O231" i="1"/>
  <c r="Q231" i="1" s="1"/>
  <c r="B231" i="1" s="1"/>
  <c r="L232" i="1"/>
  <c r="M232" i="1" s="1"/>
  <c r="N232" i="1" s="1"/>
  <c r="K233" i="1"/>
  <c r="I232" i="1"/>
  <c r="C288" i="1" l="1"/>
  <c r="A303" i="1"/>
  <c r="D303" i="1" s="1"/>
  <c r="E303" i="1" s="1"/>
  <c r="P302" i="1"/>
  <c r="R302" i="1" s="1"/>
  <c r="S302" i="1" s="1"/>
  <c r="H302" i="1"/>
  <c r="U302" i="1"/>
  <c r="T302" i="1"/>
  <c r="F302" i="1"/>
  <c r="I300" i="1"/>
  <c r="G301" i="1"/>
  <c r="O232" i="1"/>
  <c r="Q232" i="1" s="1"/>
  <c r="B232" i="1" s="1"/>
  <c r="I233" i="1"/>
  <c r="K234" i="1"/>
  <c r="L233" i="1"/>
  <c r="M233" i="1" s="1"/>
  <c r="N233" i="1" s="1"/>
  <c r="C289" i="1" l="1"/>
  <c r="T303" i="1"/>
  <c r="U303" i="1"/>
  <c r="A304" i="1"/>
  <c r="D304" i="1" s="1"/>
  <c r="E304" i="1" s="1"/>
  <c r="P303" i="1"/>
  <c r="R303" i="1" s="1"/>
  <c r="S303" i="1" s="1"/>
  <c r="F303" i="1"/>
  <c r="I301" i="1"/>
  <c r="G302" i="1"/>
  <c r="H303" i="1" s="1"/>
  <c r="O233" i="1"/>
  <c r="Q233" i="1" s="1"/>
  <c r="B233" i="1" s="1"/>
  <c r="K235" i="1"/>
  <c r="L234" i="1"/>
  <c r="M234" i="1" s="1"/>
  <c r="N234" i="1" s="1"/>
  <c r="I234" i="1"/>
  <c r="C290" i="1" l="1"/>
  <c r="U304" i="1"/>
  <c r="T304" i="1"/>
  <c r="P304" i="1"/>
  <c r="R304" i="1" s="1"/>
  <c r="S304" i="1" s="1"/>
  <c r="A305" i="1"/>
  <c r="D305" i="1" s="1"/>
  <c r="E305" i="1" s="1"/>
  <c r="H304" i="1"/>
  <c r="F304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T305" i="1"/>
  <c r="U305" i="1"/>
  <c r="P305" i="1"/>
  <c r="R305" i="1" s="1"/>
  <c r="S305" i="1" s="1"/>
  <c r="A306" i="1"/>
  <c r="D306" i="1" s="1"/>
  <c r="E306" i="1" s="1"/>
  <c r="F305" i="1"/>
  <c r="I303" i="1"/>
  <c r="G304" i="1"/>
  <c r="H305" i="1" s="1"/>
  <c r="O235" i="1"/>
  <c r="Q235" i="1" s="1"/>
  <c r="B235" i="1" s="1"/>
  <c r="L236" i="1"/>
  <c r="M236" i="1" s="1"/>
  <c r="N236" i="1" s="1"/>
  <c r="K237" i="1"/>
  <c r="I236" i="1"/>
  <c r="C292" i="1" l="1"/>
  <c r="H306" i="1"/>
  <c r="A307" i="1"/>
  <c r="D307" i="1" s="1"/>
  <c r="E307" i="1" s="1"/>
  <c r="U306" i="1"/>
  <c r="T306" i="1"/>
  <c r="P306" i="1"/>
  <c r="R306" i="1" s="1"/>
  <c r="S306" i="1" s="1"/>
  <c r="F306" i="1"/>
  <c r="I304" i="1"/>
  <c r="G305" i="1"/>
  <c r="O236" i="1"/>
  <c r="Q236" i="1" s="1"/>
  <c r="B236" i="1" s="1"/>
  <c r="I237" i="1"/>
  <c r="K238" i="1"/>
  <c r="L237" i="1"/>
  <c r="M237" i="1" s="1"/>
  <c r="N237" i="1" s="1"/>
  <c r="C293" i="1" l="1"/>
  <c r="A308" i="1"/>
  <c r="D308" i="1" s="1"/>
  <c r="E308" i="1" s="1"/>
  <c r="P307" i="1"/>
  <c r="R307" i="1" s="1"/>
  <c r="S307" i="1" s="1"/>
  <c r="T307" i="1"/>
  <c r="H307" i="1"/>
  <c r="U307" i="1"/>
  <c r="F307" i="1"/>
  <c r="I305" i="1"/>
  <c r="G306" i="1"/>
  <c r="O237" i="1"/>
  <c r="Q237" i="1" s="1"/>
  <c r="B237" i="1" s="1"/>
  <c r="K239" i="1"/>
  <c r="L238" i="1"/>
  <c r="M238" i="1" s="1"/>
  <c r="N238" i="1" s="1"/>
  <c r="I238" i="1"/>
  <c r="C294" i="1" l="1"/>
  <c r="H308" i="1"/>
  <c r="U308" i="1"/>
  <c r="T308" i="1"/>
  <c r="P308" i="1"/>
  <c r="R308" i="1" s="1"/>
  <c r="S308" i="1" s="1"/>
  <c r="A309" i="1"/>
  <c r="D309" i="1" s="1"/>
  <c r="E309" i="1" s="1"/>
  <c r="F308" i="1"/>
  <c r="I306" i="1"/>
  <c r="G307" i="1"/>
  <c r="O238" i="1"/>
  <c r="Q238" i="1" s="1"/>
  <c r="B238" i="1" s="1"/>
  <c r="I239" i="1"/>
  <c r="K240" i="1"/>
  <c r="L239" i="1"/>
  <c r="M239" i="1" s="1"/>
  <c r="N239" i="1" s="1"/>
  <c r="C295" i="1" l="1"/>
  <c r="T309" i="1"/>
  <c r="H309" i="1"/>
  <c r="U309" i="1"/>
  <c r="P309" i="1"/>
  <c r="R309" i="1" s="1"/>
  <c r="S309" i="1" s="1"/>
  <c r="A310" i="1"/>
  <c r="D310" i="1" s="1"/>
  <c r="E310" i="1" s="1"/>
  <c r="F309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T310" i="1"/>
  <c r="U310" i="1"/>
  <c r="P310" i="1"/>
  <c r="R310" i="1" s="1"/>
  <c r="S310" i="1" s="1"/>
  <c r="A311" i="1"/>
  <c r="D311" i="1" s="1"/>
  <c r="E311" i="1" s="1"/>
  <c r="H310" i="1"/>
  <c r="F310" i="1"/>
  <c r="I308" i="1"/>
  <c r="G309" i="1"/>
  <c r="O240" i="1"/>
  <c r="Q240" i="1" s="1"/>
  <c r="B240" i="1" s="1"/>
  <c r="I241" i="1"/>
  <c r="K242" i="1"/>
  <c r="L241" i="1"/>
  <c r="M241" i="1" s="1"/>
  <c r="N241" i="1" s="1"/>
  <c r="C297" i="1" l="1"/>
  <c r="H311" i="1"/>
  <c r="T311" i="1"/>
  <c r="U311" i="1"/>
  <c r="A312" i="1"/>
  <c r="D312" i="1" s="1"/>
  <c r="E312" i="1" s="1"/>
  <c r="P311" i="1"/>
  <c r="R311" i="1" s="1"/>
  <c r="S311" i="1" s="1"/>
  <c r="F311" i="1"/>
  <c r="I309" i="1"/>
  <c r="G310" i="1"/>
  <c r="O241" i="1"/>
  <c r="Q241" i="1" s="1"/>
  <c r="B241" i="1" s="1"/>
  <c r="K243" i="1"/>
  <c r="L242" i="1"/>
  <c r="M242" i="1" s="1"/>
  <c r="N242" i="1" s="1"/>
  <c r="I242" i="1"/>
  <c r="C298" i="1" l="1"/>
  <c r="U312" i="1"/>
  <c r="T312" i="1"/>
  <c r="A313" i="1"/>
  <c r="D313" i="1" s="1"/>
  <c r="E313" i="1" s="1"/>
  <c r="P312" i="1"/>
  <c r="R312" i="1" s="1"/>
  <c r="S312" i="1" s="1"/>
  <c r="H312" i="1"/>
  <c r="F312" i="1"/>
  <c r="I310" i="1"/>
  <c r="G311" i="1"/>
  <c r="O242" i="1"/>
  <c r="Q242" i="1" s="1"/>
  <c r="B242" i="1" s="1"/>
  <c r="I243" i="1"/>
  <c r="K244" i="1"/>
  <c r="L243" i="1"/>
  <c r="M243" i="1" s="1"/>
  <c r="N243" i="1" s="1"/>
  <c r="C299" i="1" l="1"/>
  <c r="U313" i="1"/>
  <c r="H313" i="1"/>
  <c r="T313" i="1"/>
  <c r="A314" i="1"/>
  <c r="D314" i="1" s="1"/>
  <c r="E314" i="1" s="1"/>
  <c r="P313" i="1"/>
  <c r="R313" i="1" s="1"/>
  <c r="S313" i="1" s="1"/>
  <c r="F313" i="1"/>
  <c r="I311" i="1"/>
  <c r="G312" i="1"/>
  <c r="O243" i="1"/>
  <c r="Q243" i="1" s="1"/>
  <c r="B243" i="1" s="1"/>
  <c r="L244" i="1"/>
  <c r="M244" i="1" s="1"/>
  <c r="N244" i="1" s="1"/>
  <c r="K245" i="1"/>
  <c r="I244" i="1"/>
  <c r="C300" i="1" l="1"/>
  <c r="H314" i="1"/>
  <c r="T314" i="1"/>
  <c r="P314" i="1"/>
  <c r="R314" i="1" s="1"/>
  <c r="S314" i="1" s="1"/>
  <c r="A315" i="1"/>
  <c r="D315" i="1" s="1"/>
  <c r="E315" i="1" s="1"/>
  <c r="U314" i="1"/>
  <c r="F314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T315" i="1"/>
  <c r="U315" i="1"/>
  <c r="H315" i="1"/>
  <c r="A316" i="1"/>
  <c r="D316" i="1" s="1"/>
  <c r="E316" i="1" s="1"/>
  <c r="P315" i="1"/>
  <c r="R315" i="1" s="1"/>
  <c r="S315" i="1" s="1"/>
  <c r="F315" i="1"/>
  <c r="I313" i="1"/>
  <c r="G314" i="1"/>
  <c r="O245" i="1"/>
  <c r="Q245" i="1" s="1"/>
  <c r="B245" i="1" s="1"/>
  <c r="L246" i="1"/>
  <c r="M246" i="1" s="1"/>
  <c r="N246" i="1" s="1"/>
  <c r="K247" i="1"/>
  <c r="I246" i="1"/>
  <c r="C302" i="1" l="1"/>
  <c r="U316" i="1"/>
  <c r="T316" i="1"/>
  <c r="P316" i="1"/>
  <c r="R316" i="1" s="1"/>
  <c r="S316" i="1" s="1"/>
  <c r="A317" i="1"/>
  <c r="D317" i="1" s="1"/>
  <c r="E317" i="1" s="1"/>
  <c r="F316" i="1"/>
  <c r="I314" i="1"/>
  <c r="G315" i="1"/>
  <c r="H316" i="1" s="1"/>
  <c r="O246" i="1"/>
  <c r="Q246" i="1" s="1"/>
  <c r="B246" i="1" s="1"/>
  <c r="I247" i="1"/>
  <c r="K248" i="1"/>
  <c r="L247" i="1"/>
  <c r="M247" i="1" s="1"/>
  <c r="N247" i="1" s="1"/>
  <c r="C303" i="1" l="1"/>
  <c r="P317" i="1"/>
  <c r="R317" i="1" s="1"/>
  <c r="S317" i="1" s="1"/>
  <c r="T317" i="1"/>
  <c r="U317" i="1"/>
  <c r="A318" i="1"/>
  <c r="D318" i="1" s="1"/>
  <c r="E318" i="1" s="1"/>
  <c r="F317" i="1"/>
  <c r="I315" i="1"/>
  <c r="G316" i="1"/>
  <c r="H317" i="1" s="1"/>
  <c r="O247" i="1"/>
  <c r="Q247" i="1" s="1"/>
  <c r="B247" i="1" s="1"/>
  <c r="K249" i="1"/>
  <c r="L248" i="1"/>
  <c r="M248" i="1" s="1"/>
  <c r="N248" i="1" s="1"/>
  <c r="I248" i="1"/>
  <c r="C304" i="1" l="1"/>
  <c r="H318" i="1"/>
  <c r="P318" i="1"/>
  <c r="R318" i="1" s="1"/>
  <c r="S318" i="1" s="1"/>
  <c r="U318" i="1"/>
  <c r="T318" i="1"/>
  <c r="A319" i="1"/>
  <c r="D319" i="1" s="1"/>
  <c r="E319" i="1" s="1"/>
  <c r="F318" i="1"/>
  <c r="I316" i="1"/>
  <c r="G317" i="1"/>
  <c r="O248" i="1"/>
  <c r="Q248" i="1" s="1"/>
  <c r="B248" i="1" s="1"/>
  <c r="I249" i="1"/>
  <c r="K250" i="1"/>
  <c r="L249" i="1"/>
  <c r="M249" i="1" s="1"/>
  <c r="N249" i="1" s="1"/>
  <c r="C305" i="1" l="1"/>
  <c r="P319" i="1"/>
  <c r="R319" i="1" s="1"/>
  <c r="S319" i="1" s="1"/>
  <c r="T319" i="1"/>
  <c r="U319" i="1"/>
  <c r="A320" i="1"/>
  <c r="D320" i="1" s="1"/>
  <c r="E320" i="1" s="1"/>
  <c r="F319" i="1"/>
  <c r="I317" i="1"/>
  <c r="G318" i="1"/>
  <c r="H319" i="1" s="1"/>
  <c r="O249" i="1"/>
  <c r="Q249" i="1" s="1"/>
  <c r="B249" i="1" s="1"/>
  <c r="L250" i="1"/>
  <c r="M250" i="1" s="1"/>
  <c r="N250" i="1" s="1"/>
  <c r="K251" i="1"/>
  <c r="I250" i="1"/>
  <c r="C306" i="1" l="1"/>
  <c r="P320" i="1"/>
  <c r="R320" i="1" s="1"/>
  <c r="S320" i="1" s="1"/>
  <c r="U320" i="1"/>
  <c r="H320" i="1"/>
  <c r="T320" i="1"/>
  <c r="A321" i="1"/>
  <c r="D321" i="1" s="1"/>
  <c r="E321" i="1" s="1"/>
  <c r="F320" i="1"/>
  <c r="I318" i="1"/>
  <c r="G319" i="1"/>
  <c r="O250" i="1"/>
  <c r="Q250" i="1" s="1"/>
  <c r="B250" i="1" s="1"/>
  <c r="I251" i="1"/>
  <c r="L251" i="1"/>
  <c r="M251" i="1" s="1"/>
  <c r="N251" i="1" s="1"/>
  <c r="K252" i="1"/>
  <c r="C307" i="1" l="1"/>
  <c r="T321" i="1"/>
  <c r="H321" i="1"/>
  <c r="A322" i="1"/>
  <c r="D322" i="1" s="1"/>
  <c r="E322" i="1" s="1"/>
  <c r="U321" i="1"/>
  <c r="P321" i="1"/>
  <c r="R321" i="1" s="1"/>
  <c r="S321" i="1" s="1"/>
  <c r="F321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H322" i="1"/>
  <c r="P322" i="1"/>
  <c r="R322" i="1" s="1"/>
  <c r="S322" i="1" s="1"/>
  <c r="A323" i="1"/>
  <c r="D323" i="1" s="1"/>
  <c r="E323" i="1" s="1"/>
  <c r="T322" i="1"/>
  <c r="U322" i="1"/>
  <c r="F322" i="1"/>
  <c r="I320" i="1"/>
  <c r="G321" i="1"/>
  <c r="O252" i="1"/>
  <c r="Q252" i="1" s="1"/>
  <c r="B252" i="1" s="1"/>
  <c r="I253" i="1"/>
  <c r="L253" i="1"/>
  <c r="M253" i="1" s="1"/>
  <c r="N253" i="1" s="1"/>
  <c r="K254" i="1"/>
  <c r="C309" i="1" l="1"/>
  <c r="P323" i="1"/>
  <c r="R323" i="1" s="1"/>
  <c r="S323" i="1" s="1"/>
  <c r="U323" i="1"/>
  <c r="T323" i="1"/>
  <c r="A324" i="1"/>
  <c r="D324" i="1" s="1"/>
  <c r="E324" i="1" s="1"/>
  <c r="F323" i="1"/>
  <c r="I321" i="1"/>
  <c r="G322" i="1"/>
  <c r="H323" i="1" s="1"/>
  <c r="O253" i="1"/>
  <c r="Q253" i="1" s="1"/>
  <c r="B253" i="1" s="1"/>
  <c r="L254" i="1"/>
  <c r="M254" i="1" s="1"/>
  <c r="N254" i="1" s="1"/>
  <c r="K255" i="1"/>
  <c r="I254" i="1"/>
  <c r="C310" i="1" l="1"/>
  <c r="H324" i="1"/>
  <c r="A325" i="1"/>
  <c r="D325" i="1" s="1"/>
  <c r="E325" i="1" s="1"/>
  <c r="P324" i="1"/>
  <c r="R324" i="1" s="1"/>
  <c r="S324" i="1" s="1"/>
  <c r="T324" i="1"/>
  <c r="U324" i="1"/>
  <c r="F324" i="1"/>
  <c r="I322" i="1"/>
  <c r="G323" i="1"/>
  <c r="O254" i="1"/>
  <c r="Q254" i="1" s="1"/>
  <c r="B254" i="1" s="1"/>
  <c r="I255" i="1"/>
  <c r="L255" i="1"/>
  <c r="M255" i="1" s="1"/>
  <c r="N255" i="1" s="1"/>
  <c r="K256" i="1"/>
  <c r="C311" i="1" l="1"/>
  <c r="T325" i="1"/>
  <c r="P325" i="1"/>
  <c r="R325" i="1" s="1"/>
  <c r="S325" i="1" s="1"/>
  <c r="A326" i="1"/>
  <c r="D326" i="1" s="1"/>
  <c r="E326" i="1" s="1"/>
  <c r="H325" i="1"/>
  <c r="U325" i="1"/>
  <c r="F325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T326" i="1"/>
  <c r="P326" i="1"/>
  <c r="R326" i="1" s="1"/>
  <c r="S326" i="1" s="1"/>
  <c r="U326" i="1"/>
  <c r="A327" i="1"/>
  <c r="D327" i="1" s="1"/>
  <c r="E327" i="1" s="1"/>
  <c r="F326" i="1"/>
  <c r="I324" i="1"/>
  <c r="G325" i="1"/>
  <c r="H326" i="1" s="1"/>
  <c r="O256" i="1"/>
  <c r="Q256" i="1" s="1"/>
  <c r="B256" i="1" s="1"/>
  <c r="I257" i="1"/>
  <c r="K258" i="1"/>
  <c r="L257" i="1"/>
  <c r="M257" i="1" s="1"/>
  <c r="N257" i="1" s="1"/>
  <c r="C313" i="1" l="1"/>
  <c r="T327" i="1"/>
  <c r="A328" i="1"/>
  <c r="D328" i="1" s="1"/>
  <c r="E328" i="1" s="1"/>
  <c r="H327" i="1"/>
  <c r="P327" i="1"/>
  <c r="R327" i="1" s="1"/>
  <c r="S327" i="1" s="1"/>
  <c r="U327" i="1"/>
  <c r="F327" i="1"/>
  <c r="I325" i="1"/>
  <c r="G326" i="1"/>
  <c r="O257" i="1"/>
  <c r="Q257" i="1" s="1"/>
  <c r="B257" i="1" s="1"/>
  <c r="K259" i="1"/>
  <c r="L258" i="1"/>
  <c r="M258" i="1" s="1"/>
  <c r="N258" i="1" s="1"/>
  <c r="I258" i="1"/>
  <c r="C314" i="1" l="1"/>
  <c r="T328" i="1"/>
  <c r="P328" i="1"/>
  <c r="R328" i="1" s="1"/>
  <c r="S328" i="1" s="1"/>
  <c r="A329" i="1"/>
  <c r="D329" i="1" s="1"/>
  <c r="E329" i="1" s="1"/>
  <c r="U328" i="1"/>
  <c r="F328" i="1"/>
  <c r="I326" i="1"/>
  <c r="G327" i="1"/>
  <c r="H328" i="1" s="1"/>
  <c r="O258" i="1"/>
  <c r="Q258" i="1" s="1"/>
  <c r="B258" i="1" s="1"/>
  <c r="I259" i="1"/>
  <c r="K260" i="1"/>
  <c r="L259" i="1"/>
  <c r="M259" i="1" s="1"/>
  <c r="N259" i="1" s="1"/>
  <c r="C315" i="1" l="1"/>
  <c r="P329" i="1"/>
  <c r="R329" i="1" s="1"/>
  <c r="S329" i="1" s="1"/>
  <c r="H329" i="1"/>
  <c r="U329" i="1"/>
  <c r="T329" i="1"/>
  <c r="A330" i="1"/>
  <c r="D330" i="1" s="1"/>
  <c r="E330" i="1" s="1"/>
  <c r="F329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U330" i="1"/>
  <c r="T330" i="1"/>
  <c r="A331" i="1"/>
  <c r="D331" i="1" s="1"/>
  <c r="E331" i="1" s="1"/>
  <c r="P330" i="1"/>
  <c r="R330" i="1" s="1"/>
  <c r="S330" i="1" s="1"/>
  <c r="H330" i="1"/>
  <c r="F330" i="1"/>
  <c r="L262" i="1"/>
  <c r="K263" i="1"/>
  <c r="I328" i="1"/>
  <c r="G329" i="1"/>
  <c r="O260" i="1"/>
  <c r="Q260" i="1" s="1"/>
  <c r="B260" i="1" s="1"/>
  <c r="L261" i="1"/>
  <c r="M261" i="1" s="1"/>
  <c r="N261" i="1" s="1"/>
  <c r="I261" i="1"/>
  <c r="C317" i="1" l="1"/>
  <c r="P331" i="1"/>
  <c r="R331" i="1" s="1"/>
  <c r="S331" i="1" s="1"/>
  <c r="H331" i="1"/>
  <c r="T331" i="1"/>
  <c r="U331" i="1"/>
  <c r="A332" i="1"/>
  <c r="D332" i="1" s="1"/>
  <c r="E332" i="1" s="1"/>
  <c r="F331" i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I329" i="1"/>
  <c r="G330" i="1"/>
  <c r="O261" i="1"/>
  <c r="Q261" i="1" s="1"/>
  <c r="B261" i="1" s="1"/>
  <c r="C318" i="1" l="1"/>
  <c r="H332" i="1"/>
  <c r="T332" i="1"/>
  <c r="A333" i="1"/>
  <c r="D333" i="1" s="1"/>
  <c r="E333" i="1" s="1"/>
  <c r="P332" i="1"/>
  <c r="R332" i="1" s="1"/>
  <c r="S332" i="1" s="1"/>
  <c r="U332" i="1"/>
  <c r="F332" i="1"/>
  <c r="L264" i="1"/>
  <c r="M264" i="1" s="1"/>
  <c r="N264" i="1" s="1"/>
  <c r="O264" i="1" s="1"/>
  <c r="Q264" i="1" s="1"/>
  <c r="B264" i="1" s="1"/>
  <c r="K265" i="1"/>
  <c r="I330" i="1"/>
  <c r="G331" i="1"/>
  <c r="C319" i="1" l="1"/>
  <c r="A334" i="1"/>
  <c r="D334" i="1" s="1"/>
  <c r="E334" i="1" s="1"/>
  <c r="P333" i="1"/>
  <c r="R333" i="1" s="1"/>
  <c r="S333" i="1" s="1"/>
  <c r="H333" i="1"/>
  <c r="U333" i="1"/>
  <c r="T333" i="1"/>
  <c r="F333" i="1"/>
  <c r="L265" i="1"/>
  <c r="M265" i="1" s="1"/>
  <c r="N265" i="1" s="1"/>
  <c r="O265" i="1" s="1"/>
  <c r="Q265" i="1" s="1"/>
  <c r="B265" i="1" s="1"/>
  <c r="K266" i="1"/>
  <c r="I331" i="1"/>
  <c r="G332" i="1"/>
  <c r="C320" i="1" l="1"/>
  <c r="U334" i="1"/>
  <c r="T334" i="1"/>
  <c r="P334" i="1"/>
  <c r="R334" i="1" s="1"/>
  <c r="S334" i="1" s="1"/>
  <c r="H334" i="1"/>
  <c r="A335" i="1"/>
  <c r="D335" i="1" s="1"/>
  <c r="E335" i="1" s="1"/>
  <c r="F334" i="1"/>
  <c r="L266" i="1"/>
  <c r="M266" i="1" s="1"/>
  <c r="N266" i="1" s="1"/>
  <c r="O266" i="1" s="1"/>
  <c r="Q266" i="1" s="1"/>
  <c r="B266" i="1" s="1"/>
  <c r="K267" i="1"/>
  <c r="I332" i="1"/>
  <c r="G333" i="1"/>
  <c r="C321" i="1" l="1"/>
  <c r="T335" i="1"/>
  <c r="P335" i="1"/>
  <c r="R335" i="1" s="1"/>
  <c r="S335" i="1" s="1"/>
  <c r="A336" i="1"/>
  <c r="D336" i="1" s="1"/>
  <c r="E336" i="1" s="1"/>
  <c r="U335" i="1"/>
  <c r="F335" i="1"/>
  <c r="L267" i="1"/>
  <c r="M267" i="1" s="1"/>
  <c r="N267" i="1" s="1"/>
  <c r="O267" i="1" s="1"/>
  <c r="Q267" i="1" s="1"/>
  <c r="B267" i="1" s="1"/>
  <c r="K268" i="1"/>
  <c r="I333" i="1"/>
  <c r="G334" i="1"/>
  <c r="H335" i="1" s="1"/>
  <c r="A5" i="1"/>
  <c r="C322" i="1" l="1"/>
  <c r="H336" i="1"/>
  <c r="P336" i="1"/>
  <c r="R336" i="1" s="1"/>
  <c r="S336" i="1" s="1"/>
  <c r="A337" i="1"/>
  <c r="D337" i="1" s="1"/>
  <c r="E337" i="1" s="1"/>
  <c r="T336" i="1"/>
  <c r="U336" i="1"/>
  <c r="F336" i="1"/>
  <c r="L268" i="1"/>
  <c r="M268" i="1" s="1"/>
  <c r="N268" i="1" s="1"/>
  <c r="O268" i="1" s="1"/>
  <c r="Q268" i="1" s="1"/>
  <c r="B268" i="1" s="1"/>
  <c r="K269" i="1"/>
  <c r="I334" i="1"/>
  <c r="G335" i="1"/>
  <c r="C323" i="1" l="1"/>
  <c r="T337" i="1"/>
  <c r="U337" i="1"/>
  <c r="A338" i="1"/>
  <c r="D338" i="1" s="1"/>
  <c r="E338" i="1" s="1"/>
  <c r="P337" i="1"/>
  <c r="R337" i="1" s="1"/>
  <c r="S337" i="1" s="1"/>
  <c r="H337" i="1"/>
  <c r="F337" i="1"/>
  <c r="L269" i="1"/>
  <c r="M269" i="1" s="1"/>
  <c r="N269" i="1" s="1"/>
  <c r="O269" i="1" s="1"/>
  <c r="Q269" i="1" s="1"/>
  <c r="B269" i="1" s="1"/>
  <c r="K270" i="1"/>
  <c r="I335" i="1"/>
  <c r="G336" i="1"/>
  <c r="C324" i="1" l="1"/>
  <c r="T338" i="1"/>
  <c r="U338" i="1"/>
  <c r="P338" i="1"/>
  <c r="R338" i="1" s="1"/>
  <c r="S338" i="1" s="1"/>
  <c r="H338" i="1"/>
  <c r="A339" i="1"/>
  <c r="D339" i="1" s="1"/>
  <c r="E339" i="1" s="1"/>
  <c r="F338" i="1"/>
  <c r="L270" i="1"/>
  <c r="M270" i="1" s="1"/>
  <c r="N270" i="1" s="1"/>
  <c r="O270" i="1" s="1"/>
  <c r="Q270" i="1" s="1"/>
  <c r="B270" i="1" s="1"/>
  <c r="K271" i="1"/>
  <c r="I336" i="1"/>
  <c r="G337" i="1"/>
  <c r="C325" i="1" l="1"/>
  <c r="P339" i="1"/>
  <c r="R339" i="1" s="1"/>
  <c r="S339" i="1" s="1"/>
  <c r="T339" i="1"/>
  <c r="A340" i="1"/>
  <c r="D340" i="1" s="1"/>
  <c r="E340" i="1" s="1"/>
  <c r="U339" i="1"/>
  <c r="F339" i="1"/>
  <c r="L271" i="1"/>
  <c r="M271" i="1" s="1"/>
  <c r="N271" i="1" s="1"/>
  <c r="O271" i="1" s="1"/>
  <c r="Q271" i="1" s="1"/>
  <c r="B271" i="1" s="1"/>
  <c r="K272" i="1"/>
  <c r="I337" i="1"/>
  <c r="G338" i="1"/>
  <c r="H339" i="1" s="1"/>
  <c r="C326" i="1" l="1"/>
  <c r="P340" i="1"/>
  <c r="R340" i="1" s="1"/>
  <c r="S340" i="1" s="1"/>
  <c r="T340" i="1"/>
  <c r="A341" i="1"/>
  <c r="D341" i="1" s="1"/>
  <c r="E341" i="1" s="1"/>
  <c r="U340" i="1"/>
  <c r="F340" i="1"/>
  <c r="L272" i="1"/>
  <c r="M272" i="1" s="1"/>
  <c r="N272" i="1" s="1"/>
  <c r="O272" i="1" s="1"/>
  <c r="Q272" i="1" s="1"/>
  <c r="B272" i="1" s="1"/>
  <c r="K273" i="1"/>
  <c r="I338" i="1"/>
  <c r="G339" i="1"/>
  <c r="H340" i="1" s="1"/>
  <c r="C327" i="1" l="1"/>
  <c r="U341" i="1"/>
  <c r="H341" i="1"/>
  <c r="A342" i="1"/>
  <c r="D342" i="1" s="1"/>
  <c r="E342" i="1" s="1"/>
  <c r="T341" i="1"/>
  <c r="P341" i="1"/>
  <c r="R341" i="1" s="1"/>
  <c r="S341" i="1" s="1"/>
  <c r="F341" i="1"/>
  <c r="L273" i="1"/>
  <c r="M273" i="1" s="1"/>
  <c r="N273" i="1" s="1"/>
  <c r="O273" i="1" s="1"/>
  <c r="Q273" i="1" s="1"/>
  <c r="B273" i="1" s="1"/>
  <c r="K274" i="1"/>
  <c r="I339" i="1"/>
  <c r="G340" i="1"/>
  <c r="C328" i="1" l="1"/>
  <c r="A343" i="1"/>
  <c r="D343" i="1" s="1"/>
  <c r="E343" i="1" s="1"/>
  <c r="P342" i="1"/>
  <c r="R342" i="1" s="1"/>
  <c r="S342" i="1" s="1"/>
  <c r="U342" i="1"/>
  <c r="T342" i="1"/>
  <c r="F342" i="1"/>
  <c r="L274" i="1"/>
  <c r="M274" i="1" s="1"/>
  <c r="N274" i="1" s="1"/>
  <c r="O274" i="1" s="1"/>
  <c r="Q274" i="1" s="1"/>
  <c r="B274" i="1" s="1"/>
  <c r="K275" i="1"/>
  <c r="I340" i="1"/>
  <c r="G341" i="1"/>
  <c r="H342" i="1" s="1"/>
  <c r="C329" i="1" l="1"/>
  <c r="H343" i="1"/>
  <c r="U343" i="1"/>
  <c r="T343" i="1"/>
  <c r="P343" i="1"/>
  <c r="R343" i="1" s="1"/>
  <c r="S343" i="1" s="1"/>
  <c r="A344" i="1"/>
  <c r="D344" i="1" s="1"/>
  <c r="E344" i="1" s="1"/>
  <c r="F343" i="1"/>
  <c r="L275" i="1"/>
  <c r="M275" i="1" s="1"/>
  <c r="N275" i="1" s="1"/>
  <c r="O275" i="1" s="1"/>
  <c r="Q275" i="1" s="1"/>
  <c r="B275" i="1" s="1"/>
  <c r="K276" i="1"/>
  <c r="I341" i="1"/>
  <c r="G342" i="1"/>
  <c r="C330" i="1" l="1"/>
  <c r="T344" i="1"/>
  <c r="A345" i="1"/>
  <c r="D345" i="1" s="1"/>
  <c r="E345" i="1" s="1"/>
  <c r="U344" i="1"/>
  <c r="P344" i="1"/>
  <c r="R344" i="1" s="1"/>
  <c r="S344" i="1" s="1"/>
  <c r="F344" i="1"/>
  <c r="L276" i="1"/>
  <c r="M276" i="1" s="1"/>
  <c r="N276" i="1" s="1"/>
  <c r="O276" i="1" s="1"/>
  <c r="Q276" i="1" s="1"/>
  <c r="B276" i="1" s="1"/>
  <c r="K277" i="1"/>
  <c r="I342" i="1"/>
  <c r="G343" i="1"/>
  <c r="H344" i="1" s="1"/>
  <c r="C331" i="1" l="1"/>
  <c r="H345" i="1"/>
  <c r="T345" i="1"/>
  <c r="A346" i="1"/>
  <c r="D346" i="1" s="1"/>
  <c r="E346" i="1" s="1"/>
  <c r="U345" i="1"/>
  <c r="P345" i="1"/>
  <c r="R345" i="1" s="1"/>
  <c r="S345" i="1" s="1"/>
  <c r="F345" i="1"/>
  <c r="L277" i="1"/>
  <c r="M277" i="1" s="1"/>
  <c r="N277" i="1" s="1"/>
  <c r="O277" i="1" s="1"/>
  <c r="Q277" i="1" s="1"/>
  <c r="B277" i="1" s="1"/>
  <c r="K278" i="1"/>
  <c r="I343" i="1"/>
  <c r="G344" i="1"/>
  <c r="C332" i="1" l="1"/>
  <c r="T346" i="1"/>
  <c r="U346" i="1"/>
  <c r="P346" i="1"/>
  <c r="R346" i="1" s="1"/>
  <c r="S346" i="1" s="1"/>
  <c r="A347" i="1"/>
  <c r="D347" i="1" s="1"/>
  <c r="E347" i="1" s="1"/>
  <c r="F346" i="1"/>
  <c r="L278" i="1"/>
  <c r="M278" i="1" s="1"/>
  <c r="N278" i="1" s="1"/>
  <c r="O278" i="1" s="1"/>
  <c r="Q278" i="1" s="1"/>
  <c r="B278" i="1" s="1"/>
  <c r="K279" i="1"/>
  <c r="I344" i="1"/>
  <c r="G345" i="1"/>
  <c r="H346" i="1" s="1"/>
  <c r="C333" i="1" l="1"/>
  <c r="H347" i="1"/>
  <c r="P347" i="1"/>
  <c r="R347" i="1" s="1"/>
  <c r="S347" i="1" s="1"/>
  <c r="U347" i="1"/>
  <c r="T347" i="1"/>
  <c r="A348" i="1"/>
  <c r="D348" i="1" s="1"/>
  <c r="E348" i="1" s="1"/>
  <c r="F347" i="1"/>
  <c r="L279" i="1"/>
  <c r="M279" i="1" s="1"/>
  <c r="N279" i="1" s="1"/>
  <c r="O279" i="1" s="1"/>
  <c r="Q279" i="1" s="1"/>
  <c r="B279" i="1" s="1"/>
  <c r="K280" i="1"/>
  <c r="I345" i="1"/>
  <c r="G346" i="1"/>
  <c r="C334" i="1" l="1"/>
  <c r="P348" i="1"/>
  <c r="R348" i="1" s="1"/>
  <c r="S348" i="1" s="1"/>
  <c r="H348" i="1"/>
  <c r="U348" i="1"/>
  <c r="T348" i="1"/>
  <c r="A349" i="1"/>
  <c r="D349" i="1" s="1"/>
  <c r="E349" i="1" s="1"/>
  <c r="F348" i="1"/>
  <c r="L280" i="1"/>
  <c r="M280" i="1" s="1"/>
  <c r="N280" i="1" s="1"/>
  <c r="O280" i="1" s="1"/>
  <c r="Q280" i="1" s="1"/>
  <c r="B280" i="1" s="1"/>
  <c r="K281" i="1"/>
  <c r="I346" i="1"/>
  <c r="G347" i="1"/>
  <c r="C335" i="1" l="1"/>
  <c r="P349" i="1"/>
  <c r="R349" i="1" s="1"/>
  <c r="S349" i="1" s="1"/>
  <c r="H349" i="1"/>
  <c r="T349" i="1"/>
  <c r="A350" i="1"/>
  <c r="D350" i="1" s="1"/>
  <c r="E350" i="1" s="1"/>
  <c r="U349" i="1"/>
  <c r="F349" i="1"/>
  <c r="L281" i="1"/>
  <c r="M281" i="1" s="1"/>
  <c r="N281" i="1" s="1"/>
  <c r="O281" i="1" s="1"/>
  <c r="Q281" i="1" s="1"/>
  <c r="B281" i="1" s="1"/>
  <c r="K282" i="1"/>
  <c r="I347" i="1"/>
  <c r="G348" i="1"/>
  <c r="C336" i="1" l="1"/>
  <c r="T350" i="1"/>
  <c r="H350" i="1"/>
  <c r="A351" i="1"/>
  <c r="D351" i="1" s="1"/>
  <c r="E351" i="1" s="1"/>
  <c r="U350" i="1"/>
  <c r="P350" i="1"/>
  <c r="R350" i="1" s="1"/>
  <c r="S350" i="1" s="1"/>
  <c r="F350" i="1"/>
  <c r="L282" i="1"/>
  <c r="M282" i="1" s="1"/>
  <c r="N282" i="1" s="1"/>
  <c r="O282" i="1" s="1"/>
  <c r="Q282" i="1" s="1"/>
  <c r="B282" i="1" s="1"/>
  <c r="K283" i="1"/>
  <c r="I348" i="1"/>
  <c r="G349" i="1"/>
  <c r="C337" i="1" l="1"/>
  <c r="U351" i="1"/>
  <c r="T351" i="1"/>
  <c r="A352" i="1"/>
  <c r="D352" i="1" s="1"/>
  <c r="E352" i="1" s="1"/>
  <c r="P351" i="1"/>
  <c r="R351" i="1" s="1"/>
  <c r="S351" i="1" s="1"/>
  <c r="H351" i="1"/>
  <c r="F351" i="1"/>
  <c r="L283" i="1"/>
  <c r="M283" i="1" s="1"/>
  <c r="N283" i="1" s="1"/>
  <c r="O283" i="1" s="1"/>
  <c r="Q283" i="1" s="1"/>
  <c r="B283" i="1" s="1"/>
  <c r="K284" i="1"/>
  <c r="I349" i="1"/>
  <c r="G350" i="1"/>
  <c r="C338" i="1" l="1"/>
  <c r="A353" i="1"/>
  <c r="U352" i="1"/>
  <c r="H352" i="1"/>
  <c r="P352" i="1"/>
  <c r="R352" i="1" s="1"/>
  <c r="S352" i="1" s="1"/>
  <c r="T352" i="1"/>
  <c r="F352" i="1"/>
  <c r="L284" i="1"/>
  <c r="M284" i="1" s="1"/>
  <c r="N284" i="1" s="1"/>
  <c r="O284" i="1" s="1"/>
  <c r="Q284" i="1" s="1"/>
  <c r="B284" i="1" s="1"/>
  <c r="K285" i="1"/>
  <c r="I350" i="1"/>
  <c r="G351" i="1"/>
  <c r="D353" i="1" l="1"/>
  <c r="E353" i="1" s="1"/>
  <c r="F353" i="1" s="1"/>
  <c r="C339" i="1"/>
  <c r="H353" i="1"/>
  <c r="T353" i="1"/>
  <c r="U353" i="1"/>
  <c r="A354" i="1"/>
  <c r="D354" i="1" s="1"/>
  <c r="E354" i="1" s="1"/>
  <c r="P353" i="1"/>
  <c r="R353" i="1" s="1"/>
  <c r="S353" i="1" s="1"/>
  <c r="L285" i="1"/>
  <c r="M285" i="1" s="1"/>
  <c r="N285" i="1" s="1"/>
  <c r="O285" i="1" s="1"/>
  <c r="Q285" i="1" s="1"/>
  <c r="B285" i="1" s="1"/>
  <c r="K286" i="1"/>
  <c r="I351" i="1"/>
  <c r="G352" i="1"/>
  <c r="C340" i="1" l="1"/>
  <c r="U354" i="1"/>
  <c r="H354" i="1"/>
  <c r="P354" i="1"/>
  <c r="R354" i="1" s="1"/>
  <c r="S354" i="1" s="1"/>
  <c r="A355" i="1"/>
  <c r="D355" i="1" s="1"/>
  <c r="E355" i="1" s="1"/>
  <c r="T354" i="1"/>
  <c r="F354" i="1"/>
  <c r="L286" i="1"/>
  <c r="M286" i="1" s="1"/>
  <c r="N286" i="1" s="1"/>
  <c r="O286" i="1" s="1"/>
  <c r="Q286" i="1" s="1"/>
  <c r="B286" i="1" s="1"/>
  <c r="K287" i="1"/>
  <c r="I352" i="1"/>
  <c r="G353" i="1"/>
  <c r="C341" i="1" l="1"/>
  <c r="H355" i="1"/>
  <c r="T355" i="1"/>
  <c r="A356" i="1"/>
  <c r="D356" i="1" s="1"/>
  <c r="E356" i="1" s="1"/>
  <c r="U355" i="1"/>
  <c r="P355" i="1"/>
  <c r="R355" i="1" s="1"/>
  <c r="S355" i="1" s="1"/>
  <c r="F355" i="1"/>
  <c r="L287" i="1"/>
  <c r="M287" i="1" s="1"/>
  <c r="N287" i="1" s="1"/>
  <c r="O287" i="1" s="1"/>
  <c r="Q287" i="1" s="1"/>
  <c r="B287" i="1" s="1"/>
  <c r="K288" i="1"/>
  <c r="I353" i="1"/>
  <c r="G354" i="1"/>
  <c r="C342" i="1" l="1"/>
  <c r="U356" i="1"/>
  <c r="H356" i="1"/>
  <c r="A357" i="1"/>
  <c r="D357" i="1" s="1"/>
  <c r="E357" i="1" s="1"/>
  <c r="P356" i="1"/>
  <c r="R356" i="1" s="1"/>
  <c r="S356" i="1" s="1"/>
  <c r="T356" i="1"/>
  <c r="F356" i="1"/>
  <c r="L288" i="1"/>
  <c r="M288" i="1" s="1"/>
  <c r="N288" i="1" s="1"/>
  <c r="O288" i="1" s="1"/>
  <c r="Q288" i="1" s="1"/>
  <c r="B288" i="1" s="1"/>
  <c r="K289" i="1"/>
  <c r="I354" i="1"/>
  <c r="G355" i="1"/>
  <c r="C343" i="1" l="1"/>
  <c r="U357" i="1"/>
  <c r="T357" i="1"/>
  <c r="P357" i="1"/>
  <c r="R357" i="1" s="1"/>
  <c r="S357" i="1" s="1"/>
  <c r="A358" i="1"/>
  <c r="D358" i="1" s="1"/>
  <c r="E358" i="1" s="1"/>
  <c r="F357" i="1"/>
  <c r="L289" i="1"/>
  <c r="M289" i="1" s="1"/>
  <c r="N289" i="1" s="1"/>
  <c r="O289" i="1" s="1"/>
  <c r="Q289" i="1" s="1"/>
  <c r="B289" i="1" s="1"/>
  <c r="K290" i="1"/>
  <c r="I355" i="1"/>
  <c r="G356" i="1"/>
  <c r="H357" i="1" s="1"/>
  <c r="C344" i="1" l="1"/>
  <c r="T358" i="1"/>
  <c r="A359" i="1"/>
  <c r="D359" i="1" s="1"/>
  <c r="E359" i="1" s="1"/>
  <c r="U358" i="1"/>
  <c r="P358" i="1"/>
  <c r="R358" i="1" s="1"/>
  <c r="S358" i="1" s="1"/>
  <c r="F358" i="1"/>
  <c r="L290" i="1"/>
  <c r="M290" i="1" s="1"/>
  <c r="N290" i="1" s="1"/>
  <c r="O290" i="1" s="1"/>
  <c r="Q290" i="1" s="1"/>
  <c r="B290" i="1" s="1"/>
  <c r="K291" i="1"/>
  <c r="I356" i="1"/>
  <c r="G357" i="1"/>
  <c r="H358" i="1" s="1"/>
  <c r="C345" i="1" l="1"/>
  <c r="A360" i="1"/>
  <c r="D360" i="1" s="1"/>
  <c r="E360" i="1" s="1"/>
  <c r="T359" i="1"/>
  <c r="U359" i="1"/>
  <c r="P359" i="1"/>
  <c r="R359" i="1" s="1"/>
  <c r="S359" i="1" s="1"/>
  <c r="F359" i="1"/>
  <c r="L291" i="1"/>
  <c r="M291" i="1" s="1"/>
  <c r="N291" i="1" s="1"/>
  <c r="O291" i="1" s="1"/>
  <c r="Q291" i="1" s="1"/>
  <c r="B291" i="1" s="1"/>
  <c r="K292" i="1"/>
  <c r="I357" i="1"/>
  <c r="G358" i="1"/>
  <c r="H359" i="1" s="1"/>
  <c r="C346" i="1" l="1"/>
  <c r="H360" i="1"/>
  <c r="P360" i="1"/>
  <c r="R360" i="1" s="1"/>
  <c r="S360" i="1" s="1"/>
  <c r="T360" i="1"/>
  <c r="U360" i="1"/>
  <c r="A361" i="1"/>
  <c r="D361" i="1" s="1"/>
  <c r="E361" i="1" s="1"/>
  <c r="F360" i="1"/>
  <c r="L292" i="1"/>
  <c r="M292" i="1" s="1"/>
  <c r="N292" i="1" s="1"/>
  <c r="O292" i="1" s="1"/>
  <c r="Q292" i="1" s="1"/>
  <c r="B292" i="1" s="1"/>
  <c r="K293" i="1"/>
  <c r="I358" i="1"/>
  <c r="G359" i="1"/>
  <c r="C347" i="1" l="1"/>
  <c r="P361" i="1"/>
  <c r="R361" i="1" s="1"/>
  <c r="S361" i="1" s="1"/>
  <c r="A362" i="1"/>
  <c r="D362" i="1" s="1"/>
  <c r="E362" i="1" s="1"/>
  <c r="T361" i="1"/>
  <c r="U361" i="1"/>
  <c r="F361" i="1"/>
  <c r="L293" i="1"/>
  <c r="M293" i="1" s="1"/>
  <c r="N293" i="1" s="1"/>
  <c r="O293" i="1" s="1"/>
  <c r="Q293" i="1" s="1"/>
  <c r="B293" i="1" s="1"/>
  <c r="K294" i="1"/>
  <c r="I359" i="1"/>
  <c r="G360" i="1"/>
  <c r="H361" i="1" s="1"/>
  <c r="C348" i="1" l="1"/>
  <c r="H362" i="1"/>
  <c r="U362" i="1"/>
  <c r="T362" i="1"/>
  <c r="A363" i="1"/>
  <c r="D363" i="1" s="1"/>
  <c r="E363" i="1" s="1"/>
  <c r="P362" i="1"/>
  <c r="R362" i="1" s="1"/>
  <c r="S362" i="1" s="1"/>
  <c r="F362" i="1"/>
  <c r="L294" i="1"/>
  <c r="M294" i="1" s="1"/>
  <c r="N294" i="1" s="1"/>
  <c r="O294" i="1" s="1"/>
  <c r="Q294" i="1" s="1"/>
  <c r="B294" i="1" s="1"/>
  <c r="K295" i="1"/>
  <c r="I360" i="1"/>
  <c r="G361" i="1"/>
  <c r="C349" i="1" l="1"/>
  <c r="U363" i="1"/>
  <c r="H363" i="1"/>
  <c r="A364" i="1"/>
  <c r="D364" i="1" s="1"/>
  <c r="E364" i="1" s="1"/>
  <c r="P363" i="1"/>
  <c r="R363" i="1" s="1"/>
  <c r="S363" i="1" s="1"/>
  <c r="T363" i="1"/>
  <c r="F363" i="1"/>
  <c r="L295" i="1"/>
  <c r="M295" i="1" s="1"/>
  <c r="N295" i="1" s="1"/>
  <c r="O295" i="1" s="1"/>
  <c r="Q295" i="1" s="1"/>
  <c r="B295" i="1" s="1"/>
  <c r="K296" i="1"/>
  <c r="I361" i="1"/>
  <c r="G362" i="1"/>
  <c r="C350" i="1" l="1"/>
  <c r="T364" i="1"/>
  <c r="A365" i="1"/>
  <c r="D365" i="1" s="1"/>
  <c r="E365" i="1" s="1"/>
  <c r="P364" i="1"/>
  <c r="R364" i="1" s="1"/>
  <c r="S364" i="1" s="1"/>
  <c r="U364" i="1"/>
  <c r="F364" i="1"/>
  <c r="L296" i="1"/>
  <c r="M296" i="1" s="1"/>
  <c r="N296" i="1" s="1"/>
  <c r="O296" i="1" s="1"/>
  <c r="Q296" i="1" s="1"/>
  <c r="B296" i="1" s="1"/>
  <c r="K297" i="1"/>
  <c r="I362" i="1"/>
  <c r="G363" i="1"/>
  <c r="H364" i="1" s="1"/>
  <c r="C351" i="1" l="1"/>
  <c r="H365" i="1"/>
  <c r="A366" i="1"/>
  <c r="D366" i="1" s="1"/>
  <c r="E366" i="1" s="1"/>
  <c r="U365" i="1"/>
  <c r="T365" i="1"/>
  <c r="P365" i="1"/>
  <c r="R365" i="1" s="1"/>
  <c r="S365" i="1" s="1"/>
  <c r="F365" i="1"/>
  <c r="L297" i="1"/>
  <c r="M297" i="1" s="1"/>
  <c r="N297" i="1" s="1"/>
  <c r="O297" i="1" s="1"/>
  <c r="Q297" i="1" s="1"/>
  <c r="B297" i="1" s="1"/>
  <c r="K298" i="1"/>
  <c r="I363" i="1"/>
  <c r="G364" i="1"/>
  <c r="C352" i="1" l="1"/>
  <c r="A367" i="1"/>
  <c r="D367" i="1" s="1"/>
  <c r="E367" i="1" s="1"/>
  <c r="T366" i="1"/>
  <c r="U366" i="1"/>
  <c r="P366" i="1"/>
  <c r="R366" i="1" s="1"/>
  <c r="S366" i="1" s="1"/>
  <c r="F366" i="1"/>
  <c r="L298" i="1"/>
  <c r="M298" i="1" s="1"/>
  <c r="N298" i="1" s="1"/>
  <c r="O298" i="1" s="1"/>
  <c r="Q298" i="1" s="1"/>
  <c r="B298" i="1" s="1"/>
  <c r="K299" i="1"/>
  <c r="I364" i="1"/>
  <c r="G365" i="1"/>
  <c r="H366" i="1" s="1"/>
  <c r="C353" i="1" l="1"/>
  <c r="H367" i="1"/>
  <c r="U367" i="1"/>
  <c r="T367" i="1"/>
  <c r="P367" i="1"/>
  <c r="R367" i="1" s="1"/>
  <c r="S367" i="1" s="1"/>
  <c r="A368" i="1"/>
  <c r="D368" i="1" s="1"/>
  <c r="E368" i="1" s="1"/>
  <c r="F367" i="1"/>
  <c r="L299" i="1"/>
  <c r="M299" i="1" s="1"/>
  <c r="N299" i="1" s="1"/>
  <c r="O299" i="1" s="1"/>
  <c r="Q299" i="1" s="1"/>
  <c r="B299" i="1" s="1"/>
  <c r="K300" i="1"/>
  <c r="I365" i="1"/>
  <c r="G366" i="1"/>
  <c r="C354" i="1" l="1"/>
  <c r="T368" i="1"/>
  <c r="U368" i="1"/>
  <c r="A369" i="1"/>
  <c r="D369" i="1" s="1"/>
  <c r="E369" i="1" s="1"/>
  <c r="P368" i="1"/>
  <c r="R368" i="1" s="1"/>
  <c r="S368" i="1" s="1"/>
  <c r="F368" i="1"/>
  <c r="L300" i="1"/>
  <c r="M300" i="1" s="1"/>
  <c r="N300" i="1" s="1"/>
  <c r="O300" i="1" s="1"/>
  <c r="Q300" i="1" s="1"/>
  <c r="B300" i="1" s="1"/>
  <c r="K301" i="1"/>
  <c r="I366" i="1"/>
  <c r="G367" i="1"/>
  <c r="H368" i="1" s="1"/>
  <c r="C355" i="1" l="1"/>
  <c r="A370" i="1"/>
  <c r="D370" i="1" s="1"/>
  <c r="E370" i="1" s="1"/>
  <c r="P369" i="1"/>
  <c r="R369" i="1" s="1"/>
  <c r="S369" i="1" s="1"/>
  <c r="U369" i="1"/>
  <c r="T369" i="1"/>
  <c r="H369" i="1"/>
  <c r="F369" i="1"/>
  <c r="L301" i="1"/>
  <c r="M301" i="1" s="1"/>
  <c r="N301" i="1" s="1"/>
  <c r="O301" i="1" s="1"/>
  <c r="Q301" i="1" s="1"/>
  <c r="B301" i="1" s="1"/>
  <c r="K302" i="1"/>
  <c r="I367" i="1"/>
  <c r="G368" i="1"/>
  <c r="C356" i="1" l="1"/>
  <c r="A371" i="1"/>
  <c r="D371" i="1" s="1"/>
  <c r="E371" i="1" s="1"/>
  <c r="T370" i="1"/>
  <c r="H370" i="1"/>
  <c r="U370" i="1"/>
  <c r="P370" i="1"/>
  <c r="R370" i="1" s="1"/>
  <c r="S370" i="1" s="1"/>
  <c r="F370" i="1"/>
  <c r="L302" i="1"/>
  <c r="M302" i="1" s="1"/>
  <c r="N302" i="1" s="1"/>
  <c r="O302" i="1" s="1"/>
  <c r="Q302" i="1" s="1"/>
  <c r="B302" i="1" s="1"/>
  <c r="K303" i="1"/>
  <c r="I368" i="1"/>
  <c r="G369" i="1"/>
  <c r="C357" i="1" l="1"/>
  <c r="U371" i="1"/>
  <c r="H371" i="1"/>
  <c r="T371" i="1"/>
  <c r="P371" i="1"/>
  <c r="R371" i="1" s="1"/>
  <c r="S371" i="1" s="1"/>
  <c r="A372" i="1"/>
  <c r="D372" i="1" s="1"/>
  <c r="E372" i="1" s="1"/>
  <c r="F371" i="1"/>
  <c r="L303" i="1"/>
  <c r="M303" i="1" s="1"/>
  <c r="N303" i="1" s="1"/>
  <c r="O303" i="1" s="1"/>
  <c r="Q303" i="1" s="1"/>
  <c r="B303" i="1" s="1"/>
  <c r="K304" i="1"/>
  <c r="I369" i="1"/>
  <c r="G370" i="1"/>
  <c r="C358" i="1" l="1"/>
  <c r="T372" i="1"/>
  <c r="H372" i="1"/>
  <c r="U372" i="1"/>
  <c r="P372" i="1"/>
  <c r="R372" i="1" s="1"/>
  <c r="S372" i="1" s="1"/>
  <c r="A373" i="1"/>
  <c r="D373" i="1" s="1"/>
  <c r="E373" i="1" s="1"/>
  <c r="F372" i="1"/>
  <c r="L304" i="1"/>
  <c r="M304" i="1" s="1"/>
  <c r="N304" i="1" s="1"/>
  <c r="O304" i="1" s="1"/>
  <c r="Q304" i="1" s="1"/>
  <c r="B304" i="1" s="1"/>
  <c r="K305" i="1"/>
  <c r="I370" i="1"/>
  <c r="G371" i="1"/>
  <c r="C359" i="1" l="1"/>
  <c r="H373" i="1"/>
  <c r="P373" i="1"/>
  <c r="R373" i="1" s="1"/>
  <c r="S373" i="1" s="1"/>
  <c r="A374" i="1"/>
  <c r="D374" i="1" s="1"/>
  <c r="E374" i="1" s="1"/>
  <c r="T373" i="1"/>
  <c r="U373" i="1"/>
  <c r="F373" i="1"/>
  <c r="L305" i="1"/>
  <c r="M305" i="1" s="1"/>
  <c r="N305" i="1" s="1"/>
  <c r="O305" i="1" s="1"/>
  <c r="Q305" i="1" s="1"/>
  <c r="B305" i="1" s="1"/>
  <c r="K306" i="1"/>
  <c r="I371" i="1"/>
  <c r="G372" i="1"/>
  <c r="C360" i="1" l="1"/>
  <c r="T374" i="1"/>
  <c r="H374" i="1"/>
  <c r="U374" i="1"/>
  <c r="A375" i="1"/>
  <c r="D375" i="1" s="1"/>
  <c r="E375" i="1" s="1"/>
  <c r="P374" i="1"/>
  <c r="R374" i="1" s="1"/>
  <c r="S374" i="1" s="1"/>
  <c r="F374" i="1"/>
  <c r="L306" i="1"/>
  <c r="M306" i="1" s="1"/>
  <c r="N306" i="1" s="1"/>
  <c r="O306" i="1" s="1"/>
  <c r="Q306" i="1" s="1"/>
  <c r="B306" i="1" s="1"/>
  <c r="K307" i="1"/>
  <c r="I372" i="1"/>
  <c r="G373" i="1"/>
  <c r="C361" i="1" l="1"/>
  <c r="U375" i="1"/>
  <c r="T375" i="1"/>
  <c r="A376" i="1"/>
  <c r="D376" i="1" s="1"/>
  <c r="E376" i="1" s="1"/>
  <c r="P375" i="1"/>
  <c r="R375" i="1" s="1"/>
  <c r="S375" i="1" s="1"/>
  <c r="F375" i="1"/>
  <c r="L307" i="1"/>
  <c r="M307" i="1" s="1"/>
  <c r="N307" i="1" s="1"/>
  <c r="O307" i="1" s="1"/>
  <c r="Q307" i="1" s="1"/>
  <c r="B307" i="1" s="1"/>
  <c r="K308" i="1"/>
  <c r="I373" i="1"/>
  <c r="G374" i="1"/>
  <c r="H375" i="1" s="1"/>
  <c r="C362" i="1" l="1"/>
  <c r="H376" i="1"/>
  <c r="U376" i="1"/>
  <c r="T376" i="1"/>
  <c r="A377" i="1"/>
  <c r="D377" i="1" s="1"/>
  <c r="E377" i="1" s="1"/>
  <c r="P376" i="1"/>
  <c r="R376" i="1" s="1"/>
  <c r="S376" i="1" s="1"/>
  <c r="F376" i="1"/>
  <c r="L308" i="1"/>
  <c r="M308" i="1" s="1"/>
  <c r="N308" i="1" s="1"/>
  <c r="O308" i="1" s="1"/>
  <c r="Q308" i="1" s="1"/>
  <c r="B308" i="1" s="1"/>
  <c r="K309" i="1"/>
  <c r="I374" i="1"/>
  <c r="G375" i="1"/>
  <c r="C363" i="1" l="1"/>
  <c r="A378" i="1"/>
  <c r="D378" i="1" s="1"/>
  <c r="E378" i="1" s="1"/>
  <c r="H377" i="1"/>
  <c r="T377" i="1"/>
  <c r="U377" i="1"/>
  <c r="P377" i="1"/>
  <c r="R377" i="1" s="1"/>
  <c r="S377" i="1" s="1"/>
  <c r="F377" i="1"/>
  <c r="L309" i="1"/>
  <c r="M309" i="1" s="1"/>
  <c r="N309" i="1" s="1"/>
  <c r="O309" i="1" s="1"/>
  <c r="Q309" i="1" s="1"/>
  <c r="B309" i="1" s="1"/>
  <c r="K310" i="1"/>
  <c r="I375" i="1"/>
  <c r="G376" i="1"/>
  <c r="C364" i="1" l="1"/>
  <c r="U378" i="1"/>
  <c r="T378" i="1"/>
  <c r="H378" i="1"/>
  <c r="A379" i="1"/>
  <c r="D379" i="1" s="1"/>
  <c r="E379" i="1" s="1"/>
  <c r="P378" i="1"/>
  <c r="R378" i="1" s="1"/>
  <c r="S378" i="1" s="1"/>
  <c r="F378" i="1"/>
  <c r="L310" i="1"/>
  <c r="M310" i="1" s="1"/>
  <c r="N310" i="1" s="1"/>
  <c r="O310" i="1" s="1"/>
  <c r="Q310" i="1" s="1"/>
  <c r="B310" i="1" s="1"/>
  <c r="K311" i="1"/>
  <c r="I376" i="1"/>
  <c r="G377" i="1"/>
  <c r="C365" i="1" l="1"/>
  <c r="A380" i="1"/>
  <c r="D380" i="1" s="1"/>
  <c r="E380" i="1" s="1"/>
  <c r="P379" i="1"/>
  <c r="R379" i="1" s="1"/>
  <c r="S379" i="1" s="1"/>
  <c r="T379" i="1"/>
  <c r="H379" i="1"/>
  <c r="U379" i="1"/>
  <c r="F379" i="1"/>
  <c r="L311" i="1"/>
  <c r="M311" i="1" s="1"/>
  <c r="N311" i="1" s="1"/>
  <c r="O311" i="1" s="1"/>
  <c r="Q311" i="1" s="1"/>
  <c r="B311" i="1" s="1"/>
  <c r="K312" i="1"/>
  <c r="I377" i="1"/>
  <c r="G378" i="1"/>
  <c r="C366" i="1" l="1"/>
  <c r="T380" i="1"/>
  <c r="U380" i="1"/>
  <c r="A381" i="1"/>
  <c r="D381" i="1" s="1"/>
  <c r="E381" i="1" s="1"/>
  <c r="P380" i="1"/>
  <c r="R380" i="1" s="1"/>
  <c r="S380" i="1" s="1"/>
  <c r="F380" i="1"/>
  <c r="L312" i="1"/>
  <c r="M312" i="1" s="1"/>
  <c r="N312" i="1" s="1"/>
  <c r="O312" i="1" s="1"/>
  <c r="Q312" i="1" s="1"/>
  <c r="B312" i="1" s="1"/>
  <c r="K313" i="1"/>
  <c r="I378" i="1"/>
  <c r="G379" i="1"/>
  <c r="H380" i="1" s="1"/>
  <c r="C367" i="1" l="1"/>
  <c r="T381" i="1"/>
  <c r="U381" i="1"/>
  <c r="A382" i="1"/>
  <c r="D382" i="1" s="1"/>
  <c r="E382" i="1" s="1"/>
  <c r="P381" i="1"/>
  <c r="R381" i="1" s="1"/>
  <c r="S381" i="1" s="1"/>
  <c r="F381" i="1"/>
  <c r="L313" i="1"/>
  <c r="M313" i="1" s="1"/>
  <c r="N313" i="1" s="1"/>
  <c r="O313" i="1" s="1"/>
  <c r="Q313" i="1" s="1"/>
  <c r="B313" i="1" s="1"/>
  <c r="K314" i="1"/>
  <c r="I379" i="1"/>
  <c r="G380" i="1"/>
  <c r="H381" i="1" s="1"/>
  <c r="C368" i="1" l="1"/>
  <c r="U382" i="1"/>
  <c r="T382" i="1"/>
  <c r="P382" i="1"/>
  <c r="R382" i="1" s="1"/>
  <c r="S382" i="1" s="1"/>
  <c r="H382" i="1"/>
  <c r="A383" i="1"/>
  <c r="D383" i="1" s="1"/>
  <c r="E383" i="1" s="1"/>
  <c r="F382" i="1"/>
  <c r="L314" i="1"/>
  <c r="M314" i="1" s="1"/>
  <c r="N314" i="1" s="1"/>
  <c r="O314" i="1" s="1"/>
  <c r="Q314" i="1" s="1"/>
  <c r="B314" i="1" s="1"/>
  <c r="K315" i="1"/>
  <c r="I380" i="1"/>
  <c r="G381" i="1"/>
  <c r="C369" i="1" l="1"/>
  <c r="P383" i="1"/>
  <c r="R383" i="1" s="1"/>
  <c r="S383" i="1" s="1"/>
  <c r="A384" i="1"/>
  <c r="D384" i="1" s="1"/>
  <c r="E384" i="1" s="1"/>
  <c r="T383" i="1"/>
  <c r="U383" i="1"/>
  <c r="F383" i="1"/>
  <c r="L315" i="1"/>
  <c r="M315" i="1" s="1"/>
  <c r="N315" i="1" s="1"/>
  <c r="O315" i="1" s="1"/>
  <c r="Q315" i="1" s="1"/>
  <c r="B315" i="1" s="1"/>
  <c r="K316" i="1"/>
  <c r="I381" i="1"/>
  <c r="G382" i="1"/>
  <c r="H383" i="1" s="1"/>
  <c r="C370" i="1" l="1"/>
  <c r="H384" i="1"/>
  <c r="P384" i="1"/>
  <c r="R384" i="1" s="1"/>
  <c r="S384" i="1" s="1"/>
  <c r="U384" i="1"/>
  <c r="T384" i="1"/>
  <c r="A385" i="1"/>
  <c r="D385" i="1" s="1"/>
  <c r="E385" i="1" s="1"/>
  <c r="F384" i="1"/>
  <c r="L316" i="1"/>
  <c r="M316" i="1" s="1"/>
  <c r="N316" i="1" s="1"/>
  <c r="O316" i="1" s="1"/>
  <c r="Q316" i="1" s="1"/>
  <c r="B316" i="1" s="1"/>
  <c r="K317" i="1"/>
  <c r="I382" i="1"/>
  <c r="G383" i="1"/>
  <c r="C371" i="1" l="1"/>
  <c r="T385" i="1"/>
  <c r="U385" i="1"/>
  <c r="P385" i="1"/>
  <c r="R385" i="1" s="1"/>
  <c r="S385" i="1" s="1"/>
  <c r="H385" i="1"/>
  <c r="A386" i="1"/>
  <c r="D386" i="1" s="1"/>
  <c r="E386" i="1" s="1"/>
  <c r="F385" i="1"/>
  <c r="L317" i="1"/>
  <c r="M317" i="1" s="1"/>
  <c r="N317" i="1" s="1"/>
  <c r="O317" i="1" s="1"/>
  <c r="Q317" i="1" s="1"/>
  <c r="B317" i="1" s="1"/>
  <c r="K318" i="1"/>
  <c r="I383" i="1"/>
  <c r="G384" i="1"/>
  <c r="C372" i="1" l="1"/>
  <c r="P386" i="1"/>
  <c r="R386" i="1" s="1"/>
  <c r="S386" i="1" s="1"/>
  <c r="U386" i="1"/>
  <c r="T386" i="1"/>
  <c r="A387" i="1"/>
  <c r="D387" i="1" s="1"/>
  <c r="E387" i="1" s="1"/>
  <c r="F386" i="1"/>
  <c r="L318" i="1"/>
  <c r="M318" i="1" s="1"/>
  <c r="N318" i="1" s="1"/>
  <c r="O318" i="1" s="1"/>
  <c r="Q318" i="1" s="1"/>
  <c r="B318" i="1" s="1"/>
  <c r="K319" i="1"/>
  <c r="I384" i="1"/>
  <c r="G385" i="1"/>
  <c r="H386" i="1" s="1"/>
  <c r="C373" i="1" l="1"/>
  <c r="T387" i="1"/>
  <c r="U387" i="1"/>
  <c r="A388" i="1"/>
  <c r="D388" i="1" s="1"/>
  <c r="E388" i="1" s="1"/>
  <c r="P387" i="1"/>
  <c r="R387" i="1" s="1"/>
  <c r="S387" i="1" s="1"/>
  <c r="F387" i="1"/>
  <c r="L319" i="1"/>
  <c r="M319" i="1" s="1"/>
  <c r="N319" i="1" s="1"/>
  <c r="O319" i="1" s="1"/>
  <c r="Q319" i="1" s="1"/>
  <c r="B319" i="1" s="1"/>
  <c r="K320" i="1"/>
  <c r="I385" i="1"/>
  <c r="G386" i="1"/>
  <c r="H387" i="1" s="1"/>
  <c r="C374" i="1" l="1"/>
  <c r="H388" i="1"/>
  <c r="U388" i="1"/>
  <c r="A389" i="1"/>
  <c r="D389" i="1" s="1"/>
  <c r="E389" i="1" s="1"/>
  <c r="T388" i="1"/>
  <c r="P388" i="1"/>
  <c r="F388" i="1"/>
  <c r="L320" i="1"/>
  <c r="M320" i="1" s="1"/>
  <c r="N320" i="1" s="1"/>
  <c r="O320" i="1" s="1"/>
  <c r="Q320" i="1" s="1"/>
  <c r="B320" i="1" s="1"/>
  <c r="K321" i="1"/>
  <c r="I386" i="1"/>
  <c r="G387" i="1"/>
  <c r="C375" i="1" l="1"/>
  <c r="A390" i="1"/>
  <c r="D390" i="1" s="1"/>
  <c r="E390" i="1" s="1"/>
  <c r="P389" i="1"/>
  <c r="R389" i="1" s="1"/>
  <c r="S389" i="1" s="1"/>
  <c r="T389" i="1"/>
  <c r="U389" i="1"/>
  <c r="F389" i="1"/>
  <c r="L321" i="1"/>
  <c r="M321" i="1" s="1"/>
  <c r="N321" i="1" s="1"/>
  <c r="O321" i="1" s="1"/>
  <c r="Q321" i="1" s="1"/>
  <c r="B321" i="1" s="1"/>
  <c r="K322" i="1"/>
  <c r="I387" i="1"/>
  <c r="G388" i="1"/>
  <c r="H389" i="1" s="1"/>
  <c r="C376" i="1" l="1"/>
  <c r="T390" i="1"/>
  <c r="H390" i="1"/>
  <c r="P390" i="1"/>
  <c r="R390" i="1" s="1"/>
  <c r="S390" i="1" s="1"/>
  <c r="A391" i="1"/>
  <c r="D391" i="1" s="1"/>
  <c r="E391" i="1" s="1"/>
  <c r="U390" i="1"/>
  <c r="F390" i="1"/>
  <c r="L322" i="1"/>
  <c r="M322" i="1" s="1"/>
  <c r="N322" i="1" s="1"/>
  <c r="O322" i="1" s="1"/>
  <c r="Q322" i="1" s="1"/>
  <c r="B322" i="1" s="1"/>
  <c r="K323" i="1"/>
  <c r="I388" i="1"/>
  <c r="G389" i="1"/>
  <c r="C377" i="1" l="1"/>
  <c r="H391" i="1"/>
  <c r="T391" i="1"/>
  <c r="U391" i="1"/>
  <c r="A392" i="1"/>
  <c r="D392" i="1" s="1"/>
  <c r="E392" i="1" s="1"/>
  <c r="P391" i="1"/>
  <c r="R391" i="1" s="1"/>
  <c r="S391" i="1" s="1"/>
  <c r="F391" i="1"/>
  <c r="L323" i="1"/>
  <c r="M323" i="1" s="1"/>
  <c r="N323" i="1" s="1"/>
  <c r="O323" i="1" s="1"/>
  <c r="Q323" i="1" s="1"/>
  <c r="B323" i="1" s="1"/>
  <c r="K324" i="1"/>
  <c r="I389" i="1"/>
  <c r="G390" i="1"/>
  <c r="C378" i="1" l="1"/>
  <c r="H392" i="1"/>
  <c r="P392" i="1"/>
  <c r="R392" i="1" s="1"/>
  <c r="S392" i="1" s="1"/>
  <c r="A393" i="1"/>
  <c r="D393" i="1" s="1"/>
  <c r="E393" i="1" s="1"/>
  <c r="U392" i="1"/>
  <c r="T392" i="1"/>
  <c r="F392" i="1"/>
  <c r="L324" i="1"/>
  <c r="M324" i="1" s="1"/>
  <c r="N324" i="1" s="1"/>
  <c r="O324" i="1" s="1"/>
  <c r="Q324" i="1" s="1"/>
  <c r="B324" i="1" s="1"/>
  <c r="K325" i="1"/>
  <c r="I390" i="1"/>
  <c r="G391" i="1"/>
  <c r="C379" i="1" l="1"/>
  <c r="H393" i="1"/>
  <c r="T393" i="1"/>
  <c r="A394" i="1"/>
  <c r="D394" i="1" s="1"/>
  <c r="E394" i="1" s="1"/>
  <c r="U393" i="1"/>
  <c r="P393" i="1"/>
  <c r="R393" i="1" s="1"/>
  <c r="S393" i="1" s="1"/>
  <c r="F393" i="1"/>
  <c r="L325" i="1"/>
  <c r="M325" i="1" s="1"/>
  <c r="N325" i="1" s="1"/>
  <c r="O325" i="1" s="1"/>
  <c r="Q325" i="1" s="1"/>
  <c r="B325" i="1" s="1"/>
  <c r="K326" i="1"/>
  <c r="I391" i="1"/>
  <c r="G392" i="1"/>
  <c r="C380" i="1" l="1"/>
  <c r="H394" i="1"/>
  <c r="P394" i="1"/>
  <c r="R394" i="1" s="1"/>
  <c r="S394" i="1" s="1"/>
  <c r="A395" i="1"/>
  <c r="D395" i="1" s="1"/>
  <c r="E395" i="1" s="1"/>
  <c r="U394" i="1"/>
  <c r="T394" i="1"/>
  <c r="F394" i="1"/>
  <c r="L326" i="1"/>
  <c r="M326" i="1" s="1"/>
  <c r="N326" i="1" s="1"/>
  <c r="O326" i="1" s="1"/>
  <c r="Q326" i="1" s="1"/>
  <c r="B326" i="1" s="1"/>
  <c r="K327" i="1"/>
  <c r="I392" i="1"/>
  <c r="G393" i="1"/>
  <c r="C381" i="1" l="1"/>
  <c r="H395" i="1"/>
  <c r="T395" i="1"/>
  <c r="U395" i="1"/>
  <c r="A396" i="1"/>
  <c r="D396" i="1" s="1"/>
  <c r="E396" i="1" s="1"/>
  <c r="P395" i="1"/>
  <c r="R395" i="1" s="1"/>
  <c r="S395" i="1" s="1"/>
  <c r="F395" i="1"/>
  <c r="L327" i="1"/>
  <c r="M327" i="1" s="1"/>
  <c r="N327" i="1" s="1"/>
  <c r="O327" i="1" s="1"/>
  <c r="Q327" i="1" s="1"/>
  <c r="B327" i="1" s="1"/>
  <c r="K328" i="1"/>
  <c r="I393" i="1"/>
  <c r="G394" i="1"/>
  <c r="C382" i="1" l="1"/>
  <c r="H396" i="1"/>
  <c r="P396" i="1"/>
  <c r="R396" i="1" s="1"/>
  <c r="S396" i="1" s="1"/>
  <c r="A397" i="1"/>
  <c r="D397" i="1" s="1"/>
  <c r="E397" i="1" s="1"/>
  <c r="U396" i="1"/>
  <c r="T396" i="1"/>
  <c r="F396" i="1"/>
  <c r="L328" i="1"/>
  <c r="M328" i="1" s="1"/>
  <c r="N328" i="1" s="1"/>
  <c r="O328" i="1" s="1"/>
  <c r="Q328" i="1" s="1"/>
  <c r="B328" i="1" s="1"/>
  <c r="K329" i="1"/>
  <c r="I394" i="1"/>
  <c r="G395" i="1"/>
  <c r="C383" i="1" l="1"/>
  <c r="A398" i="1"/>
  <c r="D398" i="1" s="1"/>
  <c r="E398" i="1" s="1"/>
  <c r="T397" i="1"/>
  <c r="U397" i="1"/>
  <c r="P397" i="1"/>
  <c r="R397" i="1" s="1"/>
  <c r="S397" i="1" s="1"/>
  <c r="F397" i="1"/>
  <c r="L329" i="1"/>
  <c r="M329" i="1" s="1"/>
  <c r="N329" i="1" s="1"/>
  <c r="O329" i="1" s="1"/>
  <c r="Q329" i="1" s="1"/>
  <c r="B329" i="1" s="1"/>
  <c r="K330" i="1"/>
  <c r="I395" i="1"/>
  <c r="G396" i="1"/>
  <c r="H397" i="1" s="1"/>
  <c r="C384" i="1" l="1"/>
  <c r="H398" i="1"/>
  <c r="U398" i="1"/>
  <c r="P398" i="1"/>
  <c r="R398" i="1" s="1"/>
  <c r="S398" i="1" s="1"/>
  <c r="T398" i="1"/>
  <c r="A399" i="1"/>
  <c r="D399" i="1" s="1"/>
  <c r="E399" i="1" s="1"/>
  <c r="F398" i="1"/>
  <c r="L330" i="1"/>
  <c r="M330" i="1" s="1"/>
  <c r="N330" i="1" s="1"/>
  <c r="O330" i="1" s="1"/>
  <c r="Q330" i="1" s="1"/>
  <c r="B330" i="1" s="1"/>
  <c r="K331" i="1"/>
  <c r="I396" i="1"/>
  <c r="G397" i="1"/>
  <c r="C385" i="1" l="1"/>
  <c r="A400" i="1"/>
  <c r="D400" i="1" s="1"/>
  <c r="E400" i="1" s="1"/>
  <c r="T399" i="1"/>
  <c r="H399" i="1"/>
  <c r="U399" i="1"/>
  <c r="P399" i="1"/>
  <c r="R399" i="1" s="1"/>
  <c r="S399" i="1" s="1"/>
  <c r="F399" i="1"/>
  <c r="L331" i="1"/>
  <c r="M331" i="1" s="1"/>
  <c r="N331" i="1" s="1"/>
  <c r="O331" i="1" s="1"/>
  <c r="Q331" i="1" s="1"/>
  <c r="B331" i="1" s="1"/>
  <c r="K332" i="1"/>
  <c r="I397" i="1"/>
  <c r="G398" i="1"/>
  <c r="C386" i="1" l="1"/>
  <c r="T400" i="1"/>
  <c r="U400" i="1"/>
  <c r="H400" i="1"/>
  <c r="P400" i="1"/>
  <c r="R400" i="1" s="1"/>
  <c r="S400" i="1" s="1"/>
  <c r="A401" i="1"/>
  <c r="D401" i="1" s="1"/>
  <c r="E401" i="1" s="1"/>
  <c r="F400" i="1"/>
  <c r="L332" i="1"/>
  <c r="M332" i="1" s="1"/>
  <c r="N332" i="1" s="1"/>
  <c r="O332" i="1" s="1"/>
  <c r="Q332" i="1" s="1"/>
  <c r="B332" i="1" s="1"/>
  <c r="K333" i="1"/>
  <c r="I398" i="1"/>
  <c r="G399" i="1"/>
  <c r="C387" i="1" l="1"/>
  <c r="T401" i="1"/>
  <c r="U401" i="1"/>
  <c r="A402" i="1"/>
  <c r="D402" i="1" s="1"/>
  <c r="E402" i="1" s="1"/>
  <c r="P401" i="1"/>
  <c r="R401" i="1" s="1"/>
  <c r="S401" i="1" s="1"/>
  <c r="F401" i="1"/>
  <c r="L333" i="1"/>
  <c r="M333" i="1" s="1"/>
  <c r="N333" i="1" s="1"/>
  <c r="O333" i="1" s="1"/>
  <c r="Q333" i="1" s="1"/>
  <c r="B333" i="1" s="1"/>
  <c r="K334" i="1"/>
  <c r="I399" i="1"/>
  <c r="G400" i="1"/>
  <c r="H401" i="1" s="1"/>
  <c r="C388" i="1" l="1"/>
  <c r="R388" i="1" s="1"/>
  <c r="U402" i="1"/>
  <c r="P402" i="1"/>
  <c r="R402" i="1" s="1"/>
  <c r="S402" i="1" s="1"/>
  <c r="T402" i="1"/>
  <c r="A403" i="1"/>
  <c r="D403" i="1" s="1"/>
  <c r="E403" i="1" s="1"/>
  <c r="F402" i="1"/>
  <c r="L334" i="1"/>
  <c r="M334" i="1" s="1"/>
  <c r="N334" i="1" s="1"/>
  <c r="O334" i="1" s="1"/>
  <c r="Q334" i="1" s="1"/>
  <c r="B334" i="1" s="1"/>
  <c r="K335" i="1"/>
  <c r="I400" i="1"/>
  <c r="G401" i="1"/>
  <c r="H402" i="1" s="1"/>
  <c r="C389" i="1" l="1"/>
  <c r="H403" i="1"/>
  <c r="A404" i="1"/>
  <c r="D404" i="1" s="1"/>
  <c r="E404" i="1" s="1"/>
  <c r="P403" i="1"/>
  <c r="R403" i="1" s="1"/>
  <c r="S403" i="1" s="1"/>
  <c r="T403" i="1"/>
  <c r="U403" i="1"/>
  <c r="F403" i="1"/>
  <c r="L335" i="1"/>
  <c r="M335" i="1" s="1"/>
  <c r="N335" i="1" s="1"/>
  <c r="O335" i="1" s="1"/>
  <c r="Q335" i="1" s="1"/>
  <c r="B335" i="1" s="1"/>
  <c r="K336" i="1"/>
  <c r="I401" i="1"/>
  <c r="G402" i="1"/>
  <c r="C390" i="1" l="1"/>
  <c r="P404" i="1"/>
  <c r="R404" i="1" s="1"/>
  <c r="S404" i="1" s="1"/>
  <c r="U404" i="1"/>
  <c r="T404" i="1"/>
  <c r="A405" i="1"/>
  <c r="D405" i="1" s="1"/>
  <c r="E405" i="1" s="1"/>
  <c r="F404" i="1"/>
  <c r="L336" i="1"/>
  <c r="M336" i="1" s="1"/>
  <c r="N336" i="1" s="1"/>
  <c r="O336" i="1" s="1"/>
  <c r="Q336" i="1" s="1"/>
  <c r="B336" i="1" s="1"/>
  <c r="K337" i="1"/>
  <c r="I402" i="1"/>
  <c r="G403" i="1"/>
  <c r="H404" i="1" s="1"/>
  <c r="C391" i="1" l="1"/>
  <c r="H405" i="1"/>
  <c r="A406" i="1"/>
  <c r="D406" i="1" s="1"/>
  <c r="E406" i="1" s="1"/>
  <c r="T405" i="1"/>
  <c r="P405" i="1"/>
  <c r="R405" i="1" s="1"/>
  <c r="S405" i="1" s="1"/>
  <c r="U405" i="1"/>
  <c r="F405" i="1"/>
  <c r="L337" i="1"/>
  <c r="M337" i="1" s="1"/>
  <c r="N337" i="1" s="1"/>
  <c r="O337" i="1" s="1"/>
  <c r="Q337" i="1" s="1"/>
  <c r="B337" i="1" s="1"/>
  <c r="K338" i="1"/>
  <c r="I403" i="1"/>
  <c r="G404" i="1"/>
  <c r="C392" i="1" l="1"/>
  <c r="U406" i="1"/>
  <c r="H406" i="1"/>
  <c r="T406" i="1"/>
  <c r="A407" i="1"/>
  <c r="D407" i="1" s="1"/>
  <c r="E407" i="1" s="1"/>
  <c r="P406" i="1"/>
  <c r="R406" i="1" s="1"/>
  <c r="S406" i="1" s="1"/>
  <c r="F406" i="1"/>
  <c r="L338" i="1"/>
  <c r="M338" i="1" s="1"/>
  <c r="N338" i="1" s="1"/>
  <c r="O338" i="1" s="1"/>
  <c r="Q338" i="1" s="1"/>
  <c r="B338" i="1" s="1"/>
  <c r="K339" i="1"/>
  <c r="I404" i="1"/>
  <c r="G405" i="1"/>
  <c r="C393" i="1" l="1"/>
  <c r="U407" i="1"/>
  <c r="P407" i="1"/>
  <c r="R407" i="1" s="1"/>
  <c r="S407" i="1" s="1"/>
  <c r="T407" i="1"/>
  <c r="A408" i="1"/>
  <c r="D408" i="1" s="1"/>
  <c r="E408" i="1" s="1"/>
  <c r="F407" i="1"/>
  <c r="L339" i="1"/>
  <c r="M339" i="1" s="1"/>
  <c r="N339" i="1" s="1"/>
  <c r="O339" i="1" s="1"/>
  <c r="Q339" i="1" s="1"/>
  <c r="B339" i="1" s="1"/>
  <c r="K340" i="1"/>
  <c r="I405" i="1"/>
  <c r="G406" i="1"/>
  <c r="H407" i="1" s="1"/>
  <c r="C394" i="1" l="1"/>
  <c r="T408" i="1"/>
  <c r="U408" i="1"/>
  <c r="P408" i="1"/>
  <c r="R408" i="1" s="1"/>
  <c r="S408" i="1" s="1"/>
  <c r="A409" i="1"/>
  <c r="D409" i="1" s="1"/>
  <c r="E409" i="1" s="1"/>
  <c r="F408" i="1"/>
  <c r="L340" i="1"/>
  <c r="M340" i="1" s="1"/>
  <c r="N340" i="1" s="1"/>
  <c r="O340" i="1" s="1"/>
  <c r="Q340" i="1" s="1"/>
  <c r="B340" i="1" s="1"/>
  <c r="K341" i="1"/>
  <c r="I406" i="1"/>
  <c r="G407" i="1"/>
  <c r="H408" i="1" s="1"/>
  <c r="C395" i="1" l="1"/>
  <c r="U409" i="1"/>
  <c r="T409" i="1"/>
  <c r="H409" i="1"/>
  <c r="A410" i="1"/>
  <c r="P409" i="1"/>
  <c r="R409" i="1" s="1"/>
  <c r="S409" i="1" s="1"/>
  <c r="F409" i="1"/>
  <c r="L341" i="1"/>
  <c r="M341" i="1" s="1"/>
  <c r="N341" i="1" s="1"/>
  <c r="O341" i="1" s="1"/>
  <c r="Q341" i="1" s="1"/>
  <c r="B341" i="1" s="1"/>
  <c r="K342" i="1"/>
  <c r="I407" i="1"/>
  <c r="G408" i="1"/>
  <c r="D410" i="1" l="1"/>
  <c r="E410" i="1" s="1"/>
  <c r="F410" i="1" s="1"/>
  <c r="C396" i="1"/>
  <c r="T410" i="1"/>
  <c r="A411" i="1"/>
  <c r="D411" i="1" s="1"/>
  <c r="E411" i="1" s="1"/>
  <c r="P410" i="1"/>
  <c r="R410" i="1" s="1"/>
  <c r="S410" i="1" s="1"/>
  <c r="U410" i="1"/>
  <c r="L342" i="1"/>
  <c r="M342" i="1" s="1"/>
  <c r="N342" i="1" s="1"/>
  <c r="O342" i="1" s="1"/>
  <c r="Q342" i="1" s="1"/>
  <c r="B342" i="1" s="1"/>
  <c r="K343" i="1"/>
  <c r="I408" i="1"/>
  <c r="G409" i="1"/>
  <c r="H410" i="1" s="1"/>
  <c r="C397" i="1" l="1"/>
  <c r="H411" i="1"/>
  <c r="U411" i="1"/>
  <c r="T411" i="1"/>
  <c r="P411" i="1"/>
  <c r="R411" i="1" s="1"/>
  <c r="S411" i="1" s="1"/>
  <c r="A412" i="1"/>
  <c r="D412" i="1" s="1"/>
  <c r="E412" i="1" s="1"/>
  <c r="F411" i="1"/>
  <c r="L343" i="1"/>
  <c r="M343" i="1" s="1"/>
  <c r="N343" i="1" s="1"/>
  <c r="O343" i="1" s="1"/>
  <c r="Q343" i="1" s="1"/>
  <c r="B343" i="1" s="1"/>
  <c r="K344" i="1"/>
  <c r="I409" i="1"/>
  <c r="G410" i="1"/>
  <c r="C398" i="1" l="1"/>
  <c r="A413" i="1"/>
  <c r="D413" i="1" s="1"/>
  <c r="E413" i="1" s="1"/>
  <c r="P412" i="1"/>
  <c r="R412" i="1" s="1"/>
  <c r="S412" i="1" s="1"/>
  <c r="H412" i="1"/>
  <c r="T412" i="1"/>
  <c r="U412" i="1"/>
  <c r="F412" i="1"/>
  <c r="L344" i="1"/>
  <c r="M344" i="1" s="1"/>
  <c r="N344" i="1" s="1"/>
  <c r="O344" i="1" s="1"/>
  <c r="Q344" i="1" s="1"/>
  <c r="B344" i="1" s="1"/>
  <c r="K345" i="1"/>
  <c r="I410" i="1"/>
  <c r="G411" i="1"/>
  <c r="C399" i="1" l="1"/>
  <c r="A414" i="1"/>
  <c r="D414" i="1" s="1"/>
  <c r="E414" i="1" s="1"/>
  <c r="H413" i="1"/>
  <c r="T413" i="1"/>
  <c r="U413" i="1"/>
  <c r="P413" i="1"/>
  <c r="R413" i="1" s="1"/>
  <c r="S413" i="1" s="1"/>
  <c r="F413" i="1"/>
  <c r="L345" i="1"/>
  <c r="M345" i="1" s="1"/>
  <c r="N345" i="1" s="1"/>
  <c r="O345" i="1" s="1"/>
  <c r="Q345" i="1" s="1"/>
  <c r="B345" i="1" s="1"/>
  <c r="K346" i="1"/>
  <c r="I411" i="1"/>
  <c r="G412" i="1"/>
  <c r="C400" i="1" l="1"/>
  <c r="P414" i="1"/>
  <c r="R414" i="1" s="1"/>
  <c r="S414" i="1" s="1"/>
  <c r="U414" i="1"/>
  <c r="T414" i="1"/>
  <c r="H414" i="1"/>
  <c r="A415" i="1"/>
  <c r="D415" i="1" s="1"/>
  <c r="E415" i="1" s="1"/>
  <c r="F414" i="1"/>
  <c r="L346" i="1"/>
  <c r="M346" i="1" s="1"/>
  <c r="N346" i="1" s="1"/>
  <c r="O346" i="1" s="1"/>
  <c r="Q346" i="1" s="1"/>
  <c r="B346" i="1" s="1"/>
  <c r="K347" i="1"/>
  <c r="I412" i="1"/>
  <c r="G413" i="1"/>
  <c r="C401" i="1" l="1"/>
  <c r="T415" i="1"/>
  <c r="U415" i="1"/>
  <c r="P415" i="1"/>
  <c r="R415" i="1" s="1"/>
  <c r="S415" i="1" s="1"/>
  <c r="H415" i="1"/>
  <c r="A416" i="1"/>
  <c r="D416" i="1" s="1"/>
  <c r="E416" i="1" s="1"/>
  <c r="F415" i="1"/>
  <c r="L347" i="1"/>
  <c r="M347" i="1" s="1"/>
  <c r="N347" i="1" s="1"/>
  <c r="O347" i="1" s="1"/>
  <c r="Q347" i="1" s="1"/>
  <c r="B347" i="1" s="1"/>
  <c r="K348" i="1"/>
  <c r="I413" i="1"/>
  <c r="G414" i="1"/>
  <c r="C402" i="1" l="1"/>
  <c r="U416" i="1"/>
  <c r="H416" i="1"/>
  <c r="A417" i="1"/>
  <c r="D417" i="1" s="1"/>
  <c r="E417" i="1" s="1"/>
  <c r="P416" i="1"/>
  <c r="R416" i="1" s="1"/>
  <c r="S416" i="1" s="1"/>
  <c r="T416" i="1"/>
  <c r="F416" i="1"/>
  <c r="L348" i="1"/>
  <c r="M348" i="1" s="1"/>
  <c r="N348" i="1" s="1"/>
  <c r="O348" i="1" s="1"/>
  <c r="Q348" i="1" s="1"/>
  <c r="B348" i="1" s="1"/>
  <c r="K349" i="1"/>
  <c r="I414" i="1"/>
  <c r="G415" i="1"/>
  <c r="C403" i="1" l="1"/>
  <c r="H417" i="1"/>
  <c r="A418" i="1"/>
  <c r="D418" i="1" s="1"/>
  <c r="E418" i="1" s="1"/>
  <c r="P417" i="1"/>
  <c r="R417" i="1" s="1"/>
  <c r="S417" i="1" s="1"/>
  <c r="U417" i="1"/>
  <c r="T417" i="1"/>
  <c r="F417" i="1"/>
  <c r="L349" i="1"/>
  <c r="M349" i="1" s="1"/>
  <c r="N349" i="1" s="1"/>
  <c r="O349" i="1" s="1"/>
  <c r="Q349" i="1" s="1"/>
  <c r="B349" i="1" s="1"/>
  <c r="K350" i="1"/>
  <c r="I415" i="1"/>
  <c r="G416" i="1"/>
  <c r="C404" i="1" l="1"/>
  <c r="U418" i="1"/>
  <c r="H418" i="1"/>
  <c r="A419" i="1"/>
  <c r="D419" i="1" s="1"/>
  <c r="E419" i="1" s="1"/>
  <c r="P418" i="1"/>
  <c r="R418" i="1" s="1"/>
  <c r="S418" i="1" s="1"/>
  <c r="T418" i="1"/>
  <c r="F418" i="1"/>
  <c r="L350" i="1"/>
  <c r="M350" i="1" s="1"/>
  <c r="N350" i="1" s="1"/>
  <c r="O350" i="1" s="1"/>
  <c r="Q350" i="1" s="1"/>
  <c r="B350" i="1" s="1"/>
  <c r="K351" i="1"/>
  <c r="I416" i="1"/>
  <c r="G417" i="1"/>
  <c r="C405" i="1" l="1"/>
  <c r="T419" i="1"/>
  <c r="A420" i="1"/>
  <c r="D420" i="1" s="1"/>
  <c r="E420" i="1" s="1"/>
  <c r="U419" i="1"/>
  <c r="P419" i="1"/>
  <c r="R419" i="1" s="1"/>
  <c r="S419" i="1" s="1"/>
  <c r="F419" i="1"/>
  <c r="L351" i="1"/>
  <c r="M351" i="1" s="1"/>
  <c r="N351" i="1" s="1"/>
  <c r="O351" i="1" s="1"/>
  <c r="Q351" i="1" s="1"/>
  <c r="B351" i="1" s="1"/>
  <c r="K352" i="1"/>
  <c r="I417" i="1"/>
  <c r="G418" i="1"/>
  <c r="H419" i="1" s="1"/>
  <c r="C406" i="1" l="1"/>
  <c r="H420" i="1"/>
  <c r="U420" i="1"/>
  <c r="T420" i="1"/>
  <c r="A421" i="1"/>
  <c r="D421" i="1" s="1"/>
  <c r="E421" i="1" s="1"/>
  <c r="P420" i="1"/>
  <c r="R420" i="1" s="1"/>
  <c r="S420" i="1" s="1"/>
  <c r="F420" i="1"/>
  <c r="L352" i="1"/>
  <c r="M352" i="1" s="1"/>
  <c r="N352" i="1" s="1"/>
  <c r="O352" i="1" s="1"/>
  <c r="Q352" i="1" s="1"/>
  <c r="B352" i="1" s="1"/>
  <c r="K353" i="1"/>
  <c r="I418" i="1"/>
  <c r="G419" i="1"/>
  <c r="C407" i="1" l="1"/>
  <c r="T421" i="1"/>
  <c r="U421" i="1"/>
  <c r="A422" i="1"/>
  <c r="D422" i="1" s="1"/>
  <c r="E422" i="1" s="1"/>
  <c r="H421" i="1"/>
  <c r="P421" i="1"/>
  <c r="R421" i="1" s="1"/>
  <c r="S421" i="1" s="1"/>
  <c r="F421" i="1"/>
  <c r="L353" i="1"/>
  <c r="M353" i="1" s="1"/>
  <c r="N353" i="1" s="1"/>
  <c r="O353" i="1" s="1"/>
  <c r="Q353" i="1" s="1"/>
  <c r="B353" i="1" s="1"/>
  <c r="K354" i="1"/>
  <c r="I419" i="1"/>
  <c r="G420" i="1"/>
  <c r="C408" i="1" l="1"/>
  <c r="U422" i="1"/>
  <c r="A423" i="1"/>
  <c r="D423" i="1" s="1"/>
  <c r="E423" i="1" s="1"/>
  <c r="P422" i="1"/>
  <c r="R422" i="1" s="1"/>
  <c r="S422" i="1" s="1"/>
  <c r="T422" i="1"/>
  <c r="F422" i="1"/>
  <c r="L354" i="1"/>
  <c r="M354" i="1" s="1"/>
  <c r="N354" i="1" s="1"/>
  <c r="O354" i="1" s="1"/>
  <c r="Q354" i="1" s="1"/>
  <c r="B354" i="1" s="1"/>
  <c r="K355" i="1"/>
  <c r="I420" i="1"/>
  <c r="G421" i="1"/>
  <c r="H422" i="1" s="1"/>
  <c r="C409" i="1" l="1"/>
  <c r="A424" i="1"/>
  <c r="D424" i="1" s="1"/>
  <c r="E424" i="1" s="1"/>
  <c r="T423" i="1"/>
  <c r="U423" i="1"/>
  <c r="P423" i="1"/>
  <c r="R423" i="1" s="1"/>
  <c r="S423" i="1" s="1"/>
  <c r="F423" i="1"/>
  <c r="L355" i="1"/>
  <c r="M355" i="1" s="1"/>
  <c r="N355" i="1" s="1"/>
  <c r="O355" i="1" s="1"/>
  <c r="Q355" i="1" s="1"/>
  <c r="B355" i="1" s="1"/>
  <c r="K356" i="1"/>
  <c r="I421" i="1"/>
  <c r="G422" i="1"/>
  <c r="H423" i="1" s="1"/>
  <c r="C410" i="1" l="1"/>
  <c r="H424" i="1"/>
  <c r="A425" i="1"/>
  <c r="D425" i="1" s="1"/>
  <c r="E425" i="1" s="1"/>
  <c r="T424" i="1"/>
  <c r="U424" i="1"/>
  <c r="P424" i="1"/>
  <c r="R424" i="1" s="1"/>
  <c r="S424" i="1" s="1"/>
  <c r="F424" i="1"/>
  <c r="L356" i="1"/>
  <c r="M356" i="1" s="1"/>
  <c r="N356" i="1" s="1"/>
  <c r="O356" i="1" s="1"/>
  <c r="Q356" i="1" s="1"/>
  <c r="B356" i="1" s="1"/>
  <c r="K357" i="1"/>
  <c r="I422" i="1"/>
  <c r="G423" i="1"/>
  <c r="C411" i="1" l="1"/>
  <c r="P425" i="1"/>
  <c r="R425" i="1" s="1"/>
  <c r="S425" i="1" s="1"/>
  <c r="T425" i="1"/>
  <c r="U425" i="1"/>
  <c r="A426" i="1"/>
  <c r="D426" i="1" s="1"/>
  <c r="E426" i="1" s="1"/>
  <c r="F425" i="1"/>
  <c r="L357" i="1"/>
  <c r="M357" i="1" s="1"/>
  <c r="N357" i="1" s="1"/>
  <c r="O357" i="1" s="1"/>
  <c r="Q357" i="1" s="1"/>
  <c r="B357" i="1" s="1"/>
  <c r="K358" i="1"/>
  <c r="I423" i="1"/>
  <c r="G424" i="1"/>
  <c r="H425" i="1" s="1"/>
  <c r="C412" i="1" l="1"/>
  <c r="H426" i="1"/>
  <c r="U426" i="1"/>
  <c r="T426" i="1"/>
  <c r="A427" i="1"/>
  <c r="D427" i="1" s="1"/>
  <c r="E427" i="1" s="1"/>
  <c r="P426" i="1"/>
  <c r="R426" i="1" s="1"/>
  <c r="S426" i="1" s="1"/>
  <c r="F426" i="1"/>
  <c r="L358" i="1"/>
  <c r="M358" i="1" s="1"/>
  <c r="N358" i="1" s="1"/>
  <c r="O358" i="1" s="1"/>
  <c r="Q358" i="1" s="1"/>
  <c r="B358" i="1" s="1"/>
  <c r="K359" i="1"/>
  <c r="I424" i="1"/>
  <c r="G425" i="1"/>
  <c r="C413" i="1" l="1"/>
  <c r="U427" i="1"/>
  <c r="H427" i="1"/>
  <c r="A428" i="1"/>
  <c r="D428" i="1" s="1"/>
  <c r="E428" i="1" s="1"/>
  <c r="T427" i="1"/>
  <c r="P427" i="1"/>
  <c r="R427" i="1" s="1"/>
  <c r="S427" i="1" s="1"/>
  <c r="F427" i="1"/>
  <c r="L359" i="1"/>
  <c r="M359" i="1" s="1"/>
  <c r="N359" i="1" s="1"/>
  <c r="O359" i="1" s="1"/>
  <c r="Q359" i="1" s="1"/>
  <c r="B359" i="1" s="1"/>
  <c r="K360" i="1"/>
  <c r="I425" i="1"/>
  <c r="G426" i="1"/>
  <c r="C414" i="1" l="1"/>
  <c r="T428" i="1"/>
  <c r="U428" i="1"/>
  <c r="P428" i="1"/>
  <c r="R428" i="1" s="1"/>
  <c r="S428" i="1" s="1"/>
  <c r="A429" i="1"/>
  <c r="D429" i="1" s="1"/>
  <c r="E429" i="1" s="1"/>
  <c r="F428" i="1"/>
  <c r="L360" i="1"/>
  <c r="M360" i="1" s="1"/>
  <c r="N360" i="1" s="1"/>
  <c r="O360" i="1" s="1"/>
  <c r="Q360" i="1" s="1"/>
  <c r="B360" i="1" s="1"/>
  <c r="K361" i="1"/>
  <c r="I426" i="1"/>
  <c r="G427" i="1"/>
  <c r="H428" i="1" s="1"/>
  <c r="C415" i="1" l="1"/>
  <c r="H429" i="1"/>
  <c r="A430" i="1"/>
  <c r="D430" i="1" s="1"/>
  <c r="E430" i="1" s="1"/>
  <c r="U429" i="1"/>
  <c r="P429" i="1"/>
  <c r="R429" i="1" s="1"/>
  <c r="S429" i="1" s="1"/>
  <c r="T429" i="1"/>
  <c r="F429" i="1"/>
  <c r="L361" i="1"/>
  <c r="M361" i="1" s="1"/>
  <c r="N361" i="1" s="1"/>
  <c r="O361" i="1" s="1"/>
  <c r="Q361" i="1" s="1"/>
  <c r="B361" i="1" s="1"/>
  <c r="K362" i="1"/>
  <c r="I427" i="1"/>
  <c r="G428" i="1"/>
  <c r="C416" i="1" l="1"/>
  <c r="P430" i="1"/>
  <c r="R430" i="1" s="1"/>
  <c r="S430" i="1" s="1"/>
  <c r="T430" i="1"/>
  <c r="H430" i="1"/>
  <c r="U430" i="1"/>
  <c r="A431" i="1"/>
  <c r="D431" i="1" s="1"/>
  <c r="E431" i="1" s="1"/>
  <c r="F430" i="1"/>
  <c r="L362" i="1"/>
  <c r="M362" i="1" s="1"/>
  <c r="N362" i="1" s="1"/>
  <c r="O362" i="1" s="1"/>
  <c r="Q362" i="1" s="1"/>
  <c r="B362" i="1" s="1"/>
  <c r="K363" i="1"/>
  <c r="I428" i="1"/>
  <c r="G429" i="1"/>
  <c r="C417" i="1" l="1"/>
  <c r="T431" i="1"/>
  <c r="A432" i="1"/>
  <c r="D432" i="1" s="1"/>
  <c r="E432" i="1" s="1"/>
  <c r="P431" i="1"/>
  <c r="R431" i="1" s="1"/>
  <c r="S431" i="1" s="1"/>
  <c r="U431" i="1"/>
  <c r="F431" i="1"/>
  <c r="L363" i="1"/>
  <c r="M363" i="1" s="1"/>
  <c r="N363" i="1" s="1"/>
  <c r="O363" i="1" s="1"/>
  <c r="Q363" i="1" s="1"/>
  <c r="B363" i="1" s="1"/>
  <c r="K364" i="1"/>
  <c r="I429" i="1"/>
  <c r="G430" i="1"/>
  <c r="H431" i="1" s="1"/>
  <c r="C418" i="1" l="1"/>
  <c r="T432" i="1"/>
  <c r="H432" i="1"/>
  <c r="U432" i="1"/>
  <c r="P432" i="1"/>
  <c r="R432" i="1" s="1"/>
  <c r="S432" i="1" s="1"/>
  <c r="A433" i="1"/>
  <c r="D433" i="1" s="1"/>
  <c r="E433" i="1" s="1"/>
  <c r="F432" i="1"/>
  <c r="L364" i="1"/>
  <c r="M364" i="1" s="1"/>
  <c r="N364" i="1" s="1"/>
  <c r="O364" i="1" s="1"/>
  <c r="Q364" i="1" s="1"/>
  <c r="B364" i="1" s="1"/>
  <c r="K365" i="1"/>
  <c r="I430" i="1"/>
  <c r="G431" i="1"/>
  <c r="C419" i="1" l="1"/>
  <c r="T433" i="1"/>
  <c r="P433" i="1"/>
  <c r="R433" i="1" s="1"/>
  <c r="S433" i="1" s="1"/>
  <c r="A434" i="1"/>
  <c r="D434" i="1" s="1"/>
  <c r="E434" i="1" s="1"/>
  <c r="U433" i="1"/>
  <c r="F433" i="1"/>
  <c r="L365" i="1"/>
  <c r="M365" i="1" s="1"/>
  <c r="N365" i="1" s="1"/>
  <c r="O365" i="1" s="1"/>
  <c r="Q365" i="1" s="1"/>
  <c r="B365" i="1" s="1"/>
  <c r="K366" i="1"/>
  <c r="I431" i="1"/>
  <c r="G432" i="1"/>
  <c r="H433" i="1" s="1"/>
  <c r="C420" i="1" l="1"/>
  <c r="T434" i="1"/>
  <c r="H434" i="1"/>
  <c r="U434" i="1"/>
  <c r="A435" i="1"/>
  <c r="D435" i="1" s="1"/>
  <c r="E435" i="1" s="1"/>
  <c r="P434" i="1"/>
  <c r="R434" i="1" s="1"/>
  <c r="S434" i="1" s="1"/>
  <c r="F434" i="1"/>
  <c r="L366" i="1"/>
  <c r="M366" i="1" s="1"/>
  <c r="N366" i="1" s="1"/>
  <c r="O366" i="1" s="1"/>
  <c r="Q366" i="1" s="1"/>
  <c r="B366" i="1" s="1"/>
  <c r="K367" i="1"/>
  <c r="I432" i="1"/>
  <c r="G433" i="1"/>
  <c r="C421" i="1" l="1"/>
  <c r="U435" i="1"/>
  <c r="T435" i="1"/>
  <c r="A436" i="1"/>
  <c r="D436" i="1" s="1"/>
  <c r="E436" i="1" s="1"/>
  <c r="P435" i="1"/>
  <c r="R435" i="1" s="1"/>
  <c r="S435" i="1" s="1"/>
  <c r="H435" i="1"/>
  <c r="F435" i="1"/>
  <c r="L367" i="1"/>
  <c r="M367" i="1" s="1"/>
  <c r="N367" i="1" s="1"/>
  <c r="O367" i="1" s="1"/>
  <c r="Q367" i="1" s="1"/>
  <c r="B367" i="1" s="1"/>
  <c r="K368" i="1"/>
  <c r="I433" i="1"/>
  <c r="G434" i="1"/>
  <c r="C422" i="1" l="1"/>
  <c r="H436" i="1"/>
  <c r="P436" i="1"/>
  <c r="R436" i="1" s="1"/>
  <c r="S436" i="1" s="1"/>
  <c r="T436" i="1"/>
  <c r="U436" i="1"/>
  <c r="A437" i="1"/>
  <c r="D437" i="1" s="1"/>
  <c r="E437" i="1" s="1"/>
  <c r="F436" i="1"/>
  <c r="L368" i="1"/>
  <c r="M368" i="1" s="1"/>
  <c r="N368" i="1" s="1"/>
  <c r="O368" i="1" s="1"/>
  <c r="Q368" i="1" s="1"/>
  <c r="B368" i="1" s="1"/>
  <c r="K369" i="1"/>
  <c r="I434" i="1"/>
  <c r="G435" i="1"/>
  <c r="C423" i="1" l="1"/>
  <c r="H437" i="1"/>
  <c r="T437" i="1"/>
  <c r="P437" i="1"/>
  <c r="R437" i="1" s="1"/>
  <c r="S437" i="1" s="1"/>
  <c r="A438" i="1"/>
  <c r="U437" i="1"/>
  <c r="F437" i="1"/>
  <c r="L369" i="1"/>
  <c r="M369" i="1" s="1"/>
  <c r="N369" i="1" s="1"/>
  <c r="O369" i="1" s="1"/>
  <c r="Q369" i="1" s="1"/>
  <c r="B369" i="1" s="1"/>
  <c r="K370" i="1"/>
  <c r="I435" i="1"/>
  <c r="G436" i="1"/>
  <c r="D438" i="1" l="1"/>
  <c r="E438" i="1" s="1"/>
  <c r="F438" i="1" s="1"/>
  <c r="C424" i="1"/>
  <c r="T438" i="1"/>
  <c r="A439" i="1"/>
  <c r="P438" i="1"/>
  <c r="H438" i="1"/>
  <c r="U438" i="1"/>
  <c r="L370" i="1"/>
  <c r="M370" i="1" s="1"/>
  <c r="N370" i="1" s="1"/>
  <c r="O370" i="1" s="1"/>
  <c r="Q370" i="1" s="1"/>
  <c r="B370" i="1" s="1"/>
  <c r="K371" i="1"/>
  <c r="I436" i="1"/>
  <c r="G437" i="1"/>
  <c r="C425" i="1" l="1"/>
  <c r="L371" i="1"/>
  <c r="M371" i="1" s="1"/>
  <c r="N371" i="1" s="1"/>
  <c r="O371" i="1" s="1"/>
  <c r="Q371" i="1" s="1"/>
  <c r="B371" i="1" s="1"/>
  <c r="K372" i="1"/>
  <c r="I437" i="1"/>
  <c r="G438" i="1"/>
  <c r="C426" i="1" l="1"/>
  <c r="L372" i="1"/>
  <c r="M372" i="1" s="1"/>
  <c r="N372" i="1" s="1"/>
  <c r="O372" i="1" s="1"/>
  <c r="Q372" i="1" s="1"/>
  <c r="B372" i="1" s="1"/>
  <c r="K373" i="1"/>
  <c r="I438" i="1"/>
  <c r="C427" i="1" l="1"/>
  <c r="L373" i="1"/>
  <c r="M373" i="1" s="1"/>
  <c r="N373" i="1" s="1"/>
  <c r="O373" i="1" s="1"/>
  <c r="Q373" i="1" s="1"/>
  <c r="B373" i="1" s="1"/>
  <c r="K374" i="1"/>
  <c r="C428" i="1" l="1"/>
  <c r="L374" i="1"/>
  <c r="M374" i="1" s="1"/>
  <c r="N374" i="1" s="1"/>
  <c r="O374" i="1" s="1"/>
  <c r="Q374" i="1" s="1"/>
  <c r="B374" i="1" s="1"/>
  <c r="K375" i="1"/>
  <c r="C429" i="1" l="1"/>
  <c r="L375" i="1"/>
  <c r="M375" i="1" s="1"/>
  <c r="N375" i="1" s="1"/>
  <c r="O375" i="1" s="1"/>
  <c r="Q375" i="1" s="1"/>
  <c r="B375" i="1" s="1"/>
  <c r="K376" i="1"/>
  <c r="C430" i="1" l="1"/>
  <c r="L376" i="1"/>
  <c r="M376" i="1" s="1"/>
  <c r="N376" i="1" s="1"/>
  <c r="O376" i="1" s="1"/>
  <c r="Q376" i="1" s="1"/>
  <c r="B376" i="1" s="1"/>
  <c r="K377" i="1"/>
  <c r="C431" i="1" l="1"/>
  <c r="L377" i="1"/>
  <c r="M377" i="1" s="1"/>
  <c r="N377" i="1" s="1"/>
  <c r="O377" i="1" s="1"/>
  <c r="Q377" i="1" s="1"/>
  <c r="B377" i="1" s="1"/>
  <c r="K378" i="1"/>
  <c r="C432" i="1" l="1"/>
  <c r="L378" i="1"/>
  <c r="M378" i="1" s="1"/>
  <c r="N378" i="1" s="1"/>
  <c r="O378" i="1" s="1"/>
  <c r="Q378" i="1" s="1"/>
  <c r="B378" i="1" s="1"/>
  <c r="K379" i="1"/>
  <c r="C433" i="1" l="1"/>
  <c r="L379" i="1"/>
  <c r="M379" i="1" s="1"/>
  <c r="N379" i="1" s="1"/>
  <c r="O379" i="1" s="1"/>
  <c r="Q379" i="1" s="1"/>
  <c r="B379" i="1" s="1"/>
  <c r="K380" i="1"/>
  <c r="C434" i="1" l="1"/>
  <c r="L380" i="1"/>
  <c r="M380" i="1" s="1"/>
  <c r="N380" i="1" s="1"/>
  <c r="O380" i="1" s="1"/>
  <c r="Q380" i="1" s="1"/>
  <c r="B380" i="1" s="1"/>
  <c r="K381" i="1"/>
  <c r="C435" i="1" l="1"/>
  <c r="L381" i="1"/>
  <c r="M381" i="1" s="1"/>
  <c r="N381" i="1" s="1"/>
  <c r="O381" i="1" s="1"/>
  <c r="Q381" i="1" s="1"/>
  <c r="B381" i="1" s="1"/>
  <c r="K382" i="1"/>
  <c r="C436" i="1" l="1"/>
  <c r="L382" i="1"/>
  <c r="M382" i="1" s="1"/>
  <c r="N382" i="1" s="1"/>
  <c r="O382" i="1" s="1"/>
  <c r="Q382" i="1" s="1"/>
  <c r="B382" i="1" s="1"/>
  <c r="K383" i="1"/>
  <c r="C437" i="1" l="1"/>
  <c r="L383" i="1"/>
  <c r="M383" i="1" s="1"/>
  <c r="N383" i="1" s="1"/>
  <c r="O383" i="1" s="1"/>
  <c r="Q383" i="1" s="1"/>
  <c r="B383" i="1" s="1"/>
  <c r="K384" i="1"/>
  <c r="C438" i="1" l="1"/>
  <c r="S438" i="1" s="1"/>
  <c r="L384" i="1"/>
  <c r="M384" i="1" s="1"/>
  <c r="N384" i="1" s="1"/>
  <c r="O384" i="1" s="1"/>
  <c r="Q384" i="1" s="1"/>
  <c r="B384" i="1" s="1"/>
  <c r="K385" i="1"/>
  <c r="C439" i="1" l="1"/>
  <c r="L385" i="1"/>
  <c r="M385" i="1" s="1"/>
  <c r="N385" i="1" s="1"/>
  <c r="O385" i="1" s="1"/>
  <c r="Q385" i="1" s="1"/>
  <c r="B385" i="1" s="1"/>
  <c r="K386" i="1"/>
  <c r="L386" i="1" l="1"/>
  <c r="M386" i="1" s="1"/>
  <c r="N386" i="1" s="1"/>
  <c r="O386" i="1" s="1"/>
  <c r="Q386" i="1" s="1"/>
  <c r="B386" i="1" s="1"/>
  <c r="K387" i="1"/>
  <c r="L387" i="1" l="1"/>
  <c r="M387" i="1" s="1"/>
  <c r="N387" i="1" s="1"/>
  <c r="O387" i="1" s="1"/>
  <c r="Q387" i="1" s="1"/>
  <c r="B387" i="1" s="1"/>
  <c r="K388" i="1"/>
  <c r="L388" i="1" l="1"/>
  <c r="M388" i="1" s="1"/>
  <c r="N388" i="1" s="1"/>
  <c r="O388" i="1" s="1"/>
  <c r="Q388" i="1" s="1"/>
  <c r="B388" i="1" s="1"/>
  <c r="K389" i="1"/>
  <c r="L389" i="1" l="1"/>
  <c r="M389" i="1" s="1"/>
  <c r="N389" i="1" s="1"/>
  <c r="O389" i="1" s="1"/>
  <c r="Q389" i="1" s="1"/>
  <c r="B389" i="1" s="1"/>
  <c r="K390" i="1"/>
  <c r="L390" i="1" l="1"/>
  <c r="M390" i="1" s="1"/>
  <c r="N390" i="1" s="1"/>
  <c r="O390" i="1" s="1"/>
  <c r="Q390" i="1" s="1"/>
  <c r="B390" i="1" s="1"/>
  <c r="K391" i="1"/>
  <c r="L391" i="1" l="1"/>
  <c r="M391" i="1" s="1"/>
  <c r="N391" i="1" s="1"/>
  <c r="O391" i="1" s="1"/>
  <c r="Q391" i="1" s="1"/>
  <c r="B391" i="1" s="1"/>
  <c r="K392" i="1"/>
  <c r="L392" i="1" l="1"/>
  <c r="M392" i="1" s="1"/>
  <c r="N392" i="1" s="1"/>
  <c r="O392" i="1" s="1"/>
  <c r="Q392" i="1" s="1"/>
  <c r="B392" i="1" s="1"/>
  <c r="K393" i="1"/>
  <c r="L393" i="1" l="1"/>
  <c r="M393" i="1" s="1"/>
  <c r="N393" i="1" s="1"/>
  <c r="O393" i="1" s="1"/>
  <c r="Q393" i="1" s="1"/>
  <c r="B393" i="1" s="1"/>
  <c r="K394" i="1"/>
  <c r="L394" i="1" l="1"/>
  <c r="M394" i="1" s="1"/>
  <c r="N394" i="1" s="1"/>
  <c r="O394" i="1" s="1"/>
  <c r="Q394" i="1" s="1"/>
  <c r="B394" i="1" s="1"/>
  <c r="K395" i="1"/>
  <c r="L395" i="1" l="1"/>
  <c r="M395" i="1" s="1"/>
  <c r="N395" i="1" s="1"/>
  <c r="O395" i="1" s="1"/>
  <c r="Q395" i="1" s="1"/>
  <c r="B395" i="1" s="1"/>
  <c r="K396" i="1"/>
  <c r="L396" i="1" l="1"/>
  <c r="M396" i="1" s="1"/>
  <c r="N396" i="1" s="1"/>
  <c r="O396" i="1" s="1"/>
  <c r="Q396" i="1" s="1"/>
  <c r="B396" i="1" s="1"/>
  <c r="K397" i="1"/>
  <c r="L397" i="1" l="1"/>
  <c r="M397" i="1" s="1"/>
  <c r="N397" i="1" s="1"/>
  <c r="O397" i="1" s="1"/>
  <c r="Q397" i="1" s="1"/>
  <c r="B397" i="1" s="1"/>
  <c r="K398" i="1"/>
  <c r="L398" i="1" l="1"/>
  <c r="M398" i="1" s="1"/>
  <c r="N398" i="1" s="1"/>
  <c r="O398" i="1" s="1"/>
  <c r="Q398" i="1" s="1"/>
  <c r="B398" i="1" s="1"/>
  <c r="K399" i="1"/>
  <c r="L399" i="1" l="1"/>
  <c r="M399" i="1" s="1"/>
  <c r="N399" i="1" s="1"/>
  <c r="O399" i="1" s="1"/>
  <c r="Q399" i="1" s="1"/>
  <c r="B399" i="1" s="1"/>
  <c r="K400" i="1"/>
  <c r="L400" i="1" l="1"/>
  <c r="M400" i="1" s="1"/>
  <c r="N400" i="1" s="1"/>
  <c r="O400" i="1" s="1"/>
  <c r="Q400" i="1" s="1"/>
  <c r="B400" i="1" s="1"/>
  <c r="K401" i="1"/>
  <c r="L401" i="1" l="1"/>
  <c r="M401" i="1" s="1"/>
  <c r="N401" i="1" s="1"/>
  <c r="O401" i="1" s="1"/>
  <c r="Q401" i="1" s="1"/>
  <c r="B401" i="1" s="1"/>
  <c r="K402" i="1"/>
  <c r="L402" i="1" l="1"/>
  <c r="M402" i="1" s="1"/>
  <c r="N402" i="1" s="1"/>
  <c r="O402" i="1" s="1"/>
  <c r="Q402" i="1" s="1"/>
  <c r="B402" i="1" s="1"/>
  <c r="K403" i="1"/>
  <c r="L403" i="1" l="1"/>
  <c r="M403" i="1" s="1"/>
  <c r="N403" i="1" s="1"/>
  <c r="O403" i="1" s="1"/>
  <c r="Q403" i="1" s="1"/>
  <c r="B403" i="1" s="1"/>
  <c r="K404" i="1"/>
  <c r="L404" i="1" l="1"/>
  <c r="M404" i="1" s="1"/>
  <c r="N404" i="1" s="1"/>
  <c r="O404" i="1" s="1"/>
  <c r="Q404" i="1" s="1"/>
  <c r="B404" i="1" s="1"/>
  <c r="K405" i="1"/>
  <c r="L405" i="1" l="1"/>
  <c r="M405" i="1" s="1"/>
  <c r="N405" i="1" s="1"/>
  <c r="O405" i="1" s="1"/>
  <c r="Q405" i="1" s="1"/>
  <c r="B405" i="1" s="1"/>
  <c r="K406" i="1"/>
  <c r="L406" i="1" l="1"/>
  <c r="M406" i="1" s="1"/>
  <c r="N406" i="1" s="1"/>
  <c r="O406" i="1" s="1"/>
  <c r="Q406" i="1" s="1"/>
  <c r="B406" i="1" s="1"/>
  <c r="K407" i="1"/>
  <c r="L407" i="1" l="1"/>
  <c r="M407" i="1" s="1"/>
  <c r="N407" i="1" s="1"/>
  <c r="O407" i="1" s="1"/>
  <c r="Q407" i="1" s="1"/>
  <c r="B407" i="1" s="1"/>
  <c r="K408" i="1"/>
  <c r="L408" i="1" l="1"/>
  <c r="M408" i="1" s="1"/>
  <c r="N408" i="1" s="1"/>
  <c r="O408" i="1" s="1"/>
  <c r="Q408" i="1" s="1"/>
  <c r="B408" i="1" s="1"/>
  <c r="K409" i="1"/>
  <c r="L409" i="1" l="1"/>
  <c r="M409" i="1" s="1"/>
  <c r="N409" i="1" s="1"/>
  <c r="O409" i="1" s="1"/>
  <c r="Q409" i="1" s="1"/>
  <c r="B409" i="1" s="1"/>
  <c r="K410" i="1"/>
  <c r="L410" i="1" l="1"/>
  <c r="M410" i="1" s="1"/>
  <c r="N410" i="1" s="1"/>
  <c r="O410" i="1" s="1"/>
  <c r="Q410" i="1" s="1"/>
  <c r="B410" i="1" s="1"/>
  <c r="K411" i="1"/>
  <c r="L411" i="1" l="1"/>
  <c r="M411" i="1" s="1"/>
  <c r="N411" i="1" s="1"/>
  <c r="O411" i="1" s="1"/>
  <c r="Q411" i="1" s="1"/>
  <c r="B411" i="1" s="1"/>
  <c r="K412" i="1"/>
  <c r="L412" i="1" l="1"/>
  <c r="M412" i="1" s="1"/>
  <c r="N412" i="1" s="1"/>
  <c r="O412" i="1" s="1"/>
  <c r="Q412" i="1" s="1"/>
  <c r="B412" i="1" s="1"/>
  <c r="K413" i="1"/>
  <c r="L413" i="1" l="1"/>
  <c r="M413" i="1" s="1"/>
  <c r="N413" i="1" s="1"/>
  <c r="O413" i="1" s="1"/>
  <c r="Q413" i="1" s="1"/>
  <c r="B413" i="1" s="1"/>
  <c r="K414" i="1"/>
  <c r="L414" i="1" l="1"/>
  <c r="M414" i="1" s="1"/>
  <c r="N414" i="1" s="1"/>
  <c r="O414" i="1" s="1"/>
  <c r="Q414" i="1" s="1"/>
  <c r="B414" i="1" s="1"/>
  <c r="K415" i="1"/>
  <c r="L415" i="1" l="1"/>
  <c r="M415" i="1" s="1"/>
  <c r="N415" i="1" s="1"/>
  <c r="O415" i="1" s="1"/>
  <c r="Q415" i="1" s="1"/>
  <c r="B415" i="1" s="1"/>
  <c r="K416" i="1"/>
  <c r="L416" i="1" l="1"/>
  <c r="M416" i="1" s="1"/>
  <c r="N416" i="1" s="1"/>
  <c r="O416" i="1" s="1"/>
  <c r="Q416" i="1" s="1"/>
  <c r="B416" i="1" s="1"/>
  <c r="K417" i="1"/>
  <c r="L417" i="1" l="1"/>
  <c r="M417" i="1" s="1"/>
  <c r="N417" i="1" s="1"/>
  <c r="O417" i="1" s="1"/>
  <c r="Q417" i="1" s="1"/>
  <c r="B417" i="1" s="1"/>
  <c r="K418" i="1"/>
  <c r="L418" i="1" l="1"/>
  <c r="M418" i="1" s="1"/>
  <c r="N418" i="1" s="1"/>
  <c r="O418" i="1" s="1"/>
  <c r="Q418" i="1" s="1"/>
  <c r="B418" i="1" s="1"/>
  <c r="K419" i="1"/>
  <c r="L419" i="1" l="1"/>
  <c r="M419" i="1" s="1"/>
  <c r="N419" i="1" s="1"/>
  <c r="O419" i="1" s="1"/>
  <c r="Q419" i="1" s="1"/>
  <c r="B419" i="1" s="1"/>
  <c r="K420" i="1"/>
  <c r="L420" i="1" l="1"/>
  <c r="M420" i="1" s="1"/>
  <c r="N420" i="1" s="1"/>
  <c r="O420" i="1" s="1"/>
  <c r="Q420" i="1" s="1"/>
  <c r="B420" i="1" s="1"/>
  <c r="K421" i="1"/>
  <c r="L421" i="1" l="1"/>
  <c r="M421" i="1" s="1"/>
  <c r="N421" i="1" s="1"/>
  <c r="O421" i="1" s="1"/>
  <c r="Q421" i="1" s="1"/>
  <c r="B421" i="1" s="1"/>
  <c r="K422" i="1"/>
  <c r="L422" i="1" l="1"/>
  <c r="M422" i="1" s="1"/>
  <c r="N422" i="1" s="1"/>
  <c r="O422" i="1" s="1"/>
  <c r="Q422" i="1" s="1"/>
  <c r="B422" i="1" s="1"/>
  <c r="K423" i="1"/>
  <c r="L423" i="1" l="1"/>
  <c r="M423" i="1" s="1"/>
  <c r="N423" i="1" s="1"/>
  <c r="O423" i="1" s="1"/>
  <c r="Q423" i="1" s="1"/>
  <c r="B423" i="1" s="1"/>
  <c r="K424" i="1"/>
  <c r="L424" i="1" l="1"/>
  <c r="M424" i="1" s="1"/>
  <c r="N424" i="1" s="1"/>
  <c r="O424" i="1" s="1"/>
  <c r="Q424" i="1" s="1"/>
  <c r="B424" i="1" s="1"/>
  <c r="K425" i="1"/>
  <c r="L425" i="1" l="1"/>
  <c r="M425" i="1" s="1"/>
  <c r="N425" i="1" s="1"/>
  <c r="O425" i="1" s="1"/>
  <c r="Q425" i="1" s="1"/>
  <c r="B425" i="1" s="1"/>
  <c r="K426" i="1"/>
  <c r="L426" i="1" l="1"/>
  <c r="M426" i="1" s="1"/>
  <c r="N426" i="1" s="1"/>
  <c r="O426" i="1" s="1"/>
  <c r="Q426" i="1" s="1"/>
  <c r="B426" i="1" s="1"/>
  <c r="K427" i="1"/>
  <c r="L427" i="1" l="1"/>
  <c r="M427" i="1" s="1"/>
  <c r="N427" i="1" s="1"/>
  <c r="O427" i="1" s="1"/>
  <c r="Q427" i="1" s="1"/>
  <c r="B427" i="1" s="1"/>
  <c r="K428" i="1"/>
  <c r="L428" i="1" l="1"/>
  <c r="M428" i="1" s="1"/>
  <c r="N428" i="1" s="1"/>
  <c r="O428" i="1" s="1"/>
  <c r="Q428" i="1" s="1"/>
  <c r="B428" i="1" s="1"/>
  <c r="K429" i="1"/>
  <c r="L429" i="1" l="1"/>
  <c r="M429" i="1" s="1"/>
  <c r="N429" i="1" s="1"/>
  <c r="O429" i="1" s="1"/>
  <c r="Q429" i="1" s="1"/>
  <c r="B429" i="1" s="1"/>
  <c r="K430" i="1"/>
  <c r="L430" i="1" l="1"/>
  <c r="M430" i="1" s="1"/>
  <c r="N430" i="1" s="1"/>
  <c r="O430" i="1" s="1"/>
  <c r="Q430" i="1" s="1"/>
  <c r="B430" i="1" s="1"/>
  <c r="K431" i="1"/>
  <c r="L431" i="1" l="1"/>
  <c r="M431" i="1" s="1"/>
  <c r="N431" i="1" s="1"/>
  <c r="O431" i="1" s="1"/>
  <c r="Q431" i="1" s="1"/>
  <c r="B431" i="1" s="1"/>
  <c r="K432" i="1"/>
  <c r="L432" i="1" l="1"/>
  <c r="M432" i="1" s="1"/>
  <c r="N432" i="1" s="1"/>
  <c r="O432" i="1" s="1"/>
  <c r="Q432" i="1" s="1"/>
  <c r="B432" i="1" s="1"/>
  <c r="K433" i="1"/>
  <c r="L433" i="1" l="1"/>
  <c r="M433" i="1" s="1"/>
  <c r="N433" i="1" s="1"/>
  <c r="O433" i="1" s="1"/>
  <c r="Q433" i="1" s="1"/>
  <c r="B433" i="1" s="1"/>
  <c r="K434" i="1"/>
  <c r="L434" i="1" l="1"/>
  <c r="M434" i="1" s="1"/>
  <c r="N434" i="1" s="1"/>
  <c r="O434" i="1" s="1"/>
  <c r="Q434" i="1" s="1"/>
  <c r="B434" i="1" s="1"/>
  <c r="K435" i="1"/>
  <c r="L435" i="1" l="1"/>
  <c r="M435" i="1" s="1"/>
  <c r="N435" i="1" s="1"/>
  <c r="O435" i="1" s="1"/>
  <c r="Q435" i="1" s="1"/>
  <c r="B435" i="1" s="1"/>
  <c r="K436" i="1"/>
  <c r="L436" i="1" l="1"/>
  <c r="M436" i="1" s="1"/>
  <c r="N436" i="1" s="1"/>
  <c r="O436" i="1" s="1"/>
  <c r="Q436" i="1" s="1"/>
  <c r="B436" i="1" s="1"/>
  <c r="K437" i="1"/>
  <c r="L437" i="1" l="1"/>
  <c r="M437" i="1" s="1"/>
  <c r="N437" i="1" s="1"/>
  <c r="O437" i="1" s="1"/>
  <c r="Q437" i="1" s="1"/>
  <c r="B437" i="1" s="1"/>
  <c r="K438" i="1"/>
  <c r="L438" i="1" l="1"/>
  <c r="M438" i="1" s="1"/>
  <c r="N438" i="1" s="1"/>
  <c r="O438" i="1" s="1"/>
  <c r="Q438" i="1" s="1"/>
  <c r="B438" i="1" s="1"/>
  <c r="B12" i="1" l="1"/>
</calcChain>
</file>

<file path=xl/sharedStrings.xml><?xml version="1.0" encoding="utf-8"?>
<sst xmlns="http://schemas.openxmlformats.org/spreadsheetml/2006/main" count="169" uniqueCount="87">
  <si>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</si>
  <si>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</si>
  <si>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</si>
  <si>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</si>
  <si>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</si>
  <si>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</si>
  <si>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</si>
  <si>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</si>
  <si>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</si>
  <si>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</si>
  <si>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</si>
  <si>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</si>
  <si>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</si>
  <si>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</si>
  <si>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</si>
  <si>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</si>
  <si>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</si>
  <si>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</si>
  <si>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</si>
  <si>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</si>
  <si>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</si>
  <si>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</si>
  <si>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</si>
  <si>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</si>
  <si>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</si>
  <si>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</si>
  <si>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</si>
  <si>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</si>
  <si>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</si>
  <si>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</si>
  <si>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</si>
  <si>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</si>
  <si>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</si>
  <si>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</si>
  <si>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</si>
  <si>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</si>
  <si>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</si>
  <si>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</si>
  <si>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</si>
  <si>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</si>
  <si>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</si>
  <si>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</si>
  <si>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</si>
  <si>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</si>
  <si>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</si>
  <si>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</si>
  <si>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</si>
  <si>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</si>
  <si>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</si>
  <si>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</si>
  <si>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</si>
  <si>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</si>
  <si>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</si>
  <si>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</si>
  <si>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</si>
  <si>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</si>
  <si>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</si>
  <si>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</si>
  <si>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</si>
  <si>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</si>
  <si>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</si>
  <si>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</si>
  <si>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</si>
  <si>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</si>
  <si>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</si>
  <si>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</si>
  <si>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</si>
  <si>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</si>
  <si>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</si>
  <si>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</si>
  <si>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</si>
  <si>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</si>
  <si>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</si>
  <si>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</si>
  <si>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</si>
  <si>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</si>
  <si>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</si>
  <si>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</si>
  <si>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</si>
  <si>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</si>
  <si>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VIRGO SECURITIZADORA S.A. - 86ª EMISSÃO DE CRA - 1ª SÉRIE - COAGRISOL - R$ 16.500.000,00</t>
  </si>
  <si>
    <t>DI +</t>
  </si>
  <si>
    <t>86ª EMI / 1ª SER</t>
  </si>
  <si>
    <t>VIRGO / COAGRISOL</t>
  </si>
  <si>
    <t>CRA021005LI</t>
  </si>
  <si>
    <t>[CRONOGRAMA]</t>
  </si>
  <si>
    <t>RESGATE ANTECIPADO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</si>
</sst>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  <xf numFmtId="0" fontId="21" fillId="7" borderId="0" applyNumberFormat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4" fillId="5" borderId="0" xfId="0" applyFont="1" applyFill="1"/>
    <xf numFmtId="0" fontId="13" fillId="5" borderId="0" xfId="0" applyFont="1" applyFill="1"/>
    <xf numFmtId="0" fontId="5" fillId="5" borderId="0" xfId="0" applyFont="1" applyFill="1" applyAlignment="1">
      <alignment horizontal="left"/>
    </xf>
    <xf numFmtId="14" fontId="16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/>
    </xf>
    <xf numFmtId="168" fontId="5" fillId="5" borderId="0" xfId="0" applyNumberFormat="1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  <xf numFmtId="10" fontId="14" fillId="5" borderId="0" xfId="0" applyNumberFormat="1" applyFont="1" applyFill="1" applyAlignment="1">
      <alignment horizontal="left"/>
    </xf>
    <xf numFmtId="0" fontId="20" fillId="6" borderId="0" xfId="0" applyFont="1" applyFill="1" applyAlignment="1">
      <alignment horizontal="center"/>
    </xf>
    <xf numFmtId="14" fontId="21" fillId="7" borderId="3" xfId="3" applyNumberFormat="1" applyBorder="1" applyAlignment="1">
      <alignment horizontal="center"/>
    </xf>
    <xf numFmtId="167" fontId="21" fillId="7" borderId="0" xfId="3" applyNumberFormat="1" applyAlignment="1">
      <alignment horizontal="center" vertical="center"/>
    </xf>
    <xf numFmtId="167" fontId="21" fillId="7" borderId="0" xfId="3" applyNumberFormat="1" applyAlignment="1">
      <alignment horizontal="center"/>
    </xf>
    <xf numFmtId="14" fontId="21" fillId="7" borderId="0" xfId="3" applyNumberFormat="1" applyAlignment="1">
      <alignment horizontal="center"/>
    </xf>
    <xf numFmtId="10" fontId="21" fillId="7" borderId="0" xfId="3" applyNumberFormat="1" applyAlignment="1">
      <alignment horizontal="center"/>
    </xf>
    <xf numFmtId="177" fontId="21" fillId="7" borderId="0" xfId="3" applyNumberFormat="1" applyAlignment="1">
      <alignment horizontal="center"/>
    </xf>
    <xf numFmtId="0" fontId="21" fillId="7" borderId="0" xfId="3" applyAlignment="1">
      <alignment horizontal="center"/>
    </xf>
    <xf numFmtId="3" fontId="21" fillId="7" borderId="0" xfId="3" applyNumberFormat="1" applyAlignment="1">
      <alignment horizontal="center"/>
    </xf>
    <xf numFmtId="169" fontId="21" fillId="7" borderId="0" xfId="3" applyNumberFormat="1" applyAlignment="1">
      <alignment horizontal="center"/>
    </xf>
    <xf numFmtId="172" fontId="21" fillId="7" borderId="0" xfId="3" applyNumberFormat="1" applyAlignment="1">
      <alignment horizontal="center"/>
    </xf>
    <xf numFmtId="0" fontId="21" fillId="7" borderId="0" xfId="3" applyAlignment="1">
      <alignment horizontal="right"/>
    </xf>
    <xf numFmtId="4" fontId="21" fillId="7" borderId="0" xfId="3" applyNumberFormat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0</xdr:col>
      <xdr:colOff>952500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84982B7-B930-46B8-9805-A05B724377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2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21.5703125" style="8" bestFit="1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3"/>
      <c r="B1" s="136">
        <f ca="1">WORKDAY(TODAY(),1,$X$160:$X$544)</f>
        <v>45789</v>
      </c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37"/>
      <c r="Q1" s="94"/>
      <c r="R1" s="94"/>
      <c r="S1" s="95"/>
      <c r="T1" s="138"/>
      <c r="U1" s="139"/>
      <c r="V1" s="32"/>
      <c r="W1" s="32"/>
      <c r="X1" s="57" t="s">
        <v>0</v>
      </c>
      <c r="Y1" s="36"/>
      <c r="Z1" s="57" t="s">
        <v>85</v>
      </c>
      <c r="AA1" s="32"/>
      <c r="AB1" s="32"/>
      <c r="AC1" s="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40" t="s">
        <v>80</v>
      </c>
      <c r="C2" s="96"/>
      <c r="D2" s="97"/>
      <c r="E2" s="96"/>
      <c r="F2" s="141"/>
      <c r="G2" s="142"/>
      <c r="H2" s="142"/>
      <c r="I2" s="142"/>
      <c r="J2" s="143"/>
      <c r="K2" s="143"/>
      <c r="L2" s="96"/>
      <c r="M2" s="96"/>
      <c r="N2" s="96"/>
      <c r="O2" s="96"/>
      <c r="P2" s="144"/>
      <c r="Q2" s="96"/>
      <c r="R2" s="96"/>
      <c r="S2" s="145"/>
      <c r="T2" s="138"/>
      <c r="U2" s="139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46" t="s">
        <v>81</v>
      </c>
      <c r="C3" s="162">
        <v>4.4999999999999998E-2</v>
      </c>
      <c r="D3" s="96"/>
      <c r="E3" s="96"/>
      <c r="F3" s="141"/>
      <c r="G3" s="142"/>
      <c r="H3" s="142"/>
      <c r="I3" s="142"/>
      <c r="J3" s="143"/>
      <c r="K3" s="143"/>
      <c r="L3" s="96"/>
      <c r="M3" s="96"/>
      <c r="N3" s="96"/>
      <c r="O3" s="96"/>
      <c r="P3" s="144"/>
      <c r="Q3" s="96"/>
      <c r="R3" s="96"/>
      <c r="S3" s="145"/>
      <c r="T3" s="138"/>
      <c r="U3" s="139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4"/>
      <c r="B4" s="147"/>
      <c r="C4" s="96"/>
      <c r="D4" s="96"/>
      <c r="E4" s="96"/>
      <c r="F4" s="141"/>
      <c r="G4" s="142"/>
      <c r="H4" s="142"/>
      <c r="I4" s="142"/>
      <c r="J4" s="143"/>
      <c r="K4" s="143"/>
      <c r="L4" s="96"/>
      <c r="M4" s="96"/>
      <c r="N4" s="96"/>
      <c r="O4" s="96"/>
      <c r="P4" s="144"/>
      <c r="Q4" s="96"/>
      <c r="R4" s="96"/>
      <c r="S4" s="145"/>
      <c r="T4" s="138"/>
      <c r="U4" s="139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5" t="str">
        <f>IF(A4="Sim",VLOOKUP($B$1,$A$12:$U$4692,16),"")</f>
        <v/>
      </c>
      <c r="B5" s="148"/>
      <c r="C5" s="149"/>
      <c r="D5" s="150"/>
      <c r="E5" s="150"/>
      <c r="F5" s="151"/>
      <c r="G5" s="152"/>
      <c r="H5" s="152"/>
      <c r="I5" s="152"/>
      <c r="J5" s="153"/>
      <c r="K5" s="154"/>
      <c r="L5" s="155"/>
      <c r="M5" s="155"/>
      <c r="N5" s="156"/>
      <c r="O5" s="156"/>
      <c r="P5" s="157"/>
      <c r="Q5" s="158"/>
      <c r="R5" s="158"/>
      <c r="S5" s="159"/>
      <c r="T5" s="160"/>
      <c r="U5" s="161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98" t="s">
        <v>55</v>
      </c>
      <c r="B6" s="101" t="s">
        <v>59</v>
      </c>
      <c r="C6" s="101" t="s">
        <v>60</v>
      </c>
      <c r="D6" s="101" t="s">
        <v>61</v>
      </c>
      <c r="E6" s="101" t="s">
        <v>62</v>
      </c>
      <c r="F6" s="101" t="s">
        <v>63</v>
      </c>
      <c r="G6" s="101" t="s">
        <v>64</v>
      </c>
      <c r="H6" s="101" t="s">
        <v>65</v>
      </c>
      <c r="I6" s="101" t="s">
        <v>66</v>
      </c>
      <c r="J6" s="101" t="s">
        <v>67</v>
      </c>
      <c r="K6" s="101" t="s">
        <v>68</v>
      </c>
      <c r="L6" s="101" t="s">
        <v>69</v>
      </c>
      <c r="M6" s="101" t="s">
        <v>70</v>
      </c>
      <c r="N6" s="101" t="s">
        <v>71</v>
      </c>
      <c r="O6" s="101" t="s">
        <v>72</v>
      </c>
      <c r="P6" s="101" t="s">
        <v>73</v>
      </c>
      <c r="Q6" s="101" t="s">
        <v>74</v>
      </c>
      <c r="R6" s="101" t="s">
        <v>75</v>
      </c>
      <c r="S6" s="101" t="s">
        <v>76</v>
      </c>
      <c r="T6" s="101" t="s">
        <v>77</v>
      </c>
      <c r="U6" s="101" t="s">
        <v>78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02">
        <v>44558</v>
      </c>
      <c r="B7" s="120" t="s">
        <v>4</v>
      </c>
      <c r="C7" s="120" t="s">
        <v>5</v>
      </c>
      <c r="D7" s="121" t="s">
        <v>6</v>
      </c>
      <c r="E7" s="121" t="s">
        <v>6</v>
      </c>
      <c r="F7" s="122" t="s">
        <v>6</v>
      </c>
      <c r="G7" s="121" t="s">
        <v>6</v>
      </c>
      <c r="H7" s="121" t="s">
        <v>6</v>
      </c>
      <c r="I7" s="121" t="s">
        <v>6</v>
      </c>
      <c r="J7" s="123" t="s">
        <v>7</v>
      </c>
      <c r="K7" s="123" t="s">
        <v>7</v>
      </c>
      <c r="L7" s="123" t="s">
        <v>7</v>
      </c>
      <c r="M7" s="123" t="s">
        <v>7</v>
      </c>
      <c r="N7" s="124" t="s">
        <v>7</v>
      </c>
      <c r="O7" s="125" t="s">
        <v>8</v>
      </c>
      <c r="P7" s="126" t="s">
        <v>9</v>
      </c>
      <c r="Q7" s="120" t="s">
        <v>10</v>
      </c>
      <c r="R7" s="127" t="s">
        <v>11</v>
      </c>
      <c r="S7" s="127" t="s">
        <v>11</v>
      </c>
      <c r="T7" s="128" t="s">
        <v>12</v>
      </c>
      <c r="U7" s="129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0" t="s">
        <v>56</v>
      </c>
      <c r="B8" s="120" t="s">
        <v>82</v>
      </c>
      <c r="C8" s="120" t="s">
        <v>13</v>
      </c>
      <c r="D8" s="130" t="s">
        <v>14</v>
      </c>
      <c r="E8" s="130" t="s">
        <v>14</v>
      </c>
      <c r="F8" s="131" t="s">
        <v>15</v>
      </c>
      <c r="G8" s="120" t="s">
        <v>15</v>
      </c>
      <c r="H8" s="120" t="s">
        <v>15</v>
      </c>
      <c r="I8" s="120" t="s">
        <v>15</v>
      </c>
      <c r="J8" s="132"/>
      <c r="K8" s="132" t="s">
        <v>3</v>
      </c>
      <c r="L8" s="133" t="s">
        <v>16</v>
      </c>
      <c r="M8" s="133" t="s">
        <v>16</v>
      </c>
      <c r="N8" s="125" t="s">
        <v>15</v>
      </c>
      <c r="O8" s="125" t="s">
        <v>17</v>
      </c>
      <c r="P8" s="126"/>
      <c r="Q8" s="120"/>
      <c r="R8" s="120"/>
      <c r="S8" s="127"/>
      <c r="T8" s="128" t="s">
        <v>18</v>
      </c>
      <c r="U8" s="129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02">
        <v>44559</v>
      </c>
      <c r="B9" s="163" t="s">
        <v>84</v>
      </c>
      <c r="C9" s="120"/>
      <c r="D9" s="130" t="s">
        <v>57</v>
      </c>
      <c r="E9" s="120"/>
      <c r="F9" s="131" t="s">
        <v>19</v>
      </c>
      <c r="G9" s="120" t="s">
        <v>20</v>
      </c>
      <c r="H9" s="120" t="s">
        <v>20</v>
      </c>
      <c r="I9" s="120" t="s">
        <v>20</v>
      </c>
      <c r="J9" s="132" t="s">
        <v>21</v>
      </c>
      <c r="K9" s="132" t="s">
        <v>22</v>
      </c>
      <c r="L9" s="133" t="s">
        <v>23</v>
      </c>
      <c r="M9" s="133" t="s">
        <v>23</v>
      </c>
      <c r="N9" s="125" t="s">
        <v>24</v>
      </c>
      <c r="O9" s="120" t="s">
        <v>20</v>
      </c>
      <c r="P9" s="126"/>
      <c r="Q9" s="120"/>
      <c r="R9" s="120"/>
      <c r="S9" s="127"/>
      <c r="T9" s="128" t="s">
        <v>25</v>
      </c>
      <c r="U9" s="129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98" t="s">
        <v>79</v>
      </c>
      <c r="B10" s="120" t="s">
        <v>83</v>
      </c>
      <c r="C10" s="120" t="s">
        <v>26</v>
      </c>
      <c r="D10" s="130" t="s">
        <v>27</v>
      </c>
      <c r="E10" s="130" t="s">
        <v>27</v>
      </c>
      <c r="F10" s="131" t="s">
        <v>28</v>
      </c>
      <c r="G10" s="120" t="s">
        <v>29</v>
      </c>
      <c r="H10" s="120" t="s">
        <v>30</v>
      </c>
      <c r="I10" s="120" t="s">
        <v>31</v>
      </c>
      <c r="J10" s="132" t="s">
        <v>32</v>
      </c>
      <c r="K10" s="132" t="s">
        <v>16</v>
      </c>
      <c r="L10" s="120" t="s">
        <v>33</v>
      </c>
      <c r="M10" s="120" t="s">
        <v>34</v>
      </c>
      <c r="N10" s="120" t="s">
        <v>35</v>
      </c>
      <c r="O10" s="125" t="s">
        <v>36</v>
      </c>
      <c r="P10" s="126"/>
      <c r="Q10" s="120" t="s">
        <v>37</v>
      </c>
      <c r="R10" s="120" t="s">
        <v>49</v>
      </c>
      <c r="S10" s="127"/>
      <c r="T10" s="128"/>
      <c r="U10" s="129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02">
        <v>46021</v>
      </c>
      <c r="B11" s="120" t="s">
        <v>46</v>
      </c>
      <c r="C11" s="120" t="s">
        <v>46</v>
      </c>
      <c r="D11" s="120"/>
      <c r="E11" s="132"/>
      <c r="F11" s="131"/>
      <c r="G11" s="134"/>
      <c r="H11" s="134" t="s">
        <v>47</v>
      </c>
      <c r="I11" s="134"/>
      <c r="J11" s="132"/>
      <c r="K11" s="132" t="s">
        <v>23</v>
      </c>
      <c r="L11" s="131"/>
      <c r="M11" s="131"/>
      <c r="N11" s="135"/>
      <c r="O11" s="135"/>
      <c r="P11" s="126"/>
      <c r="Q11" s="120" t="s">
        <v>46</v>
      </c>
      <c r="R11" s="129"/>
      <c r="S11" s="127" t="s">
        <v>46</v>
      </c>
      <c r="T11" s="128"/>
      <c r="U11" s="129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4.4999999999999998E-2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18">
        <f>A9</f>
        <v>44559</v>
      </c>
      <c r="B12" s="90">
        <f ca="1">IF(A12&lt;=TODAY(),C12+Q12,IF(AND(A12&gt;TODAY(),A12&lt;=$B$1),IF(VLOOKUP(TODAY(),$A$10:$E$5000,4,FALSE)=0,"n.d",C12+Q12),"n.d"))</f>
        <v>1000</v>
      </c>
      <c r="C12" s="119">
        <v>1000</v>
      </c>
      <c r="D12" s="63">
        <f>WORKDAY($A12,-3,$X$160:$X$544)</f>
        <v>44554</v>
      </c>
      <c r="E12" s="13">
        <f ca="1">IF(D12&lt;$B$1,VLOOKUP(D12,[1]DI!$A$4:$B$15000,2,FALSE),0)</f>
        <v>9.1499999999999998E-2</v>
      </c>
      <c r="F12" s="14">
        <f ca="1">ROUND(1+ROUND(((1+E12)^(1/252))-1,8),16)</f>
        <v>1.00034749</v>
      </c>
      <c r="G12" s="92">
        <v>1</v>
      </c>
      <c r="H12" s="92">
        <f>G12</f>
        <v>1</v>
      </c>
      <c r="I12" s="14">
        <f t="shared" ref="I12:I13" si="0">ROUND(G12/H12,8)</f>
        <v>1</v>
      </c>
      <c r="J12" s="116">
        <f>C3</f>
        <v>4.4999999999999998E-2</v>
      </c>
      <c r="K12" s="117">
        <f>AE160</f>
        <v>44559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44589</v>
      </c>
      <c r="V12" s="3"/>
      <c r="W12" s="19"/>
      <c r="X12" s="111">
        <v>0</v>
      </c>
      <c r="Y12" s="93">
        <f t="shared" ref="Y12:Y23" si="5">AE160</f>
        <v>44559</v>
      </c>
      <c r="Z12" s="115">
        <f>C12</f>
        <v>1000</v>
      </c>
      <c r="AA12" s="95"/>
      <c r="AB12" s="94"/>
      <c r="AC12" s="95"/>
      <c r="AD12" s="112"/>
      <c r="AE12" s="94"/>
      <c r="AF12" s="111">
        <v>0</v>
      </c>
      <c r="AG12" s="113" t="s">
        <v>58</v>
      </c>
      <c r="AH12" s="93">
        <f t="shared" ref="AH12:AH23" si="6">Y13</f>
        <v>44589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9">
        <f>WORKDAY($A12,1,$X$166:$X$544)</f>
        <v>44560</v>
      </c>
      <c r="B13" s="90">
        <f ca="1">IF(A13&lt;=TODAY(),C13+Q13,IF(AND(A13&gt;TODAY(),A13&lt;=$B$1),IF(VLOOKUP(TODAY(),$A$10:$E$5000,4,FALSE)=0,"n.d",C13+Q13),"n.d"))</f>
        <v>1000.52223599</v>
      </c>
      <c r="C13" s="14">
        <f t="shared" ref="C13:C76" si="7">(C12-S12)</f>
        <v>1000</v>
      </c>
      <c r="D13" s="63">
        <f t="shared" ref="D13:D76" si="8">WORKDAY($A13,-3,$X$160:$X$544)</f>
        <v>44557</v>
      </c>
      <c r="E13" s="61">
        <f ca="1">IF(D13&lt;$B$1,VLOOKUP(D13,[1]DI!$A$4:$B$15000,2,FALSE),0)</f>
        <v>9.1499999999999998E-2</v>
      </c>
      <c r="F13" s="14">
        <f t="shared" ref="F13:F76" ca="1" si="9">ROUND(1+ROUND(((1+E13)^(1/252))-1,8),16)</f>
        <v>1.00034749</v>
      </c>
      <c r="G13" s="92">
        <f ca="1">ROUND(F12*G12,16)</f>
        <v>1.00034749</v>
      </c>
      <c r="H13" s="92">
        <f t="shared" ref="H13:H76" si="10">IF(P12&gt;0,G12,H12)</f>
        <v>1</v>
      </c>
      <c r="I13" s="14">
        <f t="shared" ca="1" si="0"/>
        <v>1.00034749</v>
      </c>
      <c r="J13" s="13">
        <f t="shared" ref="J13:J76" si="11">J12</f>
        <v>4.4999999999999998E-2</v>
      </c>
      <c r="K13" s="29">
        <f t="shared" ref="K13:K76" si="12">IF(P12&gt;0,VLOOKUP(P12,X$12:AH$150,2),K12)</f>
        <v>44559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1"/>
        <v>1.000174685</v>
      </c>
      <c r="O13" s="12">
        <f t="shared" ca="1" si="2"/>
        <v>1.0005222359999999</v>
      </c>
      <c r="P13" s="17">
        <f t="shared" ref="P13:P76" si="15">IF(VLOOKUP(A13,Y$12:AF$150,8)=VLOOKUP(A12,Y$12:AF$150,8),0,VLOOKUP(A13,Y$12:AF$150,8))</f>
        <v>0</v>
      </c>
      <c r="Q13" s="14">
        <f t="shared" ca="1" si="3"/>
        <v>0.52223598999999998</v>
      </c>
      <c r="R13" s="20">
        <f t="shared" si="4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44589</v>
      </c>
      <c r="V13" s="3"/>
      <c r="W13" s="4"/>
      <c r="X13" s="111">
        <f t="shared" ref="X13:X60" si="19">X12+1</f>
        <v>1</v>
      </c>
      <c r="Y13" s="93">
        <f t="shared" si="5"/>
        <v>44589</v>
      </c>
      <c r="Z13" s="114">
        <f t="shared" ref="Z13:Z23" si="20">(Z12-AC13)</f>
        <v>1000</v>
      </c>
      <c r="AA13" s="94">
        <f t="shared" ref="AA13:AA23" si="21">NETWORKDAYS(Y12,Y13,X$160:X$444)-1</f>
        <v>22</v>
      </c>
      <c r="AB13" s="114">
        <f t="shared" ref="AB13:AB23" si="22">TRUNC((ROUND(((1+AB$11)^(AA13/252)),9)-1)*Z12,8)</f>
        <v>3.8501369900000002</v>
      </c>
      <c r="AC13" s="114">
        <f>TRUNC(Z12*AD13,8)</f>
        <v>0</v>
      </c>
      <c r="AD13" s="112">
        <v>0</v>
      </c>
      <c r="AE13" s="114">
        <f t="shared" ref="AE13:AE23" si="23">(AB13+AC13)</f>
        <v>3.8501369900000002</v>
      </c>
      <c r="AF13" s="111">
        <f t="shared" ref="AF13:AF60" si="24">AF12+1</f>
        <v>1</v>
      </c>
      <c r="AG13" s="113" t="s">
        <v>58</v>
      </c>
      <c r="AH13" s="93">
        <f t="shared" si="6"/>
        <v>44616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9">
        <f t="shared" ref="A14:A77" si="25">WORKDAY($A13,1,$X$166:$X$544)</f>
        <v>44561</v>
      </c>
      <c r="B14" s="90">
        <f t="shared" ref="B14:B77" ca="1" si="26">IF(A14&lt;=TODAY(),C14+Q14,IF(AND(A14&gt;TODAY(),A14&lt;=$B$1),IF(VLOOKUP(TODAY(),$A$10:$E$5000,4,FALSE)=0,"n.d",C14+Q14),"n.d"))</f>
        <v>1001.044744</v>
      </c>
      <c r="C14" s="14">
        <f t="shared" si="7"/>
        <v>1000</v>
      </c>
      <c r="D14" s="63">
        <f t="shared" si="8"/>
        <v>44558</v>
      </c>
      <c r="E14" s="61">
        <f ca="1">IF(D14&lt;$B$1,VLOOKUP(D14,[1]DI!$A$4:$B$15000,2,FALSE),0)</f>
        <v>9.1499999999999998E-2</v>
      </c>
      <c r="F14" s="14">
        <f t="shared" ca="1" si="9"/>
        <v>1.00034749</v>
      </c>
      <c r="G14" s="92">
        <f ca="1">ROUND(F13*G13,16)</f>
        <v>1.0006951007492999</v>
      </c>
      <c r="H14" s="92">
        <f t="shared" si="10"/>
        <v>1</v>
      </c>
      <c r="I14" s="14">
        <f t="shared" ref="I14:I77" ca="1" si="27">ROUND(G14/H14,8)</f>
        <v>1.0006950999999999</v>
      </c>
      <c r="J14" s="13">
        <f t="shared" si="11"/>
        <v>4.4999999999999998E-2</v>
      </c>
      <c r="K14" s="29">
        <f t="shared" si="12"/>
        <v>44559</v>
      </c>
      <c r="L14" s="2">
        <f t="shared" si="13"/>
        <v>2</v>
      </c>
      <c r="M14" s="17">
        <f t="shared" si="14"/>
        <v>2</v>
      </c>
      <c r="N14" s="12">
        <f t="shared" si="1"/>
        <v>1.000349401</v>
      </c>
      <c r="O14" s="12">
        <f t="shared" ca="1" si="2"/>
        <v>1.0010447440000001</v>
      </c>
      <c r="P14" s="17">
        <f t="shared" si="15"/>
        <v>0</v>
      </c>
      <c r="Q14" s="14">
        <f t="shared" ca="1" si="3"/>
        <v>1.0447439999999999</v>
      </c>
      <c r="R14" s="20">
        <f t="shared" si="4"/>
        <v>0</v>
      </c>
      <c r="S14" s="14">
        <f t="shared" si="16"/>
        <v>0</v>
      </c>
      <c r="T14" s="4" t="str">
        <f t="shared" si="17"/>
        <v>J=</v>
      </c>
      <c r="U14" s="29">
        <f t="shared" si="18"/>
        <v>44589</v>
      </c>
      <c r="V14" s="3"/>
      <c r="W14" s="4"/>
      <c r="X14" s="111">
        <f t="shared" si="19"/>
        <v>2</v>
      </c>
      <c r="Y14" s="93">
        <f t="shared" si="5"/>
        <v>44616</v>
      </c>
      <c r="Z14" s="114">
        <f t="shared" si="20"/>
        <v>1000</v>
      </c>
      <c r="AA14" s="94">
        <f t="shared" si="21"/>
        <v>19</v>
      </c>
      <c r="AB14" s="114">
        <f t="shared" si="22"/>
        <v>3.3242469899999998</v>
      </c>
      <c r="AC14" s="114">
        <f t="shared" ref="AC14:AC23" si="28">TRUNC(Z13*AD14,8)</f>
        <v>0</v>
      </c>
      <c r="AD14" s="112">
        <v>0</v>
      </c>
      <c r="AE14" s="114">
        <f t="shared" si="23"/>
        <v>3.3242469899999998</v>
      </c>
      <c r="AF14" s="111">
        <f t="shared" si="24"/>
        <v>2</v>
      </c>
      <c r="AG14" s="113" t="s">
        <v>58</v>
      </c>
      <c r="AH14" s="93">
        <f t="shared" si="6"/>
        <v>44650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9">
        <f t="shared" si="25"/>
        <v>44564</v>
      </c>
      <c r="B15" s="90">
        <f t="shared" ca="1" si="26"/>
        <v>1001.567525</v>
      </c>
      <c r="C15" s="14">
        <f t="shared" si="7"/>
        <v>1000</v>
      </c>
      <c r="D15" s="63">
        <f t="shared" si="8"/>
        <v>44559</v>
      </c>
      <c r="E15" s="61">
        <f ca="1">IF(D15&lt;$B$1,VLOOKUP(D15,[1]DI!$A$4:$B$15000,2,FALSE),0)</f>
        <v>9.1499999999999998E-2</v>
      </c>
      <c r="F15" s="14">
        <f t="shared" ca="1" si="9"/>
        <v>1.00034749</v>
      </c>
      <c r="G15" s="92">
        <f ca="1">ROUND(F14*G14,16)</f>
        <v>1.0010428322898599</v>
      </c>
      <c r="H15" s="92">
        <f t="shared" si="10"/>
        <v>1</v>
      </c>
      <c r="I15" s="14">
        <f t="shared" ca="1" si="27"/>
        <v>1.0010428300000001</v>
      </c>
      <c r="J15" s="13">
        <f t="shared" si="11"/>
        <v>4.4999999999999998E-2</v>
      </c>
      <c r="K15" s="29">
        <f t="shared" si="12"/>
        <v>44559</v>
      </c>
      <c r="L15" s="2">
        <f t="shared" si="13"/>
        <v>3</v>
      </c>
      <c r="M15" s="17">
        <f t="shared" si="14"/>
        <v>3</v>
      </c>
      <c r="N15" s="12">
        <f t="shared" si="1"/>
        <v>1.000524148</v>
      </c>
      <c r="O15" s="12">
        <f t="shared" ca="1" si="2"/>
        <v>1.001567525</v>
      </c>
      <c r="P15" s="17">
        <f t="shared" si="15"/>
        <v>0</v>
      </c>
      <c r="Q15" s="14">
        <f t="shared" ca="1" si="3"/>
        <v>1.5675250000000001</v>
      </c>
      <c r="R15" s="20">
        <f t="shared" si="4"/>
        <v>0</v>
      </c>
      <c r="S15" s="14">
        <f t="shared" si="16"/>
        <v>0</v>
      </c>
      <c r="T15" s="4" t="str">
        <f t="shared" si="17"/>
        <v>J=</v>
      </c>
      <c r="U15" s="29">
        <f t="shared" si="18"/>
        <v>44589</v>
      </c>
      <c r="V15" s="3"/>
      <c r="W15" s="4"/>
      <c r="X15" s="111">
        <f t="shared" si="19"/>
        <v>3</v>
      </c>
      <c r="Y15" s="93">
        <f t="shared" si="5"/>
        <v>44650</v>
      </c>
      <c r="Z15" s="114">
        <f t="shared" si="20"/>
        <v>1000</v>
      </c>
      <c r="AA15" s="94">
        <f t="shared" si="21"/>
        <v>22</v>
      </c>
      <c r="AB15" s="114">
        <f t="shared" si="22"/>
        <v>3.8501369900000002</v>
      </c>
      <c r="AC15" s="114">
        <f t="shared" si="28"/>
        <v>0</v>
      </c>
      <c r="AD15" s="112">
        <v>0</v>
      </c>
      <c r="AE15" s="114">
        <f t="shared" si="23"/>
        <v>3.8501369900000002</v>
      </c>
      <c r="AF15" s="111">
        <f t="shared" si="24"/>
        <v>3</v>
      </c>
      <c r="AG15" s="113" t="s">
        <v>58</v>
      </c>
      <c r="AH15" s="93">
        <f t="shared" si="6"/>
        <v>44679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9">
        <f t="shared" si="25"/>
        <v>44565</v>
      </c>
      <c r="B16" s="90">
        <f t="shared" ca="1" si="26"/>
        <v>1002.09057699</v>
      </c>
      <c r="C16" s="14">
        <f t="shared" si="7"/>
        <v>1000</v>
      </c>
      <c r="D16" s="63">
        <f t="shared" si="8"/>
        <v>44560</v>
      </c>
      <c r="E16" s="61">
        <f ca="1">IF(D16&lt;$B$1,VLOOKUP(D16,[1]DI!$A$4:$B$15000,2,FALSE),0)</f>
        <v>9.1499999999999998E-2</v>
      </c>
      <c r="F16" s="14">
        <f t="shared" ca="1" si="9"/>
        <v>1.00034749</v>
      </c>
      <c r="G16" s="92">
        <f t="shared" ref="G16:G79" ca="1" si="29">ROUND(F15*G15,16)</f>
        <v>1.00139068466365</v>
      </c>
      <c r="H16" s="92">
        <f t="shared" si="10"/>
        <v>1</v>
      </c>
      <c r="I16" s="14">
        <f t="shared" ca="1" si="27"/>
        <v>1.0013906800000001</v>
      </c>
      <c r="J16" s="13">
        <f t="shared" si="11"/>
        <v>4.4999999999999998E-2</v>
      </c>
      <c r="K16" s="29">
        <f t="shared" si="12"/>
        <v>44559</v>
      </c>
      <c r="L16" s="2">
        <f t="shared" si="13"/>
        <v>4</v>
      </c>
      <c r="M16" s="17">
        <f t="shared" si="14"/>
        <v>4</v>
      </c>
      <c r="N16" s="12">
        <f t="shared" si="1"/>
        <v>1.000698925</v>
      </c>
      <c r="O16" s="12">
        <f t="shared" ca="1" si="2"/>
        <v>1.0020905769999999</v>
      </c>
      <c r="P16" s="17">
        <f t="shared" si="15"/>
        <v>0</v>
      </c>
      <c r="Q16" s="14">
        <f t="shared" ca="1" si="3"/>
        <v>2.0905769900000002</v>
      </c>
      <c r="R16" s="20">
        <f t="shared" si="4"/>
        <v>0</v>
      </c>
      <c r="S16" s="14">
        <f t="shared" si="16"/>
        <v>0</v>
      </c>
      <c r="T16" s="4" t="str">
        <f t="shared" si="17"/>
        <v>J=</v>
      </c>
      <c r="U16" s="29">
        <f t="shared" si="18"/>
        <v>44589</v>
      </c>
      <c r="V16" s="3"/>
      <c r="W16" s="4"/>
      <c r="X16" s="111">
        <f t="shared" si="19"/>
        <v>4</v>
      </c>
      <c r="Y16" s="93">
        <f t="shared" si="5"/>
        <v>44679</v>
      </c>
      <c r="Z16" s="114">
        <f t="shared" si="20"/>
        <v>1000</v>
      </c>
      <c r="AA16" s="94">
        <f t="shared" si="21"/>
        <v>19</v>
      </c>
      <c r="AB16" s="114">
        <f t="shared" si="22"/>
        <v>3.3242469899999998</v>
      </c>
      <c r="AC16" s="114">
        <f t="shared" si="28"/>
        <v>0</v>
      </c>
      <c r="AD16" s="112">
        <v>0</v>
      </c>
      <c r="AE16" s="114">
        <f t="shared" si="23"/>
        <v>3.3242469899999998</v>
      </c>
      <c r="AF16" s="111">
        <f t="shared" si="24"/>
        <v>4</v>
      </c>
      <c r="AG16" s="113" t="s">
        <v>58</v>
      </c>
      <c r="AH16" s="93">
        <f t="shared" si="6"/>
        <v>44711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9">
        <f t="shared" si="25"/>
        <v>44566</v>
      </c>
      <c r="B17" s="90">
        <f t="shared" ca="1" si="26"/>
        <v>1002.613911</v>
      </c>
      <c r="C17" s="14">
        <f t="shared" si="7"/>
        <v>1000</v>
      </c>
      <c r="D17" s="63">
        <f t="shared" si="8"/>
        <v>44561</v>
      </c>
      <c r="E17" s="61">
        <f ca="1">IF(D17&lt;$B$1,VLOOKUP(D17,[1]DI!$A$4:$B$15000,2,FALSE),0)</f>
        <v>9.1499999999999998E-2</v>
      </c>
      <c r="F17" s="14">
        <f t="shared" ca="1" si="9"/>
        <v>1.00034749</v>
      </c>
      <c r="G17" s="92">
        <f t="shared" ca="1" si="29"/>
        <v>1.0017386579126599</v>
      </c>
      <c r="H17" s="92">
        <f t="shared" si="10"/>
        <v>1</v>
      </c>
      <c r="I17" s="14">
        <f t="shared" ca="1" si="27"/>
        <v>1.00173866</v>
      </c>
      <c r="J17" s="13">
        <f t="shared" si="11"/>
        <v>4.4999999999999998E-2</v>
      </c>
      <c r="K17" s="29">
        <f t="shared" si="12"/>
        <v>44559</v>
      </c>
      <c r="L17" s="2">
        <f t="shared" si="13"/>
        <v>5</v>
      </c>
      <c r="M17" s="17">
        <f t="shared" si="14"/>
        <v>5</v>
      </c>
      <c r="N17" s="12">
        <f t="shared" si="1"/>
        <v>1.0008737320000001</v>
      </c>
      <c r="O17" s="12">
        <f t="shared" ca="1" si="2"/>
        <v>1.0026139110000001</v>
      </c>
      <c r="P17" s="17">
        <f t="shared" si="15"/>
        <v>0</v>
      </c>
      <c r="Q17" s="14">
        <f t="shared" ca="1" si="3"/>
        <v>2.6139109999999999</v>
      </c>
      <c r="R17" s="20">
        <f t="shared" si="4"/>
        <v>0</v>
      </c>
      <c r="S17" s="14">
        <f t="shared" si="16"/>
        <v>0</v>
      </c>
      <c r="T17" s="4" t="str">
        <f t="shared" si="17"/>
        <v>J=</v>
      </c>
      <c r="U17" s="29">
        <f t="shared" si="18"/>
        <v>44589</v>
      </c>
      <c r="V17" s="3"/>
      <c r="W17" s="4"/>
      <c r="X17" s="111">
        <f t="shared" si="19"/>
        <v>5</v>
      </c>
      <c r="Y17" s="93">
        <f t="shared" si="5"/>
        <v>44711</v>
      </c>
      <c r="Z17" s="114">
        <f t="shared" si="20"/>
        <v>1000</v>
      </c>
      <c r="AA17" s="94">
        <f t="shared" si="21"/>
        <v>22</v>
      </c>
      <c r="AB17" s="114">
        <f t="shared" si="22"/>
        <v>3.8501369900000002</v>
      </c>
      <c r="AC17" s="114">
        <f t="shared" si="28"/>
        <v>0</v>
      </c>
      <c r="AD17" s="112">
        <v>0</v>
      </c>
      <c r="AE17" s="114">
        <f t="shared" si="23"/>
        <v>3.8501369900000002</v>
      </c>
      <c r="AF17" s="111">
        <f t="shared" si="24"/>
        <v>5</v>
      </c>
      <c r="AG17" s="113" t="s">
        <v>58</v>
      </c>
      <c r="AH17" s="93">
        <f t="shared" si="6"/>
        <v>44741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9">
        <f t="shared" si="25"/>
        <v>44567</v>
      </c>
      <c r="B18" s="90">
        <f t="shared" ca="1" si="26"/>
        <v>1003.137508</v>
      </c>
      <c r="C18" s="14">
        <f t="shared" si="7"/>
        <v>1000</v>
      </c>
      <c r="D18" s="63">
        <f t="shared" si="8"/>
        <v>44564</v>
      </c>
      <c r="E18" s="61">
        <f ca="1">IF(D18&lt;$B$1,VLOOKUP(D18,[1]DI!$A$4:$B$15000,2,FALSE),0)</f>
        <v>9.1499999999999998E-2</v>
      </c>
      <c r="F18" s="14">
        <f t="shared" ca="1" si="9"/>
        <v>1.00034749</v>
      </c>
      <c r="G18" s="92">
        <f t="shared" ca="1" si="29"/>
        <v>1.0020867520789001</v>
      </c>
      <c r="H18" s="92">
        <f t="shared" si="10"/>
        <v>1</v>
      </c>
      <c r="I18" s="14">
        <f t="shared" ca="1" si="27"/>
        <v>1.0020867499999999</v>
      </c>
      <c r="J18" s="13">
        <f t="shared" si="11"/>
        <v>4.4999999999999998E-2</v>
      </c>
      <c r="K18" s="29">
        <f t="shared" si="12"/>
        <v>44559</v>
      </c>
      <c r="L18" s="2">
        <f t="shared" si="13"/>
        <v>6</v>
      </c>
      <c r="M18" s="17">
        <f t="shared" si="14"/>
        <v>6</v>
      </c>
      <c r="N18" s="12">
        <f t="shared" si="1"/>
        <v>1.00104857</v>
      </c>
      <c r="O18" s="12">
        <f t="shared" ca="1" si="2"/>
        <v>1.003137508</v>
      </c>
      <c r="P18" s="17">
        <f t="shared" si="15"/>
        <v>0</v>
      </c>
      <c r="Q18" s="14">
        <f t="shared" ca="1" si="3"/>
        <v>3.137508</v>
      </c>
      <c r="R18" s="20">
        <f t="shared" si="4"/>
        <v>0</v>
      </c>
      <c r="S18" s="14">
        <f t="shared" si="16"/>
        <v>0</v>
      </c>
      <c r="T18" s="4" t="str">
        <f t="shared" si="17"/>
        <v>J=</v>
      </c>
      <c r="U18" s="29">
        <f t="shared" si="18"/>
        <v>44589</v>
      </c>
      <c r="V18" s="3"/>
      <c r="W18" s="4"/>
      <c r="X18" s="111">
        <f t="shared" si="19"/>
        <v>6</v>
      </c>
      <c r="Y18" s="93">
        <f t="shared" si="5"/>
        <v>44741</v>
      </c>
      <c r="Z18" s="114">
        <f t="shared" si="20"/>
        <v>1000</v>
      </c>
      <c r="AA18" s="94">
        <f t="shared" si="21"/>
        <v>21</v>
      </c>
      <c r="AB18" s="114">
        <f t="shared" si="22"/>
        <v>3.6748090000000002</v>
      </c>
      <c r="AC18" s="114">
        <f t="shared" si="28"/>
        <v>0</v>
      </c>
      <c r="AD18" s="112">
        <v>0</v>
      </c>
      <c r="AE18" s="114">
        <f t="shared" si="23"/>
        <v>3.6748090000000002</v>
      </c>
      <c r="AF18" s="111">
        <f t="shared" si="24"/>
        <v>6</v>
      </c>
      <c r="AG18" s="113" t="s">
        <v>58</v>
      </c>
      <c r="AH18" s="93">
        <f t="shared" si="6"/>
        <v>44770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9">
        <f t="shared" si="25"/>
        <v>44568</v>
      </c>
      <c r="B19" s="90">
        <f t="shared" ca="1" si="26"/>
        <v>1003.661388</v>
      </c>
      <c r="C19" s="14">
        <f t="shared" si="7"/>
        <v>1000</v>
      </c>
      <c r="D19" s="63">
        <f t="shared" si="8"/>
        <v>44565</v>
      </c>
      <c r="E19" s="61">
        <f ca="1">IF(D19&lt;$B$1,VLOOKUP(D19,[1]DI!$A$4:$B$15000,2,FALSE),0)</f>
        <v>9.1499999999999998E-2</v>
      </c>
      <c r="F19" s="14">
        <f t="shared" ca="1" si="9"/>
        <v>1.00034749</v>
      </c>
      <c r="G19" s="92">
        <f t="shared" ca="1" si="29"/>
        <v>1.00243496720438</v>
      </c>
      <c r="H19" s="92">
        <f t="shared" si="10"/>
        <v>1</v>
      </c>
      <c r="I19" s="14">
        <f t="shared" ca="1" si="27"/>
        <v>1.0024349699999999</v>
      </c>
      <c r="J19" s="13">
        <f t="shared" si="11"/>
        <v>4.4999999999999998E-2</v>
      </c>
      <c r="K19" s="29">
        <f t="shared" si="12"/>
        <v>44559</v>
      </c>
      <c r="L19" s="2">
        <f t="shared" si="13"/>
        <v>7</v>
      </c>
      <c r="M19" s="17">
        <f t="shared" si="14"/>
        <v>7</v>
      </c>
      <c r="N19" s="12">
        <f t="shared" si="1"/>
        <v>1.0012234390000001</v>
      </c>
      <c r="O19" s="12">
        <f t="shared" ca="1" si="2"/>
        <v>1.003661388</v>
      </c>
      <c r="P19" s="17">
        <f t="shared" si="15"/>
        <v>0</v>
      </c>
      <c r="Q19" s="14">
        <f t="shared" ca="1" si="3"/>
        <v>3.6613880000000001</v>
      </c>
      <c r="R19" s="20">
        <f t="shared" si="4"/>
        <v>0</v>
      </c>
      <c r="S19" s="14">
        <f t="shared" si="16"/>
        <v>0</v>
      </c>
      <c r="T19" s="4" t="str">
        <f t="shared" si="17"/>
        <v>J=</v>
      </c>
      <c r="U19" s="29">
        <f t="shared" si="18"/>
        <v>44589</v>
      </c>
      <c r="V19" s="3"/>
      <c r="W19" s="4"/>
      <c r="X19" s="111">
        <f t="shared" si="19"/>
        <v>7</v>
      </c>
      <c r="Y19" s="93">
        <f t="shared" si="5"/>
        <v>44770</v>
      </c>
      <c r="Z19" s="114">
        <f t="shared" si="20"/>
        <v>1000</v>
      </c>
      <c r="AA19" s="94">
        <f t="shared" si="21"/>
        <v>21</v>
      </c>
      <c r="AB19" s="114">
        <f t="shared" si="22"/>
        <v>3.6748090000000002</v>
      </c>
      <c r="AC19" s="114">
        <f t="shared" si="28"/>
        <v>0</v>
      </c>
      <c r="AD19" s="112">
        <v>0</v>
      </c>
      <c r="AE19" s="114">
        <f t="shared" si="23"/>
        <v>3.6748090000000002</v>
      </c>
      <c r="AF19" s="111">
        <f t="shared" si="24"/>
        <v>7</v>
      </c>
      <c r="AG19" s="113" t="s">
        <v>58</v>
      </c>
      <c r="AH19" s="93">
        <f t="shared" si="6"/>
        <v>44803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9">
        <f t="shared" si="25"/>
        <v>44571</v>
      </c>
      <c r="B20" s="90">
        <f t="shared" ca="1" si="26"/>
        <v>1004.18552999</v>
      </c>
      <c r="C20" s="14">
        <f t="shared" si="7"/>
        <v>1000</v>
      </c>
      <c r="D20" s="63">
        <f t="shared" si="8"/>
        <v>44566</v>
      </c>
      <c r="E20" s="61">
        <f ca="1">IF(D20&lt;$B$1,VLOOKUP(D20,[1]DI!$A$4:$B$15000,2,FALSE),0)</f>
        <v>9.1499999999999998E-2</v>
      </c>
      <c r="F20" s="14">
        <f t="shared" ca="1" si="9"/>
        <v>1.00034749</v>
      </c>
      <c r="G20" s="92">
        <f t="shared" ca="1" si="29"/>
        <v>1.00278330333113</v>
      </c>
      <c r="H20" s="92">
        <f t="shared" si="10"/>
        <v>1</v>
      </c>
      <c r="I20" s="14">
        <f t="shared" ca="1" si="27"/>
        <v>1.0027832999999999</v>
      </c>
      <c r="J20" s="13">
        <f t="shared" si="11"/>
        <v>4.4999999999999998E-2</v>
      </c>
      <c r="K20" s="29">
        <f t="shared" si="12"/>
        <v>44559</v>
      </c>
      <c r="L20" s="2">
        <f t="shared" si="13"/>
        <v>8</v>
      </c>
      <c r="M20" s="17">
        <f t="shared" si="14"/>
        <v>8</v>
      </c>
      <c r="N20" s="12">
        <f t="shared" si="1"/>
        <v>1.001398338</v>
      </c>
      <c r="O20" s="12">
        <f t="shared" ca="1" si="2"/>
        <v>1.00418553</v>
      </c>
      <c r="P20" s="17">
        <f t="shared" si="15"/>
        <v>0</v>
      </c>
      <c r="Q20" s="14">
        <f t="shared" ca="1" si="3"/>
        <v>4.18552999</v>
      </c>
      <c r="R20" s="20">
        <f t="shared" si="4"/>
        <v>0</v>
      </c>
      <c r="S20" s="14">
        <f t="shared" si="16"/>
        <v>0</v>
      </c>
      <c r="T20" s="4" t="str">
        <f t="shared" si="17"/>
        <v>J=</v>
      </c>
      <c r="U20" s="29">
        <f t="shared" si="18"/>
        <v>44589</v>
      </c>
      <c r="V20" s="3"/>
      <c r="W20" s="4"/>
      <c r="X20" s="111">
        <f t="shared" si="19"/>
        <v>8</v>
      </c>
      <c r="Y20" s="93">
        <f t="shared" si="5"/>
        <v>44803</v>
      </c>
      <c r="Z20" s="114">
        <f t="shared" si="20"/>
        <v>1000</v>
      </c>
      <c r="AA20" s="94">
        <f t="shared" si="21"/>
        <v>23</v>
      </c>
      <c r="AB20" s="114">
        <f t="shared" si="22"/>
        <v>4.0254950000000003</v>
      </c>
      <c r="AC20" s="114">
        <f t="shared" si="28"/>
        <v>0</v>
      </c>
      <c r="AD20" s="112">
        <v>0</v>
      </c>
      <c r="AE20" s="114">
        <f t="shared" si="23"/>
        <v>4.0254950000000003</v>
      </c>
      <c r="AF20" s="111">
        <f t="shared" si="24"/>
        <v>8</v>
      </c>
      <c r="AG20" s="113" t="s">
        <v>58</v>
      </c>
      <c r="AH20" s="93">
        <f t="shared" si="6"/>
        <v>44833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9">
        <f t="shared" si="25"/>
        <v>44572</v>
      </c>
      <c r="B21" s="90">
        <f t="shared" ca="1" si="26"/>
        <v>1004.709955</v>
      </c>
      <c r="C21" s="14">
        <f t="shared" si="7"/>
        <v>1000</v>
      </c>
      <c r="D21" s="63">
        <f t="shared" si="8"/>
        <v>44567</v>
      </c>
      <c r="E21" s="61">
        <f ca="1">IF(D21&lt;$B$1,VLOOKUP(D21,[1]DI!$A$4:$B$15000,2,FALSE),0)</f>
        <v>9.1499999999999998E-2</v>
      </c>
      <c r="F21" s="14">
        <f t="shared" ca="1" si="9"/>
        <v>1.00034749</v>
      </c>
      <c r="G21" s="92">
        <f t="shared" ca="1" si="29"/>
        <v>1.0031317605012</v>
      </c>
      <c r="H21" s="92">
        <f t="shared" si="10"/>
        <v>1</v>
      </c>
      <c r="I21" s="14">
        <f t="shared" ca="1" si="27"/>
        <v>1.00313176</v>
      </c>
      <c r="J21" s="13">
        <f t="shared" si="11"/>
        <v>4.4999999999999998E-2</v>
      </c>
      <c r="K21" s="29">
        <f t="shared" si="12"/>
        <v>44559</v>
      </c>
      <c r="L21" s="2">
        <f t="shared" si="13"/>
        <v>9</v>
      </c>
      <c r="M21" s="17">
        <f t="shared" si="14"/>
        <v>9</v>
      </c>
      <c r="N21" s="12">
        <f t="shared" si="1"/>
        <v>1.001573268</v>
      </c>
      <c r="O21" s="12">
        <f t="shared" ca="1" si="2"/>
        <v>1.004709955</v>
      </c>
      <c r="P21" s="17">
        <f t="shared" si="15"/>
        <v>0</v>
      </c>
      <c r="Q21" s="14">
        <f t="shared" ca="1" si="3"/>
        <v>4.7099549999999999</v>
      </c>
      <c r="R21" s="20">
        <f t="shared" si="4"/>
        <v>0</v>
      </c>
      <c r="S21" s="14">
        <f t="shared" si="16"/>
        <v>0</v>
      </c>
      <c r="T21" s="4" t="str">
        <f t="shared" si="17"/>
        <v>J=</v>
      </c>
      <c r="U21" s="29">
        <f t="shared" si="18"/>
        <v>44589</v>
      </c>
      <c r="V21" s="3"/>
      <c r="W21" s="4"/>
      <c r="X21" s="111">
        <f t="shared" si="19"/>
        <v>9</v>
      </c>
      <c r="Y21" s="93">
        <f t="shared" si="5"/>
        <v>44833</v>
      </c>
      <c r="Z21" s="114">
        <f t="shared" si="20"/>
        <v>1000</v>
      </c>
      <c r="AA21" s="94">
        <f t="shared" si="21"/>
        <v>21</v>
      </c>
      <c r="AB21" s="114">
        <f t="shared" si="22"/>
        <v>3.6748090000000002</v>
      </c>
      <c r="AC21" s="114">
        <f t="shared" si="28"/>
        <v>0</v>
      </c>
      <c r="AD21" s="112">
        <v>0</v>
      </c>
      <c r="AE21" s="114">
        <f t="shared" si="23"/>
        <v>3.6748090000000002</v>
      </c>
      <c r="AF21" s="111">
        <f t="shared" si="24"/>
        <v>9</v>
      </c>
      <c r="AG21" s="113" t="s">
        <v>58</v>
      </c>
      <c r="AH21" s="93">
        <f t="shared" si="6"/>
        <v>44862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9">
        <f t="shared" si="25"/>
        <v>44573</v>
      </c>
      <c r="B22" s="90">
        <f t="shared" ca="1" si="26"/>
        <v>1005.23465199</v>
      </c>
      <c r="C22" s="14">
        <f t="shared" si="7"/>
        <v>1000</v>
      </c>
      <c r="D22" s="63">
        <f t="shared" si="8"/>
        <v>44568</v>
      </c>
      <c r="E22" s="61">
        <f ca="1">IF(D22&lt;$B$1,VLOOKUP(D22,[1]DI!$A$4:$B$15000,2,FALSE),0)</f>
        <v>9.1499999999999998E-2</v>
      </c>
      <c r="F22" s="14">
        <f t="shared" ca="1" si="9"/>
        <v>1.00034749</v>
      </c>
      <c r="G22" s="92">
        <f t="shared" ca="1" si="29"/>
        <v>1.00348033875666</v>
      </c>
      <c r="H22" s="92">
        <f t="shared" si="10"/>
        <v>1</v>
      </c>
      <c r="I22" s="14">
        <f t="shared" ca="1" si="27"/>
        <v>1.0034803400000001</v>
      </c>
      <c r="J22" s="13">
        <f t="shared" si="11"/>
        <v>4.4999999999999998E-2</v>
      </c>
      <c r="K22" s="29">
        <f t="shared" si="12"/>
        <v>44559</v>
      </c>
      <c r="L22" s="2">
        <f t="shared" si="13"/>
        <v>10</v>
      </c>
      <c r="M22" s="17">
        <f t="shared" si="14"/>
        <v>10</v>
      </c>
      <c r="N22" s="12">
        <f t="shared" si="1"/>
        <v>1.0017482280000001</v>
      </c>
      <c r="O22" s="12">
        <f t="shared" ca="1" si="2"/>
        <v>1.005234652</v>
      </c>
      <c r="P22" s="17">
        <f t="shared" si="15"/>
        <v>0</v>
      </c>
      <c r="Q22" s="14">
        <f t="shared" ca="1" si="3"/>
        <v>5.2346519899999997</v>
      </c>
      <c r="R22" s="20">
        <f t="shared" si="4"/>
        <v>0</v>
      </c>
      <c r="S22" s="14">
        <f t="shared" si="16"/>
        <v>0</v>
      </c>
      <c r="T22" s="4" t="str">
        <f t="shared" si="17"/>
        <v>J=</v>
      </c>
      <c r="U22" s="29">
        <f t="shared" si="18"/>
        <v>44589</v>
      </c>
      <c r="V22" s="3"/>
      <c r="W22" s="4"/>
      <c r="X22" s="111">
        <f t="shared" si="19"/>
        <v>10</v>
      </c>
      <c r="Y22" s="93">
        <f t="shared" si="5"/>
        <v>44862</v>
      </c>
      <c r="Z22" s="114">
        <f t="shared" si="20"/>
        <v>1000</v>
      </c>
      <c r="AA22" s="94">
        <f t="shared" si="21"/>
        <v>20</v>
      </c>
      <c r="AB22" s="114">
        <f t="shared" si="22"/>
        <v>3.4995129899999999</v>
      </c>
      <c r="AC22" s="114">
        <f t="shared" si="28"/>
        <v>0</v>
      </c>
      <c r="AD22" s="112">
        <v>0</v>
      </c>
      <c r="AE22" s="114">
        <f t="shared" si="23"/>
        <v>3.4995129899999999</v>
      </c>
      <c r="AF22" s="111">
        <f t="shared" si="24"/>
        <v>10</v>
      </c>
      <c r="AG22" s="113" t="s">
        <v>58</v>
      </c>
      <c r="AH22" s="93">
        <f t="shared" si="6"/>
        <v>44894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9">
        <f t="shared" si="25"/>
        <v>44574</v>
      </c>
      <c r="B23" s="90">
        <f t="shared" ca="1" si="26"/>
        <v>1005.759623</v>
      </c>
      <c r="C23" s="14">
        <f t="shared" si="7"/>
        <v>1000</v>
      </c>
      <c r="D23" s="63">
        <f t="shared" si="8"/>
        <v>44571</v>
      </c>
      <c r="E23" s="61">
        <f ca="1">IF(D23&lt;$B$1,VLOOKUP(D23,[1]DI!$A$4:$B$15000,2,FALSE),0)</f>
        <v>9.1499999999999998E-2</v>
      </c>
      <c r="F23" s="14">
        <f t="shared" ca="1" si="9"/>
        <v>1.00034749</v>
      </c>
      <c r="G23" s="92">
        <f t="shared" ca="1" si="29"/>
        <v>1.00382903813957</v>
      </c>
      <c r="H23" s="92">
        <f t="shared" si="10"/>
        <v>1</v>
      </c>
      <c r="I23" s="14">
        <f t="shared" ca="1" si="27"/>
        <v>1.0038290400000001</v>
      </c>
      <c r="J23" s="13">
        <f t="shared" si="11"/>
        <v>4.4999999999999998E-2</v>
      </c>
      <c r="K23" s="29">
        <f t="shared" si="12"/>
        <v>44559</v>
      </c>
      <c r="L23" s="2">
        <f t="shared" si="13"/>
        <v>11</v>
      </c>
      <c r="M23" s="17">
        <f t="shared" si="14"/>
        <v>11</v>
      </c>
      <c r="N23" s="12">
        <f t="shared" si="1"/>
        <v>1.001923219</v>
      </c>
      <c r="O23" s="12">
        <f t="shared" ca="1" si="2"/>
        <v>1.0057596230000001</v>
      </c>
      <c r="P23" s="17">
        <f t="shared" si="15"/>
        <v>0</v>
      </c>
      <c r="Q23" s="14">
        <f t="shared" ca="1" si="3"/>
        <v>5.7596230000000004</v>
      </c>
      <c r="R23" s="20">
        <f t="shared" si="4"/>
        <v>0</v>
      </c>
      <c r="S23" s="14">
        <f t="shared" si="16"/>
        <v>0</v>
      </c>
      <c r="T23" s="4" t="str">
        <f t="shared" si="17"/>
        <v>J=</v>
      </c>
      <c r="U23" s="29">
        <f t="shared" si="18"/>
        <v>44589</v>
      </c>
      <c r="V23" s="3"/>
      <c r="W23" s="4"/>
      <c r="X23" s="111">
        <f t="shared" si="19"/>
        <v>11</v>
      </c>
      <c r="Y23" s="93">
        <f t="shared" si="5"/>
        <v>44894</v>
      </c>
      <c r="Z23" s="114">
        <f t="shared" si="20"/>
        <v>1000</v>
      </c>
      <c r="AA23" s="94">
        <f t="shared" si="21"/>
        <v>20</v>
      </c>
      <c r="AB23" s="114">
        <f t="shared" si="22"/>
        <v>3.4995129899999999</v>
      </c>
      <c r="AC23" s="114">
        <f t="shared" si="28"/>
        <v>0</v>
      </c>
      <c r="AD23" s="112">
        <v>0</v>
      </c>
      <c r="AE23" s="114">
        <f t="shared" si="23"/>
        <v>3.4995129899999999</v>
      </c>
      <c r="AF23" s="111">
        <f t="shared" si="24"/>
        <v>11</v>
      </c>
      <c r="AG23" s="113" t="s">
        <v>58</v>
      </c>
      <c r="AH23" s="93">
        <f t="shared" si="6"/>
        <v>44924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9">
        <f t="shared" si="25"/>
        <v>44575</v>
      </c>
      <c r="B24" s="90">
        <f t="shared" ca="1" si="26"/>
        <v>1006.28486599</v>
      </c>
      <c r="C24" s="14">
        <f t="shared" si="7"/>
        <v>1000</v>
      </c>
      <c r="D24" s="63">
        <f t="shared" si="8"/>
        <v>44572</v>
      </c>
      <c r="E24" s="61">
        <f ca="1">IF(D24&lt;$B$1,VLOOKUP(D24,[1]DI!$A$4:$B$15000,2,FALSE),0)</f>
        <v>9.1499999999999998E-2</v>
      </c>
      <c r="F24" s="14">
        <f t="shared" ca="1" si="9"/>
        <v>1.00034749</v>
      </c>
      <c r="G24" s="92">
        <f t="shared" ca="1" si="29"/>
        <v>1.00417785869203</v>
      </c>
      <c r="H24" s="92">
        <f t="shared" si="10"/>
        <v>1</v>
      </c>
      <c r="I24" s="14">
        <f t="shared" ca="1" si="27"/>
        <v>1.00417786</v>
      </c>
      <c r="J24" s="13">
        <f t="shared" si="11"/>
        <v>4.4999999999999998E-2</v>
      </c>
      <c r="K24" s="29">
        <f t="shared" si="12"/>
        <v>44559</v>
      </c>
      <c r="L24" s="2">
        <f t="shared" si="13"/>
        <v>12</v>
      </c>
      <c r="M24" s="17">
        <f t="shared" si="14"/>
        <v>12</v>
      </c>
      <c r="N24" s="12">
        <f t="shared" si="1"/>
        <v>1.00209824</v>
      </c>
      <c r="O24" s="12">
        <f t="shared" ca="1" si="2"/>
        <v>1.0062848659999999</v>
      </c>
      <c r="P24" s="17">
        <f t="shared" si="15"/>
        <v>0</v>
      </c>
      <c r="Q24" s="14">
        <f t="shared" ca="1" si="3"/>
        <v>6.2848659900000001</v>
      </c>
      <c r="R24" s="20">
        <f t="shared" si="4"/>
        <v>0</v>
      </c>
      <c r="S24" s="14">
        <f t="shared" si="16"/>
        <v>0</v>
      </c>
      <c r="T24" s="4" t="str">
        <f t="shared" si="17"/>
        <v>J=</v>
      </c>
      <c r="U24" s="29">
        <f t="shared" si="18"/>
        <v>44589</v>
      </c>
      <c r="V24" s="3"/>
      <c r="W24" s="4"/>
      <c r="X24" s="111">
        <f t="shared" si="19"/>
        <v>12</v>
      </c>
      <c r="Y24" s="93">
        <f t="shared" ref="Y24:Y60" si="30">AE172</f>
        <v>44924</v>
      </c>
      <c r="Z24" s="114">
        <f t="shared" ref="Z24:Z60" si="31">(Z23-AC24)</f>
        <v>1000</v>
      </c>
      <c r="AA24" s="94">
        <f t="shared" ref="AA24:AA60" si="32">NETWORKDAYS(Y23,Y24,X$160:X$444)-1</f>
        <v>22</v>
      </c>
      <c r="AB24" s="114">
        <f t="shared" ref="AB24:AB60" si="33">TRUNC((ROUND(((1+AB$11)^(AA24/252)),9)-1)*Z23,8)</f>
        <v>3.8501369900000002</v>
      </c>
      <c r="AC24" s="114">
        <f t="shared" ref="AC24:AC60" si="34">TRUNC(Z23*AD24,8)</f>
        <v>0</v>
      </c>
      <c r="AD24" s="112">
        <v>0</v>
      </c>
      <c r="AE24" s="114">
        <f t="shared" ref="AE24:AE60" si="35">(AB24+AC24)</f>
        <v>3.8501369900000002</v>
      </c>
      <c r="AF24" s="111">
        <f t="shared" si="24"/>
        <v>12</v>
      </c>
      <c r="AG24" s="113" t="s">
        <v>58</v>
      </c>
      <c r="AH24" s="93">
        <f t="shared" ref="AH24:AH59" si="36">Y25</f>
        <v>44956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9">
        <f t="shared" si="25"/>
        <v>44578</v>
      </c>
      <c r="B25" s="90">
        <f t="shared" ca="1" si="26"/>
        <v>1006.81038299</v>
      </c>
      <c r="C25" s="14">
        <f t="shared" si="7"/>
        <v>1000</v>
      </c>
      <c r="D25" s="63">
        <f t="shared" si="8"/>
        <v>44573</v>
      </c>
      <c r="E25" s="61">
        <f ca="1">IF(D25&lt;$B$1,VLOOKUP(D25,[1]DI!$A$4:$B$15000,2,FALSE),0)</f>
        <v>9.1499999999999998E-2</v>
      </c>
      <c r="F25" s="14">
        <f t="shared" ca="1" si="9"/>
        <v>1.00034749</v>
      </c>
      <c r="G25" s="92">
        <f t="shared" ca="1" si="29"/>
        <v>1.0045268004561501</v>
      </c>
      <c r="H25" s="92">
        <f t="shared" si="10"/>
        <v>1</v>
      </c>
      <c r="I25" s="14">
        <f t="shared" ca="1" si="27"/>
        <v>1.0045268000000001</v>
      </c>
      <c r="J25" s="13">
        <f t="shared" si="11"/>
        <v>4.4999999999999998E-2</v>
      </c>
      <c r="K25" s="29">
        <f t="shared" si="12"/>
        <v>44559</v>
      </c>
      <c r="L25" s="2">
        <f t="shared" si="13"/>
        <v>13</v>
      </c>
      <c r="M25" s="17">
        <f t="shared" si="14"/>
        <v>13</v>
      </c>
      <c r="N25" s="12">
        <f t="shared" si="1"/>
        <v>1.0022732919999999</v>
      </c>
      <c r="O25" s="12">
        <f t="shared" ca="1" si="2"/>
        <v>1.0068103829999999</v>
      </c>
      <c r="P25" s="17">
        <f t="shared" si="15"/>
        <v>0</v>
      </c>
      <c r="Q25" s="14">
        <f t="shared" ca="1" si="3"/>
        <v>6.8103829899999999</v>
      </c>
      <c r="R25" s="20">
        <f t="shared" si="4"/>
        <v>0</v>
      </c>
      <c r="S25" s="14">
        <f t="shared" si="16"/>
        <v>0</v>
      </c>
      <c r="T25" s="4" t="str">
        <f t="shared" si="17"/>
        <v>J=</v>
      </c>
      <c r="U25" s="29">
        <f t="shared" si="18"/>
        <v>44589</v>
      </c>
      <c r="V25" s="3"/>
      <c r="W25" s="4"/>
      <c r="X25" s="111">
        <f t="shared" si="19"/>
        <v>13</v>
      </c>
      <c r="Y25" s="93">
        <f t="shared" si="30"/>
        <v>44956</v>
      </c>
      <c r="Z25" s="114">
        <f t="shared" si="31"/>
        <v>1000</v>
      </c>
      <c r="AA25" s="94">
        <f t="shared" si="32"/>
        <v>22</v>
      </c>
      <c r="AB25" s="114">
        <f t="shared" si="33"/>
        <v>3.8501369900000002</v>
      </c>
      <c r="AC25" s="114">
        <f t="shared" si="34"/>
        <v>0</v>
      </c>
      <c r="AD25" s="112">
        <v>0</v>
      </c>
      <c r="AE25" s="114">
        <f t="shared" si="35"/>
        <v>3.8501369900000002</v>
      </c>
      <c r="AF25" s="111">
        <f t="shared" si="24"/>
        <v>13</v>
      </c>
      <c r="AG25" s="113" t="s">
        <v>58</v>
      </c>
      <c r="AH25" s="93">
        <f t="shared" si="36"/>
        <v>44984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9">
        <f t="shared" si="25"/>
        <v>44579</v>
      </c>
      <c r="B26" s="90">
        <f t="shared" ca="1" si="26"/>
        <v>1007.33617299</v>
      </c>
      <c r="C26" s="14">
        <f t="shared" si="7"/>
        <v>1000</v>
      </c>
      <c r="D26" s="63">
        <f t="shared" si="8"/>
        <v>44574</v>
      </c>
      <c r="E26" s="61">
        <f ca="1">IF(D26&lt;$B$1,VLOOKUP(D26,[1]DI!$A$4:$B$15000,2,FALSE),0)</f>
        <v>9.1499999999999998E-2</v>
      </c>
      <c r="F26" s="14">
        <f t="shared" ca="1" si="9"/>
        <v>1.00034749</v>
      </c>
      <c r="G26" s="92">
        <f t="shared" ca="1" si="29"/>
        <v>1.00487586347404</v>
      </c>
      <c r="H26" s="92">
        <f t="shared" si="10"/>
        <v>1</v>
      </c>
      <c r="I26" s="14">
        <f t="shared" ca="1" si="27"/>
        <v>1.0048758600000001</v>
      </c>
      <c r="J26" s="13">
        <f t="shared" si="11"/>
        <v>4.4999999999999998E-2</v>
      </c>
      <c r="K26" s="29">
        <f t="shared" si="12"/>
        <v>44559</v>
      </c>
      <c r="L26" s="2">
        <f t="shared" si="13"/>
        <v>14</v>
      </c>
      <c r="M26" s="17">
        <f t="shared" si="14"/>
        <v>14</v>
      </c>
      <c r="N26" s="12">
        <f t="shared" si="1"/>
        <v>1.0024483749999999</v>
      </c>
      <c r="O26" s="12">
        <f t="shared" ca="1" si="2"/>
        <v>1.0073361729999999</v>
      </c>
      <c r="P26" s="17">
        <f t="shared" si="15"/>
        <v>0</v>
      </c>
      <c r="Q26" s="14">
        <f t="shared" ca="1" si="3"/>
        <v>7.3361729899999997</v>
      </c>
      <c r="R26" s="20">
        <f t="shared" si="4"/>
        <v>0</v>
      </c>
      <c r="S26" s="14">
        <f t="shared" si="16"/>
        <v>0</v>
      </c>
      <c r="T26" s="4" t="str">
        <f t="shared" si="17"/>
        <v>J=</v>
      </c>
      <c r="U26" s="29">
        <f t="shared" si="18"/>
        <v>44589</v>
      </c>
      <c r="V26" s="3"/>
      <c r="W26" s="4"/>
      <c r="X26" s="111">
        <f t="shared" si="19"/>
        <v>14</v>
      </c>
      <c r="Y26" s="93">
        <f t="shared" si="30"/>
        <v>44984</v>
      </c>
      <c r="Z26" s="114">
        <f t="shared" si="31"/>
        <v>1000</v>
      </c>
      <c r="AA26" s="94">
        <f t="shared" si="32"/>
        <v>18</v>
      </c>
      <c r="AB26" s="114">
        <f t="shared" si="33"/>
        <v>3.1490109999999998</v>
      </c>
      <c r="AC26" s="114">
        <f t="shared" si="34"/>
        <v>0</v>
      </c>
      <c r="AD26" s="112">
        <v>0</v>
      </c>
      <c r="AE26" s="114">
        <f t="shared" si="35"/>
        <v>3.1490109999999998</v>
      </c>
      <c r="AF26" s="111">
        <f t="shared" si="24"/>
        <v>14</v>
      </c>
      <c r="AG26" s="113" t="s">
        <v>58</v>
      </c>
      <c r="AH26" s="93">
        <f t="shared" si="36"/>
        <v>45015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9">
        <f t="shared" si="25"/>
        <v>44580</v>
      </c>
      <c r="B27" s="90">
        <f t="shared" ca="1" si="26"/>
        <v>1007.86224599</v>
      </c>
      <c r="C27" s="14">
        <f t="shared" si="7"/>
        <v>1000</v>
      </c>
      <c r="D27" s="63">
        <f t="shared" si="8"/>
        <v>44575</v>
      </c>
      <c r="E27" s="61">
        <f ca="1">IF(D27&lt;$B$1,VLOOKUP(D27,[1]DI!$A$4:$B$15000,2,FALSE),0)</f>
        <v>9.1499999999999998E-2</v>
      </c>
      <c r="F27" s="14">
        <f t="shared" ca="1" si="9"/>
        <v>1.00034749</v>
      </c>
      <c r="G27" s="92">
        <f t="shared" ca="1" si="29"/>
        <v>1.0052250477878399</v>
      </c>
      <c r="H27" s="92">
        <f t="shared" si="10"/>
        <v>1</v>
      </c>
      <c r="I27" s="14">
        <f t="shared" ca="1" si="27"/>
        <v>1.00522505</v>
      </c>
      <c r="J27" s="13">
        <f t="shared" si="11"/>
        <v>4.4999999999999998E-2</v>
      </c>
      <c r="K27" s="29">
        <f t="shared" si="12"/>
        <v>44559</v>
      </c>
      <c r="L27" s="2">
        <f t="shared" si="13"/>
        <v>15</v>
      </c>
      <c r="M27" s="17">
        <f t="shared" si="14"/>
        <v>15</v>
      </c>
      <c r="N27" s="12">
        <f t="shared" si="1"/>
        <v>1.002623488</v>
      </c>
      <c r="O27" s="12">
        <f t="shared" ca="1" si="2"/>
        <v>1.007862246</v>
      </c>
      <c r="P27" s="17">
        <f t="shared" si="15"/>
        <v>0</v>
      </c>
      <c r="Q27" s="14">
        <f t="shared" ca="1" si="3"/>
        <v>7.8622459899999999</v>
      </c>
      <c r="R27" s="20">
        <f t="shared" si="4"/>
        <v>0</v>
      </c>
      <c r="S27" s="14">
        <f t="shared" si="16"/>
        <v>0</v>
      </c>
      <c r="T27" s="4" t="str">
        <f t="shared" si="17"/>
        <v>J=</v>
      </c>
      <c r="U27" s="29">
        <f t="shared" si="18"/>
        <v>44589</v>
      </c>
      <c r="V27" s="3"/>
      <c r="W27" s="4"/>
      <c r="X27" s="111">
        <f t="shared" si="19"/>
        <v>15</v>
      </c>
      <c r="Y27" s="93">
        <f t="shared" si="30"/>
        <v>45015</v>
      </c>
      <c r="Z27" s="114">
        <f t="shared" si="31"/>
        <v>1000</v>
      </c>
      <c r="AA27" s="94">
        <f t="shared" si="32"/>
        <v>23</v>
      </c>
      <c r="AB27" s="114">
        <f t="shared" si="33"/>
        <v>4.0254950000000003</v>
      </c>
      <c r="AC27" s="114">
        <f t="shared" si="34"/>
        <v>0</v>
      </c>
      <c r="AD27" s="112">
        <v>0</v>
      </c>
      <c r="AE27" s="114">
        <f t="shared" si="35"/>
        <v>4.0254950000000003</v>
      </c>
      <c r="AF27" s="111">
        <f t="shared" si="24"/>
        <v>15</v>
      </c>
      <c r="AG27" s="113" t="s">
        <v>58</v>
      </c>
      <c r="AH27" s="93">
        <f t="shared" si="36"/>
        <v>45043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9">
        <f t="shared" si="25"/>
        <v>44581</v>
      </c>
      <c r="B28" s="90">
        <f t="shared" ca="1" si="26"/>
        <v>1008.38858299</v>
      </c>
      <c r="C28" s="14">
        <f t="shared" si="7"/>
        <v>1000</v>
      </c>
      <c r="D28" s="63">
        <f t="shared" si="8"/>
        <v>44578</v>
      </c>
      <c r="E28" s="61">
        <f ca="1">IF(D28&lt;$B$1,VLOOKUP(D28,[1]DI!$A$4:$B$15000,2,FALSE),0)</f>
        <v>9.1499999999999998E-2</v>
      </c>
      <c r="F28" s="14">
        <f t="shared" ca="1" si="9"/>
        <v>1.00034749</v>
      </c>
      <c r="G28" s="92">
        <f t="shared" ca="1" si="29"/>
        <v>1.0055743534396999</v>
      </c>
      <c r="H28" s="92">
        <f t="shared" si="10"/>
        <v>1</v>
      </c>
      <c r="I28" s="14">
        <f t="shared" ca="1" si="27"/>
        <v>1.0055743500000001</v>
      </c>
      <c r="J28" s="13">
        <f t="shared" si="11"/>
        <v>4.4999999999999998E-2</v>
      </c>
      <c r="K28" s="29">
        <f t="shared" si="12"/>
        <v>44559</v>
      </c>
      <c r="L28" s="2">
        <f t="shared" si="13"/>
        <v>16</v>
      </c>
      <c r="M28" s="17">
        <f t="shared" si="14"/>
        <v>16</v>
      </c>
      <c r="N28" s="12">
        <f t="shared" si="1"/>
        <v>1.002798632</v>
      </c>
      <c r="O28" s="12">
        <f t="shared" ca="1" si="2"/>
        <v>1.0083885829999999</v>
      </c>
      <c r="P28" s="17">
        <f t="shared" si="15"/>
        <v>0</v>
      </c>
      <c r="Q28" s="14">
        <f t="shared" ca="1" si="3"/>
        <v>8.3885829899999997</v>
      </c>
      <c r="R28" s="20">
        <f t="shared" si="4"/>
        <v>0</v>
      </c>
      <c r="S28" s="14">
        <f t="shared" si="16"/>
        <v>0</v>
      </c>
      <c r="T28" s="4" t="str">
        <f t="shared" si="17"/>
        <v>J=</v>
      </c>
      <c r="U28" s="29">
        <f t="shared" si="18"/>
        <v>44589</v>
      </c>
      <c r="V28" s="3"/>
      <c r="W28" s="4"/>
      <c r="X28" s="111">
        <f t="shared" si="19"/>
        <v>16</v>
      </c>
      <c r="Y28" s="93">
        <f t="shared" si="30"/>
        <v>45043</v>
      </c>
      <c r="Z28" s="114">
        <f t="shared" si="31"/>
        <v>1000</v>
      </c>
      <c r="AA28" s="94">
        <f t="shared" si="32"/>
        <v>18</v>
      </c>
      <c r="AB28" s="114">
        <f t="shared" si="33"/>
        <v>3.1490109999999998</v>
      </c>
      <c r="AC28" s="114">
        <f t="shared" si="34"/>
        <v>0</v>
      </c>
      <c r="AD28" s="112">
        <v>0</v>
      </c>
      <c r="AE28" s="114">
        <f t="shared" si="35"/>
        <v>3.1490109999999998</v>
      </c>
      <c r="AF28" s="111">
        <f t="shared" si="24"/>
        <v>16</v>
      </c>
      <c r="AG28" s="113" t="s">
        <v>58</v>
      </c>
      <c r="AH28" s="93">
        <f t="shared" si="36"/>
        <v>45076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9">
        <f t="shared" si="25"/>
        <v>44582</v>
      </c>
      <c r="B29" s="90">
        <f t="shared" ca="1" si="26"/>
        <v>1008.915202</v>
      </c>
      <c r="C29" s="14">
        <f t="shared" si="7"/>
        <v>1000</v>
      </c>
      <c r="D29" s="63">
        <f t="shared" si="8"/>
        <v>44579</v>
      </c>
      <c r="E29" s="61">
        <f ca="1">IF(D29&lt;$B$1,VLOOKUP(D29,[1]DI!$A$4:$B$15000,2,FALSE),0)</f>
        <v>9.1499999999999998E-2</v>
      </c>
      <c r="F29" s="14">
        <f t="shared" ca="1" si="9"/>
        <v>1.00034749</v>
      </c>
      <c r="G29" s="92">
        <f t="shared" ca="1" si="29"/>
        <v>1.00592378047178</v>
      </c>
      <c r="H29" s="92">
        <f t="shared" si="10"/>
        <v>1</v>
      </c>
      <c r="I29" s="14">
        <f t="shared" ca="1" si="27"/>
        <v>1.00592378</v>
      </c>
      <c r="J29" s="13">
        <f t="shared" si="11"/>
        <v>4.4999999999999998E-2</v>
      </c>
      <c r="K29" s="29">
        <f t="shared" si="12"/>
        <v>44559</v>
      </c>
      <c r="L29" s="2">
        <f t="shared" si="13"/>
        <v>17</v>
      </c>
      <c r="M29" s="17">
        <f t="shared" si="14"/>
        <v>17</v>
      </c>
      <c r="N29" s="12">
        <f t="shared" si="1"/>
        <v>1.002973806</v>
      </c>
      <c r="O29" s="12">
        <f t="shared" ca="1" si="2"/>
        <v>1.0089152020000001</v>
      </c>
      <c r="P29" s="17">
        <f t="shared" si="15"/>
        <v>0</v>
      </c>
      <c r="Q29" s="14">
        <f t="shared" ca="1" si="3"/>
        <v>8.9152020000000007</v>
      </c>
      <c r="R29" s="20">
        <f t="shared" si="4"/>
        <v>0</v>
      </c>
      <c r="S29" s="14">
        <f t="shared" si="16"/>
        <v>0</v>
      </c>
      <c r="T29" s="4" t="str">
        <f t="shared" si="17"/>
        <v>J=</v>
      </c>
      <c r="U29" s="29">
        <f t="shared" si="18"/>
        <v>44589</v>
      </c>
      <c r="V29" s="3"/>
      <c r="W29" s="4"/>
      <c r="X29" s="111">
        <f t="shared" si="19"/>
        <v>17</v>
      </c>
      <c r="Y29" s="93">
        <f t="shared" si="30"/>
        <v>45076</v>
      </c>
      <c r="Z29" s="114">
        <f t="shared" si="31"/>
        <v>1000</v>
      </c>
      <c r="AA29" s="94">
        <f t="shared" si="32"/>
        <v>22</v>
      </c>
      <c r="AB29" s="114">
        <f t="shared" si="33"/>
        <v>3.8501369900000002</v>
      </c>
      <c r="AC29" s="114">
        <f t="shared" si="34"/>
        <v>0</v>
      </c>
      <c r="AD29" s="112">
        <v>0</v>
      </c>
      <c r="AE29" s="114">
        <f t="shared" si="35"/>
        <v>3.8501369900000002</v>
      </c>
      <c r="AF29" s="111">
        <f t="shared" si="24"/>
        <v>17</v>
      </c>
      <c r="AG29" s="113" t="s">
        <v>58</v>
      </c>
      <c r="AH29" s="93">
        <f t="shared" si="36"/>
        <v>45106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9">
        <f t="shared" si="25"/>
        <v>44585</v>
      </c>
      <c r="B30" s="90">
        <f t="shared" ca="1" si="26"/>
        <v>1009.44209599</v>
      </c>
      <c r="C30" s="14">
        <f t="shared" si="7"/>
        <v>1000</v>
      </c>
      <c r="D30" s="63">
        <f t="shared" si="8"/>
        <v>44580</v>
      </c>
      <c r="E30" s="61">
        <f ca="1">IF(D30&lt;$B$1,VLOOKUP(D30,[1]DI!$A$4:$B$15000,2,FALSE),0)</f>
        <v>9.1499999999999998E-2</v>
      </c>
      <c r="F30" s="14">
        <f t="shared" ca="1" si="9"/>
        <v>1.00034749</v>
      </c>
      <c r="G30" s="92">
        <f t="shared" ca="1" si="29"/>
        <v>1.00627332892626</v>
      </c>
      <c r="H30" s="92">
        <f t="shared" si="10"/>
        <v>1</v>
      </c>
      <c r="I30" s="14">
        <f t="shared" ca="1" si="27"/>
        <v>1.00627333</v>
      </c>
      <c r="J30" s="13">
        <f t="shared" si="11"/>
        <v>4.4999999999999998E-2</v>
      </c>
      <c r="K30" s="29">
        <f t="shared" si="12"/>
        <v>44559</v>
      </c>
      <c r="L30" s="2">
        <f t="shared" si="13"/>
        <v>18</v>
      </c>
      <c r="M30" s="17">
        <f t="shared" si="14"/>
        <v>18</v>
      </c>
      <c r="N30" s="12">
        <f t="shared" si="1"/>
        <v>1.0031490110000001</v>
      </c>
      <c r="O30" s="12">
        <f t="shared" ca="1" si="2"/>
        <v>1.0094420959999999</v>
      </c>
      <c r="P30" s="17">
        <f t="shared" si="15"/>
        <v>0</v>
      </c>
      <c r="Q30" s="14">
        <f t="shared" ca="1" si="3"/>
        <v>9.4420959900000003</v>
      </c>
      <c r="R30" s="20">
        <f t="shared" si="4"/>
        <v>0</v>
      </c>
      <c r="S30" s="14">
        <f t="shared" si="16"/>
        <v>0</v>
      </c>
      <c r="T30" s="4" t="str">
        <f t="shared" si="17"/>
        <v>J=</v>
      </c>
      <c r="U30" s="29">
        <f t="shared" si="18"/>
        <v>44589</v>
      </c>
      <c r="V30" s="3"/>
      <c r="W30" s="4"/>
      <c r="X30" s="111">
        <f t="shared" si="19"/>
        <v>18</v>
      </c>
      <c r="Y30" s="93">
        <f t="shared" si="30"/>
        <v>45106</v>
      </c>
      <c r="Z30" s="114">
        <f t="shared" si="31"/>
        <v>666.66699999999992</v>
      </c>
      <c r="AA30" s="94">
        <f t="shared" si="32"/>
        <v>21</v>
      </c>
      <c r="AB30" s="114">
        <f t="shared" si="33"/>
        <v>3.6748090000000002</v>
      </c>
      <c r="AC30" s="114">
        <f t="shared" si="34"/>
        <v>333.33300000000003</v>
      </c>
      <c r="AD30" s="112">
        <v>0.33333299999999999</v>
      </c>
      <c r="AE30" s="114">
        <f t="shared" si="35"/>
        <v>337.00780900000001</v>
      </c>
      <c r="AF30" s="111">
        <f t="shared" si="24"/>
        <v>18</v>
      </c>
      <c r="AG30" s="113" t="s">
        <v>58</v>
      </c>
      <c r="AH30" s="93">
        <f t="shared" si="36"/>
        <v>45135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9">
        <f t="shared" si="25"/>
        <v>44586</v>
      </c>
      <c r="B31" s="90">
        <f t="shared" ca="1" si="26"/>
        <v>1009.9692629899999</v>
      </c>
      <c r="C31" s="14">
        <f t="shared" si="7"/>
        <v>1000</v>
      </c>
      <c r="D31" s="63">
        <f t="shared" si="8"/>
        <v>44581</v>
      </c>
      <c r="E31" s="61">
        <f ca="1">IF(D31&lt;$B$1,VLOOKUP(D31,[1]DI!$A$4:$B$15000,2,FALSE),0)</f>
        <v>9.1499999999999998E-2</v>
      </c>
      <c r="F31" s="14">
        <f t="shared" ca="1" si="9"/>
        <v>1.00034749</v>
      </c>
      <c r="G31" s="92">
        <f t="shared" ca="1" si="29"/>
        <v>1.0066229988453299</v>
      </c>
      <c r="H31" s="92">
        <f t="shared" si="10"/>
        <v>1</v>
      </c>
      <c r="I31" s="14">
        <f t="shared" ca="1" si="27"/>
        <v>1.006623</v>
      </c>
      <c r="J31" s="13">
        <f t="shared" si="11"/>
        <v>4.4999999999999998E-2</v>
      </c>
      <c r="K31" s="29">
        <f t="shared" si="12"/>
        <v>44559</v>
      </c>
      <c r="L31" s="2">
        <f t="shared" si="13"/>
        <v>19</v>
      </c>
      <c r="M31" s="17">
        <f t="shared" si="14"/>
        <v>19</v>
      </c>
      <c r="N31" s="12">
        <f t="shared" si="1"/>
        <v>1.0033242469999999</v>
      </c>
      <c r="O31" s="12">
        <f t="shared" ca="1" si="2"/>
        <v>1.0099692629999999</v>
      </c>
      <c r="P31" s="17">
        <f t="shared" si="15"/>
        <v>0</v>
      </c>
      <c r="Q31" s="14">
        <f t="shared" ca="1" si="3"/>
        <v>9.9692629900000007</v>
      </c>
      <c r="R31" s="20">
        <f t="shared" si="4"/>
        <v>0</v>
      </c>
      <c r="S31" s="14">
        <f t="shared" si="16"/>
        <v>0</v>
      </c>
      <c r="T31" s="4" t="str">
        <f t="shared" si="17"/>
        <v>J=</v>
      </c>
      <c r="U31" s="29">
        <f t="shared" si="18"/>
        <v>44589</v>
      </c>
      <c r="V31" s="3"/>
      <c r="W31" s="4"/>
      <c r="X31" s="111">
        <f t="shared" si="19"/>
        <v>19</v>
      </c>
      <c r="Y31" s="93">
        <f t="shared" si="30"/>
        <v>45135</v>
      </c>
      <c r="Z31" s="114">
        <f t="shared" si="31"/>
        <v>666.66699999999992</v>
      </c>
      <c r="AA31" s="94">
        <f t="shared" si="32"/>
        <v>21</v>
      </c>
      <c r="AB31" s="114">
        <f t="shared" si="33"/>
        <v>2.4498738900000001</v>
      </c>
      <c r="AC31" s="114">
        <f t="shared" si="34"/>
        <v>0</v>
      </c>
      <c r="AD31" s="112">
        <v>0</v>
      </c>
      <c r="AE31" s="114">
        <f t="shared" si="35"/>
        <v>2.4498738900000001</v>
      </c>
      <c r="AF31" s="111">
        <f t="shared" si="24"/>
        <v>19</v>
      </c>
      <c r="AG31" s="113" t="s">
        <v>58</v>
      </c>
      <c r="AH31" s="93">
        <f t="shared" si="36"/>
        <v>45168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9">
        <f t="shared" si="25"/>
        <v>44587</v>
      </c>
      <c r="B32" s="90">
        <f t="shared" ca="1" si="26"/>
        <v>1010.49670399</v>
      </c>
      <c r="C32" s="14">
        <f t="shared" si="7"/>
        <v>1000</v>
      </c>
      <c r="D32" s="63">
        <f t="shared" si="8"/>
        <v>44582</v>
      </c>
      <c r="E32" s="61">
        <f ca="1">IF(D32&lt;$B$1,VLOOKUP(D32,[1]DI!$A$4:$B$15000,2,FALSE),0)</f>
        <v>9.1499999999999998E-2</v>
      </c>
      <c r="F32" s="14">
        <f t="shared" ca="1" si="9"/>
        <v>1.00034749</v>
      </c>
      <c r="G32" s="92">
        <f t="shared" ca="1" si="29"/>
        <v>1.0069727902712</v>
      </c>
      <c r="H32" s="92">
        <f t="shared" si="10"/>
        <v>1</v>
      </c>
      <c r="I32" s="14">
        <f t="shared" ca="1" si="27"/>
        <v>1.0069727900000001</v>
      </c>
      <c r="J32" s="13">
        <f t="shared" si="11"/>
        <v>4.4999999999999998E-2</v>
      </c>
      <c r="K32" s="29">
        <f t="shared" si="12"/>
        <v>44559</v>
      </c>
      <c r="L32" s="2">
        <f t="shared" si="13"/>
        <v>20</v>
      </c>
      <c r="M32" s="17">
        <f t="shared" si="14"/>
        <v>20</v>
      </c>
      <c r="N32" s="12">
        <f t="shared" si="1"/>
        <v>1.003499513</v>
      </c>
      <c r="O32" s="12">
        <f t="shared" ca="1" si="2"/>
        <v>1.0104967039999999</v>
      </c>
      <c r="P32" s="17">
        <f t="shared" si="15"/>
        <v>0</v>
      </c>
      <c r="Q32" s="14">
        <f t="shared" ca="1" si="3"/>
        <v>10.49670399</v>
      </c>
      <c r="R32" s="20">
        <f t="shared" si="4"/>
        <v>0</v>
      </c>
      <c r="S32" s="14">
        <f t="shared" si="16"/>
        <v>0</v>
      </c>
      <c r="T32" s="4" t="str">
        <f t="shared" si="17"/>
        <v>J=</v>
      </c>
      <c r="U32" s="29">
        <f t="shared" si="18"/>
        <v>44589</v>
      </c>
      <c r="V32" s="3"/>
      <c r="W32" s="4"/>
      <c r="X32" s="111">
        <f t="shared" si="19"/>
        <v>20</v>
      </c>
      <c r="Y32" s="93">
        <f t="shared" si="30"/>
        <v>45168</v>
      </c>
      <c r="Z32" s="114">
        <f t="shared" si="31"/>
        <v>666.66699999999992</v>
      </c>
      <c r="AA32" s="94">
        <f t="shared" si="32"/>
        <v>23</v>
      </c>
      <c r="AB32" s="114">
        <f t="shared" si="33"/>
        <v>2.6836646700000002</v>
      </c>
      <c r="AC32" s="114">
        <f t="shared" si="34"/>
        <v>0</v>
      </c>
      <c r="AD32" s="112">
        <v>0</v>
      </c>
      <c r="AE32" s="114">
        <f t="shared" si="35"/>
        <v>2.6836646700000002</v>
      </c>
      <c r="AF32" s="111">
        <f t="shared" si="24"/>
        <v>20</v>
      </c>
      <c r="AG32" s="113" t="s">
        <v>58</v>
      </c>
      <c r="AH32" s="93">
        <f t="shared" si="36"/>
        <v>45197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9">
        <f t="shared" si="25"/>
        <v>44588</v>
      </c>
      <c r="B33" s="90">
        <f t="shared" ca="1" si="26"/>
        <v>1011.024419</v>
      </c>
      <c r="C33" s="14">
        <f t="shared" si="7"/>
        <v>1000</v>
      </c>
      <c r="D33" s="63">
        <f t="shared" si="8"/>
        <v>44585</v>
      </c>
      <c r="E33" s="61">
        <f ca="1">IF(D33&lt;$B$1,VLOOKUP(D33,[1]DI!$A$4:$B$15000,2,FALSE),0)</f>
        <v>9.1499999999999998E-2</v>
      </c>
      <c r="F33" s="14">
        <f t="shared" ca="1" si="9"/>
        <v>1.00034749</v>
      </c>
      <c r="G33" s="92">
        <f t="shared" ca="1" si="29"/>
        <v>1.0073227032460901</v>
      </c>
      <c r="H33" s="92">
        <f t="shared" si="10"/>
        <v>1</v>
      </c>
      <c r="I33" s="14">
        <f t="shared" ca="1" si="27"/>
        <v>1.0073227</v>
      </c>
      <c r="J33" s="13">
        <f t="shared" si="11"/>
        <v>4.4999999999999998E-2</v>
      </c>
      <c r="K33" s="29">
        <f t="shared" si="12"/>
        <v>44559</v>
      </c>
      <c r="L33" s="2">
        <f t="shared" si="13"/>
        <v>21</v>
      </c>
      <c r="M33" s="17">
        <f t="shared" si="14"/>
        <v>21</v>
      </c>
      <c r="N33" s="12">
        <f t="shared" si="1"/>
        <v>1.0036748090000001</v>
      </c>
      <c r="O33" s="12">
        <f t="shared" ca="1" si="2"/>
        <v>1.011024419</v>
      </c>
      <c r="P33" s="17">
        <f t="shared" si="15"/>
        <v>0</v>
      </c>
      <c r="Q33" s="14">
        <f t="shared" ca="1" si="3"/>
        <v>11.024419</v>
      </c>
      <c r="R33" s="20">
        <f t="shared" si="4"/>
        <v>0</v>
      </c>
      <c r="S33" s="14">
        <f t="shared" si="16"/>
        <v>0</v>
      </c>
      <c r="T33" s="4" t="str">
        <f t="shared" si="17"/>
        <v>J=</v>
      </c>
      <c r="U33" s="29">
        <f t="shared" si="18"/>
        <v>44589</v>
      </c>
      <c r="V33" s="3"/>
      <c r="W33" s="4"/>
      <c r="X33" s="111">
        <f t="shared" si="19"/>
        <v>21</v>
      </c>
      <c r="Y33" s="93">
        <f t="shared" si="30"/>
        <v>45197</v>
      </c>
      <c r="Z33" s="114">
        <f t="shared" si="31"/>
        <v>666.66699999999992</v>
      </c>
      <c r="AA33" s="94">
        <f t="shared" si="32"/>
        <v>20</v>
      </c>
      <c r="AB33" s="114">
        <f t="shared" si="33"/>
        <v>2.33300983</v>
      </c>
      <c r="AC33" s="114">
        <f t="shared" si="34"/>
        <v>0</v>
      </c>
      <c r="AD33" s="112">
        <v>0</v>
      </c>
      <c r="AE33" s="114">
        <f t="shared" si="35"/>
        <v>2.33300983</v>
      </c>
      <c r="AF33" s="111">
        <f t="shared" si="24"/>
        <v>21</v>
      </c>
      <c r="AG33" s="113" t="s">
        <v>58</v>
      </c>
      <c r="AH33" s="93">
        <f t="shared" si="36"/>
        <v>45229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9">
        <f t="shared" si="25"/>
        <v>44589</v>
      </c>
      <c r="B34" s="90">
        <f ca="1">IF(A34&lt;=TODAY(),C34+Q34,IF(AND(A34&gt;TODAY(),A34&lt;=$B$1),IF(VLOOKUP(TODAY(),$A$10:$E$5000,4,FALSE)=0,"n.d",C34+Q34),"n.d"))</f>
        <v>1011.552418</v>
      </c>
      <c r="C34" s="14">
        <f t="shared" si="7"/>
        <v>1000</v>
      </c>
      <c r="D34" s="63">
        <f t="shared" si="8"/>
        <v>44586</v>
      </c>
      <c r="E34" s="61">
        <f ca="1">IF(D34&lt;$B$1,VLOOKUP(D34,[1]DI!$A$4:$B$15000,2,FALSE),0)</f>
        <v>9.1499999999999998E-2</v>
      </c>
      <c r="F34" s="14">
        <f t="shared" ca="1" si="9"/>
        <v>1.00034749</v>
      </c>
      <c r="G34" s="92">
        <f t="shared" ca="1" si="29"/>
        <v>1.0076727378122401</v>
      </c>
      <c r="H34" s="92">
        <f t="shared" si="10"/>
        <v>1</v>
      </c>
      <c r="I34" s="14">
        <f t="shared" ca="1" si="27"/>
        <v>1.0076727400000001</v>
      </c>
      <c r="J34" s="13">
        <f t="shared" si="11"/>
        <v>4.4999999999999998E-2</v>
      </c>
      <c r="K34" s="29">
        <f t="shared" si="12"/>
        <v>44559</v>
      </c>
      <c r="L34" s="2">
        <f t="shared" si="13"/>
        <v>22</v>
      </c>
      <c r="M34" s="17">
        <f t="shared" si="14"/>
        <v>22</v>
      </c>
      <c r="N34" s="12">
        <f t="shared" si="1"/>
        <v>1.0038501369999999</v>
      </c>
      <c r="O34" s="12">
        <f t="shared" ca="1" si="2"/>
        <v>1.011552418</v>
      </c>
      <c r="P34" s="17">
        <f t="shared" si="15"/>
        <v>1</v>
      </c>
      <c r="Q34" s="14">
        <f t="shared" ca="1" si="3"/>
        <v>11.552417999999999</v>
      </c>
      <c r="R34" s="20">
        <f t="shared" si="4"/>
        <v>0</v>
      </c>
      <c r="S34" s="14">
        <f t="shared" si="16"/>
        <v>0</v>
      </c>
      <c r="T34" s="4" t="str">
        <f t="shared" si="17"/>
        <v>J=</v>
      </c>
      <c r="U34" s="29">
        <f t="shared" si="18"/>
        <v>44589</v>
      </c>
      <c r="V34" s="3"/>
      <c r="W34" s="4"/>
      <c r="X34" s="111">
        <f t="shared" si="19"/>
        <v>22</v>
      </c>
      <c r="Y34" s="93">
        <f t="shared" si="30"/>
        <v>45229</v>
      </c>
      <c r="Z34" s="114">
        <f t="shared" si="31"/>
        <v>666.66699999999992</v>
      </c>
      <c r="AA34" s="94">
        <f t="shared" si="32"/>
        <v>21</v>
      </c>
      <c r="AB34" s="114">
        <f t="shared" si="33"/>
        <v>2.4498738900000001</v>
      </c>
      <c r="AC34" s="114">
        <f t="shared" si="34"/>
        <v>0</v>
      </c>
      <c r="AD34" s="112">
        <v>0</v>
      </c>
      <c r="AE34" s="114">
        <f t="shared" si="35"/>
        <v>2.4498738900000001</v>
      </c>
      <c r="AF34" s="111">
        <f t="shared" si="24"/>
        <v>22</v>
      </c>
      <c r="AG34" s="113" t="s">
        <v>58</v>
      </c>
      <c r="AH34" s="93">
        <f t="shared" si="36"/>
        <v>45259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9">
        <f t="shared" si="25"/>
        <v>44592</v>
      </c>
      <c r="B35" s="90">
        <f t="shared" ca="1" si="26"/>
        <v>1000.52223599</v>
      </c>
      <c r="C35" s="14">
        <f t="shared" si="7"/>
        <v>1000</v>
      </c>
      <c r="D35" s="63">
        <f t="shared" si="8"/>
        <v>44587</v>
      </c>
      <c r="E35" s="61">
        <f ca="1">IF(D35&lt;$B$1,VLOOKUP(D35,[1]DI!$A$4:$B$15000,2,FALSE),0)</f>
        <v>9.1499999999999998E-2</v>
      </c>
      <c r="F35" s="14">
        <f t="shared" ca="1" si="9"/>
        <v>1.00034749</v>
      </c>
      <c r="G35" s="92">
        <f t="shared" ca="1" si="29"/>
        <v>1.0080228940119</v>
      </c>
      <c r="H35" s="92">
        <f t="shared" ca="1" si="10"/>
        <v>1.0076727378122401</v>
      </c>
      <c r="I35" s="14">
        <f t="shared" ca="1" si="27"/>
        <v>1.00034749</v>
      </c>
      <c r="J35" s="13">
        <f t="shared" si="11"/>
        <v>4.4999999999999998E-2</v>
      </c>
      <c r="K35" s="29">
        <f t="shared" si="12"/>
        <v>44589</v>
      </c>
      <c r="L35" s="2">
        <f t="shared" si="13"/>
        <v>1</v>
      </c>
      <c r="M35" s="17">
        <f t="shared" si="14"/>
        <v>1</v>
      </c>
      <c r="N35" s="12">
        <f t="shared" si="1"/>
        <v>1.000174685</v>
      </c>
      <c r="O35" s="12">
        <f t="shared" ca="1" si="2"/>
        <v>1.0005222359999999</v>
      </c>
      <c r="P35" s="17">
        <f t="shared" si="15"/>
        <v>0</v>
      </c>
      <c r="Q35" s="14">
        <f t="shared" ca="1" si="3"/>
        <v>0.52223598999999998</v>
      </c>
      <c r="R35" s="20">
        <f t="shared" si="4"/>
        <v>0</v>
      </c>
      <c r="S35" s="14">
        <f t="shared" si="16"/>
        <v>0</v>
      </c>
      <c r="T35" s="4" t="str">
        <f t="shared" si="17"/>
        <v>J=</v>
      </c>
      <c r="U35" s="29">
        <f t="shared" si="18"/>
        <v>44616</v>
      </c>
      <c r="V35" s="3"/>
      <c r="W35" s="4"/>
      <c r="X35" s="111">
        <f t="shared" si="19"/>
        <v>23</v>
      </c>
      <c r="Y35" s="93">
        <f t="shared" si="30"/>
        <v>45259</v>
      </c>
      <c r="Z35" s="114">
        <f t="shared" si="31"/>
        <v>666.66699999999992</v>
      </c>
      <c r="AA35" s="94">
        <f t="shared" si="32"/>
        <v>20</v>
      </c>
      <c r="AB35" s="114">
        <f t="shared" si="33"/>
        <v>2.33300983</v>
      </c>
      <c r="AC35" s="114">
        <f t="shared" si="34"/>
        <v>0</v>
      </c>
      <c r="AD35" s="112">
        <v>0</v>
      </c>
      <c r="AE35" s="114">
        <f t="shared" si="35"/>
        <v>2.33300983</v>
      </c>
      <c r="AF35" s="111">
        <f t="shared" si="24"/>
        <v>23</v>
      </c>
      <c r="AG35" s="113" t="s">
        <v>58</v>
      </c>
      <c r="AH35" s="93">
        <f t="shared" si="36"/>
        <v>45288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9">
        <f t="shared" si="25"/>
        <v>44593</v>
      </c>
      <c r="B36" s="90">
        <f t="shared" ca="1" si="26"/>
        <v>1001.044744</v>
      </c>
      <c r="C36" s="14">
        <f t="shared" si="7"/>
        <v>1000</v>
      </c>
      <c r="D36" s="63">
        <f t="shared" si="8"/>
        <v>44588</v>
      </c>
      <c r="E36" s="61">
        <f ca="1">IF(D36&lt;$B$1,VLOOKUP(D36,[1]DI!$A$4:$B$15000,2,FALSE),0)</f>
        <v>9.1499999999999998E-2</v>
      </c>
      <c r="F36" s="14">
        <f t="shared" ca="1" si="9"/>
        <v>1.00034749</v>
      </c>
      <c r="G36" s="92">
        <f t="shared" ca="1" si="29"/>
        <v>1.0083731718873401</v>
      </c>
      <c r="H36" s="92">
        <f t="shared" ca="1" si="10"/>
        <v>1.0076727378122401</v>
      </c>
      <c r="I36" s="14">
        <f t="shared" ca="1" si="27"/>
        <v>1.0006950999999999</v>
      </c>
      <c r="J36" s="13">
        <f t="shared" si="11"/>
        <v>4.4999999999999998E-2</v>
      </c>
      <c r="K36" s="29">
        <f t="shared" si="12"/>
        <v>44589</v>
      </c>
      <c r="L36" s="2">
        <f t="shared" si="13"/>
        <v>2</v>
      </c>
      <c r="M36" s="17">
        <f t="shared" si="14"/>
        <v>2</v>
      </c>
      <c r="N36" s="12">
        <f t="shared" si="1"/>
        <v>1.000349401</v>
      </c>
      <c r="O36" s="12">
        <f t="shared" ca="1" si="2"/>
        <v>1.0010447440000001</v>
      </c>
      <c r="P36" s="17">
        <f t="shared" si="15"/>
        <v>0</v>
      </c>
      <c r="Q36" s="14">
        <f t="shared" ca="1" si="3"/>
        <v>1.0447439999999999</v>
      </c>
      <c r="R36" s="20">
        <f t="shared" si="4"/>
        <v>0</v>
      </c>
      <c r="S36" s="14">
        <f t="shared" si="16"/>
        <v>0</v>
      </c>
      <c r="T36" s="4" t="str">
        <f t="shared" si="17"/>
        <v>J=</v>
      </c>
      <c r="U36" s="29">
        <f t="shared" si="18"/>
        <v>44616</v>
      </c>
      <c r="V36" s="3"/>
      <c r="W36" s="4"/>
      <c r="X36" s="111">
        <f t="shared" si="19"/>
        <v>24</v>
      </c>
      <c r="Y36" s="93">
        <f t="shared" si="30"/>
        <v>45288</v>
      </c>
      <c r="Z36" s="114">
        <f t="shared" si="31"/>
        <v>666.66699999999992</v>
      </c>
      <c r="AA36" s="94">
        <f t="shared" si="32"/>
        <v>20</v>
      </c>
      <c r="AB36" s="114">
        <f t="shared" si="33"/>
        <v>2.33300983</v>
      </c>
      <c r="AC36" s="114">
        <f t="shared" si="34"/>
        <v>0</v>
      </c>
      <c r="AD36" s="112">
        <v>0</v>
      </c>
      <c r="AE36" s="114">
        <f t="shared" si="35"/>
        <v>2.33300983</v>
      </c>
      <c r="AF36" s="111">
        <f t="shared" si="24"/>
        <v>24</v>
      </c>
      <c r="AG36" s="113" t="s">
        <v>58</v>
      </c>
      <c r="AH36" s="93">
        <f t="shared" si="36"/>
        <v>45321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9">
        <f t="shared" si="25"/>
        <v>44594</v>
      </c>
      <c r="B37" s="90">
        <f t="shared" ca="1" si="26"/>
        <v>1001.567525</v>
      </c>
      <c r="C37" s="14">
        <f t="shared" si="7"/>
        <v>1000</v>
      </c>
      <c r="D37" s="63">
        <f t="shared" si="8"/>
        <v>44589</v>
      </c>
      <c r="E37" s="61">
        <f ca="1">IF(D37&lt;$B$1,VLOOKUP(D37,[1]DI!$A$4:$B$15000,2,FALSE),0)</f>
        <v>9.1499999999999998E-2</v>
      </c>
      <c r="F37" s="14">
        <f t="shared" ca="1" si="9"/>
        <v>1.00034749</v>
      </c>
      <c r="G37" s="92">
        <f t="shared" ca="1" si="29"/>
        <v>1.00872357148084</v>
      </c>
      <c r="H37" s="92">
        <f t="shared" ca="1" si="10"/>
        <v>1.0076727378122401</v>
      </c>
      <c r="I37" s="14">
        <f t="shared" ca="1" si="27"/>
        <v>1.0010428300000001</v>
      </c>
      <c r="J37" s="13">
        <f t="shared" si="11"/>
        <v>4.4999999999999998E-2</v>
      </c>
      <c r="K37" s="29">
        <f t="shared" si="12"/>
        <v>44589</v>
      </c>
      <c r="L37" s="2">
        <f t="shared" si="13"/>
        <v>3</v>
      </c>
      <c r="M37" s="17">
        <f t="shared" si="14"/>
        <v>3</v>
      </c>
      <c r="N37" s="12">
        <f t="shared" si="1"/>
        <v>1.000524148</v>
      </c>
      <c r="O37" s="12">
        <f t="shared" ca="1" si="2"/>
        <v>1.001567525</v>
      </c>
      <c r="P37" s="17">
        <f t="shared" si="15"/>
        <v>0</v>
      </c>
      <c r="Q37" s="14">
        <f t="shared" ca="1" si="3"/>
        <v>1.5675250000000001</v>
      </c>
      <c r="R37" s="20">
        <f t="shared" si="4"/>
        <v>0</v>
      </c>
      <c r="S37" s="14">
        <f t="shared" si="16"/>
        <v>0</v>
      </c>
      <c r="T37" s="4" t="str">
        <f t="shared" si="17"/>
        <v>J=</v>
      </c>
      <c r="U37" s="29">
        <f t="shared" si="18"/>
        <v>44616</v>
      </c>
      <c r="V37" s="3"/>
      <c r="W37" s="4"/>
      <c r="X37" s="111">
        <f t="shared" si="19"/>
        <v>25</v>
      </c>
      <c r="Y37" s="93">
        <f t="shared" si="30"/>
        <v>45321</v>
      </c>
      <c r="Z37" s="114">
        <f t="shared" si="31"/>
        <v>666.66699999999992</v>
      </c>
      <c r="AA37" s="94">
        <f t="shared" si="32"/>
        <v>22</v>
      </c>
      <c r="AB37" s="114">
        <f t="shared" si="33"/>
        <v>2.5667592799999999</v>
      </c>
      <c r="AC37" s="114">
        <f t="shared" si="34"/>
        <v>0</v>
      </c>
      <c r="AD37" s="112">
        <v>0</v>
      </c>
      <c r="AE37" s="114">
        <f t="shared" si="35"/>
        <v>2.5667592799999999</v>
      </c>
      <c r="AF37" s="111">
        <f t="shared" si="24"/>
        <v>25</v>
      </c>
      <c r="AG37" s="113" t="s">
        <v>58</v>
      </c>
      <c r="AH37" s="93">
        <f t="shared" si="36"/>
        <v>45350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9">
        <f t="shared" si="25"/>
        <v>44595</v>
      </c>
      <c r="B38" s="90">
        <f t="shared" ca="1" si="26"/>
        <v>1002.09057699</v>
      </c>
      <c r="C38" s="14">
        <f t="shared" si="7"/>
        <v>1000</v>
      </c>
      <c r="D38" s="63">
        <f t="shared" si="8"/>
        <v>44592</v>
      </c>
      <c r="E38" s="61">
        <f ca="1">IF(D38&lt;$B$1,VLOOKUP(D38,[1]DI!$A$4:$B$15000,2,FALSE),0)</f>
        <v>9.1499999999999998E-2</v>
      </c>
      <c r="F38" s="14">
        <f t="shared" ca="1" si="9"/>
        <v>1.00034749</v>
      </c>
      <c r="G38" s="92">
        <f t="shared" ca="1" si="29"/>
        <v>1.00907409283469</v>
      </c>
      <c r="H38" s="92">
        <f t="shared" ca="1" si="10"/>
        <v>1.0076727378122401</v>
      </c>
      <c r="I38" s="14">
        <f t="shared" ca="1" si="27"/>
        <v>1.0013906800000001</v>
      </c>
      <c r="J38" s="13">
        <f t="shared" si="11"/>
        <v>4.4999999999999998E-2</v>
      </c>
      <c r="K38" s="29">
        <f t="shared" si="12"/>
        <v>44589</v>
      </c>
      <c r="L38" s="2">
        <f t="shared" si="13"/>
        <v>4</v>
      </c>
      <c r="M38" s="17">
        <f t="shared" si="14"/>
        <v>4</v>
      </c>
      <c r="N38" s="12">
        <f t="shared" si="1"/>
        <v>1.000698925</v>
      </c>
      <c r="O38" s="12">
        <f t="shared" ca="1" si="2"/>
        <v>1.0020905769999999</v>
      </c>
      <c r="P38" s="17">
        <f t="shared" si="15"/>
        <v>0</v>
      </c>
      <c r="Q38" s="14">
        <f t="shared" ca="1" si="3"/>
        <v>2.0905769900000002</v>
      </c>
      <c r="R38" s="20">
        <f t="shared" si="4"/>
        <v>0</v>
      </c>
      <c r="S38" s="14">
        <f t="shared" si="16"/>
        <v>0</v>
      </c>
      <c r="T38" s="4" t="str">
        <f t="shared" si="17"/>
        <v>J=</v>
      </c>
      <c r="U38" s="29">
        <f t="shared" si="18"/>
        <v>44616</v>
      </c>
      <c r="V38" s="3"/>
      <c r="W38" s="4"/>
      <c r="X38" s="111">
        <f t="shared" si="19"/>
        <v>26</v>
      </c>
      <c r="Y38" s="93">
        <f t="shared" si="30"/>
        <v>45350</v>
      </c>
      <c r="Z38" s="114">
        <f t="shared" si="31"/>
        <v>666.66699999999992</v>
      </c>
      <c r="AA38" s="94">
        <f t="shared" si="32"/>
        <v>19</v>
      </c>
      <c r="AB38" s="114">
        <f t="shared" si="33"/>
        <v>2.2161657699999999</v>
      </c>
      <c r="AC38" s="114">
        <f t="shared" si="34"/>
        <v>0</v>
      </c>
      <c r="AD38" s="112">
        <v>0</v>
      </c>
      <c r="AE38" s="114">
        <f t="shared" si="35"/>
        <v>2.2161657699999999</v>
      </c>
      <c r="AF38" s="111">
        <f t="shared" si="24"/>
        <v>26</v>
      </c>
      <c r="AG38" s="113" t="s">
        <v>58</v>
      </c>
      <c r="AH38" s="93">
        <f t="shared" si="36"/>
        <v>45378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9">
        <f t="shared" si="25"/>
        <v>44596</v>
      </c>
      <c r="B39" s="90">
        <f t="shared" ca="1" si="26"/>
        <v>1002.613911</v>
      </c>
      <c r="C39" s="14">
        <f t="shared" si="7"/>
        <v>1000</v>
      </c>
      <c r="D39" s="63">
        <f t="shared" si="8"/>
        <v>44593</v>
      </c>
      <c r="E39" s="61">
        <f ca="1">IF(D39&lt;$B$1,VLOOKUP(D39,[1]DI!$A$4:$B$15000,2,FALSE),0)</f>
        <v>9.1499999999999998E-2</v>
      </c>
      <c r="F39" s="14">
        <f t="shared" ca="1" si="9"/>
        <v>1.00034749</v>
      </c>
      <c r="G39" s="92">
        <f t="shared" ca="1" si="29"/>
        <v>1.0094247359912101</v>
      </c>
      <c r="H39" s="92">
        <f t="shared" ca="1" si="10"/>
        <v>1.0076727378122401</v>
      </c>
      <c r="I39" s="14">
        <f t="shared" ca="1" si="27"/>
        <v>1.00173866</v>
      </c>
      <c r="J39" s="13">
        <f t="shared" si="11"/>
        <v>4.4999999999999998E-2</v>
      </c>
      <c r="K39" s="29">
        <f t="shared" si="12"/>
        <v>44589</v>
      </c>
      <c r="L39" s="2">
        <f t="shared" si="13"/>
        <v>5</v>
      </c>
      <c r="M39" s="17">
        <f t="shared" si="14"/>
        <v>5</v>
      </c>
      <c r="N39" s="12">
        <f t="shared" si="1"/>
        <v>1.0008737320000001</v>
      </c>
      <c r="O39" s="12">
        <f t="shared" ca="1" si="2"/>
        <v>1.0026139110000001</v>
      </c>
      <c r="P39" s="17">
        <f t="shared" si="15"/>
        <v>0</v>
      </c>
      <c r="Q39" s="14">
        <f t="shared" ca="1" si="3"/>
        <v>2.6139109999999999</v>
      </c>
      <c r="R39" s="20">
        <f t="shared" si="4"/>
        <v>0</v>
      </c>
      <c r="S39" s="14">
        <f t="shared" si="16"/>
        <v>0</v>
      </c>
      <c r="T39" s="4" t="str">
        <f t="shared" si="17"/>
        <v>J=</v>
      </c>
      <c r="U39" s="29">
        <f t="shared" si="18"/>
        <v>44616</v>
      </c>
      <c r="V39" s="3"/>
      <c r="W39" s="4"/>
      <c r="X39" s="111">
        <f t="shared" si="19"/>
        <v>27</v>
      </c>
      <c r="Y39" s="93">
        <f t="shared" si="30"/>
        <v>45378</v>
      </c>
      <c r="Z39" s="114">
        <f t="shared" si="31"/>
        <v>666.66699999999992</v>
      </c>
      <c r="AA39" s="94">
        <f t="shared" si="32"/>
        <v>20</v>
      </c>
      <c r="AB39" s="114">
        <f t="shared" si="33"/>
        <v>2.33300983</v>
      </c>
      <c r="AC39" s="114">
        <f t="shared" si="34"/>
        <v>0</v>
      </c>
      <c r="AD39" s="112">
        <v>0</v>
      </c>
      <c r="AE39" s="114">
        <f t="shared" si="35"/>
        <v>2.33300983</v>
      </c>
      <c r="AF39" s="111">
        <f t="shared" si="24"/>
        <v>27</v>
      </c>
      <c r="AG39" s="113" t="s">
        <v>58</v>
      </c>
      <c r="AH39" s="93">
        <f t="shared" si="36"/>
        <v>45411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9">
        <f t="shared" si="25"/>
        <v>44599</v>
      </c>
      <c r="B40" s="90">
        <f t="shared" ca="1" si="26"/>
        <v>1003.137508</v>
      </c>
      <c r="C40" s="14">
        <f t="shared" si="7"/>
        <v>1000</v>
      </c>
      <c r="D40" s="63">
        <f t="shared" si="8"/>
        <v>44594</v>
      </c>
      <c r="E40" s="61">
        <f ca="1">IF(D40&lt;$B$1,VLOOKUP(D40,[1]DI!$A$4:$B$15000,2,FALSE),0)</f>
        <v>9.1499999999999998E-2</v>
      </c>
      <c r="F40" s="14">
        <f t="shared" ca="1" si="9"/>
        <v>1.00034749</v>
      </c>
      <c r="G40" s="92">
        <f t="shared" ca="1" si="29"/>
        <v>1.0097755009927201</v>
      </c>
      <c r="H40" s="92">
        <f t="shared" ca="1" si="10"/>
        <v>1.0076727378122401</v>
      </c>
      <c r="I40" s="14">
        <f t="shared" ca="1" si="27"/>
        <v>1.0020867499999999</v>
      </c>
      <c r="J40" s="13">
        <f t="shared" si="11"/>
        <v>4.4999999999999998E-2</v>
      </c>
      <c r="K40" s="29">
        <f t="shared" si="12"/>
        <v>44589</v>
      </c>
      <c r="L40" s="2">
        <f t="shared" si="13"/>
        <v>6</v>
      </c>
      <c r="M40" s="17">
        <f t="shared" si="14"/>
        <v>6</v>
      </c>
      <c r="N40" s="12">
        <f t="shared" si="1"/>
        <v>1.00104857</v>
      </c>
      <c r="O40" s="12">
        <f t="shared" ca="1" si="2"/>
        <v>1.003137508</v>
      </c>
      <c r="P40" s="17">
        <f t="shared" si="15"/>
        <v>0</v>
      </c>
      <c r="Q40" s="14">
        <f t="shared" ca="1" si="3"/>
        <v>3.137508</v>
      </c>
      <c r="R40" s="20">
        <f t="shared" si="4"/>
        <v>0</v>
      </c>
      <c r="S40" s="14">
        <f t="shared" si="16"/>
        <v>0</v>
      </c>
      <c r="T40" s="4" t="str">
        <f t="shared" si="17"/>
        <v>J=</v>
      </c>
      <c r="U40" s="29">
        <f t="shared" si="18"/>
        <v>44616</v>
      </c>
      <c r="V40" s="3"/>
      <c r="W40" s="4"/>
      <c r="X40" s="111">
        <f t="shared" si="19"/>
        <v>28</v>
      </c>
      <c r="Y40" s="93">
        <f t="shared" si="30"/>
        <v>45411</v>
      </c>
      <c r="Z40" s="114">
        <f t="shared" si="31"/>
        <v>666.66699999999992</v>
      </c>
      <c r="AA40" s="94">
        <f t="shared" si="32"/>
        <v>22</v>
      </c>
      <c r="AB40" s="114">
        <f t="shared" si="33"/>
        <v>2.5667592799999999</v>
      </c>
      <c r="AC40" s="114">
        <f t="shared" si="34"/>
        <v>0</v>
      </c>
      <c r="AD40" s="112">
        <v>0</v>
      </c>
      <c r="AE40" s="114">
        <f t="shared" si="35"/>
        <v>2.5667592799999999</v>
      </c>
      <c r="AF40" s="111">
        <f t="shared" si="24"/>
        <v>28</v>
      </c>
      <c r="AG40" s="113" t="s">
        <v>58</v>
      </c>
      <c r="AH40" s="93">
        <f t="shared" si="36"/>
        <v>45441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9">
        <f t="shared" si="25"/>
        <v>44600</v>
      </c>
      <c r="B41" s="90">
        <f t="shared" ca="1" si="26"/>
        <v>1003.661388</v>
      </c>
      <c r="C41" s="14">
        <f t="shared" si="7"/>
        <v>1000</v>
      </c>
      <c r="D41" s="63">
        <f t="shared" si="8"/>
        <v>44595</v>
      </c>
      <c r="E41" s="61">
        <f ca="1">IF(D41&lt;$B$1,VLOOKUP(D41,[1]DI!$A$4:$B$15000,2,FALSE),0)</f>
        <v>0.1065</v>
      </c>
      <c r="F41" s="14">
        <f t="shared" ca="1" si="9"/>
        <v>1.00040168</v>
      </c>
      <c r="G41" s="92">
        <f t="shared" ca="1" si="29"/>
        <v>1.0101263878815601</v>
      </c>
      <c r="H41" s="92">
        <f t="shared" ca="1" si="10"/>
        <v>1.0076727378122401</v>
      </c>
      <c r="I41" s="14">
        <f t="shared" ca="1" si="27"/>
        <v>1.0024349699999999</v>
      </c>
      <c r="J41" s="13">
        <f t="shared" si="11"/>
        <v>4.4999999999999998E-2</v>
      </c>
      <c r="K41" s="29">
        <f t="shared" si="12"/>
        <v>44589</v>
      </c>
      <c r="L41" s="2">
        <f t="shared" si="13"/>
        <v>7</v>
      </c>
      <c r="M41" s="17">
        <f t="shared" si="14"/>
        <v>7</v>
      </c>
      <c r="N41" s="12">
        <f t="shared" si="1"/>
        <v>1.0012234390000001</v>
      </c>
      <c r="O41" s="12">
        <f t="shared" ca="1" si="2"/>
        <v>1.003661388</v>
      </c>
      <c r="P41" s="17">
        <f t="shared" si="15"/>
        <v>0</v>
      </c>
      <c r="Q41" s="14">
        <f t="shared" ca="1" si="3"/>
        <v>3.6613880000000001</v>
      </c>
      <c r="R41" s="20">
        <f t="shared" si="4"/>
        <v>0</v>
      </c>
      <c r="S41" s="14">
        <f t="shared" si="16"/>
        <v>0</v>
      </c>
      <c r="T41" s="4" t="str">
        <f t="shared" si="17"/>
        <v>J=</v>
      </c>
      <c r="U41" s="29">
        <f t="shared" si="18"/>
        <v>44616</v>
      </c>
      <c r="V41" s="3"/>
      <c r="W41" s="4"/>
      <c r="X41" s="111">
        <f t="shared" si="19"/>
        <v>29</v>
      </c>
      <c r="Y41" s="93">
        <f t="shared" si="30"/>
        <v>45441</v>
      </c>
      <c r="Z41" s="114">
        <f t="shared" si="31"/>
        <v>666.66699999999992</v>
      </c>
      <c r="AA41" s="94">
        <f t="shared" si="32"/>
        <v>21</v>
      </c>
      <c r="AB41" s="114">
        <f t="shared" si="33"/>
        <v>2.4498738900000001</v>
      </c>
      <c r="AC41" s="114">
        <f t="shared" si="34"/>
        <v>0</v>
      </c>
      <c r="AD41" s="112">
        <v>0</v>
      </c>
      <c r="AE41" s="114">
        <f t="shared" si="35"/>
        <v>2.4498738900000001</v>
      </c>
      <c r="AF41" s="111">
        <f t="shared" si="24"/>
        <v>29</v>
      </c>
      <c r="AG41" s="113" t="s">
        <v>58</v>
      </c>
      <c r="AH41" s="93">
        <f t="shared" si="36"/>
        <v>45470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9">
        <f t="shared" si="25"/>
        <v>44601</v>
      </c>
      <c r="B42" s="90">
        <f t="shared" ca="1" si="26"/>
        <v>1004.2399359999999</v>
      </c>
      <c r="C42" s="14">
        <f t="shared" si="7"/>
        <v>1000</v>
      </c>
      <c r="D42" s="63">
        <f t="shared" si="8"/>
        <v>44596</v>
      </c>
      <c r="E42" s="61">
        <f ca="1">IF(D42&lt;$B$1,VLOOKUP(D42,[1]DI!$A$4:$B$15000,2,FALSE),0)</f>
        <v>0.1065</v>
      </c>
      <c r="F42" s="14">
        <f t="shared" ca="1" si="9"/>
        <v>1.00040168</v>
      </c>
      <c r="G42" s="92">
        <f t="shared" ca="1" si="29"/>
        <v>1.01053213544904</v>
      </c>
      <c r="H42" s="92">
        <f t="shared" ca="1" si="10"/>
        <v>1.0076727378122401</v>
      </c>
      <c r="I42" s="14">
        <f t="shared" ca="1" si="27"/>
        <v>1.0028376299999999</v>
      </c>
      <c r="J42" s="13">
        <f t="shared" si="11"/>
        <v>4.4999999999999998E-2</v>
      </c>
      <c r="K42" s="29">
        <f t="shared" si="12"/>
        <v>44589</v>
      </c>
      <c r="L42" s="2">
        <f t="shared" si="13"/>
        <v>8</v>
      </c>
      <c r="M42" s="17">
        <f t="shared" si="14"/>
        <v>8</v>
      </c>
      <c r="N42" s="12">
        <f t="shared" si="1"/>
        <v>1.001398338</v>
      </c>
      <c r="O42" s="12">
        <f t="shared" ca="1" si="2"/>
        <v>1.0042399360000001</v>
      </c>
      <c r="P42" s="17">
        <f t="shared" si="15"/>
        <v>0</v>
      </c>
      <c r="Q42" s="14">
        <f t="shared" ca="1" si="3"/>
        <v>4.2399360000000001</v>
      </c>
      <c r="R42" s="20">
        <f t="shared" si="4"/>
        <v>0</v>
      </c>
      <c r="S42" s="14">
        <f t="shared" si="16"/>
        <v>0</v>
      </c>
      <c r="T42" s="4" t="str">
        <f t="shared" si="17"/>
        <v>J=</v>
      </c>
      <c r="U42" s="29">
        <f t="shared" si="18"/>
        <v>44616</v>
      </c>
      <c r="V42" s="3"/>
      <c r="W42" s="4"/>
      <c r="X42" s="111">
        <f t="shared" si="19"/>
        <v>30</v>
      </c>
      <c r="Y42" s="93">
        <f t="shared" si="30"/>
        <v>45470</v>
      </c>
      <c r="Z42" s="114">
        <f t="shared" si="31"/>
        <v>666.66699999999992</v>
      </c>
      <c r="AA42" s="94">
        <f t="shared" si="32"/>
        <v>20</v>
      </c>
      <c r="AB42" s="114">
        <f t="shared" si="33"/>
        <v>2.33300983</v>
      </c>
      <c r="AC42" s="114">
        <f t="shared" si="34"/>
        <v>0</v>
      </c>
      <c r="AD42" s="112">
        <v>0</v>
      </c>
      <c r="AE42" s="114">
        <f t="shared" si="35"/>
        <v>2.33300983</v>
      </c>
      <c r="AF42" s="111">
        <f t="shared" si="24"/>
        <v>30</v>
      </c>
      <c r="AG42" s="113" t="s">
        <v>58</v>
      </c>
      <c r="AH42" s="93">
        <f t="shared" si="36"/>
        <v>45503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9">
        <f t="shared" si="25"/>
        <v>44602</v>
      </c>
      <c r="B43" s="90">
        <f t="shared" ca="1" si="26"/>
        <v>1004.818816</v>
      </c>
      <c r="C43" s="14">
        <f t="shared" si="7"/>
        <v>1000</v>
      </c>
      <c r="D43" s="63">
        <f t="shared" si="8"/>
        <v>44599</v>
      </c>
      <c r="E43" s="61">
        <f ca="1">IF(D43&lt;$B$1,VLOOKUP(D43,[1]DI!$A$4:$B$15000,2,FALSE),0)</f>
        <v>0.1065</v>
      </c>
      <c r="F43" s="14">
        <f t="shared" ca="1" si="9"/>
        <v>1.00040168</v>
      </c>
      <c r="G43" s="92">
        <f t="shared" ca="1" si="29"/>
        <v>1.0109380459972099</v>
      </c>
      <c r="H43" s="92">
        <f t="shared" ca="1" si="10"/>
        <v>1.0076727378122401</v>
      </c>
      <c r="I43" s="14">
        <f t="shared" ca="1" si="27"/>
        <v>1.0032404500000001</v>
      </c>
      <c r="J43" s="13">
        <f t="shared" si="11"/>
        <v>4.4999999999999998E-2</v>
      </c>
      <c r="K43" s="29">
        <f t="shared" si="12"/>
        <v>44589</v>
      </c>
      <c r="L43" s="2">
        <f t="shared" si="13"/>
        <v>9</v>
      </c>
      <c r="M43" s="17">
        <f t="shared" si="14"/>
        <v>9</v>
      </c>
      <c r="N43" s="12">
        <f t="shared" si="1"/>
        <v>1.001573268</v>
      </c>
      <c r="O43" s="12">
        <f t="shared" ca="1" si="2"/>
        <v>1.004818816</v>
      </c>
      <c r="P43" s="17">
        <f t="shared" si="15"/>
        <v>0</v>
      </c>
      <c r="Q43" s="14">
        <f t="shared" ca="1" si="3"/>
        <v>4.818816</v>
      </c>
      <c r="R43" s="20">
        <f t="shared" si="4"/>
        <v>0</v>
      </c>
      <c r="S43" s="14">
        <f t="shared" si="16"/>
        <v>0</v>
      </c>
      <c r="T43" s="4" t="str">
        <f t="shared" si="17"/>
        <v>J=</v>
      </c>
      <c r="U43" s="29">
        <f t="shared" si="18"/>
        <v>44616</v>
      </c>
      <c r="V43" s="3"/>
      <c r="W43" s="4"/>
      <c r="X43" s="111">
        <f t="shared" si="19"/>
        <v>31</v>
      </c>
      <c r="Y43" s="93">
        <f t="shared" si="30"/>
        <v>45503</v>
      </c>
      <c r="Z43" s="114">
        <f t="shared" si="31"/>
        <v>666.66699999999992</v>
      </c>
      <c r="AA43" s="94">
        <f t="shared" si="32"/>
        <v>23</v>
      </c>
      <c r="AB43" s="114">
        <f t="shared" si="33"/>
        <v>2.6836646700000002</v>
      </c>
      <c r="AC43" s="114">
        <f t="shared" si="34"/>
        <v>0</v>
      </c>
      <c r="AD43" s="112">
        <v>0</v>
      </c>
      <c r="AE43" s="114">
        <f t="shared" si="35"/>
        <v>2.6836646700000002</v>
      </c>
      <c r="AF43" s="111">
        <f t="shared" si="24"/>
        <v>31</v>
      </c>
      <c r="AG43" s="113" t="s">
        <v>58</v>
      </c>
      <c r="AH43" s="93">
        <f t="shared" si="36"/>
        <v>45533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9">
        <f t="shared" si="25"/>
        <v>44603</v>
      </c>
      <c r="B44" s="90">
        <f t="shared" ca="1" si="26"/>
        <v>1005.398028</v>
      </c>
      <c r="C44" s="14">
        <f t="shared" si="7"/>
        <v>1000</v>
      </c>
      <c r="D44" s="63">
        <f t="shared" si="8"/>
        <v>44600</v>
      </c>
      <c r="E44" s="61">
        <f ca="1">IF(D44&lt;$B$1,VLOOKUP(D44,[1]DI!$A$4:$B$15000,2,FALSE),0)</f>
        <v>0.1065</v>
      </c>
      <c r="F44" s="14">
        <f t="shared" ca="1" si="9"/>
        <v>1.00040168</v>
      </c>
      <c r="G44" s="92">
        <f t="shared" ca="1" si="29"/>
        <v>1.01134411959153</v>
      </c>
      <c r="H44" s="92">
        <f t="shared" ca="1" si="10"/>
        <v>1.0076727378122401</v>
      </c>
      <c r="I44" s="14">
        <f t="shared" ca="1" si="27"/>
        <v>1.0036434299999999</v>
      </c>
      <c r="J44" s="13">
        <f t="shared" si="11"/>
        <v>4.4999999999999998E-2</v>
      </c>
      <c r="K44" s="29">
        <f t="shared" si="12"/>
        <v>44589</v>
      </c>
      <c r="L44" s="2">
        <f t="shared" si="13"/>
        <v>10</v>
      </c>
      <c r="M44" s="17">
        <f t="shared" si="14"/>
        <v>10</v>
      </c>
      <c r="N44" s="12">
        <f t="shared" si="1"/>
        <v>1.0017482280000001</v>
      </c>
      <c r="O44" s="12">
        <f t="shared" ca="1" si="2"/>
        <v>1.0053980280000001</v>
      </c>
      <c r="P44" s="17">
        <f t="shared" si="15"/>
        <v>0</v>
      </c>
      <c r="Q44" s="14">
        <f t="shared" ca="1" si="3"/>
        <v>5.398028</v>
      </c>
      <c r="R44" s="20">
        <f t="shared" si="4"/>
        <v>0</v>
      </c>
      <c r="S44" s="14">
        <f t="shared" si="16"/>
        <v>0</v>
      </c>
      <c r="T44" s="4" t="str">
        <f t="shared" si="17"/>
        <v>J=</v>
      </c>
      <c r="U44" s="29">
        <f t="shared" si="18"/>
        <v>44616</v>
      </c>
      <c r="V44" s="3"/>
      <c r="W44" s="4"/>
      <c r="X44" s="111">
        <f t="shared" si="19"/>
        <v>32</v>
      </c>
      <c r="Y44" s="93">
        <f t="shared" si="30"/>
        <v>45533</v>
      </c>
      <c r="Z44" s="114">
        <f t="shared" si="31"/>
        <v>666.66699999999992</v>
      </c>
      <c r="AA44" s="94">
        <f t="shared" si="32"/>
        <v>22</v>
      </c>
      <c r="AB44" s="114">
        <f t="shared" si="33"/>
        <v>2.5667592799999999</v>
      </c>
      <c r="AC44" s="114">
        <f t="shared" si="34"/>
        <v>0</v>
      </c>
      <c r="AD44" s="112">
        <v>0</v>
      </c>
      <c r="AE44" s="114">
        <f t="shared" si="35"/>
        <v>2.5667592799999999</v>
      </c>
      <c r="AF44" s="111">
        <f t="shared" si="24"/>
        <v>32</v>
      </c>
      <c r="AG44" s="113" t="s">
        <v>58</v>
      </c>
      <c r="AH44" s="93">
        <f t="shared" si="36"/>
        <v>45562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9">
        <f t="shared" si="25"/>
        <v>44606</v>
      </c>
      <c r="B45" s="90">
        <f t="shared" ca="1" si="26"/>
        <v>1005.977571</v>
      </c>
      <c r="C45" s="14">
        <f t="shared" si="7"/>
        <v>1000</v>
      </c>
      <c r="D45" s="63">
        <f t="shared" si="8"/>
        <v>44601</v>
      </c>
      <c r="E45" s="61">
        <f ca="1">IF(D45&lt;$B$1,VLOOKUP(D45,[1]DI!$A$4:$B$15000,2,FALSE),0)</f>
        <v>0.1065</v>
      </c>
      <c r="F45" s="14">
        <f t="shared" ca="1" si="9"/>
        <v>1.00040168</v>
      </c>
      <c r="G45" s="92">
        <f t="shared" ca="1" si="29"/>
        <v>1.0117503562974901</v>
      </c>
      <c r="H45" s="92">
        <f t="shared" ca="1" si="10"/>
        <v>1.0076727378122401</v>
      </c>
      <c r="I45" s="14">
        <f t="shared" ca="1" si="27"/>
        <v>1.0040465700000001</v>
      </c>
      <c r="J45" s="13">
        <f t="shared" si="11"/>
        <v>4.4999999999999998E-2</v>
      </c>
      <c r="K45" s="29">
        <f t="shared" si="12"/>
        <v>44589</v>
      </c>
      <c r="L45" s="2">
        <f t="shared" si="13"/>
        <v>11</v>
      </c>
      <c r="M45" s="17">
        <f t="shared" si="14"/>
        <v>11</v>
      </c>
      <c r="N45" s="12">
        <f t="shared" si="1"/>
        <v>1.001923219</v>
      </c>
      <c r="O45" s="12">
        <f t="shared" ca="1" si="2"/>
        <v>1.0059775710000001</v>
      </c>
      <c r="P45" s="17">
        <f t="shared" si="15"/>
        <v>0</v>
      </c>
      <c r="Q45" s="14">
        <f t="shared" ca="1" si="3"/>
        <v>5.9775710000000002</v>
      </c>
      <c r="R45" s="20">
        <f t="shared" si="4"/>
        <v>0</v>
      </c>
      <c r="S45" s="14">
        <f t="shared" si="16"/>
        <v>0</v>
      </c>
      <c r="T45" s="4" t="str">
        <f t="shared" si="17"/>
        <v>J=</v>
      </c>
      <c r="U45" s="29">
        <f t="shared" si="18"/>
        <v>44616</v>
      </c>
      <c r="V45" s="3"/>
      <c r="W45" s="4"/>
      <c r="X45" s="111">
        <f t="shared" si="19"/>
        <v>33</v>
      </c>
      <c r="Y45" s="93">
        <f t="shared" si="30"/>
        <v>45562</v>
      </c>
      <c r="Z45" s="114">
        <f t="shared" si="31"/>
        <v>666.66699999999992</v>
      </c>
      <c r="AA45" s="94">
        <f t="shared" si="32"/>
        <v>21</v>
      </c>
      <c r="AB45" s="114">
        <f t="shared" si="33"/>
        <v>2.4498738900000001</v>
      </c>
      <c r="AC45" s="114">
        <f t="shared" si="34"/>
        <v>0</v>
      </c>
      <c r="AD45" s="112">
        <v>0</v>
      </c>
      <c r="AE45" s="114">
        <f t="shared" si="35"/>
        <v>2.4498738900000001</v>
      </c>
      <c r="AF45" s="111">
        <f t="shared" si="24"/>
        <v>33</v>
      </c>
      <c r="AG45" s="113" t="s">
        <v>58</v>
      </c>
      <c r="AH45" s="93">
        <f t="shared" si="36"/>
        <v>45595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9">
        <f t="shared" si="25"/>
        <v>44607</v>
      </c>
      <c r="B46" s="90">
        <f t="shared" ca="1" si="26"/>
        <v>1006.55745699</v>
      </c>
      <c r="C46" s="14">
        <f t="shared" si="7"/>
        <v>1000</v>
      </c>
      <c r="D46" s="63">
        <f t="shared" si="8"/>
        <v>44602</v>
      </c>
      <c r="E46" s="61">
        <f ca="1">IF(D46&lt;$B$1,VLOOKUP(D46,[1]DI!$A$4:$B$15000,2,FALSE),0)</f>
        <v>0.1065</v>
      </c>
      <c r="F46" s="14">
        <f t="shared" ca="1" si="9"/>
        <v>1.00040168</v>
      </c>
      <c r="G46" s="92">
        <f t="shared" ca="1" si="29"/>
        <v>1.01215675618061</v>
      </c>
      <c r="H46" s="92">
        <f t="shared" ca="1" si="10"/>
        <v>1.0076727378122401</v>
      </c>
      <c r="I46" s="14">
        <f t="shared" ca="1" si="27"/>
        <v>1.0044498799999999</v>
      </c>
      <c r="J46" s="13">
        <f t="shared" si="11"/>
        <v>4.4999999999999998E-2</v>
      </c>
      <c r="K46" s="29">
        <f t="shared" si="12"/>
        <v>44589</v>
      </c>
      <c r="L46" s="2">
        <f t="shared" si="13"/>
        <v>12</v>
      </c>
      <c r="M46" s="17">
        <f t="shared" si="14"/>
        <v>12</v>
      </c>
      <c r="N46" s="12">
        <f t="shared" si="1"/>
        <v>1.00209824</v>
      </c>
      <c r="O46" s="12">
        <f t="shared" ca="1" si="2"/>
        <v>1.006557457</v>
      </c>
      <c r="P46" s="17">
        <f t="shared" si="15"/>
        <v>0</v>
      </c>
      <c r="Q46" s="14">
        <f t="shared" ca="1" si="3"/>
        <v>6.5574569900000004</v>
      </c>
      <c r="R46" s="20">
        <f t="shared" si="4"/>
        <v>0</v>
      </c>
      <c r="S46" s="14">
        <f t="shared" si="16"/>
        <v>0</v>
      </c>
      <c r="T46" s="4" t="str">
        <f t="shared" si="17"/>
        <v>J=</v>
      </c>
      <c r="U46" s="29">
        <f t="shared" si="18"/>
        <v>44616</v>
      </c>
      <c r="V46" s="3"/>
      <c r="W46" s="4"/>
      <c r="X46" s="111">
        <f t="shared" si="19"/>
        <v>34</v>
      </c>
      <c r="Y46" s="93">
        <f t="shared" si="30"/>
        <v>45595</v>
      </c>
      <c r="Z46" s="114">
        <f t="shared" si="31"/>
        <v>666.66699999999992</v>
      </c>
      <c r="AA46" s="94">
        <f t="shared" si="32"/>
        <v>23</v>
      </c>
      <c r="AB46" s="114">
        <f t="shared" si="33"/>
        <v>2.6836646700000002</v>
      </c>
      <c r="AC46" s="114">
        <f t="shared" si="34"/>
        <v>0</v>
      </c>
      <c r="AD46" s="112">
        <v>0</v>
      </c>
      <c r="AE46" s="114">
        <f t="shared" si="35"/>
        <v>2.6836646700000002</v>
      </c>
      <c r="AF46" s="111">
        <f t="shared" si="24"/>
        <v>34</v>
      </c>
      <c r="AG46" s="113" t="s">
        <v>58</v>
      </c>
      <c r="AH46" s="93">
        <f t="shared" si="36"/>
        <v>45624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9">
        <f t="shared" si="25"/>
        <v>44608</v>
      </c>
      <c r="B47" s="90">
        <f t="shared" ca="1" si="26"/>
        <v>1007.13766499</v>
      </c>
      <c r="C47" s="14">
        <f t="shared" si="7"/>
        <v>1000</v>
      </c>
      <c r="D47" s="63">
        <f t="shared" si="8"/>
        <v>44603</v>
      </c>
      <c r="E47" s="61">
        <f ca="1">IF(D47&lt;$B$1,VLOOKUP(D47,[1]DI!$A$4:$B$15000,2,FALSE),0)</f>
        <v>0.1065</v>
      </c>
      <c r="F47" s="14">
        <f t="shared" ca="1" si="9"/>
        <v>1.00040168</v>
      </c>
      <c r="G47" s="92">
        <f t="shared" ca="1" si="29"/>
        <v>1.0125633193064301</v>
      </c>
      <c r="H47" s="92">
        <f t="shared" ca="1" si="10"/>
        <v>1.0076727378122401</v>
      </c>
      <c r="I47" s="14">
        <f t="shared" ca="1" si="27"/>
        <v>1.0048533399999999</v>
      </c>
      <c r="J47" s="13">
        <f t="shared" si="11"/>
        <v>4.4999999999999998E-2</v>
      </c>
      <c r="K47" s="29">
        <f t="shared" si="12"/>
        <v>44589</v>
      </c>
      <c r="L47" s="2">
        <f t="shared" si="13"/>
        <v>13</v>
      </c>
      <c r="M47" s="17">
        <f t="shared" si="14"/>
        <v>13</v>
      </c>
      <c r="N47" s="12">
        <f t="shared" si="1"/>
        <v>1.0022732919999999</v>
      </c>
      <c r="O47" s="12">
        <f t="shared" ca="1" si="2"/>
        <v>1.0071376649999999</v>
      </c>
      <c r="P47" s="17">
        <f t="shared" si="15"/>
        <v>0</v>
      </c>
      <c r="Q47" s="14">
        <f t="shared" ca="1" si="3"/>
        <v>7.1376649900000002</v>
      </c>
      <c r="R47" s="20">
        <f t="shared" si="4"/>
        <v>0</v>
      </c>
      <c r="S47" s="14">
        <f t="shared" si="16"/>
        <v>0</v>
      </c>
      <c r="T47" s="4" t="str">
        <f t="shared" si="17"/>
        <v>J=</v>
      </c>
      <c r="U47" s="29">
        <f t="shared" si="18"/>
        <v>44616</v>
      </c>
      <c r="V47" s="3"/>
      <c r="W47" s="4"/>
      <c r="X47" s="111">
        <f t="shared" si="19"/>
        <v>35</v>
      </c>
      <c r="Y47" s="93">
        <f t="shared" si="30"/>
        <v>45624</v>
      </c>
      <c r="Z47" s="114">
        <f t="shared" si="31"/>
        <v>666.66699999999992</v>
      </c>
      <c r="AA47" s="94">
        <f t="shared" si="32"/>
        <v>19</v>
      </c>
      <c r="AB47" s="114">
        <f t="shared" si="33"/>
        <v>2.2161657699999999</v>
      </c>
      <c r="AC47" s="114">
        <f t="shared" si="34"/>
        <v>0</v>
      </c>
      <c r="AD47" s="112">
        <v>0</v>
      </c>
      <c r="AE47" s="114">
        <f t="shared" si="35"/>
        <v>2.2161657699999999</v>
      </c>
      <c r="AF47" s="111">
        <f t="shared" si="24"/>
        <v>35</v>
      </c>
      <c r="AG47" s="113" t="s">
        <v>58</v>
      </c>
      <c r="AH47" s="93">
        <f t="shared" si="36"/>
        <v>45656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9">
        <f t="shared" si="25"/>
        <v>44609</v>
      </c>
      <c r="B48" s="90">
        <f t="shared" ca="1" si="26"/>
        <v>1007.718216</v>
      </c>
      <c r="C48" s="14">
        <f t="shared" si="7"/>
        <v>1000</v>
      </c>
      <c r="D48" s="63">
        <f t="shared" si="8"/>
        <v>44606</v>
      </c>
      <c r="E48" s="61">
        <f ca="1">IF(D48&lt;$B$1,VLOOKUP(D48,[1]DI!$A$4:$B$15000,2,FALSE),0)</f>
        <v>0.1065</v>
      </c>
      <c r="F48" s="14">
        <f t="shared" ca="1" si="9"/>
        <v>1.00040168</v>
      </c>
      <c r="G48" s="92">
        <f t="shared" ca="1" si="29"/>
        <v>1.01297004574053</v>
      </c>
      <c r="H48" s="92">
        <f t="shared" ca="1" si="10"/>
        <v>1.0076727378122401</v>
      </c>
      <c r="I48" s="14">
        <f t="shared" ca="1" si="27"/>
        <v>1.00525697</v>
      </c>
      <c r="J48" s="13">
        <f t="shared" si="11"/>
        <v>4.4999999999999998E-2</v>
      </c>
      <c r="K48" s="29">
        <f t="shared" si="12"/>
        <v>44589</v>
      </c>
      <c r="L48" s="2">
        <f t="shared" si="13"/>
        <v>14</v>
      </c>
      <c r="M48" s="17">
        <f t="shared" si="14"/>
        <v>14</v>
      </c>
      <c r="N48" s="12">
        <f t="shared" si="1"/>
        <v>1.0024483749999999</v>
      </c>
      <c r="O48" s="12">
        <f t="shared" ca="1" si="2"/>
        <v>1.007718216</v>
      </c>
      <c r="P48" s="17">
        <f t="shared" si="15"/>
        <v>0</v>
      </c>
      <c r="Q48" s="14">
        <f t="shared" ca="1" si="3"/>
        <v>7.718216</v>
      </c>
      <c r="R48" s="20">
        <f t="shared" si="4"/>
        <v>0</v>
      </c>
      <c r="S48" s="14">
        <f t="shared" si="16"/>
        <v>0</v>
      </c>
      <c r="T48" s="4" t="str">
        <f t="shared" si="17"/>
        <v>J=</v>
      </c>
      <c r="U48" s="29">
        <f t="shared" si="18"/>
        <v>44616</v>
      </c>
      <c r="V48" s="3"/>
      <c r="W48" s="4"/>
      <c r="X48" s="111">
        <f t="shared" si="19"/>
        <v>36</v>
      </c>
      <c r="Y48" s="93">
        <f t="shared" si="30"/>
        <v>45656</v>
      </c>
      <c r="Z48" s="114">
        <f t="shared" si="31"/>
        <v>333.3334999999999</v>
      </c>
      <c r="AA48" s="94">
        <f t="shared" si="32"/>
        <v>21</v>
      </c>
      <c r="AB48" s="114">
        <f t="shared" si="33"/>
        <v>2.4498738900000001</v>
      </c>
      <c r="AC48" s="114">
        <f t="shared" si="34"/>
        <v>333.33350000000002</v>
      </c>
      <c r="AD48" s="112">
        <v>0.5</v>
      </c>
      <c r="AE48" s="114">
        <f t="shared" si="35"/>
        <v>335.78337389000001</v>
      </c>
      <c r="AF48" s="111">
        <f t="shared" si="24"/>
        <v>36</v>
      </c>
      <c r="AG48" s="113" t="s">
        <v>58</v>
      </c>
      <c r="AH48" s="93">
        <f t="shared" si="36"/>
        <v>45687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9">
        <f t="shared" si="25"/>
        <v>44610</v>
      </c>
      <c r="B49" s="90">
        <f t="shared" ca="1" si="26"/>
        <v>1008.299099</v>
      </c>
      <c r="C49" s="14">
        <f t="shared" si="7"/>
        <v>1000</v>
      </c>
      <c r="D49" s="63">
        <f t="shared" si="8"/>
        <v>44607</v>
      </c>
      <c r="E49" s="61">
        <f ca="1">IF(D49&lt;$B$1,VLOOKUP(D49,[1]DI!$A$4:$B$15000,2,FALSE),0)</f>
        <v>0.1065</v>
      </c>
      <c r="F49" s="14">
        <f t="shared" ca="1" si="9"/>
        <v>1.00040168</v>
      </c>
      <c r="G49" s="92">
        <f t="shared" ca="1" si="29"/>
        <v>1.0133769355485001</v>
      </c>
      <c r="H49" s="92">
        <f t="shared" ca="1" si="10"/>
        <v>1.0076727378122401</v>
      </c>
      <c r="I49" s="14">
        <f t="shared" ca="1" si="27"/>
        <v>1.00566076</v>
      </c>
      <c r="J49" s="13">
        <f t="shared" si="11"/>
        <v>4.4999999999999998E-2</v>
      </c>
      <c r="K49" s="29">
        <f t="shared" si="12"/>
        <v>44589</v>
      </c>
      <c r="L49" s="2">
        <f t="shared" si="13"/>
        <v>15</v>
      </c>
      <c r="M49" s="17">
        <f t="shared" si="14"/>
        <v>15</v>
      </c>
      <c r="N49" s="12">
        <f t="shared" si="1"/>
        <v>1.002623488</v>
      </c>
      <c r="O49" s="12">
        <f t="shared" ca="1" si="2"/>
        <v>1.008299099</v>
      </c>
      <c r="P49" s="17">
        <f t="shared" si="15"/>
        <v>0</v>
      </c>
      <c r="Q49" s="14">
        <f t="shared" ca="1" si="3"/>
        <v>8.299099</v>
      </c>
      <c r="R49" s="20">
        <f t="shared" si="4"/>
        <v>0</v>
      </c>
      <c r="S49" s="14">
        <f t="shared" si="16"/>
        <v>0</v>
      </c>
      <c r="T49" s="4" t="str">
        <f t="shared" si="17"/>
        <v>J=</v>
      </c>
      <c r="U49" s="29">
        <f t="shared" si="18"/>
        <v>44616</v>
      </c>
      <c r="V49" s="3"/>
      <c r="W49" s="4"/>
      <c r="X49" s="111">
        <f t="shared" si="19"/>
        <v>37</v>
      </c>
      <c r="Y49" s="93">
        <f t="shared" si="30"/>
        <v>45687</v>
      </c>
      <c r="Z49" s="114">
        <f t="shared" si="31"/>
        <v>333.3334999999999</v>
      </c>
      <c r="AA49" s="94">
        <f t="shared" si="32"/>
        <v>22</v>
      </c>
      <c r="AB49" s="114">
        <f t="shared" si="33"/>
        <v>1.2833796399999999</v>
      </c>
      <c r="AC49" s="114">
        <f t="shared" si="34"/>
        <v>0</v>
      </c>
      <c r="AD49" s="112">
        <v>0</v>
      </c>
      <c r="AE49" s="114">
        <f t="shared" si="35"/>
        <v>1.2833796399999999</v>
      </c>
      <c r="AF49" s="111">
        <f t="shared" si="24"/>
        <v>37</v>
      </c>
      <c r="AG49" s="113" t="s">
        <v>58</v>
      </c>
      <c r="AH49" s="93">
        <f t="shared" si="36"/>
        <v>45715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9">
        <f t="shared" si="25"/>
        <v>44613</v>
      </c>
      <c r="B50" s="90">
        <f t="shared" ca="1" si="26"/>
        <v>1008.880325</v>
      </c>
      <c r="C50" s="14">
        <f t="shared" si="7"/>
        <v>1000</v>
      </c>
      <c r="D50" s="63">
        <f t="shared" si="8"/>
        <v>44608</v>
      </c>
      <c r="E50" s="61">
        <f ca="1">IF(D50&lt;$B$1,VLOOKUP(D50,[1]DI!$A$4:$B$15000,2,FALSE),0)</f>
        <v>0.1065</v>
      </c>
      <c r="F50" s="14">
        <f t="shared" ca="1" si="9"/>
        <v>1.00040168</v>
      </c>
      <c r="G50" s="92">
        <f t="shared" ca="1" si="29"/>
        <v>1.0137839887959701</v>
      </c>
      <c r="H50" s="92">
        <f t="shared" ca="1" si="10"/>
        <v>1.0076727378122401</v>
      </c>
      <c r="I50" s="14">
        <f t="shared" ca="1" si="27"/>
        <v>1.0060647199999999</v>
      </c>
      <c r="J50" s="13">
        <f t="shared" si="11"/>
        <v>4.4999999999999998E-2</v>
      </c>
      <c r="K50" s="29">
        <f t="shared" si="12"/>
        <v>44589</v>
      </c>
      <c r="L50" s="2">
        <f t="shared" si="13"/>
        <v>16</v>
      </c>
      <c r="M50" s="17">
        <f t="shared" si="14"/>
        <v>16</v>
      </c>
      <c r="N50" s="12">
        <f t="shared" si="1"/>
        <v>1.002798632</v>
      </c>
      <c r="O50" s="12">
        <f t="shared" ca="1" si="2"/>
        <v>1.008880325</v>
      </c>
      <c r="P50" s="17">
        <f t="shared" si="15"/>
        <v>0</v>
      </c>
      <c r="Q50" s="14">
        <f t="shared" ca="1" si="3"/>
        <v>8.8803249999999991</v>
      </c>
      <c r="R50" s="20">
        <f t="shared" si="4"/>
        <v>0</v>
      </c>
      <c r="S50" s="14">
        <f t="shared" si="16"/>
        <v>0</v>
      </c>
      <c r="T50" s="4" t="str">
        <f t="shared" si="17"/>
        <v>J=</v>
      </c>
      <c r="U50" s="29">
        <f t="shared" si="18"/>
        <v>44616</v>
      </c>
      <c r="V50" s="3"/>
      <c r="W50" s="4"/>
      <c r="X50" s="111">
        <f t="shared" si="19"/>
        <v>38</v>
      </c>
      <c r="Y50" s="93">
        <f t="shared" si="30"/>
        <v>45715</v>
      </c>
      <c r="Z50" s="114">
        <f t="shared" si="31"/>
        <v>333.3334999999999</v>
      </c>
      <c r="AA50" s="94">
        <f t="shared" si="32"/>
        <v>20</v>
      </c>
      <c r="AB50" s="114">
        <f t="shared" si="33"/>
        <v>1.16650491</v>
      </c>
      <c r="AC50" s="114">
        <f t="shared" si="34"/>
        <v>0</v>
      </c>
      <c r="AD50" s="112">
        <v>0</v>
      </c>
      <c r="AE50" s="114">
        <f t="shared" si="35"/>
        <v>1.16650491</v>
      </c>
      <c r="AF50" s="111">
        <f t="shared" si="24"/>
        <v>38</v>
      </c>
      <c r="AG50" s="113" t="s">
        <v>58</v>
      </c>
      <c r="AH50" s="93">
        <f t="shared" si="36"/>
        <v>45744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9">
        <f t="shared" si="25"/>
        <v>44614</v>
      </c>
      <c r="B51" s="90">
        <f t="shared" ca="1" si="26"/>
        <v>1009.461873</v>
      </c>
      <c r="C51" s="14">
        <f t="shared" si="7"/>
        <v>1000</v>
      </c>
      <c r="D51" s="63">
        <f t="shared" si="8"/>
        <v>44609</v>
      </c>
      <c r="E51" s="61">
        <f ca="1">IF(D51&lt;$B$1,VLOOKUP(D51,[1]DI!$A$4:$B$15000,2,FALSE),0)</f>
        <v>0.1065</v>
      </c>
      <c r="F51" s="14">
        <f t="shared" ca="1" si="9"/>
        <v>1.00040168</v>
      </c>
      <c r="G51" s="92">
        <f t="shared" ca="1" si="29"/>
        <v>1.01419120554859</v>
      </c>
      <c r="H51" s="92">
        <f t="shared" ca="1" si="10"/>
        <v>1.0076727378122401</v>
      </c>
      <c r="I51" s="14">
        <f t="shared" ca="1" si="27"/>
        <v>1.00646883</v>
      </c>
      <c r="J51" s="13">
        <f t="shared" si="11"/>
        <v>4.4999999999999998E-2</v>
      </c>
      <c r="K51" s="29">
        <f t="shared" si="12"/>
        <v>44589</v>
      </c>
      <c r="L51" s="2">
        <f t="shared" si="13"/>
        <v>17</v>
      </c>
      <c r="M51" s="17">
        <f t="shared" si="14"/>
        <v>17</v>
      </c>
      <c r="N51" s="12">
        <f t="shared" si="1"/>
        <v>1.002973806</v>
      </c>
      <c r="O51" s="12">
        <f t="shared" ca="1" si="2"/>
        <v>1.009461873</v>
      </c>
      <c r="P51" s="17">
        <f t="shared" si="15"/>
        <v>0</v>
      </c>
      <c r="Q51" s="14">
        <f t="shared" ca="1" si="3"/>
        <v>9.4618730000000006</v>
      </c>
      <c r="R51" s="20">
        <f t="shared" si="4"/>
        <v>0</v>
      </c>
      <c r="S51" s="14">
        <f t="shared" si="16"/>
        <v>0</v>
      </c>
      <c r="T51" s="4" t="str">
        <f t="shared" si="17"/>
        <v>J=</v>
      </c>
      <c r="U51" s="29">
        <f t="shared" si="18"/>
        <v>44616</v>
      </c>
      <c r="V51" s="3"/>
      <c r="W51" s="4"/>
      <c r="X51" s="111">
        <f t="shared" si="19"/>
        <v>39</v>
      </c>
      <c r="Y51" s="93">
        <f t="shared" si="30"/>
        <v>45744</v>
      </c>
      <c r="Z51" s="114">
        <f t="shared" si="31"/>
        <v>333.3334999999999</v>
      </c>
      <c r="AA51" s="94">
        <f t="shared" si="32"/>
        <v>19</v>
      </c>
      <c r="AB51" s="114">
        <f t="shared" si="33"/>
        <v>1.10808288</v>
      </c>
      <c r="AC51" s="114">
        <f t="shared" si="34"/>
        <v>0</v>
      </c>
      <c r="AD51" s="112">
        <v>0</v>
      </c>
      <c r="AE51" s="114">
        <f t="shared" si="35"/>
        <v>1.10808288</v>
      </c>
      <c r="AF51" s="111">
        <f t="shared" si="24"/>
        <v>39</v>
      </c>
      <c r="AG51" s="113" t="s">
        <v>58</v>
      </c>
      <c r="AH51" s="93">
        <f t="shared" si="36"/>
        <v>45776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9">
        <f t="shared" si="25"/>
        <v>44615</v>
      </c>
      <c r="B52" s="90">
        <f t="shared" ca="1" si="26"/>
        <v>1010.043764</v>
      </c>
      <c r="C52" s="14">
        <f t="shared" si="7"/>
        <v>1000</v>
      </c>
      <c r="D52" s="63">
        <f t="shared" si="8"/>
        <v>44610</v>
      </c>
      <c r="E52" s="61">
        <f ca="1">IF(D52&lt;$B$1,VLOOKUP(D52,[1]DI!$A$4:$B$15000,2,FALSE),0)</f>
        <v>0.1065</v>
      </c>
      <c r="F52" s="14">
        <f t="shared" ca="1" si="9"/>
        <v>1.00040168</v>
      </c>
      <c r="G52" s="92">
        <f t="shared" ca="1" si="29"/>
        <v>1.0145985858720299</v>
      </c>
      <c r="H52" s="92">
        <f t="shared" ca="1" si="10"/>
        <v>1.0076727378122401</v>
      </c>
      <c r="I52" s="14">
        <f t="shared" ca="1" si="27"/>
        <v>1.0068731099999999</v>
      </c>
      <c r="J52" s="13">
        <f t="shared" si="11"/>
        <v>4.4999999999999998E-2</v>
      </c>
      <c r="K52" s="29">
        <f t="shared" si="12"/>
        <v>44589</v>
      </c>
      <c r="L52" s="2">
        <f t="shared" si="13"/>
        <v>18</v>
      </c>
      <c r="M52" s="17">
        <f t="shared" si="14"/>
        <v>18</v>
      </c>
      <c r="N52" s="12">
        <f t="shared" si="1"/>
        <v>1.0031490110000001</v>
      </c>
      <c r="O52" s="12">
        <f t="shared" ca="1" si="2"/>
        <v>1.010043764</v>
      </c>
      <c r="P52" s="17">
        <f t="shared" si="15"/>
        <v>0</v>
      </c>
      <c r="Q52" s="14">
        <f t="shared" ca="1" si="3"/>
        <v>10.043763999999999</v>
      </c>
      <c r="R52" s="20">
        <f t="shared" si="4"/>
        <v>0</v>
      </c>
      <c r="S52" s="14">
        <f t="shared" si="16"/>
        <v>0</v>
      </c>
      <c r="T52" s="4" t="str">
        <f t="shared" si="17"/>
        <v>J=</v>
      </c>
      <c r="U52" s="29">
        <f t="shared" si="18"/>
        <v>44616</v>
      </c>
      <c r="V52" s="3"/>
      <c r="W52" s="4"/>
      <c r="X52" s="111">
        <f t="shared" si="19"/>
        <v>40</v>
      </c>
      <c r="Y52" s="93">
        <f t="shared" si="30"/>
        <v>45776</v>
      </c>
      <c r="Z52" s="114">
        <f t="shared" si="31"/>
        <v>333.3334999999999</v>
      </c>
      <c r="AA52" s="94">
        <f t="shared" si="32"/>
        <v>20</v>
      </c>
      <c r="AB52" s="114">
        <f t="shared" si="33"/>
        <v>1.16650491</v>
      </c>
      <c r="AC52" s="114">
        <f t="shared" si="34"/>
        <v>0</v>
      </c>
      <c r="AD52" s="112">
        <v>0</v>
      </c>
      <c r="AE52" s="114">
        <f t="shared" si="35"/>
        <v>1.16650491</v>
      </c>
      <c r="AF52" s="111">
        <f t="shared" si="24"/>
        <v>40</v>
      </c>
      <c r="AG52" s="113" t="s">
        <v>58</v>
      </c>
      <c r="AH52" s="93">
        <f t="shared" si="36"/>
        <v>45806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9">
        <f t="shared" si="25"/>
        <v>44616</v>
      </c>
      <c r="B53" s="90">
        <f t="shared" ca="1" si="26"/>
        <v>1010.625989</v>
      </c>
      <c r="C53" s="14">
        <f t="shared" si="7"/>
        <v>1000</v>
      </c>
      <c r="D53" s="63">
        <f t="shared" si="8"/>
        <v>44613</v>
      </c>
      <c r="E53" s="61">
        <f ca="1">IF(D53&lt;$B$1,VLOOKUP(D53,[1]DI!$A$4:$B$15000,2,FALSE),0)</f>
        <v>0.1065</v>
      </c>
      <c r="F53" s="14">
        <f t="shared" ca="1" si="9"/>
        <v>1.00040168</v>
      </c>
      <c r="G53" s="92">
        <f t="shared" ca="1" si="29"/>
        <v>1.0150061298319999</v>
      </c>
      <c r="H53" s="92">
        <f t="shared" ca="1" si="10"/>
        <v>1.0076727378122401</v>
      </c>
      <c r="I53" s="14">
        <f t="shared" ca="1" si="27"/>
        <v>1.00727755</v>
      </c>
      <c r="J53" s="13">
        <f t="shared" si="11"/>
        <v>4.4999999999999998E-2</v>
      </c>
      <c r="K53" s="29">
        <f t="shared" si="12"/>
        <v>44589</v>
      </c>
      <c r="L53" s="2">
        <f t="shared" si="13"/>
        <v>19</v>
      </c>
      <c r="M53" s="17">
        <f t="shared" si="14"/>
        <v>19</v>
      </c>
      <c r="N53" s="12">
        <f t="shared" si="1"/>
        <v>1.0033242469999999</v>
      </c>
      <c r="O53" s="12">
        <f t="shared" ca="1" si="2"/>
        <v>1.010625989</v>
      </c>
      <c r="P53" s="17">
        <f t="shared" si="15"/>
        <v>2</v>
      </c>
      <c r="Q53" s="14">
        <f t="shared" ca="1" si="3"/>
        <v>10.625989000000001</v>
      </c>
      <c r="R53" s="20">
        <f t="shared" si="4"/>
        <v>0</v>
      </c>
      <c r="S53" s="14">
        <f t="shared" si="16"/>
        <v>0</v>
      </c>
      <c r="T53" s="4" t="str">
        <f t="shared" si="17"/>
        <v>J=</v>
      </c>
      <c r="U53" s="29">
        <f t="shared" si="18"/>
        <v>44616</v>
      </c>
      <c r="V53" s="3"/>
      <c r="W53" s="4"/>
      <c r="X53" s="111">
        <f t="shared" si="19"/>
        <v>41</v>
      </c>
      <c r="Y53" s="93">
        <f t="shared" si="30"/>
        <v>45806</v>
      </c>
      <c r="Z53" s="114">
        <f t="shared" si="31"/>
        <v>333.3334999999999</v>
      </c>
      <c r="AA53" s="94">
        <f t="shared" si="32"/>
        <v>21</v>
      </c>
      <c r="AB53" s="114">
        <f t="shared" si="33"/>
        <v>1.2249369400000001</v>
      </c>
      <c r="AC53" s="114">
        <f t="shared" si="34"/>
        <v>0</v>
      </c>
      <c r="AD53" s="112">
        <v>0</v>
      </c>
      <c r="AE53" s="114">
        <f t="shared" si="35"/>
        <v>1.2249369400000001</v>
      </c>
      <c r="AF53" s="111">
        <f t="shared" si="24"/>
        <v>41</v>
      </c>
      <c r="AG53" s="113" t="s">
        <v>58</v>
      </c>
      <c r="AH53" s="93">
        <f t="shared" si="36"/>
        <v>45835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9">
        <f t="shared" si="25"/>
        <v>44617</v>
      </c>
      <c r="B54" s="90">
        <f t="shared" ca="1" si="26"/>
        <v>1000.5764349900001</v>
      </c>
      <c r="C54" s="14">
        <f t="shared" si="7"/>
        <v>1000</v>
      </c>
      <c r="D54" s="63">
        <f t="shared" si="8"/>
        <v>44614</v>
      </c>
      <c r="E54" s="61">
        <f ca="1">IF(D54&lt;$B$1,VLOOKUP(D54,[1]DI!$A$4:$B$15000,2,FALSE),0)</f>
        <v>0.1065</v>
      </c>
      <c r="F54" s="14">
        <f t="shared" ca="1" si="9"/>
        <v>1.00040168</v>
      </c>
      <c r="G54" s="92">
        <f t="shared" ca="1" si="29"/>
        <v>1.0154138374942301</v>
      </c>
      <c r="H54" s="92">
        <f t="shared" ca="1" si="10"/>
        <v>1.0150061298319999</v>
      </c>
      <c r="I54" s="14">
        <f t="shared" ca="1" si="27"/>
        <v>1.00040168</v>
      </c>
      <c r="J54" s="13">
        <f t="shared" si="11"/>
        <v>4.4999999999999998E-2</v>
      </c>
      <c r="K54" s="29">
        <f t="shared" si="12"/>
        <v>44616</v>
      </c>
      <c r="L54" s="2">
        <f t="shared" si="13"/>
        <v>1</v>
      </c>
      <c r="M54" s="17">
        <f t="shared" si="14"/>
        <v>1</v>
      </c>
      <c r="N54" s="12">
        <f t="shared" si="1"/>
        <v>1.000174685</v>
      </c>
      <c r="O54" s="12">
        <f t="shared" ca="1" si="2"/>
        <v>1.0005764349999999</v>
      </c>
      <c r="P54" s="17">
        <f t="shared" si="15"/>
        <v>0</v>
      </c>
      <c r="Q54" s="14">
        <f t="shared" ca="1" si="3"/>
        <v>0.57643498999999998</v>
      </c>
      <c r="R54" s="20">
        <f t="shared" si="4"/>
        <v>0</v>
      </c>
      <c r="S54" s="14">
        <f t="shared" si="16"/>
        <v>0</v>
      </c>
      <c r="T54" s="4" t="str">
        <f t="shared" si="17"/>
        <v>J=</v>
      </c>
      <c r="U54" s="29">
        <f t="shared" si="18"/>
        <v>44650</v>
      </c>
      <c r="V54" s="3"/>
      <c r="W54" s="4"/>
      <c r="X54" s="111">
        <f t="shared" si="19"/>
        <v>42</v>
      </c>
      <c r="Y54" s="93">
        <f t="shared" si="30"/>
        <v>45835</v>
      </c>
      <c r="Z54" s="114">
        <f t="shared" si="31"/>
        <v>333.3334999999999</v>
      </c>
      <c r="AA54" s="94">
        <f t="shared" si="32"/>
        <v>20</v>
      </c>
      <c r="AB54" s="114">
        <f t="shared" si="33"/>
        <v>1.16650491</v>
      </c>
      <c r="AC54" s="114">
        <f t="shared" si="34"/>
        <v>0</v>
      </c>
      <c r="AD54" s="112">
        <v>0</v>
      </c>
      <c r="AE54" s="114">
        <f t="shared" si="35"/>
        <v>1.16650491</v>
      </c>
      <c r="AF54" s="111">
        <f t="shared" si="24"/>
        <v>42</v>
      </c>
      <c r="AG54" s="113" t="s">
        <v>58</v>
      </c>
      <c r="AH54" s="93">
        <f t="shared" si="36"/>
        <v>45868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9">
        <f t="shared" si="25"/>
        <v>44622</v>
      </c>
      <c r="B55" s="90">
        <f t="shared" ca="1" si="26"/>
        <v>1001.153202</v>
      </c>
      <c r="C55" s="14">
        <f t="shared" si="7"/>
        <v>1000</v>
      </c>
      <c r="D55" s="63">
        <f t="shared" si="8"/>
        <v>44615</v>
      </c>
      <c r="E55" s="61">
        <f ca="1">IF(D55&lt;$B$1,VLOOKUP(D55,[1]DI!$A$4:$B$15000,2,FALSE),0)</f>
        <v>0.1065</v>
      </c>
      <c r="F55" s="14">
        <f t="shared" ca="1" si="9"/>
        <v>1.00040168</v>
      </c>
      <c r="G55" s="92">
        <f t="shared" ca="1" si="29"/>
        <v>1.0158217089244701</v>
      </c>
      <c r="H55" s="92">
        <f t="shared" ca="1" si="10"/>
        <v>1.0150061298319999</v>
      </c>
      <c r="I55" s="14">
        <f t="shared" ca="1" si="27"/>
        <v>1.0008035200000001</v>
      </c>
      <c r="J55" s="13">
        <f t="shared" si="11"/>
        <v>4.4999999999999998E-2</v>
      </c>
      <c r="K55" s="29">
        <f t="shared" si="12"/>
        <v>44616</v>
      </c>
      <c r="L55" s="2">
        <f t="shared" si="13"/>
        <v>2</v>
      </c>
      <c r="M55" s="17">
        <f t="shared" si="14"/>
        <v>2</v>
      </c>
      <c r="N55" s="12">
        <f t="shared" si="1"/>
        <v>1.000349401</v>
      </c>
      <c r="O55" s="12">
        <f t="shared" ca="1" si="2"/>
        <v>1.001153202</v>
      </c>
      <c r="P55" s="17">
        <f t="shared" si="15"/>
        <v>0</v>
      </c>
      <c r="Q55" s="14">
        <f t="shared" ca="1" si="3"/>
        <v>1.1532020000000001</v>
      </c>
      <c r="R55" s="20">
        <f t="shared" si="4"/>
        <v>0</v>
      </c>
      <c r="S55" s="14">
        <f t="shared" si="16"/>
        <v>0</v>
      </c>
      <c r="T55" s="4" t="str">
        <f t="shared" si="17"/>
        <v>J=</v>
      </c>
      <c r="U55" s="29">
        <f t="shared" si="18"/>
        <v>44650</v>
      </c>
      <c r="V55" s="3"/>
      <c r="W55" s="4"/>
      <c r="X55" s="111">
        <f t="shared" si="19"/>
        <v>43</v>
      </c>
      <c r="Y55" s="93">
        <f t="shared" si="30"/>
        <v>45868</v>
      </c>
      <c r="Z55" s="114">
        <f t="shared" si="31"/>
        <v>333.3334999999999</v>
      </c>
      <c r="AA55" s="94">
        <f t="shared" si="32"/>
        <v>23</v>
      </c>
      <c r="AB55" s="114">
        <f t="shared" si="33"/>
        <v>1.3418323299999999</v>
      </c>
      <c r="AC55" s="114">
        <f t="shared" si="34"/>
        <v>0</v>
      </c>
      <c r="AD55" s="112">
        <v>0</v>
      </c>
      <c r="AE55" s="114">
        <f t="shared" si="35"/>
        <v>1.3418323299999999</v>
      </c>
      <c r="AF55" s="111">
        <f t="shared" si="24"/>
        <v>43</v>
      </c>
      <c r="AG55" s="113" t="s">
        <v>58</v>
      </c>
      <c r="AH55" s="93">
        <f t="shared" si="36"/>
        <v>45897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9">
        <f t="shared" si="25"/>
        <v>44623</v>
      </c>
      <c r="B56" s="90">
        <f t="shared" ca="1" si="26"/>
        <v>1001.73029999</v>
      </c>
      <c r="C56" s="14">
        <f t="shared" si="7"/>
        <v>1000</v>
      </c>
      <c r="D56" s="63">
        <f t="shared" si="8"/>
        <v>44616</v>
      </c>
      <c r="E56" s="61">
        <f ca="1">IF(D56&lt;$B$1,VLOOKUP(D56,[1]DI!$A$4:$B$15000,2,FALSE),0)</f>
        <v>0.1065</v>
      </c>
      <c r="F56" s="14">
        <f t="shared" ca="1" si="9"/>
        <v>1.00040168</v>
      </c>
      <c r="G56" s="92">
        <f t="shared" ca="1" si="29"/>
        <v>1.01622974418851</v>
      </c>
      <c r="H56" s="92">
        <f t="shared" ca="1" si="10"/>
        <v>1.0150061298319999</v>
      </c>
      <c r="I56" s="14">
        <f t="shared" ca="1" si="27"/>
        <v>1.0012055200000001</v>
      </c>
      <c r="J56" s="13">
        <f t="shared" si="11"/>
        <v>4.4999999999999998E-2</v>
      </c>
      <c r="K56" s="29">
        <f t="shared" si="12"/>
        <v>44616</v>
      </c>
      <c r="L56" s="2">
        <f t="shared" si="13"/>
        <v>3</v>
      </c>
      <c r="M56" s="17">
        <f t="shared" si="14"/>
        <v>3</v>
      </c>
      <c r="N56" s="12">
        <f t="shared" si="1"/>
        <v>1.000524148</v>
      </c>
      <c r="O56" s="12">
        <f t="shared" ca="1" si="2"/>
        <v>1.0017303</v>
      </c>
      <c r="P56" s="17">
        <f t="shared" si="15"/>
        <v>0</v>
      </c>
      <c r="Q56" s="14">
        <f t="shared" ca="1" si="3"/>
        <v>1.73029999</v>
      </c>
      <c r="R56" s="20">
        <f t="shared" si="4"/>
        <v>0</v>
      </c>
      <c r="S56" s="14">
        <f t="shared" si="16"/>
        <v>0</v>
      </c>
      <c r="T56" s="4" t="str">
        <f t="shared" si="17"/>
        <v>J=</v>
      </c>
      <c r="U56" s="29">
        <f t="shared" si="18"/>
        <v>44650</v>
      </c>
      <c r="V56" s="3"/>
      <c r="W56" s="4"/>
      <c r="X56" s="111">
        <f t="shared" si="19"/>
        <v>44</v>
      </c>
      <c r="Y56" s="93">
        <f t="shared" si="30"/>
        <v>45897</v>
      </c>
      <c r="Z56" s="114">
        <f t="shared" si="31"/>
        <v>333.3334999999999</v>
      </c>
      <c r="AA56" s="94">
        <f t="shared" si="32"/>
        <v>21</v>
      </c>
      <c r="AB56" s="114">
        <f t="shared" si="33"/>
        <v>1.2249369400000001</v>
      </c>
      <c r="AC56" s="114">
        <f t="shared" si="34"/>
        <v>0</v>
      </c>
      <c r="AD56" s="112">
        <v>0</v>
      </c>
      <c r="AE56" s="114">
        <f t="shared" si="35"/>
        <v>1.2249369400000001</v>
      </c>
      <c r="AF56" s="111">
        <f t="shared" si="24"/>
        <v>44</v>
      </c>
      <c r="AG56" s="113" t="s">
        <v>58</v>
      </c>
      <c r="AH56" s="93">
        <f t="shared" si="36"/>
        <v>45929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9">
        <f t="shared" si="25"/>
        <v>44624</v>
      </c>
      <c r="B57" s="90">
        <f t="shared" ca="1" si="26"/>
        <v>1002.30773899</v>
      </c>
      <c r="C57" s="14">
        <f t="shared" si="7"/>
        <v>1000</v>
      </c>
      <c r="D57" s="63">
        <f t="shared" si="8"/>
        <v>44617</v>
      </c>
      <c r="E57" s="61">
        <f ca="1">IF(D57&lt;$B$1,VLOOKUP(D57,[1]DI!$A$4:$B$15000,2,FALSE),0)</f>
        <v>0.1065</v>
      </c>
      <c r="F57" s="14">
        <f t="shared" ca="1" si="9"/>
        <v>1.00040168</v>
      </c>
      <c r="G57" s="92">
        <f t="shared" ca="1" si="29"/>
        <v>1.01663794335216</v>
      </c>
      <c r="H57" s="92">
        <f t="shared" ca="1" si="10"/>
        <v>1.0150061298319999</v>
      </c>
      <c r="I57" s="14">
        <f t="shared" ca="1" si="27"/>
        <v>1.0016076899999999</v>
      </c>
      <c r="J57" s="13">
        <f t="shared" si="11"/>
        <v>4.4999999999999998E-2</v>
      </c>
      <c r="K57" s="29">
        <f t="shared" si="12"/>
        <v>44616</v>
      </c>
      <c r="L57" s="2">
        <f t="shared" si="13"/>
        <v>4</v>
      </c>
      <c r="M57" s="17">
        <f t="shared" si="14"/>
        <v>4</v>
      </c>
      <c r="N57" s="12">
        <f t="shared" si="1"/>
        <v>1.000698925</v>
      </c>
      <c r="O57" s="12">
        <f t="shared" ca="1" si="2"/>
        <v>1.0023077389999999</v>
      </c>
      <c r="P57" s="17">
        <f t="shared" si="15"/>
        <v>0</v>
      </c>
      <c r="Q57" s="14">
        <f t="shared" ca="1" si="3"/>
        <v>2.3077389899999998</v>
      </c>
      <c r="R57" s="20">
        <f t="shared" si="4"/>
        <v>0</v>
      </c>
      <c r="S57" s="14">
        <f t="shared" si="16"/>
        <v>0</v>
      </c>
      <c r="T57" s="4" t="str">
        <f t="shared" si="17"/>
        <v>J=</v>
      </c>
      <c r="U57" s="29">
        <f t="shared" si="18"/>
        <v>44650</v>
      </c>
      <c r="V57" s="3"/>
      <c r="W57" s="4"/>
      <c r="X57" s="111">
        <f t="shared" si="19"/>
        <v>45</v>
      </c>
      <c r="Y57" s="93">
        <f t="shared" si="30"/>
        <v>45929</v>
      </c>
      <c r="Z57" s="114">
        <f t="shared" si="31"/>
        <v>333.3334999999999</v>
      </c>
      <c r="AA57" s="94">
        <f t="shared" si="32"/>
        <v>22</v>
      </c>
      <c r="AB57" s="114">
        <f t="shared" si="33"/>
        <v>1.2833796399999999</v>
      </c>
      <c r="AC57" s="114">
        <f t="shared" si="34"/>
        <v>0</v>
      </c>
      <c r="AD57" s="112">
        <v>0</v>
      </c>
      <c r="AE57" s="114">
        <f t="shared" si="35"/>
        <v>1.2833796399999999</v>
      </c>
      <c r="AF57" s="111">
        <f t="shared" si="24"/>
        <v>45</v>
      </c>
      <c r="AG57" s="113" t="s">
        <v>58</v>
      </c>
      <c r="AH57" s="93">
        <f t="shared" si="36"/>
        <v>45960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9">
        <f t="shared" si="25"/>
        <v>44627</v>
      </c>
      <c r="B58" s="90">
        <f t="shared" ca="1" si="26"/>
        <v>1002.88549799</v>
      </c>
      <c r="C58" s="14">
        <f t="shared" si="7"/>
        <v>1000</v>
      </c>
      <c r="D58" s="63">
        <f t="shared" si="8"/>
        <v>44622</v>
      </c>
      <c r="E58" s="61">
        <f ca="1">IF(D58&lt;$B$1,VLOOKUP(D58,[1]DI!$A$4:$B$15000,2,FALSE),0)</f>
        <v>0.1065</v>
      </c>
      <c r="F58" s="14">
        <f t="shared" ca="1" si="9"/>
        <v>1.00040168</v>
      </c>
      <c r="G58" s="92">
        <f t="shared" ca="1" si="29"/>
        <v>1.0170463064812501</v>
      </c>
      <c r="H58" s="92">
        <f t="shared" ca="1" si="10"/>
        <v>1.0150061298319999</v>
      </c>
      <c r="I58" s="14">
        <f t="shared" ca="1" si="27"/>
        <v>1.00201001</v>
      </c>
      <c r="J58" s="13">
        <f t="shared" si="11"/>
        <v>4.4999999999999998E-2</v>
      </c>
      <c r="K58" s="29">
        <f t="shared" si="12"/>
        <v>44616</v>
      </c>
      <c r="L58" s="2">
        <f t="shared" si="13"/>
        <v>5</v>
      </c>
      <c r="M58" s="17">
        <f t="shared" si="14"/>
        <v>5</v>
      </c>
      <c r="N58" s="12">
        <f t="shared" si="1"/>
        <v>1.0008737320000001</v>
      </c>
      <c r="O58" s="12">
        <f t="shared" ca="1" si="2"/>
        <v>1.0028854979999999</v>
      </c>
      <c r="P58" s="17">
        <f t="shared" si="15"/>
        <v>0</v>
      </c>
      <c r="Q58" s="14">
        <f t="shared" ca="1" si="3"/>
        <v>2.8854979900000002</v>
      </c>
      <c r="R58" s="20">
        <f t="shared" si="4"/>
        <v>0</v>
      </c>
      <c r="S58" s="14">
        <f t="shared" si="16"/>
        <v>0</v>
      </c>
      <c r="T58" s="4" t="str">
        <f t="shared" si="17"/>
        <v>J=</v>
      </c>
      <c r="U58" s="29">
        <f t="shared" si="18"/>
        <v>44650</v>
      </c>
      <c r="V58" s="3"/>
      <c r="W58" s="4"/>
      <c r="X58" s="111">
        <f t="shared" si="19"/>
        <v>46</v>
      </c>
      <c r="Y58" s="93">
        <f t="shared" si="30"/>
        <v>45960</v>
      </c>
      <c r="Z58" s="114">
        <f t="shared" si="31"/>
        <v>333.3334999999999</v>
      </c>
      <c r="AA58" s="94">
        <f t="shared" si="32"/>
        <v>23</v>
      </c>
      <c r="AB58" s="114">
        <f t="shared" si="33"/>
        <v>1.3418323299999999</v>
      </c>
      <c r="AC58" s="114">
        <f t="shared" si="34"/>
        <v>0</v>
      </c>
      <c r="AD58" s="112">
        <v>0</v>
      </c>
      <c r="AE58" s="114">
        <f t="shared" si="35"/>
        <v>1.3418323299999999</v>
      </c>
      <c r="AF58" s="111">
        <f t="shared" si="24"/>
        <v>46</v>
      </c>
      <c r="AG58" s="113" t="s">
        <v>58</v>
      </c>
      <c r="AH58" s="93">
        <f t="shared" si="36"/>
        <v>45988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9">
        <f t="shared" si="25"/>
        <v>44628</v>
      </c>
      <c r="B59" s="90">
        <f t="shared" ca="1" si="26"/>
        <v>1003.46359999</v>
      </c>
      <c r="C59" s="14">
        <f t="shared" si="7"/>
        <v>1000</v>
      </c>
      <c r="D59" s="63">
        <f t="shared" si="8"/>
        <v>44623</v>
      </c>
      <c r="E59" s="61">
        <f ca="1">IF(D59&lt;$B$1,VLOOKUP(D59,[1]DI!$A$4:$B$15000,2,FALSE),0)</f>
        <v>0.1065</v>
      </c>
      <c r="F59" s="14">
        <f t="shared" ca="1" si="9"/>
        <v>1.00040168</v>
      </c>
      <c r="G59" s="92">
        <f t="shared" ca="1" si="29"/>
        <v>1.01745483364164</v>
      </c>
      <c r="H59" s="92">
        <f t="shared" ca="1" si="10"/>
        <v>1.0150061298319999</v>
      </c>
      <c r="I59" s="14">
        <f t="shared" ca="1" si="27"/>
        <v>1.0024124999999999</v>
      </c>
      <c r="J59" s="13">
        <f t="shared" si="11"/>
        <v>4.4999999999999998E-2</v>
      </c>
      <c r="K59" s="29">
        <f t="shared" si="12"/>
        <v>44616</v>
      </c>
      <c r="L59" s="2">
        <f t="shared" si="13"/>
        <v>6</v>
      </c>
      <c r="M59" s="17">
        <f t="shared" si="14"/>
        <v>6</v>
      </c>
      <c r="N59" s="12">
        <f t="shared" si="1"/>
        <v>1.00104857</v>
      </c>
      <c r="O59" s="12">
        <f t="shared" ca="1" si="2"/>
        <v>1.0034635999999999</v>
      </c>
      <c r="P59" s="17">
        <f t="shared" si="15"/>
        <v>0</v>
      </c>
      <c r="Q59" s="14">
        <f t="shared" ca="1" si="3"/>
        <v>3.4635999900000001</v>
      </c>
      <c r="R59" s="20">
        <f t="shared" si="4"/>
        <v>0</v>
      </c>
      <c r="S59" s="14">
        <f t="shared" si="16"/>
        <v>0</v>
      </c>
      <c r="T59" s="4" t="str">
        <f t="shared" si="17"/>
        <v>J=</v>
      </c>
      <c r="U59" s="29">
        <f t="shared" si="18"/>
        <v>44650</v>
      </c>
      <c r="V59" s="3"/>
      <c r="W59" s="4"/>
      <c r="X59" s="111">
        <f t="shared" si="19"/>
        <v>47</v>
      </c>
      <c r="Y59" s="93">
        <f t="shared" si="30"/>
        <v>45988</v>
      </c>
      <c r="Z59" s="114">
        <f t="shared" si="31"/>
        <v>333.3334999999999</v>
      </c>
      <c r="AA59" s="94">
        <f t="shared" si="32"/>
        <v>19</v>
      </c>
      <c r="AB59" s="114">
        <f t="shared" si="33"/>
        <v>1.10808288</v>
      </c>
      <c r="AC59" s="114">
        <f t="shared" si="34"/>
        <v>0</v>
      </c>
      <c r="AD59" s="112">
        <v>0</v>
      </c>
      <c r="AE59" s="114">
        <f t="shared" si="35"/>
        <v>1.10808288</v>
      </c>
      <c r="AF59" s="111">
        <f t="shared" si="24"/>
        <v>47</v>
      </c>
      <c r="AG59" s="113" t="s">
        <v>58</v>
      </c>
      <c r="AH59" s="93">
        <f t="shared" si="36"/>
        <v>46021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9">
        <f t="shared" si="25"/>
        <v>44629</v>
      </c>
      <c r="B60" s="90">
        <f t="shared" ca="1" si="26"/>
        <v>1004.0420329900001</v>
      </c>
      <c r="C60" s="14">
        <f t="shared" si="7"/>
        <v>1000</v>
      </c>
      <c r="D60" s="63">
        <f t="shared" si="8"/>
        <v>44624</v>
      </c>
      <c r="E60" s="61">
        <f ca="1">IF(D60&lt;$B$1,VLOOKUP(D60,[1]DI!$A$4:$B$15000,2,FALSE),0)</f>
        <v>0.1065</v>
      </c>
      <c r="F60" s="14">
        <f t="shared" ca="1" si="9"/>
        <v>1.00040168</v>
      </c>
      <c r="G60" s="92">
        <f t="shared" ca="1" si="29"/>
        <v>1.0178635248992201</v>
      </c>
      <c r="H60" s="92">
        <f t="shared" ca="1" si="10"/>
        <v>1.0150061298319999</v>
      </c>
      <c r="I60" s="14">
        <f t="shared" ca="1" si="27"/>
        <v>1.00281515</v>
      </c>
      <c r="J60" s="13">
        <f t="shared" si="11"/>
        <v>4.4999999999999998E-2</v>
      </c>
      <c r="K60" s="29">
        <f t="shared" si="12"/>
        <v>44616</v>
      </c>
      <c r="L60" s="2">
        <f t="shared" si="13"/>
        <v>7</v>
      </c>
      <c r="M60" s="17">
        <f t="shared" si="14"/>
        <v>7</v>
      </c>
      <c r="N60" s="12">
        <f t="shared" si="1"/>
        <v>1.0012234390000001</v>
      </c>
      <c r="O60" s="12">
        <f t="shared" ca="1" si="2"/>
        <v>1.0040420329999999</v>
      </c>
      <c r="P60" s="17">
        <f t="shared" si="15"/>
        <v>0</v>
      </c>
      <c r="Q60" s="14">
        <f t="shared" ca="1" si="3"/>
        <v>4.04203299</v>
      </c>
      <c r="R60" s="20">
        <f t="shared" si="4"/>
        <v>0</v>
      </c>
      <c r="S60" s="14">
        <f t="shared" si="16"/>
        <v>0</v>
      </c>
      <c r="T60" s="4" t="str">
        <f t="shared" si="17"/>
        <v>J=</v>
      </c>
      <c r="U60" s="29">
        <f t="shared" si="18"/>
        <v>44650</v>
      </c>
      <c r="V60" s="3"/>
      <c r="W60" s="4"/>
      <c r="X60" s="111">
        <f t="shared" si="19"/>
        <v>48</v>
      </c>
      <c r="Y60" s="93">
        <f t="shared" si="30"/>
        <v>46021</v>
      </c>
      <c r="Z60" s="114">
        <f t="shared" si="31"/>
        <v>-1.1368683772161603E-13</v>
      </c>
      <c r="AA60" s="94">
        <f t="shared" si="32"/>
        <v>22</v>
      </c>
      <c r="AB60" s="114">
        <f t="shared" si="33"/>
        <v>1.2833796399999999</v>
      </c>
      <c r="AC60" s="114">
        <f t="shared" si="34"/>
        <v>333.33350000000002</v>
      </c>
      <c r="AD60" s="112">
        <v>1</v>
      </c>
      <c r="AE60" s="114">
        <f t="shared" si="35"/>
        <v>334.61687964000004</v>
      </c>
      <c r="AF60" s="111">
        <f t="shared" si="24"/>
        <v>48</v>
      </c>
      <c r="AG60" s="113"/>
      <c r="AH60" s="93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9">
        <f t="shared" si="25"/>
        <v>44630</v>
      </c>
      <c r="B61" s="90">
        <f t="shared" ca="1" si="26"/>
        <v>1004.62079799</v>
      </c>
      <c r="C61" s="14">
        <f t="shared" si="7"/>
        <v>1000</v>
      </c>
      <c r="D61" s="63">
        <f t="shared" si="8"/>
        <v>44627</v>
      </c>
      <c r="E61" s="61">
        <f ca="1">IF(D61&lt;$B$1,VLOOKUP(D61,[1]DI!$A$4:$B$15000,2,FALSE),0)</f>
        <v>0.1065</v>
      </c>
      <c r="F61" s="14">
        <f t="shared" ca="1" si="9"/>
        <v>1.00040168</v>
      </c>
      <c r="G61" s="92">
        <f t="shared" ca="1" si="29"/>
        <v>1.0182723803199001</v>
      </c>
      <c r="H61" s="92">
        <f t="shared" ca="1" si="10"/>
        <v>1.0150061298319999</v>
      </c>
      <c r="I61" s="14">
        <f t="shared" ca="1" si="27"/>
        <v>1.00321796</v>
      </c>
      <c r="J61" s="13">
        <f t="shared" si="11"/>
        <v>4.4999999999999998E-2</v>
      </c>
      <c r="K61" s="29">
        <f t="shared" si="12"/>
        <v>44616</v>
      </c>
      <c r="L61" s="2">
        <f t="shared" si="13"/>
        <v>8</v>
      </c>
      <c r="M61" s="17">
        <f t="shared" si="14"/>
        <v>8</v>
      </c>
      <c r="N61" s="12">
        <f t="shared" si="1"/>
        <v>1.001398338</v>
      </c>
      <c r="O61" s="12">
        <f t="shared" ca="1" si="2"/>
        <v>1.0046207979999999</v>
      </c>
      <c r="P61" s="17">
        <f t="shared" si="15"/>
        <v>0</v>
      </c>
      <c r="Q61" s="14">
        <f t="shared" ca="1" si="3"/>
        <v>4.6207979899999998</v>
      </c>
      <c r="R61" s="20">
        <f t="shared" si="4"/>
        <v>0</v>
      </c>
      <c r="S61" s="14">
        <f t="shared" si="16"/>
        <v>0</v>
      </c>
      <c r="T61" s="4" t="str">
        <f t="shared" si="17"/>
        <v>J=</v>
      </c>
      <c r="U61" s="29">
        <f t="shared" si="18"/>
        <v>44650</v>
      </c>
      <c r="V61" s="3"/>
      <c r="W61" s="4"/>
      <c r="X61" s="111"/>
      <c r="Y61" s="93"/>
      <c r="Z61" s="114"/>
      <c r="AA61" s="94"/>
      <c r="AB61" s="114"/>
      <c r="AC61" s="114"/>
      <c r="AD61" s="112"/>
      <c r="AE61" s="114"/>
      <c r="AF61" s="111"/>
      <c r="AG61" s="113"/>
      <c r="AH61" s="93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9">
        <f t="shared" si="25"/>
        <v>44631</v>
      </c>
      <c r="B62" s="90">
        <f t="shared" ca="1" si="26"/>
        <v>1005.199895</v>
      </c>
      <c r="C62" s="14">
        <f t="shared" si="7"/>
        <v>1000</v>
      </c>
      <c r="D62" s="63">
        <f t="shared" si="8"/>
        <v>44628</v>
      </c>
      <c r="E62" s="61">
        <f ca="1">IF(D62&lt;$B$1,VLOOKUP(D62,[1]DI!$A$4:$B$15000,2,FALSE),0)</f>
        <v>0.1065</v>
      </c>
      <c r="F62" s="14">
        <f t="shared" ca="1" si="9"/>
        <v>1.00040168</v>
      </c>
      <c r="G62" s="92">
        <f t="shared" ca="1" si="29"/>
        <v>1.01868139996963</v>
      </c>
      <c r="H62" s="92">
        <f t="shared" ca="1" si="10"/>
        <v>1.0150061298319999</v>
      </c>
      <c r="I62" s="14">
        <f t="shared" ca="1" si="27"/>
        <v>1.0036209300000001</v>
      </c>
      <c r="J62" s="13">
        <f t="shared" si="11"/>
        <v>4.4999999999999998E-2</v>
      </c>
      <c r="K62" s="29">
        <f t="shared" si="12"/>
        <v>44616</v>
      </c>
      <c r="L62" s="2">
        <f t="shared" si="13"/>
        <v>9</v>
      </c>
      <c r="M62" s="17">
        <f t="shared" si="14"/>
        <v>9</v>
      </c>
      <c r="N62" s="12">
        <f t="shared" si="1"/>
        <v>1.001573268</v>
      </c>
      <c r="O62" s="12">
        <f t="shared" ca="1" si="2"/>
        <v>1.0051998950000001</v>
      </c>
      <c r="P62" s="17">
        <f t="shared" si="15"/>
        <v>0</v>
      </c>
      <c r="Q62" s="14">
        <f t="shared" ca="1" si="3"/>
        <v>5.1998949999999997</v>
      </c>
      <c r="R62" s="20">
        <f t="shared" si="4"/>
        <v>0</v>
      </c>
      <c r="S62" s="14">
        <f t="shared" si="16"/>
        <v>0</v>
      </c>
      <c r="T62" s="4" t="str">
        <f t="shared" si="17"/>
        <v>J=</v>
      </c>
      <c r="U62" s="29">
        <f t="shared" si="18"/>
        <v>44650</v>
      </c>
      <c r="V62" s="3"/>
      <c r="W62" s="4"/>
      <c r="X62" s="111"/>
      <c r="Y62" s="93"/>
      <c r="Z62" s="114"/>
      <c r="AA62" s="94"/>
      <c r="AB62" s="114"/>
      <c r="AC62" s="114"/>
      <c r="AD62" s="112"/>
      <c r="AE62" s="114"/>
      <c r="AF62" s="111"/>
      <c r="AG62" s="113"/>
      <c r="AH62" s="93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9">
        <f t="shared" si="25"/>
        <v>44634</v>
      </c>
      <c r="B63" s="90">
        <f t="shared" ca="1" si="26"/>
        <v>1005.779333</v>
      </c>
      <c r="C63" s="14">
        <f t="shared" si="7"/>
        <v>1000</v>
      </c>
      <c r="D63" s="63">
        <f t="shared" si="8"/>
        <v>44629</v>
      </c>
      <c r="E63" s="61">
        <f ca="1">IF(D63&lt;$B$1,VLOOKUP(D63,[1]DI!$A$4:$B$15000,2,FALSE),0)</f>
        <v>0.1065</v>
      </c>
      <c r="F63" s="14">
        <f t="shared" ca="1" si="9"/>
        <v>1.00040168</v>
      </c>
      <c r="G63" s="92">
        <f t="shared" ca="1" si="29"/>
        <v>1.01909058391437</v>
      </c>
      <c r="H63" s="92">
        <f t="shared" ca="1" si="10"/>
        <v>1.0150061298319999</v>
      </c>
      <c r="I63" s="14">
        <f t="shared" ca="1" si="27"/>
        <v>1.00402407</v>
      </c>
      <c r="J63" s="13">
        <f t="shared" si="11"/>
        <v>4.4999999999999998E-2</v>
      </c>
      <c r="K63" s="29">
        <f t="shared" si="12"/>
        <v>44616</v>
      </c>
      <c r="L63" s="2">
        <f t="shared" si="13"/>
        <v>10</v>
      </c>
      <c r="M63" s="17">
        <f t="shared" si="14"/>
        <v>10</v>
      </c>
      <c r="N63" s="12">
        <f t="shared" si="1"/>
        <v>1.0017482280000001</v>
      </c>
      <c r="O63" s="12">
        <f t="shared" ca="1" si="2"/>
        <v>1.005779333</v>
      </c>
      <c r="P63" s="17">
        <f t="shared" si="15"/>
        <v>0</v>
      </c>
      <c r="Q63" s="14">
        <f t="shared" ca="1" si="3"/>
        <v>5.7793330000000003</v>
      </c>
      <c r="R63" s="20">
        <f t="shared" si="4"/>
        <v>0</v>
      </c>
      <c r="S63" s="14">
        <f t="shared" si="16"/>
        <v>0</v>
      </c>
      <c r="T63" s="4" t="str">
        <f t="shared" si="17"/>
        <v>J=</v>
      </c>
      <c r="U63" s="29">
        <f t="shared" si="18"/>
        <v>44650</v>
      </c>
      <c r="V63" s="3"/>
      <c r="W63" s="4"/>
      <c r="X63" s="111"/>
      <c r="Y63" s="93"/>
      <c r="Z63" s="114"/>
      <c r="AA63" s="94"/>
      <c r="AB63" s="114"/>
      <c r="AC63" s="114"/>
      <c r="AD63" s="112"/>
      <c r="AE63" s="114"/>
      <c r="AF63" s="111"/>
      <c r="AG63" s="113"/>
      <c r="AH63" s="93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9">
        <f t="shared" si="25"/>
        <v>44635</v>
      </c>
      <c r="B64" s="90">
        <f t="shared" ca="1" si="26"/>
        <v>1006.359094</v>
      </c>
      <c r="C64" s="14">
        <f t="shared" si="7"/>
        <v>1000</v>
      </c>
      <c r="D64" s="63">
        <f t="shared" si="8"/>
        <v>44630</v>
      </c>
      <c r="E64" s="61">
        <f ca="1">IF(D64&lt;$B$1,VLOOKUP(D64,[1]DI!$A$4:$B$15000,2,FALSE),0)</f>
        <v>0.1065</v>
      </c>
      <c r="F64" s="14">
        <f t="shared" ca="1" si="9"/>
        <v>1.00040168</v>
      </c>
      <c r="G64" s="92">
        <f t="shared" ca="1" si="29"/>
        <v>1.0194999322201199</v>
      </c>
      <c r="H64" s="92">
        <f t="shared" ca="1" si="10"/>
        <v>1.0150061298319999</v>
      </c>
      <c r="I64" s="14">
        <f t="shared" ca="1" si="27"/>
        <v>1.00442736</v>
      </c>
      <c r="J64" s="13">
        <f t="shared" si="11"/>
        <v>4.4999999999999998E-2</v>
      </c>
      <c r="K64" s="29">
        <f t="shared" si="12"/>
        <v>44616</v>
      </c>
      <c r="L64" s="2">
        <f t="shared" si="13"/>
        <v>11</v>
      </c>
      <c r="M64" s="17">
        <f t="shared" si="14"/>
        <v>11</v>
      </c>
      <c r="N64" s="12">
        <f t="shared" si="1"/>
        <v>1.001923219</v>
      </c>
      <c r="O64" s="12">
        <f t="shared" ca="1" si="2"/>
        <v>1.006359094</v>
      </c>
      <c r="P64" s="17">
        <f t="shared" si="15"/>
        <v>0</v>
      </c>
      <c r="Q64" s="14">
        <f t="shared" ca="1" si="3"/>
        <v>6.3590939999999998</v>
      </c>
      <c r="R64" s="20">
        <f t="shared" si="4"/>
        <v>0</v>
      </c>
      <c r="S64" s="14">
        <f t="shared" si="16"/>
        <v>0</v>
      </c>
      <c r="T64" s="4" t="str">
        <f t="shared" si="17"/>
        <v>J=</v>
      </c>
      <c r="U64" s="29">
        <f t="shared" si="18"/>
        <v>44650</v>
      </c>
      <c r="V64" s="3"/>
      <c r="W64" s="4"/>
      <c r="X64" s="111"/>
      <c r="Y64" s="93"/>
      <c r="Z64" s="114"/>
      <c r="AA64" s="94"/>
      <c r="AB64" s="114"/>
      <c r="AC64" s="114"/>
      <c r="AD64" s="112"/>
      <c r="AE64" s="114"/>
      <c r="AF64" s="111"/>
      <c r="AG64" s="113"/>
      <c r="AH64" s="93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9">
        <f t="shared" si="25"/>
        <v>44636</v>
      </c>
      <c r="B65" s="90">
        <f t="shared" ca="1" si="26"/>
        <v>1006.939196</v>
      </c>
      <c r="C65" s="14">
        <f t="shared" si="7"/>
        <v>1000</v>
      </c>
      <c r="D65" s="63">
        <f t="shared" si="8"/>
        <v>44631</v>
      </c>
      <c r="E65" s="61">
        <f ca="1">IF(D65&lt;$B$1,VLOOKUP(D65,[1]DI!$A$4:$B$15000,2,FALSE),0)</f>
        <v>0.1065</v>
      </c>
      <c r="F65" s="14">
        <f t="shared" ca="1" si="9"/>
        <v>1.00040168</v>
      </c>
      <c r="G65" s="92">
        <f t="shared" ca="1" si="29"/>
        <v>1.01990944495289</v>
      </c>
      <c r="H65" s="92">
        <f t="shared" ca="1" si="10"/>
        <v>1.0150061298319999</v>
      </c>
      <c r="I65" s="14">
        <f t="shared" ca="1" si="27"/>
        <v>1.00483082</v>
      </c>
      <c r="J65" s="13">
        <f t="shared" si="11"/>
        <v>4.4999999999999998E-2</v>
      </c>
      <c r="K65" s="29">
        <f t="shared" si="12"/>
        <v>44616</v>
      </c>
      <c r="L65" s="2">
        <f t="shared" si="13"/>
        <v>12</v>
      </c>
      <c r="M65" s="17">
        <f t="shared" si="14"/>
        <v>12</v>
      </c>
      <c r="N65" s="12">
        <f t="shared" si="1"/>
        <v>1.00209824</v>
      </c>
      <c r="O65" s="12">
        <f t="shared" ca="1" si="2"/>
        <v>1.006939196</v>
      </c>
      <c r="P65" s="17">
        <f t="shared" si="15"/>
        <v>0</v>
      </c>
      <c r="Q65" s="14">
        <f t="shared" ca="1" si="3"/>
        <v>6.9391959999999999</v>
      </c>
      <c r="R65" s="20">
        <f t="shared" si="4"/>
        <v>0</v>
      </c>
      <c r="S65" s="14">
        <f t="shared" si="16"/>
        <v>0</v>
      </c>
      <c r="T65" s="4" t="str">
        <f t="shared" si="17"/>
        <v>J=</v>
      </c>
      <c r="U65" s="29">
        <f t="shared" si="18"/>
        <v>44650</v>
      </c>
      <c r="V65" s="3"/>
      <c r="W65" s="4"/>
      <c r="X65" s="111"/>
      <c r="Y65" s="93"/>
      <c r="Z65" s="114"/>
      <c r="AA65" s="94"/>
      <c r="AB65" s="114"/>
      <c r="AC65" s="114"/>
      <c r="AD65" s="112"/>
      <c r="AE65" s="114"/>
      <c r="AF65" s="111"/>
      <c r="AG65" s="113"/>
      <c r="AH65" s="93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9">
        <f t="shared" si="25"/>
        <v>44637</v>
      </c>
      <c r="B66" s="90">
        <f t="shared" ca="1" si="26"/>
        <v>1007.519631</v>
      </c>
      <c r="C66" s="14">
        <f t="shared" si="7"/>
        <v>1000</v>
      </c>
      <c r="D66" s="63">
        <f t="shared" si="8"/>
        <v>44634</v>
      </c>
      <c r="E66" s="61">
        <f ca="1">IF(D66&lt;$B$1,VLOOKUP(D66,[1]DI!$A$4:$B$15000,2,FALSE),0)</f>
        <v>0.1065</v>
      </c>
      <c r="F66" s="14">
        <f t="shared" ca="1" si="9"/>
        <v>1.00040168</v>
      </c>
      <c r="G66" s="92">
        <f t="shared" ca="1" si="29"/>
        <v>1.02031912217874</v>
      </c>
      <c r="H66" s="92">
        <f t="shared" ca="1" si="10"/>
        <v>1.0150061298319999</v>
      </c>
      <c r="I66" s="14">
        <f t="shared" ca="1" si="27"/>
        <v>1.00523444</v>
      </c>
      <c r="J66" s="13">
        <f t="shared" si="11"/>
        <v>4.4999999999999998E-2</v>
      </c>
      <c r="K66" s="29">
        <f t="shared" si="12"/>
        <v>44616</v>
      </c>
      <c r="L66" s="2">
        <f t="shared" si="13"/>
        <v>13</v>
      </c>
      <c r="M66" s="17">
        <f t="shared" si="14"/>
        <v>13</v>
      </c>
      <c r="N66" s="12">
        <f t="shared" si="1"/>
        <v>1.0022732919999999</v>
      </c>
      <c r="O66" s="12">
        <f t="shared" ca="1" si="2"/>
        <v>1.0075196310000001</v>
      </c>
      <c r="P66" s="17">
        <f t="shared" si="15"/>
        <v>0</v>
      </c>
      <c r="Q66" s="14">
        <f t="shared" ca="1" si="3"/>
        <v>7.5196310000000004</v>
      </c>
      <c r="R66" s="20">
        <f t="shared" si="4"/>
        <v>0</v>
      </c>
      <c r="S66" s="14">
        <f t="shared" si="16"/>
        <v>0</v>
      </c>
      <c r="T66" s="4" t="str">
        <f t="shared" si="17"/>
        <v>J=</v>
      </c>
      <c r="U66" s="29">
        <f t="shared" si="18"/>
        <v>44650</v>
      </c>
      <c r="V66" s="3"/>
      <c r="W66" s="4"/>
      <c r="X66" s="111"/>
      <c r="Y66" s="93"/>
      <c r="Z66" s="114"/>
      <c r="AA66" s="94"/>
      <c r="AB66" s="114"/>
      <c r="AC66" s="114"/>
      <c r="AD66" s="112"/>
      <c r="AE66" s="114"/>
      <c r="AF66" s="111"/>
      <c r="AG66" s="113"/>
      <c r="AH66" s="93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9">
        <f t="shared" si="25"/>
        <v>44638</v>
      </c>
      <c r="B67" s="90">
        <f t="shared" ca="1" si="26"/>
        <v>1008.10040999</v>
      </c>
      <c r="C67" s="14">
        <f t="shared" si="7"/>
        <v>1000</v>
      </c>
      <c r="D67" s="63">
        <f t="shared" si="8"/>
        <v>44635</v>
      </c>
      <c r="E67" s="61">
        <f ca="1">IF(D67&lt;$B$1,VLOOKUP(D67,[1]DI!$A$4:$B$15000,2,FALSE),0)</f>
        <v>0.1065</v>
      </c>
      <c r="F67" s="14">
        <f t="shared" ca="1" si="9"/>
        <v>1.00040168</v>
      </c>
      <c r="G67" s="92">
        <f t="shared" ca="1" si="29"/>
        <v>1.02072896396374</v>
      </c>
      <c r="H67" s="92">
        <f t="shared" ca="1" si="10"/>
        <v>1.0150061298319999</v>
      </c>
      <c r="I67" s="14">
        <f t="shared" ca="1" si="27"/>
        <v>1.00563823</v>
      </c>
      <c r="J67" s="13">
        <f t="shared" si="11"/>
        <v>4.4999999999999998E-2</v>
      </c>
      <c r="K67" s="29">
        <f t="shared" si="12"/>
        <v>44616</v>
      </c>
      <c r="L67" s="2">
        <f t="shared" si="13"/>
        <v>14</v>
      </c>
      <c r="M67" s="17">
        <f t="shared" si="14"/>
        <v>14</v>
      </c>
      <c r="N67" s="12">
        <f t="shared" si="1"/>
        <v>1.0024483749999999</v>
      </c>
      <c r="O67" s="12">
        <f t="shared" ca="1" si="2"/>
        <v>1.0081004099999999</v>
      </c>
      <c r="P67" s="17">
        <f t="shared" si="15"/>
        <v>0</v>
      </c>
      <c r="Q67" s="14">
        <f t="shared" ca="1" si="3"/>
        <v>8.1004099899999993</v>
      </c>
      <c r="R67" s="20">
        <f t="shared" si="4"/>
        <v>0</v>
      </c>
      <c r="S67" s="14">
        <f t="shared" si="16"/>
        <v>0</v>
      </c>
      <c r="T67" s="4" t="str">
        <f t="shared" si="17"/>
        <v>J=</v>
      </c>
      <c r="U67" s="29">
        <f t="shared" si="18"/>
        <v>44650</v>
      </c>
      <c r="V67" s="3"/>
      <c r="W67" s="4"/>
      <c r="X67" s="111"/>
      <c r="Y67" s="93"/>
      <c r="Z67" s="114"/>
      <c r="AA67" s="94"/>
      <c r="AB67" s="114"/>
      <c r="AC67" s="114"/>
      <c r="AD67" s="112"/>
      <c r="AE67" s="114"/>
      <c r="AF67" s="111"/>
      <c r="AG67" s="113"/>
      <c r="AH67" s="93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9">
        <f t="shared" si="25"/>
        <v>44641</v>
      </c>
      <c r="B68" s="90">
        <f t="shared" ca="1" si="26"/>
        <v>1008.68150999</v>
      </c>
      <c r="C68" s="14">
        <f t="shared" si="7"/>
        <v>1000</v>
      </c>
      <c r="D68" s="63">
        <f t="shared" si="8"/>
        <v>44636</v>
      </c>
      <c r="E68" s="61">
        <f ca="1">IF(D68&lt;$B$1,VLOOKUP(D68,[1]DI!$A$4:$B$15000,2,FALSE),0)</f>
        <v>0.1065</v>
      </c>
      <c r="F68" s="14">
        <f t="shared" ca="1" si="9"/>
        <v>1.00040168</v>
      </c>
      <c r="G68" s="92">
        <f t="shared" ca="1" si="29"/>
        <v>1.0211389703739899</v>
      </c>
      <c r="H68" s="92">
        <f t="shared" ca="1" si="10"/>
        <v>1.0150061298319999</v>
      </c>
      <c r="I68" s="14">
        <f t="shared" ca="1" si="27"/>
        <v>1.00604217</v>
      </c>
      <c r="J68" s="13">
        <f t="shared" si="11"/>
        <v>4.4999999999999998E-2</v>
      </c>
      <c r="K68" s="29">
        <f t="shared" si="12"/>
        <v>44616</v>
      </c>
      <c r="L68" s="2">
        <f t="shared" si="13"/>
        <v>15</v>
      </c>
      <c r="M68" s="17">
        <f t="shared" si="14"/>
        <v>15</v>
      </c>
      <c r="N68" s="12">
        <f t="shared" si="1"/>
        <v>1.002623488</v>
      </c>
      <c r="O68" s="12">
        <f t="shared" ca="1" si="2"/>
        <v>1.0086815099999999</v>
      </c>
      <c r="P68" s="17">
        <f t="shared" si="15"/>
        <v>0</v>
      </c>
      <c r="Q68" s="14">
        <f t="shared" ca="1" si="3"/>
        <v>8.6815099900000003</v>
      </c>
      <c r="R68" s="20">
        <f t="shared" si="4"/>
        <v>0</v>
      </c>
      <c r="S68" s="14">
        <f t="shared" si="16"/>
        <v>0</v>
      </c>
      <c r="T68" s="4" t="str">
        <f t="shared" si="17"/>
        <v>J=</v>
      </c>
      <c r="U68" s="29">
        <f t="shared" si="18"/>
        <v>44650</v>
      </c>
      <c r="V68" s="3"/>
      <c r="W68" s="4"/>
      <c r="X68" s="111"/>
      <c r="Y68" s="93"/>
      <c r="Z68" s="114"/>
      <c r="AA68" s="94"/>
      <c r="AB68" s="114"/>
      <c r="AC68" s="114"/>
      <c r="AD68" s="112"/>
      <c r="AE68" s="114"/>
      <c r="AF68" s="111"/>
      <c r="AG68" s="113"/>
      <c r="AH68" s="93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9">
        <f t="shared" si="25"/>
        <v>44642</v>
      </c>
      <c r="B69" s="90">
        <f t="shared" ca="1" si="26"/>
        <v>1009.26295299</v>
      </c>
      <c r="C69" s="14">
        <f t="shared" si="7"/>
        <v>1000</v>
      </c>
      <c r="D69" s="63">
        <f t="shared" si="8"/>
        <v>44637</v>
      </c>
      <c r="E69" s="61">
        <f ca="1">IF(D69&lt;$B$1,VLOOKUP(D69,[1]DI!$A$4:$B$15000,2,FALSE),0)</f>
        <v>0.11649999999999999</v>
      </c>
      <c r="F69" s="14">
        <f t="shared" ca="1" si="9"/>
        <v>1.0004373900000001</v>
      </c>
      <c r="G69" s="92">
        <f t="shared" ca="1" si="29"/>
        <v>1.0215491414756099</v>
      </c>
      <c r="H69" s="92">
        <f t="shared" ca="1" si="10"/>
        <v>1.0150061298319999</v>
      </c>
      <c r="I69" s="14">
        <f t="shared" ca="1" si="27"/>
        <v>1.00644628</v>
      </c>
      <c r="J69" s="13">
        <f t="shared" si="11"/>
        <v>4.4999999999999998E-2</v>
      </c>
      <c r="K69" s="29">
        <f t="shared" si="12"/>
        <v>44616</v>
      </c>
      <c r="L69" s="2">
        <f t="shared" si="13"/>
        <v>16</v>
      </c>
      <c r="M69" s="17">
        <f t="shared" si="14"/>
        <v>16</v>
      </c>
      <c r="N69" s="12">
        <f t="shared" si="1"/>
        <v>1.002798632</v>
      </c>
      <c r="O69" s="12">
        <f t="shared" ca="1" si="2"/>
        <v>1.0092629529999999</v>
      </c>
      <c r="P69" s="17">
        <f t="shared" si="15"/>
        <v>0</v>
      </c>
      <c r="Q69" s="14">
        <f t="shared" ca="1" si="3"/>
        <v>9.2629529900000005</v>
      </c>
      <c r="R69" s="20">
        <f t="shared" si="4"/>
        <v>0</v>
      </c>
      <c r="S69" s="14">
        <f t="shared" si="16"/>
        <v>0</v>
      </c>
      <c r="T69" s="4" t="str">
        <f t="shared" si="17"/>
        <v>J=</v>
      </c>
      <c r="U69" s="29">
        <f t="shared" si="18"/>
        <v>44650</v>
      </c>
      <c r="V69" s="3"/>
      <c r="W69" s="4"/>
      <c r="X69" s="111"/>
      <c r="Y69" s="93"/>
      <c r="Z69" s="114"/>
      <c r="AA69" s="94"/>
      <c r="AB69" s="114"/>
      <c r="AC69" s="114"/>
      <c r="AD69" s="112"/>
      <c r="AE69" s="114"/>
      <c r="AF69" s="111"/>
      <c r="AG69" s="113"/>
      <c r="AH69" s="93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9">
        <f t="shared" si="25"/>
        <v>44643</v>
      </c>
      <c r="B70" s="90">
        <f t="shared" ca="1" si="26"/>
        <v>1009.880775</v>
      </c>
      <c r="C70" s="14">
        <f t="shared" si="7"/>
        <v>1000</v>
      </c>
      <c r="D70" s="63">
        <f t="shared" si="8"/>
        <v>44638</v>
      </c>
      <c r="E70" s="61">
        <f ca="1">IF(D70&lt;$B$1,VLOOKUP(D70,[1]DI!$A$4:$B$15000,2,FALSE),0)</f>
        <v>0.11649999999999999</v>
      </c>
      <c r="F70" s="14">
        <f t="shared" ca="1" si="9"/>
        <v>1.0004373900000001</v>
      </c>
      <c r="G70" s="92">
        <f t="shared" ca="1" si="29"/>
        <v>1.0219959568546</v>
      </c>
      <c r="H70" s="92">
        <f t="shared" ca="1" si="10"/>
        <v>1.0150061298319999</v>
      </c>
      <c r="I70" s="14">
        <f t="shared" ca="1" si="27"/>
        <v>1.0068864900000001</v>
      </c>
      <c r="J70" s="13">
        <f t="shared" si="11"/>
        <v>4.4999999999999998E-2</v>
      </c>
      <c r="K70" s="29">
        <f t="shared" si="12"/>
        <v>44616</v>
      </c>
      <c r="L70" s="2">
        <f t="shared" si="13"/>
        <v>17</v>
      </c>
      <c r="M70" s="17">
        <f t="shared" si="14"/>
        <v>17</v>
      </c>
      <c r="N70" s="12">
        <f t="shared" si="1"/>
        <v>1.002973806</v>
      </c>
      <c r="O70" s="12">
        <f t="shared" ca="1" si="2"/>
        <v>1.0098807750000001</v>
      </c>
      <c r="P70" s="17">
        <f t="shared" si="15"/>
        <v>0</v>
      </c>
      <c r="Q70" s="14">
        <f t="shared" ca="1" si="3"/>
        <v>9.8807749999999999</v>
      </c>
      <c r="R70" s="20">
        <f t="shared" si="4"/>
        <v>0</v>
      </c>
      <c r="S70" s="14">
        <f t="shared" si="16"/>
        <v>0</v>
      </c>
      <c r="T70" s="4" t="str">
        <f t="shared" si="17"/>
        <v>J=</v>
      </c>
      <c r="U70" s="29">
        <f t="shared" si="18"/>
        <v>44650</v>
      </c>
      <c r="V70" s="3"/>
      <c r="W70" s="4"/>
      <c r="X70" s="111"/>
      <c r="Y70" s="93"/>
      <c r="Z70" s="114"/>
      <c r="AA70" s="94"/>
      <c r="AB70" s="114"/>
      <c r="AC70" s="114"/>
      <c r="AD70" s="112"/>
      <c r="AE70" s="114"/>
      <c r="AF70" s="111"/>
      <c r="AG70" s="113"/>
      <c r="AH70" s="93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9">
        <f t="shared" si="25"/>
        <v>44644</v>
      </c>
      <c r="B71" s="90">
        <f t="shared" ca="1" si="26"/>
        <v>1010.498973</v>
      </c>
      <c r="C71" s="14">
        <f t="shared" si="7"/>
        <v>1000</v>
      </c>
      <c r="D71" s="63">
        <f t="shared" si="8"/>
        <v>44641</v>
      </c>
      <c r="E71" s="61">
        <f ca="1">IF(D71&lt;$B$1,VLOOKUP(D71,[1]DI!$A$4:$B$15000,2,FALSE),0)</f>
        <v>0.11649999999999999</v>
      </c>
      <c r="F71" s="14">
        <f t="shared" ca="1" si="9"/>
        <v>1.0004373900000001</v>
      </c>
      <c r="G71" s="92">
        <f t="shared" ca="1" si="29"/>
        <v>1.0224429676661699</v>
      </c>
      <c r="H71" s="92">
        <f t="shared" ca="1" si="10"/>
        <v>1.0150061298319999</v>
      </c>
      <c r="I71" s="14">
        <f t="shared" ca="1" si="27"/>
        <v>1.0073268900000001</v>
      </c>
      <c r="J71" s="13">
        <f t="shared" si="11"/>
        <v>4.4999999999999998E-2</v>
      </c>
      <c r="K71" s="29">
        <f t="shared" si="12"/>
        <v>44616</v>
      </c>
      <c r="L71" s="2">
        <f t="shared" si="13"/>
        <v>18</v>
      </c>
      <c r="M71" s="17">
        <f t="shared" si="14"/>
        <v>18</v>
      </c>
      <c r="N71" s="12">
        <f t="shared" si="1"/>
        <v>1.0031490110000001</v>
      </c>
      <c r="O71" s="12">
        <f t="shared" ca="1" si="2"/>
        <v>1.010498973</v>
      </c>
      <c r="P71" s="17">
        <f t="shared" si="15"/>
        <v>0</v>
      </c>
      <c r="Q71" s="14">
        <f t="shared" ca="1" si="3"/>
        <v>10.498972999999999</v>
      </c>
      <c r="R71" s="20">
        <f t="shared" si="4"/>
        <v>0</v>
      </c>
      <c r="S71" s="14">
        <f t="shared" si="16"/>
        <v>0</v>
      </c>
      <c r="T71" s="4" t="str">
        <f t="shared" si="17"/>
        <v>J=</v>
      </c>
      <c r="U71" s="29">
        <f t="shared" si="18"/>
        <v>44650</v>
      </c>
      <c r="V71" s="3"/>
      <c r="W71" s="4"/>
      <c r="X71" s="111"/>
      <c r="Y71" s="93"/>
      <c r="Z71" s="114"/>
      <c r="AA71" s="94"/>
      <c r="AB71" s="114"/>
      <c r="AC71" s="114"/>
      <c r="AD71" s="112"/>
      <c r="AE71" s="114"/>
      <c r="AF71" s="111"/>
      <c r="AG71" s="113"/>
      <c r="AH71" s="93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9">
        <f t="shared" si="25"/>
        <v>44645</v>
      </c>
      <c r="B72" s="90">
        <f t="shared" ca="1" si="26"/>
        <v>1011.1175479999999</v>
      </c>
      <c r="C72" s="14">
        <f t="shared" si="7"/>
        <v>1000</v>
      </c>
      <c r="D72" s="63">
        <f t="shared" si="8"/>
        <v>44642</v>
      </c>
      <c r="E72" s="61">
        <f ca="1">IF(D72&lt;$B$1,VLOOKUP(D72,[1]DI!$A$4:$B$15000,2,FALSE),0)</f>
        <v>0.11649999999999999</v>
      </c>
      <c r="F72" s="14">
        <f t="shared" ca="1" si="9"/>
        <v>1.0004373900000001</v>
      </c>
      <c r="G72" s="92">
        <f t="shared" ca="1" si="29"/>
        <v>1.0228901739958001</v>
      </c>
      <c r="H72" s="92">
        <f t="shared" ca="1" si="10"/>
        <v>1.0150061298319999</v>
      </c>
      <c r="I72" s="14">
        <f t="shared" ca="1" si="27"/>
        <v>1.00776748</v>
      </c>
      <c r="J72" s="13">
        <f t="shared" si="11"/>
        <v>4.4999999999999998E-2</v>
      </c>
      <c r="K72" s="29">
        <f t="shared" si="12"/>
        <v>44616</v>
      </c>
      <c r="L72" s="2">
        <f t="shared" si="13"/>
        <v>19</v>
      </c>
      <c r="M72" s="17">
        <f t="shared" si="14"/>
        <v>19</v>
      </c>
      <c r="N72" s="12">
        <f t="shared" si="1"/>
        <v>1.0033242469999999</v>
      </c>
      <c r="O72" s="12">
        <f t="shared" ca="1" si="2"/>
        <v>1.0111175480000001</v>
      </c>
      <c r="P72" s="17">
        <f t="shared" si="15"/>
        <v>0</v>
      </c>
      <c r="Q72" s="14">
        <f t="shared" ca="1" si="3"/>
        <v>11.117547999999999</v>
      </c>
      <c r="R72" s="20">
        <f t="shared" si="4"/>
        <v>0</v>
      </c>
      <c r="S72" s="14">
        <f t="shared" si="16"/>
        <v>0</v>
      </c>
      <c r="T72" s="4" t="str">
        <f t="shared" si="17"/>
        <v>J=</v>
      </c>
      <c r="U72" s="29">
        <f t="shared" si="18"/>
        <v>44650</v>
      </c>
      <c r="V72" s="3"/>
      <c r="W72" s="4"/>
      <c r="X72" s="111"/>
      <c r="Y72" s="93"/>
      <c r="Z72" s="114"/>
      <c r="AA72" s="94"/>
      <c r="AB72" s="114"/>
      <c r="AC72" s="114"/>
      <c r="AD72" s="112"/>
      <c r="AE72" s="114"/>
      <c r="AF72" s="111"/>
      <c r="AG72" s="113"/>
      <c r="AH72" s="93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9">
        <f t="shared" si="25"/>
        <v>44648</v>
      </c>
      <c r="B73" s="90">
        <f t="shared" ca="1" si="26"/>
        <v>1011.736508</v>
      </c>
      <c r="C73" s="14">
        <f t="shared" si="7"/>
        <v>1000</v>
      </c>
      <c r="D73" s="63">
        <f t="shared" si="8"/>
        <v>44643</v>
      </c>
      <c r="E73" s="61">
        <f ca="1">IF(D73&lt;$B$1,VLOOKUP(D73,[1]DI!$A$4:$B$15000,2,FALSE),0)</f>
        <v>0.11649999999999999</v>
      </c>
      <c r="F73" s="14">
        <f t="shared" ca="1" si="9"/>
        <v>1.0004373900000001</v>
      </c>
      <c r="G73" s="92">
        <f t="shared" ca="1" si="29"/>
        <v>1.023337575929</v>
      </c>
      <c r="H73" s="92">
        <f t="shared" ca="1" si="10"/>
        <v>1.0150061298319999</v>
      </c>
      <c r="I73" s="14">
        <f t="shared" ca="1" si="27"/>
        <v>1.0082082699999999</v>
      </c>
      <c r="J73" s="13">
        <f t="shared" si="11"/>
        <v>4.4999999999999998E-2</v>
      </c>
      <c r="K73" s="29">
        <f t="shared" si="12"/>
        <v>44616</v>
      </c>
      <c r="L73" s="2">
        <f t="shared" si="13"/>
        <v>20</v>
      </c>
      <c r="M73" s="17">
        <f t="shared" si="14"/>
        <v>20</v>
      </c>
      <c r="N73" s="12">
        <f t="shared" si="1"/>
        <v>1.003499513</v>
      </c>
      <c r="O73" s="12">
        <f t="shared" ca="1" si="2"/>
        <v>1.011736508</v>
      </c>
      <c r="P73" s="17">
        <f t="shared" si="15"/>
        <v>0</v>
      </c>
      <c r="Q73" s="14">
        <f t="shared" ca="1" si="3"/>
        <v>11.736508000000001</v>
      </c>
      <c r="R73" s="20">
        <f t="shared" si="4"/>
        <v>0</v>
      </c>
      <c r="S73" s="14">
        <f t="shared" si="16"/>
        <v>0</v>
      </c>
      <c r="T73" s="4" t="str">
        <f t="shared" si="17"/>
        <v>J=</v>
      </c>
      <c r="U73" s="29">
        <f t="shared" si="18"/>
        <v>44650</v>
      </c>
      <c r="V73" s="3"/>
      <c r="W73" s="4"/>
      <c r="X73" s="111"/>
      <c r="Y73" s="93"/>
      <c r="Z73" s="114"/>
      <c r="AA73" s="94"/>
      <c r="AB73" s="114"/>
      <c r="AC73" s="114"/>
      <c r="AD73" s="112"/>
      <c r="AE73" s="114"/>
      <c r="AF73" s="111"/>
      <c r="AG73" s="113"/>
      <c r="AH73" s="93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9">
        <f t="shared" si="25"/>
        <v>44649</v>
      </c>
      <c r="B74" s="90">
        <f t="shared" ca="1" si="26"/>
        <v>1012.35584299</v>
      </c>
      <c r="C74" s="14">
        <f t="shared" si="7"/>
        <v>1000</v>
      </c>
      <c r="D74" s="63">
        <f t="shared" si="8"/>
        <v>44644</v>
      </c>
      <c r="E74" s="61">
        <f ca="1">IF(D74&lt;$B$1,VLOOKUP(D74,[1]DI!$A$4:$B$15000,2,FALSE),0)</f>
        <v>0.11649999999999999</v>
      </c>
      <c r="F74" s="14">
        <f t="shared" ca="1" si="9"/>
        <v>1.0004373900000001</v>
      </c>
      <c r="G74" s="92">
        <f t="shared" ca="1" si="29"/>
        <v>1.0237851735513399</v>
      </c>
      <c r="H74" s="92">
        <f t="shared" ca="1" si="10"/>
        <v>1.0150061298319999</v>
      </c>
      <c r="I74" s="14">
        <f t="shared" ca="1" si="27"/>
        <v>1.0086492499999999</v>
      </c>
      <c r="J74" s="13">
        <f t="shared" si="11"/>
        <v>4.4999999999999998E-2</v>
      </c>
      <c r="K74" s="29">
        <f t="shared" si="12"/>
        <v>44616</v>
      </c>
      <c r="L74" s="2">
        <f t="shared" si="13"/>
        <v>21</v>
      </c>
      <c r="M74" s="17">
        <f t="shared" si="14"/>
        <v>21</v>
      </c>
      <c r="N74" s="12">
        <f t="shared" si="1"/>
        <v>1.0036748090000001</v>
      </c>
      <c r="O74" s="12">
        <f t="shared" ca="1" si="2"/>
        <v>1.0123558429999999</v>
      </c>
      <c r="P74" s="17">
        <f t="shared" si="15"/>
        <v>0</v>
      </c>
      <c r="Q74" s="14">
        <f t="shared" ca="1" si="3"/>
        <v>12.355842989999999</v>
      </c>
      <c r="R74" s="20">
        <f t="shared" si="4"/>
        <v>0</v>
      </c>
      <c r="S74" s="14">
        <f t="shared" si="16"/>
        <v>0</v>
      </c>
      <c r="T74" s="4" t="str">
        <f t="shared" si="17"/>
        <v>J=</v>
      </c>
      <c r="U74" s="29">
        <f t="shared" si="18"/>
        <v>44650</v>
      </c>
      <c r="V74" s="3"/>
      <c r="W74" s="4"/>
      <c r="X74" s="111"/>
      <c r="Y74" s="93"/>
      <c r="Z74" s="114"/>
      <c r="AA74" s="94"/>
      <c r="AB74" s="114"/>
      <c r="AC74" s="114"/>
      <c r="AD74" s="112"/>
      <c r="AE74" s="114"/>
      <c r="AF74" s="111"/>
      <c r="AG74" s="113"/>
      <c r="AH74" s="93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9">
        <f t="shared" si="25"/>
        <v>44650</v>
      </c>
      <c r="B75" s="90">
        <f t="shared" ca="1" si="26"/>
        <v>1012.97556599</v>
      </c>
      <c r="C75" s="14">
        <f t="shared" si="7"/>
        <v>1000</v>
      </c>
      <c r="D75" s="63">
        <f t="shared" si="8"/>
        <v>44645</v>
      </c>
      <c r="E75" s="61">
        <f ca="1">IF(D75&lt;$B$1,VLOOKUP(D75,[1]DI!$A$4:$B$15000,2,FALSE),0)</f>
        <v>0.11649999999999999</v>
      </c>
      <c r="F75" s="14">
        <f t="shared" ca="1" si="9"/>
        <v>1.0004373900000001</v>
      </c>
      <c r="G75" s="92">
        <f t="shared" ca="1" si="29"/>
        <v>1.0242329669484</v>
      </c>
      <c r="H75" s="92">
        <f t="shared" ca="1" si="10"/>
        <v>1.0150061298319999</v>
      </c>
      <c r="I75" s="14">
        <f t="shared" ca="1" si="27"/>
        <v>1.0090904300000001</v>
      </c>
      <c r="J75" s="13">
        <f t="shared" si="11"/>
        <v>4.4999999999999998E-2</v>
      </c>
      <c r="K75" s="29">
        <f t="shared" si="12"/>
        <v>44616</v>
      </c>
      <c r="L75" s="2">
        <f t="shared" si="13"/>
        <v>22</v>
      </c>
      <c r="M75" s="17">
        <f t="shared" si="14"/>
        <v>22</v>
      </c>
      <c r="N75" s="12">
        <f t="shared" si="1"/>
        <v>1.0038501369999999</v>
      </c>
      <c r="O75" s="12">
        <f t="shared" ca="1" si="2"/>
        <v>1.0129755659999999</v>
      </c>
      <c r="P75" s="17">
        <f t="shared" si="15"/>
        <v>3</v>
      </c>
      <c r="Q75" s="14">
        <f t="shared" ca="1" si="3"/>
        <v>12.97556599</v>
      </c>
      <c r="R75" s="20">
        <f t="shared" si="4"/>
        <v>0</v>
      </c>
      <c r="S75" s="14">
        <f t="shared" si="16"/>
        <v>0</v>
      </c>
      <c r="T75" s="4" t="str">
        <f t="shared" si="17"/>
        <v>J=</v>
      </c>
      <c r="U75" s="29">
        <f t="shared" si="18"/>
        <v>44650</v>
      </c>
      <c r="V75" s="3"/>
      <c r="W75" s="4"/>
      <c r="X75" s="111"/>
      <c r="Y75" s="93"/>
      <c r="Z75" s="114"/>
      <c r="AA75" s="94"/>
      <c r="AB75" s="114"/>
      <c r="AC75" s="114"/>
      <c r="AD75" s="112"/>
      <c r="AE75" s="114"/>
      <c r="AF75" s="111"/>
      <c r="AG75" s="113"/>
      <c r="AH75" s="93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9">
        <f t="shared" si="25"/>
        <v>44651</v>
      </c>
      <c r="B76" s="90">
        <f t="shared" ca="1" si="26"/>
        <v>1000.61215099</v>
      </c>
      <c r="C76" s="14">
        <f t="shared" si="7"/>
        <v>1000</v>
      </c>
      <c r="D76" s="63">
        <f t="shared" si="8"/>
        <v>44648</v>
      </c>
      <c r="E76" s="61">
        <f ca="1">IF(D76&lt;$B$1,VLOOKUP(D76,[1]DI!$A$4:$B$15000,2,FALSE),0)</f>
        <v>0.11649999999999999</v>
      </c>
      <c r="F76" s="14">
        <f t="shared" ca="1" si="9"/>
        <v>1.0004373900000001</v>
      </c>
      <c r="G76" s="92">
        <f t="shared" ca="1" si="29"/>
        <v>1.0246809562058099</v>
      </c>
      <c r="H76" s="92">
        <f t="shared" ca="1" si="10"/>
        <v>1.0242329669484</v>
      </c>
      <c r="I76" s="14">
        <f t="shared" ca="1" si="27"/>
        <v>1.0004373900000001</v>
      </c>
      <c r="J76" s="13">
        <f t="shared" si="11"/>
        <v>4.4999999999999998E-2</v>
      </c>
      <c r="K76" s="29">
        <f t="shared" si="12"/>
        <v>44650</v>
      </c>
      <c r="L76" s="2">
        <f t="shared" si="13"/>
        <v>1</v>
      </c>
      <c r="M76" s="17">
        <f t="shared" si="14"/>
        <v>1</v>
      </c>
      <c r="N76" s="12">
        <f t="shared" ref="N76:N139" si="37">ROUND((J76+1)^(M76/252),9)</f>
        <v>1.000174685</v>
      </c>
      <c r="O76" s="12">
        <f t="shared" ref="O76:O139" ca="1" si="38">ROUND(I76*N76,9)</f>
        <v>1.0006121509999999</v>
      </c>
      <c r="P76" s="17">
        <f t="shared" si="15"/>
        <v>0</v>
      </c>
      <c r="Q76" s="14">
        <f t="shared" ref="Q76:Q139" ca="1" si="39">TRUNC(((O76-1)*C76),8)</f>
        <v>0.61215098999999995</v>
      </c>
      <c r="R76" s="20">
        <f t="shared" ref="R76:R139" si="40">IF($P76&gt;0,VLOOKUP($P76,$X$12:$AD$150,7),0)</f>
        <v>0</v>
      </c>
      <c r="S76" s="14">
        <f t="shared" si="16"/>
        <v>0</v>
      </c>
      <c r="T76" s="4" t="str">
        <f t="shared" si="17"/>
        <v>J=</v>
      </c>
      <c r="U76" s="29">
        <f t="shared" si="18"/>
        <v>44679</v>
      </c>
      <c r="V76" s="3"/>
      <c r="W76" s="4"/>
      <c r="X76" s="111"/>
      <c r="Y76" s="93"/>
      <c r="Z76" s="114"/>
      <c r="AA76" s="94"/>
      <c r="AB76" s="114"/>
      <c r="AC76" s="114"/>
      <c r="AD76" s="112"/>
      <c r="AE76" s="114"/>
      <c r="AF76" s="111"/>
      <c r="AG76" s="113"/>
      <c r="AH76" s="93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9">
        <f t="shared" si="25"/>
        <v>44652</v>
      </c>
      <c r="B77" s="90">
        <f t="shared" ca="1" si="26"/>
        <v>1001.22467699</v>
      </c>
      <c r="C77" s="14">
        <f t="shared" ref="C77:C140" si="41">(C76-S76)</f>
        <v>1000</v>
      </c>
      <c r="D77" s="63">
        <f t="shared" ref="D77:D140" si="42">WORKDAY($A77,-3,$X$160:$X$544)</f>
        <v>44649</v>
      </c>
      <c r="E77" s="61">
        <f ca="1">IF(D77&lt;$B$1,VLOOKUP(D77,[1]DI!$A$4:$B$15000,2,FALSE),0)</f>
        <v>0.11649999999999999</v>
      </c>
      <c r="F77" s="14">
        <f t="shared" ref="F77:F140" ca="1" si="43">ROUND(1+ROUND(((1+E77)^(1/252))-1,8),16)</f>
        <v>1.0004373900000001</v>
      </c>
      <c r="G77" s="92">
        <f t="shared" ca="1" si="29"/>
        <v>1.0251291414092401</v>
      </c>
      <c r="H77" s="92">
        <f t="shared" ref="H77:H140" ca="1" si="44">IF(P76&gt;0,G76,H76)</f>
        <v>1.0242329669484</v>
      </c>
      <c r="I77" s="14">
        <f t="shared" ca="1" si="27"/>
        <v>1.0008749699999999</v>
      </c>
      <c r="J77" s="13">
        <f t="shared" ref="J77:J140" si="45">J76</f>
        <v>4.4999999999999998E-2</v>
      </c>
      <c r="K77" s="29">
        <f t="shared" ref="K77:K140" si="46">IF(P76&gt;0,VLOOKUP(P76,X$12:AH$150,2),K76)</f>
        <v>44650</v>
      </c>
      <c r="L77" s="2">
        <f t="shared" ref="L77:L140" si="47">IF(A77&gt;K77,IF(NETWORKDAYS(K77,A77,$X$160:$X$544)-1=0,1,NETWORKDAYS(K77,A77,$X$160:$X$544)-1),0)</f>
        <v>2</v>
      </c>
      <c r="M77" s="17">
        <f t="shared" ref="M77:M140" si="48">IF(AND(L77=1,L76=1),1,IF(L77&gt;0,IF(L77=L76,L77+1,L77),0))</f>
        <v>2</v>
      </c>
      <c r="N77" s="12">
        <f t="shared" si="37"/>
        <v>1.000349401</v>
      </c>
      <c r="O77" s="12">
        <f t="shared" ca="1" si="38"/>
        <v>1.001224677</v>
      </c>
      <c r="P77" s="17">
        <f t="shared" ref="P77:P140" si="49">IF(VLOOKUP(A77,Y$12:AF$150,8)=VLOOKUP(A76,Y$12:AF$150,8),0,VLOOKUP(A77,Y$12:AF$150,8))</f>
        <v>0</v>
      </c>
      <c r="Q77" s="14">
        <f t="shared" ca="1" si="39"/>
        <v>1.2246769900000001</v>
      </c>
      <c r="R77" s="20">
        <f t="shared" si="40"/>
        <v>0</v>
      </c>
      <c r="S77" s="14">
        <f t="shared" ref="S77:S140" si="50">IF(R77&gt;0,TRUNC(R77*C77,8),0)</f>
        <v>0</v>
      </c>
      <c r="T77" s="4" t="str">
        <f t="shared" ref="T77:T140" si="51">IF(P76&gt;0,VLOOKUP(P76,X$12:AH$150,10),T76)</f>
        <v>J=</v>
      </c>
      <c r="U77" s="29">
        <f t="shared" ref="U77:U140" si="52">IF(P76&gt;0,VLOOKUP(P76,X$12:AH$150,11),U76)</f>
        <v>44679</v>
      </c>
      <c r="V77" s="3"/>
      <c r="W77" s="4"/>
      <c r="X77" s="111"/>
      <c r="Y77" s="93"/>
      <c r="Z77" s="114"/>
      <c r="AA77" s="94"/>
      <c r="AB77" s="114"/>
      <c r="AC77" s="114"/>
      <c r="AD77" s="112"/>
      <c r="AE77" s="114"/>
      <c r="AF77" s="111"/>
      <c r="AG77" s="113"/>
      <c r="AH77" s="93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9">
        <f t="shared" ref="A78:A141" si="53">WORKDAY($A77,1,$X$166:$X$544)</f>
        <v>44655</v>
      </c>
      <c r="B78" s="90">
        <f t="shared" ref="B78:B141" ca="1" si="54">IF(A78&lt;=TODAY(),C78+Q78,IF(AND(A78&gt;TODAY(),A78&lt;=$B$1),IF(VLOOKUP(TODAY(),$A$10:$E$5000,4,FALSE)=0,"n.d",C78+Q78),"n.d"))</f>
        <v>1001.837576</v>
      </c>
      <c r="C78" s="14">
        <f t="shared" si="41"/>
        <v>1000</v>
      </c>
      <c r="D78" s="63">
        <f t="shared" si="42"/>
        <v>44650</v>
      </c>
      <c r="E78" s="61">
        <f ca="1">IF(D78&lt;$B$1,VLOOKUP(D78,[1]DI!$A$4:$B$15000,2,FALSE),0)</f>
        <v>0.11649999999999999</v>
      </c>
      <c r="F78" s="14">
        <f t="shared" ca="1" si="43"/>
        <v>1.0004373900000001</v>
      </c>
      <c r="G78" s="92">
        <f t="shared" ca="1" si="29"/>
        <v>1.0255775226443999</v>
      </c>
      <c r="H78" s="92">
        <f t="shared" ca="1" si="44"/>
        <v>1.0242329669484</v>
      </c>
      <c r="I78" s="14">
        <f t="shared" ref="I78:I141" ca="1" si="55">ROUND(G78/H78,8)</f>
        <v>1.0013127399999999</v>
      </c>
      <c r="J78" s="13">
        <f t="shared" si="45"/>
        <v>4.4999999999999998E-2</v>
      </c>
      <c r="K78" s="29">
        <f t="shared" si="46"/>
        <v>44650</v>
      </c>
      <c r="L78" s="2">
        <f t="shared" si="47"/>
        <v>3</v>
      </c>
      <c r="M78" s="17">
        <f t="shared" si="48"/>
        <v>3</v>
      </c>
      <c r="N78" s="12">
        <f t="shared" si="37"/>
        <v>1.000524148</v>
      </c>
      <c r="O78" s="12">
        <f t="shared" ca="1" si="38"/>
        <v>1.001837576</v>
      </c>
      <c r="P78" s="17">
        <f t="shared" si="49"/>
        <v>0</v>
      </c>
      <c r="Q78" s="14">
        <f t="shared" ca="1" si="39"/>
        <v>1.8375760000000001</v>
      </c>
      <c r="R78" s="20">
        <f t="shared" si="40"/>
        <v>0</v>
      </c>
      <c r="S78" s="14">
        <f t="shared" si="50"/>
        <v>0</v>
      </c>
      <c r="T78" s="4" t="str">
        <f t="shared" si="51"/>
        <v>J=</v>
      </c>
      <c r="U78" s="29">
        <f t="shared" si="52"/>
        <v>44679</v>
      </c>
      <c r="V78" s="3"/>
      <c r="W78" s="4"/>
      <c r="X78" s="111"/>
      <c r="Y78" s="93"/>
      <c r="Z78" s="114"/>
      <c r="AA78" s="94"/>
      <c r="AB78" s="114"/>
      <c r="AC78" s="114"/>
      <c r="AD78" s="112"/>
      <c r="AE78" s="114"/>
      <c r="AF78" s="111"/>
      <c r="AG78" s="113"/>
      <c r="AH78" s="93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9">
        <f t="shared" si="53"/>
        <v>44656</v>
      </c>
      <c r="B79" s="90">
        <f t="shared" ca="1" si="54"/>
        <v>1002.450859</v>
      </c>
      <c r="C79" s="14">
        <f t="shared" si="41"/>
        <v>1000</v>
      </c>
      <c r="D79" s="63">
        <f t="shared" si="42"/>
        <v>44651</v>
      </c>
      <c r="E79" s="61">
        <f ca="1">IF(D79&lt;$B$1,VLOOKUP(D79,[1]DI!$A$4:$B$15000,2,FALSE),0)</f>
        <v>0.11649999999999999</v>
      </c>
      <c r="F79" s="14">
        <f t="shared" ca="1" si="43"/>
        <v>1.0004373900000001</v>
      </c>
      <c r="G79" s="92">
        <f t="shared" ca="1" si="29"/>
        <v>1.0260260999970301</v>
      </c>
      <c r="H79" s="92">
        <f t="shared" ca="1" si="44"/>
        <v>1.0242329669484</v>
      </c>
      <c r="I79" s="14">
        <f t="shared" ca="1" si="55"/>
        <v>1.00175071</v>
      </c>
      <c r="J79" s="13">
        <f t="shared" si="45"/>
        <v>4.4999999999999998E-2</v>
      </c>
      <c r="K79" s="29">
        <f t="shared" si="46"/>
        <v>44650</v>
      </c>
      <c r="L79" s="2">
        <f t="shared" si="47"/>
        <v>4</v>
      </c>
      <c r="M79" s="17">
        <f t="shared" si="48"/>
        <v>4</v>
      </c>
      <c r="N79" s="12">
        <f t="shared" si="37"/>
        <v>1.000698925</v>
      </c>
      <c r="O79" s="12">
        <f t="shared" ca="1" si="38"/>
        <v>1.0024508590000001</v>
      </c>
      <c r="P79" s="17">
        <f t="shared" si="49"/>
        <v>0</v>
      </c>
      <c r="Q79" s="14">
        <f t="shared" ca="1" si="39"/>
        <v>2.4508589999999999</v>
      </c>
      <c r="R79" s="20">
        <f t="shared" si="40"/>
        <v>0</v>
      </c>
      <c r="S79" s="14">
        <f t="shared" si="50"/>
        <v>0</v>
      </c>
      <c r="T79" s="4" t="str">
        <f t="shared" si="51"/>
        <v>J=</v>
      </c>
      <c r="U79" s="29">
        <f t="shared" si="52"/>
        <v>44679</v>
      </c>
      <c r="V79" s="3"/>
      <c r="W79" s="4"/>
      <c r="X79" s="111"/>
      <c r="Y79" s="93"/>
      <c r="Z79" s="114"/>
      <c r="AA79" s="94"/>
      <c r="AB79" s="114"/>
      <c r="AC79" s="114"/>
      <c r="AD79" s="112"/>
      <c r="AE79" s="114"/>
      <c r="AF79" s="111"/>
      <c r="AG79" s="113"/>
      <c r="AH79" s="93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9">
        <f t="shared" si="53"/>
        <v>44657</v>
      </c>
      <c r="B80" s="90">
        <f t="shared" ca="1" si="54"/>
        <v>1003.06450399</v>
      </c>
      <c r="C80" s="14">
        <f t="shared" si="41"/>
        <v>1000</v>
      </c>
      <c r="D80" s="63">
        <f t="shared" si="42"/>
        <v>44652</v>
      </c>
      <c r="E80" s="61">
        <f ca="1">IF(D80&lt;$B$1,VLOOKUP(D80,[1]DI!$A$4:$B$15000,2,FALSE),0)</f>
        <v>0.11649999999999999</v>
      </c>
      <c r="F80" s="14">
        <f t="shared" ca="1" si="43"/>
        <v>1.0004373900000001</v>
      </c>
      <c r="G80" s="92">
        <f t="shared" ref="G80:G143" ca="1" si="56">ROUND(F79*G79,16)</f>
        <v>1.0264748735529099</v>
      </c>
      <c r="H80" s="92">
        <f t="shared" ca="1" si="44"/>
        <v>1.0242329669484</v>
      </c>
      <c r="I80" s="14">
        <f t="shared" ca="1" si="55"/>
        <v>1.00218886</v>
      </c>
      <c r="J80" s="13">
        <f t="shared" si="45"/>
        <v>4.4999999999999998E-2</v>
      </c>
      <c r="K80" s="29">
        <f t="shared" si="46"/>
        <v>44650</v>
      </c>
      <c r="L80" s="2">
        <f t="shared" si="47"/>
        <v>5</v>
      </c>
      <c r="M80" s="17">
        <f t="shared" si="48"/>
        <v>5</v>
      </c>
      <c r="N80" s="12">
        <f t="shared" si="37"/>
        <v>1.0008737320000001</v>
      </c>
      <c r="O80" s="12">
        <f t="shared" ca="1" si="38"/>
        <v>1.0030645039999999</v>
      </c>
      <c r="P80" s="17">
        <f t="shared" si="49"/>
        <v>0</v>
      </c>
      <c r="Q80" s="14">
        <f t="shared" ca="1" si="39"/>
        <v>3.06450399</v>
      </c>
      <c r="R80" s="20">
        <f t="shared" si="40"/>
        <v>0</v>
      </c>
      <c r="S80" s="14">
        <f t="shared" si="50"/>
        <v>0</v>
      </c>
      <c r="T80" s="4" t="str">
        <f t="shared" si="51"/>
        <v>J=</v>
      </c>
      <c r="U80" s="29">
        <f t="shared" si="52"/>
        <v>44679</v>
      </c>
      <c r="V80" s="3"/>
      <c r="W80" s="4"/>
      <c r="X80" s="111"/>
      <c r="Y80" s="93"/>
      <c r="Z80" s="114"/>
      <c r="AA80" s="94"/>
      <c r="AB80" s="114"/>
      <c r="AC80" s="114"/>
      <c r="AD80" s="112"/>
      <c r="AE80" s="114"/>
      <c r="AF80" s="111"/>
      <c r="AG80" s="113"/>
      <c r="AH80" s="93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9">
        <f t="shared" si="53"/>
        <v>44658</v>
      </c>
      <c r="B81" s="90">
        <f t="shared" ca="1" si="54"/>
        <v>1003.67853499</v>
      </c>
      <c r="C81" s="14">
        <f t="shared" si="41"/>
        <v>1000</v>
      </c>
      <c r="D81" s="63">
        <f t="shared" si="42"/>
        <v>44655</v>
      </c>
      <c r="E81" s="61">
        <f ca="1">IF(D81&lt;$B$1,VLOOKUP(D81,[1]DI!$A$4:$B$15000,2,FALSE),0)</f>
        <v>0.11649999999999999</v>
      </c>
      <c r="F81" s="14">
        <f t="shared" ca="1" si="43"/>
        <v>1.0004373900000001</v>
      </c>
      <c r="G81" s="92">
        <f t="shared" ca="1" si="56"/>
        <v>1.02692384339785</v>
      </c>
      <c r="H81" s="92">
        <f t="shared" ca="1" si="44"/>
        <v>1.0242329669484</v>
      </c>
      <c r="I81" s="14">
        <f t="shared" ca="1" si="55"/>
        <v>1.00262721</v>
      </c>
      <c r="J81" s="13">
        <f t="shared" si="45"/>
        <v>4.4999999999999998E-2</v>
      </c>
      <c r="K81" s="29">
        <f t="shared" si="46"/>
        <v>44650</v>
      </c>
      <c r="L81" s="2">
        <f t="shared" si="47"/>
        <v>6</v>
      </c>
      <c r="M81" s="17">
        <f t="shared" si="48"/>
        <v>6</v>
      </c>
      <c r="N81" s="12">
        <f t="shared" si="37"/>
        <v>1.00104857</v>
      </c>
      <c r="O81" s="12">
        <f t="shared" ca="1" si="38"/>
        <v>1.0036785349999999</v>
      </c>
      <c r="P81" s="17">
        <f t="shared" si="49"/>
        <v>0</v>
      </c>
      <c r="Q81" s="14">
        <f t="shared" ca="1" si="39"/>
        <v>3.6785349900000002</v>
      </c>
      <c r="R81" s="20">
        <f t="shared" si="40"/>
        <v>0</v>
      </c>
      <c r="S81" s="14">
        <f t="shared" si="50"/>
        <v>0</v>
      </c>
      <c r="T81" s="4" t="str">
        <f t="shared" si="51"/>
        <v>J=</v>
      </c>
      <c r="U81" s="29">
        <f t="shared" si="52"/>
        <v>44679</v>
      </c>
      <c r="V81" s="3"/>
      <c r="W81" s="4"/>
      <c r="X81" s="111"/>
      <c r="Y81" s="93"/>
      <c r="Z81" s="114"/>
      <c r="AA81" s="94"/>
      <c r="AB81" s="114"/>
      <c r="AC81" s="114"/>
      <c r="AD81" s="112"/>
      <c r="AE81" s="114"/>
      <c r="AF81" s="111"/>
      <c r="AG81" s="113"/>
      <c r="AH81" s="93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9">
        <f t="shared" si="53"/>
        <v>44659</v>
      </c>
      <c r="B82" s="90">
        <f t="shared" ca="1" si="54"/>
        <v>1004.29294</v>
      </c>
      <c r="C82" s="14">
        <f t="shared" si="41"/>
        <v>1000</v>
      </c>
      <c r="D82" s="63">
        <f t="shared" si="42"/>
        <v>44656</v>
      </c>
      <c r="E82" s="61">
        <f ca="1">IF(D82&lt;$B$1,VLOOKUP(D82,[1]DI!$A$4:$B$15000,2,FALSE),0)</f>
        <v>0.11649999999999999</v>
      </c>
      <c r="F82" s="14">
        <f t="shared" ca="1" si="43"/>
        <v>1.0004373900000001</v>
      </c>
      <c r="G82" s="92">
        <f t="shared" ca="1" si="56"/>
        <v>1.0273730096177101</v>
      </c>
      <c r="H82" s="92">
        <f t="shared" ca="1" si="44"/>
        <v>1.0242329669484</v>
      </c>
      <c r="I82" s="14">
        <f t="shared" ca="1" si="55"/>
        <v>1.00306575</v>
      </c>
      <c r="J82" s="13">
        <f t="shared" si="45"/>
        <v>4.4999999999999998E-2</v>
      </c>
      <c r="K82" s="29">
        <f t="shared" si="46"/>
        <v>44650</v>
      </c>
      <c r="L82" s="2">
        <f t="shared" si="47"/>
        <v>7</v>
      </c>
      <c r="M82" s="17">
        <f t="shared" si="48"/>
        <v>7</v>
      </c>
      <c r="N82" s="12">
        <f t="shared" si="37"/>
        <v>1.0012234390000001</v>
      </c>
      <c r="O82" s="12">
        <f t="shared" ca="1" si="38"/>
        <v>1.00429294</v>
      </c>
      <c r="P82" s="17">
        <f t="shared" si="49"/>
        <v>0</v>
      </c>
      <c r="Q82" s="14">
        <f t="shared" ca="1" si="39"/>
        <v>4.2929399999999998</v>
      </c>
      <c r="R82" s="20">
        <f t="shared" si="40"/>
        <v>0</v>
      </c>
      <c r="S82" s="14">
        <f t="shared" si="50"/>
        <v>0</v>
      </c>
      <c r="T82" s="4" t="str">
        <f t="shared" si="51"/>
        <v>J=</v>
      </c>
      <c r="U82" s="29">
        <f t="shared" si="52"/>
        <v>44679</v>
      </c>
      <c r="V82" s="3"/>
      <c r="W82" s="4"/>
      <c r="X82" s="111"/>
      <c r="Y82" s="93"/>
      <c r="Z82" s="114"/>
      <c r="AA82" s="94"/>
      <c r="AB82" s="114"/>
      <c r="AC82" s="114"/>
      <c r="AD82" s="112"/>
      <c r="AE82" s="114"/>
      <c r="AF82" s="111"/>
      <c r="AG82" s="113"/>
      <c r="AH82" s="93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9">
        <f t="shared" si="53"/>
        <v>44662</v>
      </c>
      <c r="B83" s="90">
        <f t="shared" ca="1" si="54"/>
        <v>1004.90771799</v>
      </c>
      <c r="C83" s="14">
        <f t="shared" si="41"/>
        <v>1000</v>
      </c>
      <c r="D83" s="63">
        <f t="shared" si="42"/>
        <v>44657</v>
      </c>
      <c r="E83" s="61">
        <f ca="1">IF(D83&lt;$B$1,VLOOKUP(D83,[1]DI!$A$4:$B$15000,2,FALSE),0)</f>
        <v>0.11649999999999999</v>
      </c>
      <c r="F83" s="14">
        <f t="shared" ca="1" si="43"/>
        <v>1.0004373900000001</v>
      </c>
      <c r="G83" s="92">
        <f t="shared" ca="1" si="56"/>
        <v>1.0278223722983899</v>
      </c>
      <c r="H83" s="92">
        <f t="shared" ca="1" si="44"/>
        <v>1.0242329669484</v>
      </c>
      <c r="I83" s="14">
        <f t="shared" ca="1" si="55"/>
        <v>1.0035044799999999</v>
      </c>
      <c r="J83" s="13">
        <f t="shared" si="45"/>
        <v>4.4999999999999998E-2</v>
      </c>
      <c r="K83" s="29">
        <f t="shared" si="46"/>
        <v>44650</v>
      </c>
      <c r="L83" s="2">
        <f t="shared" si="47"/>
        <v>8</v>
      </c>
      <c r="M83" s="17">
        <f t="shared" si="48"/>
        <v>8</v>
      </c>
      <c r="N83" s="12">
        <f t="shared" si="37"/>
        <v>1.001398338</v>
      </c>
      <c r="O83" s="12">
        <f t="shared" ca="1" si="38"/>
        <v>1.0049077179999999</v>
      </c>
      <c r="P83" s="17">
        <f t="shared" si="49"/>
        <v>0</v>
      </c>
      <c r="Q83" s="14">
        <f t="shared" ca="1" si="39"/>
        <v>4.9077179900000001</v>
      </c>
      <c r="R83" s="20">
        <f t="shared" si="40"/>
        <v>0</v>
      </c>
      <c r="S83" s="14">
        <f t="shared" si="50"/>
        <v>0</v>
      </c>
      <c r="T83" s="4" t="str">
        <f t="shared" si="51"/>
        <v>J=</v>
      </c>
      <c r="U83" s="29">
        <f t="shared" si="52"/>
        <v>44679</v>
      </c>
      <c r="V83" s="3"/>
      <c r="W83" s="4"/>
      <c r="X83" s="111"/>
      <c r="Y83" s="93"/>
      <c r="Z83" s="114"/>
      <c r="AA83" s="94"/>
      <c r="AB83" s="114"/>
      <c r="AC83" s="114"/>
      <c r="AD83" s="112"/>
      <c r="AE83" s="114"/>
      <c r="AF83" s="111"/>
      <c r="AG83" s="113"/>
      <c r="AH83" s="93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9">
        <f t="shared" si="53"/>
        <v>44663</v>
      </c>
      <c r="B84" s="90">
        <f t="shared" ca="1" si="54"/>
        <v>1005.522872</v>
      </c>
      <c r="C84" s="14">
        <f t="shared" si="41"/>
        <v>1000</v>
      </c>
      <c r="D84" s="63">
        <f t="shared" si="42"/>
        <v>44658</v>
      </c>
      <c r="E84" s="61">
        <f ca="1">IF(D84&lt;$B$1,VLOOKUP(D84,[1]DI!$A$4:$B$15000,2,FALSE),0)</f>
        <v>0.11649999999999999</v>
      </c>
      <c r="F84" s="14">
        <f t="shared" ca="1" si="43"/>
        <v>1.0004373900000001</v>
      </c>
      <c r="G84" s="92">
        <f t="shared" ca="1" si="56"/>
        <v>1.02827193152581</v>
      </c>
      <c r="H84" s="92">
        <f t="shared" ca="1" si="44"/>
        <v>1.0242329669484</v>
      </c>
      <c r="I84" s="14">
        <f t="shared" ca="1" si="55"/>
        <v>1.0039434</v>
      </c>
      <c r="J84" s="13">
        <f t="shared" si="45"/>
        <v>4.4999999999999998E-2</v>
      </c>
      <c r="K84" s="29">
        <f t="shared" si="46"/>
        <v>44650</v>
      </c>
      <c r="L84" s="2">
        <f t="shared" si="47"/>
        <v>9</v>
      </c>
      <c r="M84" s="17">
        <f t="shared" si="48"/>
        <v>9</v>
      </c>
      <c r="N84" s="12">
        <f t="shared" si="37"/>
        <v>1.001573268</v>
      </c>
      <c r="O84" s="12">
        <f t="shared" ca="1" si="38"/>
        <v>1.005522872</v>
      </c>
      <c r="P84" s="17">
        <f t="shared" si="49"/>
        <v>0</v>
      </c>
      <c r="Q84" s="14">
        <f t="shared" ca="1" si="39"/>
        <v>5.5228719999999996</v>
      </c>
      <c r="R84" s="20">
        <f t="shared" si="40"/>
        <v>0</v>
      </c>
      <c r="S84" s="14">
        <f t="shared" si="50"/>
        <v>0</v>
      </c>
      <c r="T84" s="4" t="str">
        <f t="shared" si="51"/>
        <v>J=</v>
      </c>
      <c r="U84" s="29">
        <f t="shared" si="52"/>
        <v>44679</v>
      </c>
      <c r="V84" s="3"/>
      <c r="W84" s="4"/>
      <c r="X84" s="111"/>
      <c r="Y84" s="93"/>
      <c r="Z84" s="114"/>
      <c r="AA84" s="94"/>
      <c r="AB84" s="114"/>
      <c r="AC84" s="114"/>
      <c r="AD84" s="112"/>
      <c r="AE84" s="114"/>
      <c r="AF84" s="111"/>
      <c r="AG84" s="113"/>
      <c r="AH84" s="93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9">
        <f t="shared" si="53"/>
        <v>44664</v>
      </c>
      <c r="B85" s="90">
        <f t="shared" ca="1" si="54"/>
        <v>1006.13840999</v>
      </c>
      <c r="C85" s="14">
        <f t="shared" si="41"/>
        <v>1000</v>
      </c>
      <c r="D85" s="63">
        <f t="shared" si="42"/>
        <v>44659</v>
      </c>
      <c r="E85" s="61">
        <f ca="1">IF(D85&lt;$B$1,VLOOKUP(D85,[1]DI!$A$4:$B$15000,2,FALSE),0)</f>
        <v>0.11649999999999999</v>
      </c>
      <c r="F85" s="14">
        <f t="shared" ca="1" si="43"/>
        <v>1.0004373900000001</v>
      </c>
      <c r="G85" s="92">
        <f t="shared" ca="1" si="56"/>
        <v>1.0287216873859399</v>
      </c>
      <c r="H85" s="92">
        <f t="shared" ca="1" si="44"/>
        <v>1.0242329669484</v>
      </c>
      <c r="I85" s="14">
        <f t="shared" ca="1" si="55"/>
        <v>1.0043825200000001</v>
      </c>
      <c r="J85" s="13">
        <f t="shared" si="45"/>
        <v>4.4999999999999998E-2</v>
      </c>
      <c r="K85" s="29">
        <f t="shared" si="46"/>
        <v>44650</v>
      </c>
      <c r="L85" s="2">
        <f t="shared" si="47"/>
        <v>10</v>
      </c>
      <c r="M85" s="17">
        <f t="shared" si="48"/>
        <v>10</v>
      </c>
      <c r="N85" s="12">
        <f t="shared" si="37"/>
        <v>1.0017482280000001</v>
      </c>
      <c r="O85" s="12">
        <f t="shared" ca="1" si="38"/>
        <v>1.0061384099999999</v>
      </c>
      <c r="P85" s="17">
        <f t="shared" si="49"/>
        <v>0</v>
      </c>
      <c r="Q85" s="14">
        <f t="shared" ca="1" si="39"/>
        <v>6.1384099900000004</v>
      </c>
      <c r="R85" s="20">
        <f t="shared" si="40"/>
        <v>0</v>
      </c>
      <c r="S85" s="14">
        <f t="shared" si="50"/>
        <v>0</v>
      </c>
      <c r="T85" s="4" t="str">
        <f t="shared" si="51"/>
        <v>J=</v>
      </c>
      <c r="U85" s="29">
        <f t="shared" si="52"/>
        <v>44679</v>
      </c>
      <c r="V85" s="3"/>
      <c r="W85" s="4"/>
      <c r="X85" s="111"/>
      <c r="Y85" s="93"/>
      <c r="Z85" s="114"/>
      <c r="AA85" s="94"/>
      <c r="AB85" s="114"/>
      <c r="AC85" s="114"/>
      <c r="AD85" s="112"/>
      <c r="AE85" s="114"/>
      <c r="AF85" s="111"/>
      <c r="AG85" s="113"/>
      <c r="AH85" s="93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9">
        <f t="shared" si="53"/>
        <v>44665</v>
      </c>
      <c r="B86" s="90">
        <f t="shared" ca="1" si="54"/>
        <v>1006.75432199</v>
      </c>
      <c r="C86" s="14">
        <f t="shared" si="41"/>
        <v>1000</v>
      </c>
      <c r="D86" s="63">
        <f t="shared" si="42"/>
        <v>44662</v>
      </c>
      <c r="E86" s="61">
        <f ca="1">IF(D86&lt;$B$1,VLOOKUP(D86,[1]DI!$A$4:$B$15000,2,FALSE),0)</f>
        <v>0.11649999999999999</v>
      </c>
      <c r="F86" s="14">
        <f t="shared" ca="1" si="43"/>
        <v>1.0004373900000001</v>
      </c>
      <c r="G86" s="92">
        <f t="shared" ca="1" si="56"/>
        <v>1.0291716399647901</v>
      </c>
      <c r="H86" s="92">
        <f t="shared" ca="1" si="44"/>
        <v>1.0242329669484</v>
      </c>
      <c r="I86" s="14">
        <f t="shared" ca="1" si="55"/>
        <v>1.00482183</v>
      </c>
      <c r="J86" s="13">
        <f t="shared" si="45"/>
        <v>4.4999999999999998E-2</v>
      </c>
      <c r="K86" s="29">
        <f t="shared" si="46"/>
        <v>44650</v>
      </c>
      <c r="L86" s="2">
        <f t="shared" si="47"/>
        <v>11</v>
      </c>
      <c r="M86" s="17">
        <f t="shared" si="48"/>
        <v>11</v>
      </c>
      <c r="N86" s="12">
        <f t="shared" si="37"/>
        <v>1.001923219</v>
      </c>
      <c r="O86" s="12">
        <f t="shared" ca="1" si="38"/>
        <v>1.0067543219999999</v>
      </c>
      <c r="P86" s="17">
        <f t="shared" si="49"/>
        <v>0</v>
      </c>
      <c r="Q86" s="14">
        <f t="shared" ca="1" si="39"/>
        <v>6.7543219900000002</v>
      </c>
      <c r="R86" s="20">
        <f t="shared" si="40"/>
        <v>0</v>
      </c>
      <c r="S86" s="14">
        <f t="shared" si="50"/>
        <v>0</v>
      </c>
      <c r="T86" s="4" t="str">
        <f t="shared" si="51"/>
        <v>J=</v>
      </c>
      <c r="U86" s="29">
        <f t="shared" si="52"/>
        <v>44679</v>
      </c>
      <c r="V86" s="3"/>
      <c r="W86" s="4"/>
      <c r="X86" s="111"/>
      <c r="Y86" s="93"/>
      <c r="Z86" s="114"/>
      <c r="AA86" s="94"/>
      <c r="AB86" s="114"/>
      <c r="AC86" s="114"/>
      <c r="AD86" s="112"/>
      <c r="AE86" s="114"/>
      <c r="AF86" s="111"/>
      <c r="AG86" s="113"/>
      <c r="AH86" s="93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9">
        <f t="shared" si="53"/>
        <v>44669</v>
      </c>
      <c r="B87" s="90">
        <f t="shared" ca="1" si="54"/>
        <v>1007.3706</v>
      </c>
      <c r="C87" s="14">
        <f t="shared" si="41"/>
        <v>1000</v>
      </c>
      <c r="D87" s="63">
        <f t="shared" si="42"/>
        <v>44663</v>
      </c>
      <c r="E87" s="61">
        <f ca="1">IF(D87&lt;$B$1,VLOOKUP(D87,[1]DI!$A$4:$B$15000,2,FALSE),0)</f>
        <v>0.11649999999999999</v>
      </c>
      <c r="F87" s="14">
        <f t="shared" ca="1" si="43"/>
        <v>1.0004373900000001</v>
      </c>
      <c r="G87" s="92">
        <f t="shared" ca="1" si="56"/>
        <v>1.0296217893483901</v>
      </c>
      <c r="H87" s="92">
        <f t="shared" ca="1" si="44"/>
        <v>1.0242329669484</v>
      </c>
      <c r="I87" s="14">
        <f t="shared" ca="1" si="55"/>
        <v>1.00526132</v>
      </c>
      <c r="J87" s="13">
        <f t="shared" si="45"/>
        <v>4.4999999999999998E-2</v>
      </c>
      <c r="K87" s="29">
        <f t="shared" si="46"/>
        <v>44650</v>
      </c>
      <c r="L87" s="2">
        <f t="shared" si="47"/>
        <v>12</v>
      </c>
      <c r="M87" s="17">
        <f t="shared" si="48"/>
        <v>12</v>
      </c>
      <c r="N87" s="12">
        <f t="shared" si="37"/>
        <v>1.00209824</v>
      </c>
      <c r="O87" s="12">
        <f t="shared" ca="1" si="38"/>
        <v>1.0073706</v>
      </c>
      <c r="P87" s="17">
        <f t="shared" si="49"/>
        <v>0</v>
      </c>
      <c r="Q87" s="14">
        <f t="shared" ca="1" si="39"/>
        <v>7.3705999999999996</v>
      </c>
      <c r="R87" s="20">
        <f t="shared" si="40"/>
        <v>0</v>
      </c>
      <c r="S87" s="14">
        <f t="shared" si="50"/>
        <v>0</v>
      </c>
      <c r="T87" s="4" t="str">
        <f t="shared" si="51"/>
        <v>J=</v>
      </c>
      <c r="U87" s="29">
        <f t="shared" si="52"/>
        <v>44679</v>
      </c>
      <c r="V87" s="3"/>
      <c r="W87" s="4"/>
      <c r="X87" s="111"/>
      <c r="Y87" s="93"/>
      <c r="Z87" s="114"/>
      <c r="AA87" s="94"/>
      <c r="AB87" s="114"/>
      <c r="AC87" s="114"/>
      <c r="AD87" s="112"/>
      <c r="AE87" s="114"/>
      <c r="AF87" s="111"/>
      <c r="AG87" s="113"/>
      <c r="AH87" s="93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9">
        <f t="shared" si="53"/>
        <v>44670</v>
      </c>
      <c r="B88" s="90">
        <f t="shared" ca="1" si="54"/>
        <v>1007.987272</v>
      </c>
      <c r="C88" s="14">
        <f t="shared" si="41"/>
        <v>1000</v>
      </c>
      <c r="D88" s="63">
        <f t="shared" si="42"/>
        <v>44664</v>
      </c>
      <c r="E88" s="61">
        <f ca="1">IF(D88&lt;$B$1,VLOOKUP(D88,[1]DI!$A$4:$B$15000,2,FALSE),0)</f>
        <v>0.11649999999999999</v>
      </c>
      <c r="F88" s="14">
        <f t="shared" ca="1" si="43"/>
        <v>1.0004373900000001</v>
      </c>
      <c r="G88" s="92">
        <f t="shared" ca="1" si="56"/>
        <v>1.03007213562283</v>
      </c>
      <c r="H88" s="92">
        <f t="shared" ca="1" si="44"/>
        <v>1.0242329669484</v>
      </c>
      <c r="I88" s="14">
        <f t="shared" ca="1" si="55"/>
        <v>1.0057010200000001</v>
      </c>
      <c r="J88" s="13">
        <f t="shared" si="45"/>
        <v>4.4999999999999998E-2</v>
      </c>
      <c r="K88" s="29">
        <f t="shared" si="46"/>
        <v>44650</v>
      </c>
      <c r="L88" s="2">
        <f t="shared" si="47"/>
        <v>13</v>
      </c>
      <c r="M88" s="17">
        <f t="shared" si="48"/>
        <v>13</v>
      </c>
      <c r="N88" s="12">
        <f t="shared" si="37"/>
        <v>1.0022732919999999</v>
      </c>
      <c r="O88" s="12">
        <f t="shared" ca="1" si="38"/>
        <v>1.007987272</v>
      </c>
      <c r="P88" s="17">
        <f t="shared" si="49"/>
        <v>0</v>
      </c>
      <c r="Q88" s="14">
        <f t="shared" ca="1" si="39"/>
        <v>7.9872719999999999</v>
      </c>
      <c r="R88" s="20">
        <f t="shared" si="40"/>
        <v>0</v>
      </c>
      <c r="S88" s="14">
        <f t="shared" si="50"/>
        <v>0</v>
      </c>
      <c r="T88" s="4" t="str">
        <f t="shared" si="51"/>
        <v>J=</v>
      </c>
      <c r="U88" s="29">
        <f t="shared" si="52"/>
        <v>44679</v>
      </c>
      <c r="V88" s="3"/>
      <c r="W88" s="4"/>
      <c r="X88" s="111"/>
      <c r="Y88" s="93"/>
      <c r="Z88" s="114"/>
      <c r="AA88" s="94"/>
      <c r="AB88" s="114"/>
      <c r="AC88" s="114"/>
      <c r="AD88" s="112"/>
      <c r="AE88" s="114"/>
      <c r="AF88" s="111"/>
      <c r="AG88" s="113"/>
      <c r="AH88" s="93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9">
        <f t="shared" si="53"/>
        <v>44671</v>
      </c>
      <c r="B89" s="90">
        <f t="shared" ca="1" si="54"/>
        <v>1008.60430999</v>
      </c>
      <c r="C89" s="14">
        <f t="shared" si="41"/>
        <v>1000</v>
      </c>
      <c r="D89" s="63">
        <f t="shared" si="42"/>
        <v>44665</v>
      </c>
      <c r="E89" s="61">
        <f ca="1">IF(D89&lt;$B$1,VLOOKUP(D89,[1]DI!$A$4:$B$15000,2,FALSE),0)</f>
        <v>0.11649999999999999</v>
      </c>
      <c r="F89" s="14">
        <f t="shared" ca="1" si="43"/>
        <v>1.0004373900000001</v>
      </c>
      <c r="G89" s="92">
        <f t="shared" ca="1" si="56"/>
        <v>1.0305226788742301</v>
      </c>
      <c r="H89" s="92">
        <f t="shared" ca="1" si="44"/>
        <v>1.0242329669484</v>
      </c>
      <c r="I89" s="14">
        <f t="shared" ca="1" si="55"/>
        <v>1.0061408999999999</v>
      </c>
      <c r="J89" s="13">
        <f t="shared" si="45"/>
        <v>4.4999999999999998E-2</v>
      </c>
      <c r="K89" s="29">
        <f t="shared" si="46"/>
        <v>44650</v>
      </c>
      <c r="L89" s="2">
        <f t="shared" si="47"/>
        <v>14</v>
      </c>
      <c r="M89" s="17">
        <f t="shared" si="48"/>
        <v>14</v>
      </c>
      <c r="N89" s="12">
        <f t="shared" si="37"/>
        <v>1.0024483749999999</v>
      </c>
      <c r="O89" s="12">
        <f t="shared" ca="1" si="38"/>
        <v>1.0086043099999999</v>
      </c>
      <c r="P89" s="17">
        <f t="shared" si="49"/>
        <v>0</v>
      </c>
      <c r="Q89" s="14">
        <f t="shared" ca="1" si="39"/>
        <v>8.6043099900000009</v>
      </c>
      <c r="R89" s="20">
        <f t="shared" si="40"/>
        <v>0</v>
      </c>
      <c r="S89" s="14">
        <f t="shared" si="50"/>
        <v>0</v>
      </c>
      <c r="T89" s="4" t="str">
        <f t="shared" si="51"/>
        <v>J=</v>
      </c>
      <c r="U89" s="29">
        <f t="shared" si="52"/>
        <v>44679</v>
      </c>
      <c r="V89" s="3"/>
      <c r="W89" s="4"/>
      <c r="X89" s="111"/>
      <c r="Y89" s="93"/>
      <c r="Z89" s="114"/>
      <c r="AA89" s="94"/>
      <c r="AB89" s="114"/>
      <c r="AC89" s="114"/>
      <c r="AD89" s="112"/>
      <c r="AE89" s="114"/>
      <c r="AF89" s="111"/>
      <c r="AG89" s="113"/>
      <c r="AH89" s="93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9">
        <f t="shared" si="53"/>
        <v>44673</v>
      </c>
      <c r="B90" s="90">
        <f t="shared" ca="1" si="54"/>
        <v>1009.22173299</v>
      </c>
      <c r="C90" s="14">
        <f t="shared" si="41"/>
        <v>1000</v>
      </c>
      <c r="D90" s="63">
        <f t="shared" si="42"/>
        <v>44669</v>
      </c>
      <c r="E90" s="61">
        <f ca="1">IF(D90&lt;$B$1,VLOOKUP(D90,[1]DI!$A$4:$B$15000,2,FALSE),0)</f>
        <v>0.11649999999999999</v>
      </c>
      <c r="F90" s="14">
        <f t="shared" ca="1" si="43"/>
        <v>1.0004373900000001</v>
      </c>
      <c r="G90" s="92">
        <f t="shared" ca="1" si="56"/>
        <v>1.0309734191887401</v>
      </c>
      <c r="H90" s="92">
        <f t="shared" ca="1" si="44"/>
        <v>1.0242329669484</v>
      </c>
      <c r="I90" s="14">
        <f t="shared" ca="1" si="55"/>
        <v>1.0065809800000001</v>
      </c>
      <c r="J90" s="13">
        <f t="shared" si="45"/>
        <v>4.4999999999999998E-2</v>
      </c>
      <c r="K90" s="29">
        <f t="shared" si="46"/>
        <v>44650</v>
      </c>
      <c r="L90" s="2">
        <f t="shared" si="47"/>
        <v>15</v>
      </c>
      <c r="M90" s="17">
        <f t="shared" si="48"/>
        <v>15</v>
      </c>
      <c r="N90" s="12">
        <f t="shared" si="37"/>
        <v>1.002623488</v>
      </c>
      <c r="O90" s="12">
        <f t="shared" ca="1" si="38"/>
        <v>1.009221733</v>
      </c>
      <c r="P90" s="17">
        <f t="shared" si="49"/>
        <v>0</v>
      </c>
      <c r="Q90" s="14">
        <f t="shared" ca="1" si="39"/>
        <v>9.2217329899999996</v>
      </c>
      <c r="R90" s="20">
        <f t="shared" si="40"/>
        <v>0</v>
      </c>
      <c r="S90" s="14">
        <f t="shared" si="50"/>
        <v>0</v>
      </c>
      <c r="T90" s="4" t="str">
        <f t="shared" si="51"/>
        <v>J=</v>
      </c>
      <c r="U90" s="29">
        <f t="shared" si="52"/>
        <v>44679</v>
      </c>
      <c r="V90" s="3"/>
      <c r="W90" s="4"/>
      <c r="X90" s="111"/>
      <c r="Y90" s="93"/>
      <c r="Z90" s="114"/>
      <c r="AA90" s="94"/>
      <c r="AB90" s="114"/>
      <c r="AC90" s="114"/>
      <c r="AD90" s="112"/>
      <c r="AE90" s="114"/>
      <c r="AF90" s="111"/>
      <c r="AG90" s="113"/>
      <c r="AH90" s="93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9">
        <f t="shared" si="53"/>
        <v>44676</v>
      </c>
      <c r="B91" s="90">
        <f t="shared" ca="1" si="54"/>
        <v>1009.839522</v>
      </c>
      <c r="C91" s="14">
        <f t="shared" si="41"/>
        <v>1000</v>
      </c>
      <c r="D91" s="63">
        <f t="shared" si="42"/>
        <v>44670</v>
      </c>
      <c r="E91" s="61">
        <f ca="1">IF(D91&lt;$B$1,VLOOKUP(D91,[1]DI!$A$4:$B$15000,2,FALSE),0)</f>
        <v>0.11649999999999999</v>
      </c>
      <c r="F91" s="14">
        <f t="shared" ca="1" si="43"/>
        <v>1.0004373900000001</v>
      </c>
      <c r="G91" s="92">
        <f t="shared" ca="1" si="56"/>
        <v>1.03142435665256</v>
      </c>
      <c r="H91" s="92">
        <f t="shared" ca="1" si="44"/>
        <v>1.0242329669484</v>
      </c>
      <c r="I91" s="14">
        <f t="shared" ca="1" si="55"/>
        <v>1.00702124</v>
      </c>
      <c r="J91" s="13">
        <f t="shared" si="45"/>
        <v>4.4999999999999998E-2</v>
      </c>
      <c r="K91" s="29">
        <f t="shared" si="46"/>
        <v>44650</v>
      </c>
      <c r="L91" s="2">
        <f t="shared" si="47"/>
        <v>16</v>
      </c>
      <c r="M91" s="17">
        <f t="shared" si="48"/>
        <v>16</v>
      </c>
      <c r="N91" s="12">
        <f t="shared" si="37"/>
        <v>1.002798632</v>
      </c>
      <c r="O91" s="12">
        <f t="shared" ca="1" si="38"/>
        <v>1.009839522</v>
      </c>
      <c r="P91" s="17">
        <f t="shared" si="49"/>
        <v>0</v>
      </c>
      <c r="Q91" s="14">
        <f t="shared" ca="1" si="39"/>
        <v>9.8395220000000005</v>
      </c>
      <c r="R91" s="20">
        <f t="shared" si="40"/>
        <v>0</v>
      </c>
      <c r="S91" s="14">
        <f t="shared" si="50"/>
        <v>0</v>
      </c>
      <c r="T91" s="4" t="str">
        <f t="shared" si="51"/>
        <v>J=</v>
      </c>
      <c r="U91" s="29">
        <f t="shared" si="52"/>
        <v>44679</v>
      </c>
      <c r="V91" s="3"/>
      <c r="W91" s="4"/>
      <c r="X91" s="111"/>
      <c r="Y91" s="93"/>
      <c r="Z91" s="114"/>
      <c r="AA91" s="94"/>
      <c r="AB91" s="114"/>
      <c r="AC91" s="114"/>
      <c r="AD91" s="112"/>
      <c r="AE91" s="114"/>
      <c r="AF91" s="111"/>
      <c r="AG91" s="113"/>
      <c r="AH91" s="93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9">
        <f t="shared" si="53"/>
        <v>44677</v>
      </c>
      <c r="B92" s="90">
        <f t="shared" ca="1" si="54"/>
        <v>1010.457706</v>
      </c>
      <c r="C92" s="14">
        <f t="shared" si="41"/>
        <v>1000</v>
      </c>
      <c r="D92" s="63">
        <f t="shared" si="42"/>
        <v>44671</v>
      </c>
      <c r="E92" s="61">
        <f ca="1">IF(D92&lt;$B$1,VLOOKUP(D92,[1]DI!$A$4:$B$15000,2,FALSE),0)</f>
        <v>0.11649999999999999</v>
      </c>
      <c r="F92" s="14">
        <f t="shared" ca="1" si="43"/>
        <v>1.0004373900000001</v>
      </c>
      <c r="G92" s="92">
        <f t="shared" ca="1" si="56"/>
        <v>1.0318754913519199</v>
      </c>
      <c r="H92" s="92">
        <f t="shared" ca="1" si="44"/>
        <v>1.0242329669484</v>
      </c>
      <c r="I92" s="14">
        <f t="shared" ca="1" si="55"/>
        <v>1.0074617100000001</v>
      </c>
      <c r="J92" s="13">
        <f t="shared" si="45"/>
        <v>4.4999999999999998E-2</v>
      </c>
      <c r="K92" s="29">
        <f t="shared" si="46"/>
        <v>44650</v>
      </c>
      <c r="L92" s="2">
        <f t="shared" si="47"/>
        <v>17</v>
      </c>
      <c r="M92" s="17">
        <f t="shared" si="48"/>
        <v>17</v>
      </c>
      <c r="N92" s="12">
        <f t="shared" si="37"/>
        <v>1.002973806</v>
      </c>
      <c r="O92" s="12">
        <f t="shared" ca="1" si="38"/>
        <v>1.010457706</v>
      </c>
      <c r="P92" s="17">
        <f t="shared" si="49"/>
        <v>0</v>
      </c>
      <c r="Q92" s="14">
        <f t="shared" ca="1" si="39"/>
        <v>10.457706</v>
      </c>
      <c r="R92" s="20">
        <f t="shared" si="40"/>
        <v>0</v>
      </c>
      <c r="S92" s="14">
        <f t="shared" si="50"/>
        <v>0</v>
      </c>
      <c r="T92" s="4" t="str">
        <f t="shared" si="51"/>
        <v>J=</v>
      </c>
      <c r="U92" s="29">
        <f t="shared" si="52"/>
        <v>44679</v>
      </c>
      <c r="V92" s="3"/>
      <c r="W92" s="4"/>
      <c r="X92" s="111"/>
      <c r="Y92" s="93"/>
      <c r="Z92" s="114"/>
      <c r="AA92" s="94"/>
      <c r="AB92" s="114"/>
      <c r="AC92" s="114"/>
      <c r="AD92" s="112"/>
      <c r="AE92" s="114"/>
      <c r="AF92" s="111"/>
      <c r="AG92" s="113"/>
      <c r="AH92" s="93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9">
        <f t="shared" si="53"/>
        <v>44678</v>
      </c>
      <c r="B93" s="90">
        <f t="shared" ca="1" si="54"/>
        <v>1011.0762560000001</v>
      </c>
      <c r="C93" s="14">
        <f t="shared" si="41"/>
        <v>1000</v>
      </c>
      <c r="D93" s="63">
        <f t="shared" si="42"/>
        <v>44673</v>
      </c>
      <c r="E93" s="61">
        <f ca="1">IF(D93&lt;$B$1,VLOOKUP(D93,[1]DI!$A$4:$B$15000,2,FALSE),0)</f>
        <v>0.11649999999999999</v>
      </c>
      <c r="F93" s="14">
        <f t="shared" ca="1" si="43"/>
        <v>1.0004373900000001</v>
      </c>
      <c r="G93" s="92">
        <f t="shared" ca="1" si="56"/>
        <v>1.03232682337308</v>
      </c>
      <c r="H93" s="92">
        <f t="shared" ca="1" si="44"/>
        <v>1.0242329669484</v>
      </c>
      <c r="I93" s="14">
        <f t="shared" ca="1" si="55"/>
        <v>1.0079023600000001</v>
      </c>
      <c r="J93" s="13">
        <f t="shared" si="45"/>
        <v>4.4999999999999998E-2</v>
      </c>
      <c r="K93" s="29">
        <f t="shared" si="46"/>
        <v>44650</v>
      </c>
      <c r="L93" s="2">
        <f t="shared" si="47"/>
        <v>18</v>
      </c>
      <c r="M93" s="17">
        <f t="shared" si="48"/>
        <v>18</v>
      </c>
      <c r="N93" s="12">
        <f t="shared" si="37"/>
        <v>1.0031490110000001</v>
      </c>
      <c r="O93" s="12">
        <f t="shared" ca="1" si="38"/>
        <v>1.011076256</v>
      </c>
      <c r="P93" s="17">
        <f t="shared" si="49"/>
        <v>0</v>
      </c>
      <c r="Q93" s="14">
        <f t="shared" ca="1" si="39"/>
        <v>11.076256000000001</v>
      </c>
      <c r="R93" s="20">
        <f t="shared" si="40"/>
        <v>0</v>
      </c>
      <c r="S93" s="14">
        <f t="shared" si="50"/>
        <v>0</v>
      </c>
      <c r="T93" s="4" t="str">
        <f t="shared" si="51"/>
        <v>J=</v>
      </c>
      <c r="U93" s="29">
        <f t="shared" si="52"/>
        <v>44679</v>
      </c>
      <c r="V93" s="3"/>
      <c r="W93" s="4"/>
      <c r="X93" s="111"/>
      <c r="Y93" s="93"/>
      <c r="Z93" s="114"/>
      <c r="AA93" s="94"/>
      <c r="AB93" s="114"/>
      <c r="AC93" s="114"/>
      <c r="AD93" s="112"/>
      <c r="AE93" s="114"/>
      <c r="AF93" s="111"/>
      <c r="AG93" s="113"/>
      <c r="AH93" s="93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9">
        <f t="shared" si="53"/>
        <v>44679</v>
      </c>
      <c r="B94" s="90">
        <f t="shared" ca="1" si="54"/>
        <v>1011.69519199</v>
      </c>
      <c r="C94" s="14">
        <f t="shared" si="41"/>
        <v>1000</v>
      </c>
      <c r="D94" s="63">
        <f t="shared" si="42"/>
        <v>44676</v>
      </c>
      <c r="E94" s="61">
        <f ca="1">IF(D94&lt;$B$1,VLOOKUP(D94,[1]DI!$A$4:$B$15000,2,FALSE),0)</f>
        <v>0.11649999999999999</v>
      </c>
      <c r="F94" s="14">
        <f t="shared" ca="1" si="43"/>
        <v>1.0004373900000001</v>
      </c>
      <c r="G94" s="92">
        <f t="shared" ca="1" si="56"/>
        <v>1.03277835280236</v>
      </c>
      <c r="H94" s="92">
        <f t="shared" ca="1" si="44"/>
        <v>1.0242329669484</v>
      </c>
      <c r="I94" s="14">
        <f t="shared" ca="1" si="55"/>
        <v>1.00834321</v>
      </c>
      <c r="J94" s="13">
        <f t="shared" si="45"/>
        <v>4.4999999999999998E-2</v>
      </c>
      <c r="K94" s="29">
        <f t="shared" si="46"/>
        <v>44650</v>
      </c>
      <c r="L94" s="2">
        <f t="shared" si="47"/>
        <v>19</v>
      </c>
      <c r="M94" s="17">
        <f t="shared" si="48"/>
        <v>19</v>
      </c>
      <c r="N94" s="12">
        <f t="shared" si="37"/>
        <v>1.0033242469999999</v>
      </c>
      <c r="O94" s="12">
        <f t="shared" ca="1" si="38"/>
        <v>1.0116951919999999</v>
      </c>
      <c r="P94" s="17">
        <f t="shared" si="49"/>
        <v>4</v>
      </c>
      <c r="Q94" s="14">
        <f t="shared" ca="1" si="39"/>
        <v>11.69519199</v>
      </c>
      <c r="R94" s="20">
        <f t="shared" si="40"/>
        <v>0</v>
      </c>
      <c r="S94" s="14">
        <f t="shared" si="50"/>
        <v>0</v>
      </c>
      <c r="T94" s="4" t="str">
        <f t="shared" si="51"/>
        <v>J=</v>
      </c>
      <c r="U94" s="29">
        <f t="shared" si="52"/>
        <v>44679</v>
      </c>
      <c r="V94" s="3"/>
      <c r="W94" s="4"/>
      <c r="X94" s="111"/>
      <c r="Y94" s="93"/>
      <c r="Z94" s="114"/>
      <c r="AA94" s="94"/>
      <c r="AB94" s="114"/>
      <c r="AC94" s="114"/>
      <c r="AD94" s="112"/>
      <c r="AE94" s="114"/>
      <c r="AF94" s="111"/>
      <c r="AG94" s="113"/>
      <c r="AH94" s="93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9">
        <f t="shared" si="53"/>
        <v>44680</v>
      </c>
      <c r="B95" s="90">
        <f t="shared" ca="1" si="54"/>
        <v>1000.61215099</v>
      </c>
      <c r="C95" s="14">
        <f t="shared" si="41"/>
        <v>1000</v>
      </c>
      <c r="D95" s="63">
        <f t="shared" si="42"/>
        <v>44677</v>
      </c>
      <c r="E95" s="61">
        <f ca="1">IF(D95&lt;$B$1,VLOOKUP(D95,[1]DI!$A$4:$B$15000,2,FALSE),0)</f>
        <v>0.11649999999999999</v>
      </c>
      <c r="F95" s="14">
        <f t="shared" ca="1" si="43"/>
        <v>1.0004373900000001</v>
      </c>
      <c r="G95" s="92">
        <f t="shared" ca="1" si="56"/>
        <v>1.03323007972609</v>
      </c>
      <c r="H95" s="92">
        <f t="shared" ca="1" si="44"/>
        <v>1.03277835280236</v>
      </c>
      <c r="I95" s="14">
        <f t="shared" ca="1" si="55"/>
        <v>1.0004373900000001</v>
      </c>
      <c r="J95" s="13">
        <f t="shared" si="45"/>
        <v>4.4999999999999998E-2</v>
      </c>
      <c r="K95" s="29">
        <f t="shared" si="46"/>
        <v>44679</v>
      </c>
      <c r="L95" s="2">
        <f t="shared" si="47"/>
        <v>1</v>
      </c>
      <c r="M95" s="17">
        <f t="shared" si="48"/>
        <v>1</v>
      </c>
      <c r="N95" s="12">
        <f t="shared" si="37"/>
        <v>1.000174685</v>
      </c>
      <c r="O95" s="12">
        <f t="shared" ca="1" si="38"/>
        <v>1.0006121509999999</v>
      </c>
      <c r="P95" s="17">
        <f t="shared" si="49"/>
        <v>0</v>
      </c>
      <c r="Q95" s="14">
        <f t="shared" ca="1" si="39"/>
        <v>0.61215098999999995</v>
      </c>
      <c r="R95" s="20">
        <f t="shared" si="40"/>
        <v>0</v>
      </c>
      <c r="S95" s="14">
        <f t="shared" si="50"/>
        <v>0</v>
      </c>
      <c r="T95" s="4" t="str">
        <f t="shared" si="51"/>
        <v>J=</v>
      </c>
      <c r="U95" s="29">
        <f t="shared" si="52"/>
        <v>44711</v>
      </c>
      <c r="V95" s="3"/>
      <c r="W95" s="4"/>
      <c r="X95" s="111"/>
      <c r="Y95" s="93"/>
      <c r="Z95" s="114"/>
      <c r="AA95" s="94"/>
      <c r="AB95" s="114"/>
      <c r="AC95" s="114"/>
      <c r="AD95" s="112"/>
      <c r="AE95" s="114"/>
      <c r="AF95" s="111"/>
      <c r="AG95" s="113"/>
      <c r="AH95" s="93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9">
        <f t="shared" si="53"/>
        <v>44683</v>
      </c>
      <c r="B96" s="90">
        <f t="shared" ca="1" si="54"/>
        <v>1001.22467699</v>
      </c>
      <c r="C96" s="14">
        <f t="shared" si="41"/>
        <v>1000</v>
      </c>
      <c r="D96" s="63">
        <f t="shared" si="42"/>
        <v>44678</v>
      </c>
      <c r="E96" s="61">
        <f ca="1">IF(D96&lt;$B$1,VLOOKUP(D96,[1]DI!$A$4:$B$15000,2,FALSE),0)</f>
        <v>0.11649999999999999</v>
      </c>
      <c r="F96" s="14">
        <f t="shared" ca="1" si="43"/>
        <v>1.0004373900000001</v>
      </c>
      <c r="G96" s="92">
        <f t="shared" ca="1" si="56"/>
        <v>1.03368200423066</v>
      </c>
      <c r="H96" s="92">
        <f t="shared" ca="1" si="44"/>
        <v>1.03277835280236</v>
      </c>
      <c r="I96" s="14">
        <f t="shared" ca="1" si="55"/>
        <v>1.0008749699999999</v>
      </c>
      <c r="J96" s="13">
        <f t="shared" si="45"/>
        <v>4.4999999999999998E-2</v>
      </c>
      <c r="K96" s="29">
        <f t="shared" si="46"/>
        <v>44679</v>
      </c>
      <c r="L96" s="2">
        <f t="shared" si="47"/>
        <v>2</v>
      </c>
      <c r="M96" s="17">
        <f t="shared" si="48"/>
        <v>2</v>
      </c>
      <c r="N96" s="12">
        <f t="shared" si="37"/>
        <v>1.000349401</v>
      </c>
      <c r="O96" s="12">
        <f t="shared" ca="1" si="38"/>
        <v>1.001224677</v>
      </c>
      <c r="P96" s="17">
        <f t="shared" si="49"/>
        <v>0</v>
      </c>
      <c r="Q96" s="14">
        <f t="shared" ca="1" si="39"/>
        <v>1.2246769900000001</v>
      </c>
      <c r="R96" s="20">
        <f t="shared" si="40"/>
        <v>0</v>
      </c>
      <c r="S96" s="14">
        <f t="shared" si="50"/>
        <v>0</v>
      </c>
      <c r="T96" s="4" t="str">
        <f t="shared" si="51"/>
        <v>J=</v>
      </c>
      <c r="U96" s="29">
        <f t="shared" si="52"/>
        <v>44711</v>
      </c>
      <c r="V96" s="3"/>
      <c r="W96" s="4"/>
      <c r="X96" s="111"/>
      <c r="Y96" s="93"/>
      <c r="Z96" s="114"/>
      <c r="AA96" s="94"/>
      <c r="AB96" s="114"/>
      <c r="AC96" s="114"/>
      <c r="AD96" s="112"/>
      <c r="AE96" s="114"/>
      <c r="AF96" s="111"/>
      <c r="AG96" s="113"/>
      <c r="AH96" s="93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9">
        <f t="shared" si="53"/>
        <v>44684</v>
      </c>
      <c r="B97" s="90">
        <f t="shared" ca="1" si="54"/>
        <v>1001.837576</v>
      </c>
      <c r="C97" s="14">
        <f t="shared" si="41"/>
        <v>1000</v>
      </c>
      <c r="D97" s="63">
        <f t="shared" si="42"/>
        <v>44679</v>
      </c>
      <c r="E97" s="61">
        <f ca="1">IF(D97&lt;$B$1,VLOOKUP(D97,[1]DI!$A$4:$B$15000,2,FALSE),0)</f>
        <v>0.11649999999999999</v>
      </c>
      <c r="F97" s="14">
        <f t="shared" ca="1" si="43"/>
        <v>1.0004373900000001</v>
      </c>
      <c r="G97" s="92">
        <f t="shared" ca="1" si="56"/>
        <v>1.0341341264024899</v>
      </c>
      <c r="H97" s="92">
        <f t="shared" ca="1" si="44"/>
        <v>1.03277835280236</v>
      </c>
      <c r="I97" s="14">
        <f t="shared" ca="1" si="55"/>
        <v>1.0013127399999999</v>
      </c>
      <c r="J97" s="13">
        <f t="shared" si="45"/>
        <v>4.4999999999999998E-2</v>
      </c>
      <c r="K97" s="29">
        <f t="shared" si="46"/>
        <v>44679</v>
      </c>
      <c r="L97" s="2">
        <f t="shared" si="47"/>
        <v>3</v>
      </c>
      <c r="M97" s="17">
        <f t="shared" si="48"/>
        <v>3</v>
      </c>
      <c r="N97" s="12">
        <f t="shared" si="37"/>
        <v>1.000524148</v>
      </c>
      <c r="O97" s="12">
        <f t="shared" ca="1" si="38"/>
        <v>1.001837576</v>
      </c>
      <c r="P97" s="17">
        <f t="shared" si="49"/>
        <v>0</v>
      </c>
      <c r="Q97" s="14">
        <f t="shared" ca="1" si="39"/>
        <v>1.8375760000000001</v>
      </c>
      <c r="R97" s="20">
        <f t="shared" si="40"/>
        <v>0</v>
      </c>
      <c r="S97" s="14">
        <f t="shared" si="50"/>
        <v>0</v>
      </c>
      <c r="T97" s="4" t="str">
        <f t="shared" si="51"/>
        <v>J=</v>
      </c>
      <c r="U97" s="29">
        <f t="shared" si="52"/>
        <v>44711</v>
      </c>
      <c r="V97" s="3"/>
      <c r="W97" s="4"/>
      <c r="X97" s="111"/>
      <c r="Y97" s="93"/>
      <c r="Z97" s="114"/>
      <c r="AA97" s="94"/>
      <c r="AB97" s="114"/>
      <c r="AC97" s="114"/>
      <c r="AD97" s="112"/>
      <c r="AE97" s="114"/>
      <c r="AF97" s="111"/>
      <c r="AG97" s="113"/>
      <c r="AH97" s="93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9">
        <f t="shared" si="53"/>
        <v>44685</v>
      </c>
      <c r="B98" s="90">
        <f t="shared" ca="1" si="54"/>
        <v>1002.450859</v>
      </c>
      <c r="C98" s="14">
        <f t="shared" si="41"/>
        <v>1000</v>
      </c>
      <c r="D98" s="63">
        <f t="shared" si="42"/>
        <v>44680</v>
      </c>
      <c r="E98" s="61">
        <f ca="1">IF(D98&lt;$B$1,VLOOKUP(D98,[1]DI!$A$4:$B$15000,2,FALSE),0)</f>
        <v>0.11649999999999999</v>
      </c>
      <c r="F98" s="14">
        <f t="shared" ca="1" si="43"/>
        <v>1.0004373900000001</v>
      </c>
      <c r="G98" s="92">
        <f t="shared" ca="1" si="56"/>
        <v>1.0345864463280401</v>
      </c>
      <c r="H98" s="92">
        <f t="shared" ca="1" si="44"/>
        <v>1.03277835280236</v>
      </c>
      <c r="I98" s="14">
        <f t="shared" ca="1" si="55"/>
        <v>1.00175071</v>
      </c>
      <c r="J98" s="13">
        <f t="shared" si="45"/>
        <v>4.4999999999999998E-2</v>
      </c>
      <c r="K98" s="29">
        <f t="shared" si="46"/>
        <v>44679</v>
      </c>
      <c r="L98" s="2">
        <f t="shared" si="47"/>
        <v>4</v>
      </c>
      <c r="M98" s="17">
        <f t="shared" si="48"/>
        <v>4</v>
      </c>
      <c r="N98" s="12">
        <f t="shared" si="37"/>
        <v>1.000698925</v>
      </c>
      <c r="O98" s="12">
        <f t="shared" ca="1" si="38"/>
        <v>1.0024508590000001</v>
      </c>
      <c r="P98" s="17">
        <f t="shared" si="49"/>
        <v>0</v>
      </c>
      <c r="Q98" s="14">
        <f t="shared" ca="1" si="39"/>
        <v>2.4508589999999999</v>
      </c>
      <c r="R98" s="20">
        <f t="shared" si="40"/>
        <v>0</v>
      </c>
      <c r="S98" s="14">
        <f t="shared" si="50"/>
        <v>0</v>
      </c>
      <c r="T98" s="4" t="str">
        <f t="shared" si="51"/>
        <v>J=</v>
      </c>
      <c r="U98" s="29">
        <f t="shared" si="52"/>
        <v>44711</v>
      </c>
      <c r="V98" s="3"/>
      <c r="W98" s="4"/>
      <c r="X98" s="111"/>
      <c r="Y98" s="93"/>
      <c r="Z98" s="114"/>
      <c r="AA98" s="94"/>
      <c r="AB98" s="114"/>
      <c r="AC98" s="114"/>
      <c r="AD98" s="112"/>
      <c r="AE98" s="114"/>
      <c r="AF98" s="111"/>
      <c r="AG98" s="113"/>
      <c r="AH98" s="93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9">
        <f t="shared" si="53"/>
        <v>44686</v>
      </c>
      <c r="B99" s="90">
        <f t="shared" ca="1" si="54"/>
        <v>1003.06450399</v>
      </c>
      <c r="C99" s="14">
        <f t="shared" si="41"/>
        <v>1000</v>
      </c>
      <c r="D99" s="63">
        <f t="shared" si="42"/>
        <v>44683</v>
      </c>
      <c r="E99" s="61">
        <f ca="1">IF(D99&lt;$B$1,VLOOKUP(D99,[1]DI!$A$4:$B$15000,2,FALSE),0)</f>
        <v>0.11649999999999999</v>
      </c>
      <c r="F99" s="14">
        <f t="shared" ca="1" si="43"/>
        <v>1.0004373900000001</v>
      </c>
      <c r="G99" s="92">
        <f t="shared" ca="1" si="56"/>
        <v>1.0350389640938</v>
      </c>
      <c r="H99" s="92">
        <f t="shared" ca="1" si="44"/>
        <v>1.03277835280236</v>
      </c>
      <c r="I99" s="14">
        <f t="shared" ca="1" si="55"/>
        <v>1.00218886</v>
      </c>
      <c r="J99" s="13">
        <f t="shared" si="45"/>
        <v>4.4999999999999998E-2</v>
      </c>
      <c r="K99" s="29">
        <f t="shared" si="46"/>
        <v>44679</v>
      </c>
      <c r="L99" s="2">
        <f t="shared" si="47"/>
        <v>5</v>
      </c>
      <c r="M99" s="17">
        <f t="shared" si="48"/>
        <v>5</v>
      </c>
      <c r="N99" s="12">
        <f t="shared" si="37"/>
        <v>1.0008737320000001</v>
      </c>
      <c r="O99" s="12">
        <f t="shared" ca="1" si="38"/>
        <v>1.0030645039999999</v>
      </c>
      <c r="P99" s="17">
        <f t="shared" si="49"/>
        <v>0</v>
      </c>
      <c r="Q99" s="14">
        <f t="shared" ca="1" si="39"/>
        <v>3.06450399</v>
      </c>
      <c r="R99" s="20">
        <f t="shared" si="40"/>
        <v>0</v>
      </c>
      <c r="S99" s="14">
        <f t="shared" si="50"/>
        <v>0</v>
      </c>
      <c r="T99" s="4" t="str">
        <f t="shared" si="51"/>
        <v>J=</v>
      </c>
      <c r="U99" s="29">
        <f t="shared" si="52"/>
        <v>44711</v>
      </c>
      <c r="V99" s="3"/>
      <c r="W99" s="4"/>
      <c r="X99" s="111"/>
      <c r="Y99" s="93"/>
      <c r="Z99" s="114"/>
      <c r="AA99" s="94"/>
      <c r="AB99" s="114"/>
      <c r="AC99" s="114"/>
      <c r="AD99" s="112"/>
      <c r="AE99" s="114"/>
      <c r="AF99" s="111"/>
      <c r="AG99" s="113"/>
      <c r="AH99" s="93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9">
        <f t="shared" si="53"/>
        <v>44687</v>
      </c>
      <c r="B100" s="90">
        <f t="shared" ca="1" si="54"/>
        <v>1003.67853499</v>
      </c>
      <c r="C100" s="14">
        <f t="shared" si="41"/>
        <v>1000</v>
      </c>
      <c r="D100" s="63">
        <f t="shared" si="42"/>
        <v>44684</v>
      </c>
      <c r="E100" s="61">
        <f ca="1">IF(D100&lt;$B$1,VLOOKUP(D100,[1]DI!$A$4:$B$15000,2,FALSE),0)</f>
        <v>0.11649999999999999</v>
      </c>
      <c r="F100" s="14">
        <f t="shared" ca="1" si="43"/>
        <v>1.0004373900000001</v>
      </c>
      <c r="G100" s="92">
        <f t="shared" ca="1" si="56"/>
        <v>1.0354916797863101</v>
      </c>
      <c r="H100" s="92">
        <f t="shared" ca="1" si="44"/>
        <v>1.03277835280236</v>
      </c>
      <c r="I100" s="14">
        <f t="shared" ca="1" si="55"/>
        <v>1.00262721</v>
      </c>
      <c r="J100" s="13">
        <f t="shared" si="45"/>
        <v>4.4999999999999998E-2</v>
      </c>
      <c r="K100" s="29">
        <f t="shared" si="46"/>
        <v>44679</v>
      </c>
      <c r="L100" s="2">
        <f t="shared" si="47"/>
        <v>6</v>
      </c>
      <c r="M100" s="17">
        <f t="shared" si="48"/>
        <v>6</v>
      </c>
      <c r="N100" s="12">
        <f t="shared" si="37"/>
        <v>1.00104857</v>
      </c>
      <c r="O100" s="12">
        <f t="shared" ca="1" si="38"/>
        <v>1.0036785349999999</v>
      </c>
      <c r="P100" s="17">
        <f t="shared" si="49"/>
        <v>0</v>
      </c>
      <c r="Q100" s="14">
        <f t="shared" ca="1" si="39"/>
        <v>3.6785349900000002</v>
      </c>
      <c r="R100" s="20">
        <f t="shared" si="40"/>
        <v>0</v>
      </c>
      <c r="S100" s="14">
        <f t="shared" si="50"/>
        <v>0</v>
      </c>
      <c r="T100" s="4" t="str">
        <f t="shared" si="51"/>
        <v>J=</v>
      </c>
      <c r="U100" s="29">
        <f t="shared" si="52"/>
        <v>44711</v>
      </c>
      <c r="V100" s="3"/>
      <c r="W100" s="4"/>
      <c r="X100" s="111"/>
      <c r="Y100" s="93"/>
      <c r="Z100" s="114"/>
      <c r="AA100" s="94"/>
      <c r="AB100" s="114"/>
      <c r="AC100" s="114"/>
      <c r="AD100" s="112"/>
      <c r="AE100" s="114"/>
      <c r="AF100" s="111"/>
      <c r="AG100" s="113"/>
      <c r="AH100" s="93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9">
        <f t="shared" si="53"/>
        <v>44690</v>
      </c>
      <c r="B101" s="90">
        <f t="shared" ca="1" si="54"/>
        <v>1004.29294</v>
      </c>
      <c r="C101" s="14">
        <f t="shared" si="41"/>
        <v>1000</v>
      </c>
      <c r="D101" s="63">
        <f t="shared" si="42"/>
        <v>44685</v>
      </c>
      <c r="E101" s="61">
        <f ca="1">IF(D101&lt;$B$1,VLOOKUP(D101,[1]DI!$A$4:$B$15000,2,FALSE),0)</f>
        <v>0.11649999999999999</v>
      </c>
      <c r="F101" s="14">
        <f t="shared" ca="1" si="43"/>
        <v>1.0004373900000001</v>
      </c>
      <c r="G101" s="92">
        <f t="shared" ca="1" si="56"/>
        <v>1.0359445934921301</v>
      </c>
      <c r="H101" s="92">
        <f t="shared" ca="1" si="44"/>
        <v>1.03277835280236</v>
      </c>
      <c r="I101" s="14">
        <f t="shared" ca="1" si="55"/>
        <v>1.00306575</v>
      </c>
      <c r="J101" s="13">
        <f t="shared" si="45"/>
        <v>4.4999999999999998E-2</v>
      </c>
      <c r="K101" s="29">
        <f t="shared" si="46"/>
        <v>44679</v>
      </c>
      <c r="L101" s="2">
        <f t="shared" si="47"/>
        <v>7</v>
      </c>
      <c r="M101" s="17">
        <f t="shared" si="48"/>
        <v>7</v>
      </c>
      <c r="N101" s="12">
        <f t="shared" si="37"/>
        <v>1.0012234390000001</v>
      </c>
      <c r="O101" s="12">
        <f t="shared" ca="1" si="38"/>
        <v>1.00429294</v>
      </c>
      <c r="P101" s="17">
        <f t="shared" si="49"/>
        <v>0</v>
      </c>
      <c r="Q101" s="14">
        <f t="shared" ca="1" si="39"/>
        <v>4.2929399999999998</v>
      </c>
      <c r="R101" s="20">
        <f t="shared" si="40"/>
        <v>0</v>
      </c>
      <c r="S101" s="14">
        <f t="shared" si="50"/>
        <v>0</v>
      </c>
      <c r="T101" s="4" t="str">
        <f t="shared" si="51"/>
        <v>J=</v>
      </c>
      <c r="U101" s="29">
        <f t="shared" si="52"/>
        <v>44711</v>
      </c>
      <c r="V101" s="3"/>
      <c r="W101" s="4"/>
      <c r="X101" s="111"/>
      <c r="Y101" s="93"/>
      <c r="Z101" s="114"/>
      <c r="AA101" s="94"/>
      <c r="AB101" s="114"/>
      <c r="AC101" s="114"/>
      <c r="AD101" s="112"/>
      <c r="AE101" s="114"/>
      <c r="AF101" s="111"/>
      <c r="AG101" s="113"/>
      <c r="AH101" s="93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9">
        <f t="shared" si="53"/>
        <v>44691</v>
      </c>
      <c r="B102" s="90">
        <f t="shared" ca="1" si="54"/>
        <v>1004.90771799</v>
      </c>
      <c r="C102" s="14">
        <f t="shared" si="41"/>
        <v>1000</v>
      </c>
      <c r="D102" s="63">
        <f t="shared" si="42"/>
        <v>44686</v>
      </c>
      <c r="E102" s="61">
        <f ca="1">IF(D102&lt;$B$1,VLOOKUP(D102,[1]DI!$A$4:$B$15000,2,FALSE),0)</f>
        <v>0.1265</v>
      </c>
      <c r="F102" s="14">
        <f t="shared" ca="1" si="43"/>
        <v>1.0004727899999999</v>
      </c>
      <c r="G102" s="92">
        <f t="shared" ca="1" si="56"/>
        <v>1.0363977052978799</v>
      </c>
      <c r="H102" s="92">
        <f t="shared" ca="1" si="44"/>
        <v>1.03277835280236</v>
      </c>
      <c r="I102" s="14">
        <f t="shared" ca="1" si="55"/>
        <v>1.0035044799999999</v>
      </c>
      <c r="J102" s="13">
        <f t="shared" si="45"/>
        <v>4.4999999999999998E-2</v>
      </c>
      <c r="K102" s="29">
        <f t="shared" si="46"/>
        <v>44679</v>
      </c>
      <c r="L102" s="2">
        <f t="shared" si="47"/>
        <v>8</v>
      </c>
      <c r="M102" s="17">
        <f t="shared" si="48"/>
        <v>8</v>
      </c>
      <c r="N102" s="12">
        <f t="shared" si="37"/>
        <v>1.001398338</v>
      </c>
      <c r="O102" s="12">
        <f t="shared" ca="1" si="38"/>
        <v>1.0049077179999999</v>
      </c>
      <c r="P102" s="17">
        <f t="shared" si="49"/>
        <v>0</v>
      </c>
      <c r="Q102" s="14">
        <f t="shared" ca="1" si="39"/>
        <v>4.9077179900000001</v>
      </c>
      <c r="R102" s="20">
        <f t="shared" si="40"/>
        <v>0</v>
      </c>
      <c r="S102" s="14">
        <f t="shared" si="50"/>
        <v>0</v>
      </c>
      <c r="T102" s="4" t="str">
        <f t="shared" si="51"/>
        <v>J=</v>
      </c>
      <c r="U102" s="29">
        <f t="shared" si="52"/>
        <v>44711</v>
      </c>
      <c r="V102" s="3"/>
      <c r="W102" s="4"/>
      <c r="X102" s="111"/>
      <c r="Y102" s="93"/>
      <c r="Z102" s="114"/>
      <c r="AA102" s="94"/>
      <c r="AB102" s="114"/>
      <c r="AC102" s="114"/>
      <c r="AD102" s="112"/>
      <c r="AE102" s="114"/>
      <c r="AF102" s="111"/>
      <c r="AG102" s="113"/>
      <c r="AH102" s="93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9">
        <f t="shared" si="53"/>
        <v>44692</v>
      </c>
      <c r="B103" s="90">
        <f t="shared" ca="1" si="54"/>
        <v>1005.558458</v>
      </c>
      <c r="C103" s="14">
        <f t="shared" si="41"/>
        <v>1000</v>
      </c>
      <c r="D103" s="63">
        <f t="shared" si="42"/>
        <v>44687</v>
      </c>
      <c r="E103" s="61">
        <f ca="1">IF(D103&lt;$B$1,VLOOKUP(D103,[1]DI!$A$4:$B$15000,2,FALSE),0)</f>
        <v>0.1265</v>
      </c>
      <c r="F103" s="14">
        <f t="shared" ca="1" si="43"/>
        <v>1.0004727899999999</v>
      </c>
      <c r="G103" s="92">
        <f t="shared" ca="1" si="56"/>
        <v>1.0368877037689701</v>
      </c>
      <c r="H103" s="92">
        <f t="shared" ca="1" si="44"/>
        <v>1.03277835280236</v>
      </c>
      <c r="I103" s="14">
        <f t="shared" ca="1" si="55"/>
        <v>1.0039789299999999</v>
      </c>
      <c r="J103" s="13">
        <f t="shared" si="45"/>
        <v>4.4999999999999998E-2</v>
      </c>
      <c r="K103" s="29">
        <f t="shared" si="46"/>
        <v>44679</v>
      </c>
      <c r="L103" s="2">
        <f t="shared" si="47"/>
        <v>9</v>
      </c>
      <c r="M103" s="17">
        <f t="shared" si="48"/>
        <v>9</v>
      </c>
      <c r="N103" s="12">
        <f t="shared" si="37"/>
        <v>1.001573268</v>
      </c>
      <c r="O103" s="12">
        <f t="shared" ca="1" si="38"/>
        <v>1.0055584580000001</v>
      </c>
      <c r="P103" s="17">
        <f t="shared" si="49"/>
        <v>0</v>
      </c>
      <c r="Q103" s="14">
        <f t="shared" ca="1" si="39"/>
        <v>5.5584579999999999</v>
      </c>
      <c r="R103" s="20">
        <f t="shared" si="40"/>
        <v>0</v>
      </c>
      <c r="S103" s="14">
        <f t="shared" si="50"/>
        <v>0</v>
      </c>
      <c r="T103" s="4" t="str">
        <f t="shared" si="51"/>
        <v>J=</v>
      </c>
      <c r="U103" s="29">
        <f t="shared" si="52"/>
        <v>44711</v>
      </c>
      <c r="V103" s="3"/>
      <c r="W103" s="4"/>
      <c r="X103" s="111"/>
      <c r="Y103" s="93"/>
      <c r="Z103" s="114"/>
      <c r="AA103" s="94"/>
      <c r="AB103" s="114"/>
      <c r="AC103" s="114"/>
      <c r="AD103" s="112"/>
      <c r="AE103" s="114"/>
      <c r="AF103" s="111"/>
      <c r="AG103" s="113"/>
      <c r="AH103" s="93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9">
        <f t="shared" si="53"/>
        <v>44693</v>
      </c>
      <c r="B104" s="90">
        <f t="shared" ca="1" si="54"/>
        <v>1006.209614</v>
      </c>
      <c r="C104" s="14">
        <f t="shared" si="41"/>
        <v>1000</v>
      </c>
      <c r="D104" s="63">
        <f t="shared" si="42"/>
        <v>44690</v>
      </c>
      <c r="E104" s="61">
        <f ca="1">IF(D104&lt;$B$1,VLOOKUP(D104,[1]DI!$A$4:$B$15000,2,FALSE),0)</f>
        <v>0.1265</v>
      </c>
      <c r="F104" s="14">
        <f t="shared" ca="1" si="43"/>
        <v>1.0004727899999999</v>
      </c>
      <c r="G104" s="92">
        <f t="shared" ca="1" si="56"/>
        <v>1.03737793390643</v>
      </c>
      <c r="H104" s="92">
        <f t="shared" ca="1" si="44"/>
        <v>1.03277835280236</v>
      </c>
      <c r="I104" s="14">
        <f t="shared" ca="1" si="55"/>
        <v>1.0044535999999999</v>
      </c>
      <c r="J104" s="13">
        <f t="shared" si="45"/>
        <v>4.4999999999999998E-2</v>
      </c>
      <c r="K104" s="29">
        <f t="shared" si="46"/>
        <v>44679</v>
      </c>
      <c r="L104" s="2">
        <f t="shared" si="47"/>
        <v>10</v>
      </c>
      <c r="M104" s="17">
        <f t="shared" si="48"/>
        <v>10</v>
      </c>
      <c r="N104" s="12">
        <f t="shared" si="37"/>
        <v>1.0017482280000001</v>
      </c>
      <c r="O104" s="12">
        <f t="shared" ca="1" si="38"/>
        <v>1.0062096140000001</v>
      </c>
      <c r="P104" s="17">
        <f t="shared" si="49"/>
        <v>0</v>
      </c>
      <c r="Q104" s="14">
        <f t="shared" ca="1" si="39"/>
        <v>6.2096140000000002</v>
      </c>
      <c r="R104" s="20">
        <f t="shared" si="40"/>
        <v>0</v>
      </c>
      <c r="S104" s="14">
        <f t="shared" si="50"/>
        <v>0</v>
      </c>
      <c r="T104" s="4" t="str">
        <f t="shared" si="51"/>
        <v>J=</v>
      </c>
      <c r="U104" s="29">
        <f t="shared" si="52"/>
        <v>44711</v>
      </c>
      <c r="V104" s="3"/>
      <c r="W104" s="11"/>
      <c r="X104" s="111"/>
      <c r="Y104" s="93"/>
      <c r="Z104" s="114"/>
      <c r="AA104" s="94"/>
      <c r="AB104" s="114"/>
      <c r="AC104" s="114"/>
      <c r="AD104" s="112"/>
      <c r="AE104" s="114"/>
      <c r="AF104" s="111"/>
      <c r="AG104" s="113"/>
      <c r="AH104" s="93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9">
        <f t="shared" si="53"/>
        <v>44694</v>
      </c>
      <c r="B105" s="90">
        <f t="shared" ca="1" si="54"/>
        <v>1006.8611979900001</v>
      </c>
      <c r="C105" s="14">
        <f t="shared" si="41"/>
        <v>1000</v>
      </c>
      <c r="D105" s="63">
        <f t="shared" si="42"/>
        <v>44691</v>
      </c>
      <c r="E105" s="61">
        <f ca="1">IF(D105&lt;$B$1,VLOOKUP(D105,[1]DI!$A$4:$B$15000,2,FALSE),0)</f>
        <v>0.1265</v>
      </c>
      <c r="F105" s="14">
        <f t="shared" ca="1" si="43"/>
        <v>1.0004727899999999</v>
      </c>
      <c r="G105" s="92">
        <f t="shared" ca="1" si="56"/>
        <v>1.0378683958198001</v>
      </c>
      <c r="H105" s="92">
        <f t="shared" ca="1" si="44"/>
        <v>1.03277835280236</v>
      </c>
      <c r="I105" s="14">
        <f t="shared" ca="1" si="55"/>
        <v>1.0049284999999999</v>
      </c>
      <c r="J105" s="13">
        <f t="shared" si="45"/>
        <v>4.4999999999999998E-2</v>
      </c>
      <c r="K105" s="29">
        <f t="shared" si="46"/>
        <v>44679</v>
      </c>
      <c r="L105" s="2">
        <f t="shared" si="47"/>
        <v>11</v>
      </c>
      <c r="M105" s="17">
        <f t="shared" si="48"/>
        <v>11</v>
      </c>
      <c r="N105" s="12">
        <f t="shared" si="37"/>
        <v>1.001923219</v>
      </c>
      <c r="O105" s="12">
        <f t="shared" ca="1" si="38"/>
        <v>1.006861198</v>
      </c>
      <c r="P105" s="17">
        <f t="shared" si="49"/>
        <v>0</v>
      </c>
      <c r="Q105" s="14">
        <f t="shared" ca="1" si="39"/>
        <v>6.86119799</v>
      </c>
      <c r="R105" s="20">
        <f t="shared" si="40"/>
        <v>0</v>
      </c>
      <c r="S105" s="14">
        <f t="shared" si="50"/>
        <v>0</v>
      </c>
      <c r="T105" s="4" t="str">
        <f t="shared" si="51"/>
        <v>J=</v>
      </c>
      <c r="U105" s="29">
        <f t="shared" si="52"/>
        <v>44711</v>
      </c>
      <c r="V105" s="3"/>
      <c r="W105" s="4"/>
      <c r="X105" s="111"/>
      <c r="Y105" s="93"/>
      <c r="Z105" s="114"/>
      <c r="AA105" s="94"/>
      <c r="AB105" s="114"/>
      <c r="AC105" s="114"/>
      <c r="AD105" s="112"/>
      <c r="AE105" s="114"/>
      <c r="AF105" s="111"/>
      <c r="AG105" s="113"/>
      <c r="AH105" s="93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9">
        <f t="shared" si="53"/>
        <v>44697</v>
      </c>
      <c r="B106" s="90">
        <f t="shared" ca="1" si="54"/>
        <v>1007.513198</v>
      </c>
      <c r="C106" s="14">
        <f t="shared" si="41"/>
        <v>1000</v>
      </c>
      <c r="D106" s="63">
        <f t="shared" si="42"/>
        <v>44692</v>
      </c>
      <c r="E106" s="61">
        <f ca="1">IF(D106&lt;$B$1,VLOOKUP(D106,[1]DI!$A$4:$B$15000,2,FALSE),0)</f>
        <v>0.1265</v>
      </c>
      <c r="F106" s="14">
        <f t="shared" ca="1" si="43"/>
        <v>1.0004727899999999</v>
      </c>
      <c r="G106" s="92">
        <f t="shared" ca="1" si="56"/>
        <v>1.0383590896186601</v>
      </c>
      <c r="H106" s="92">
        <f t="shared" ca="1" si="44"/>
        <v>1.03277835280236</v>
      </c>
      <c r="I106" s="14">
        <f t="shared" ca="1" si="55"/>
        <v>1.0054036200000001</v>
      </c>
      <c r="J106" s="13">
        <f t="shared" si="45"/>
        <v>4.4999999999999998E-2</v>
      </c>
      <c r="K106" s="29">
        <f t="shared" si="46"/>
        <v>44679</v>
      </c>
      <c r="L106" s="2">
        <f t="shared" si="47"/>
        <v>12</v>
      </c>
      <c r="M106" s="17">
        <f t="shared" si="48"/>
        <v>12</v>
      </c>
      <c r="N106" s="12">
        <f t="shared" si="37"/>
        <v>1.00209824</v>
      </c>
      <c r="O106" s="12">
        <f t="shared" ca="1" si="38"/>
        <v>1.0075131980000001</v>
      </c>
      <c r="P106" s="17">
        <f t="shared" si="49"/>
        <v>0</v>
      </c>
      <c r="Q106" s="14">
        <f t="shared" ca="1" si="39"/>
        <v>7.513198</v>
      </c>
      <c r="R106" s="20">
        <f t="shared" si="40"/>
        <v>0</v>
      </c>
      <c r="S106" s="14">
        <f t="shared" si="50"/>
        <v>0</v>
      </c>
      <c r="T106" s="4" t="str">
        <f t="shared" si="51"/>
        <v>J=</v>
      </c>
      <c r="U106" s="29">
        <f t="shared" si="52"/>
        <v>44711</v>
      </c>
      <c r="V106" s="3"/>
      <c r="W106" s="4"/>
      <c r="X106" s="111"/>
      <c r="Y106" s="93"/>
      <c r="Z106" s="114"/>
      <c r="AA106" s="94"/>
      <c r="AB106" s="114"/>
      <c r="AC106" s="114"/>
      <c r="AD106" s="112"/>
      <c r="AE106" s="114"/>
      <c r="AF106" s="111"/>
      <c r="AG106" s="113"/>
      <c r="AH106" s="93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9">
        <f t="shared" si="53"/>
        <v>44698</v>
      </c>
      <c r="B107" s="90">
        <f t="shared" ca="1" si="54"/>
        <v>1008.16561699</v>
      </c>
      <c r="C107" s="14">
        <f t="shared" si="41"/>
        <v>1000</v>
      </c>
      <c r="D107" s="63">
        <f t="shared" si="42"/>
        <v>44693</v>
      </c>
      <c r="E107" s="61">
        <f ca="1">IF(D107&lt;$B$1,VLOOKUP(D107,[1]DI!$A$4:$B$15000,2,FALSE),0)</f>
        <v>0.1265</v>
      </c>
      <c r="F107" s="14">
        <f t="shared" ca="1" si="43"/>
        <v>1.0004727899999999</v>
      </c>
      <c r="G107" s="92">
        <f t="shared" ca="1" si="56"/>
        <v>1.0388500154126401</v>
      </c>
      <c r="H107" s="92">
        <f t="shared" ca="1" si="44"/>
        <v>1.03277835280236</v>
      </c>
      <c r="I107" s="14">
        <f t="shared" ca="1" si="55"/>
        <v>1.00587896</v>
      </c>
      <c r="J107" s="13">
        <f t="shared" si="45"/>
        <v>4.4999999999999998E-2</v>
      </c>
      <c r="K107" s="29">
        <f t="shared" si="46"/>
        <v>44679</v>
      </c>
      <c r="L107" s="2">
        <f t="shared" si="47"/>
        <v>13</v>
      </c>
      <c r="M107" s="17">
        <f t="shared" si="48"/>
        <v>13</v>
      </c>
      <c r="N107" s="12">
        <f t="shared" si="37"/>
        <v>1.0022732919999999</v>
      </c>
      <c r="O107" s="12">
        <f t="shared" ca="1" si="38"/>
        <v>1.008165617</v>
      </c>
      <c r="P107" s="17">
        <f t="shared" si="49"/>
        <v>0</v>
      </c>
      <c r="Q107" s="14">
        <f t="shared" ca="1" si="39"/>
        <v>8.1656169900000002</v>
      </c>
      <c r="R107" s="20">
        <f t="shared" si="40"/>
        <v>0</v>
      </c>
      <c r="S107" s="14">
        <f t="shared" si="50"/>
        <v>0</v>
      </c>
      <c r="T107" s="4" t="str">
        <f t="shared" si="51"/>
        <v>J=</v>
      </c>
      <c r="U107" s="29">
        <f t="shared" si="52"/>
        <v>44711</v>
      </c>
      <c r="V107" s="3"/>
      <c r="W107" s="4"/>
      <c r="X107" s="111"/>
      <c r="Y107" s="93"/>
      <c r="Z107" s="114"/>
      <c r="AA107" s="94"/>
      <c r="AB107" s="114"/>
      <c r="AC107" s="114"/>
      <c r="AD107" s="112"/>
      <c r="AE107" s="114"/>
      <c r="AF107" s="111"/>
      <c r="AG107" s="113"/>
      <c r="AH107" s="93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9">
        <f t="shared" si="53"/>
        <v>44699</v>
      </c>
      <c r="B108" s="90">
        <f t="shared" ca="1" si="54"/>
        <v>1008.818463</v>
      </c>
      <c r="C108" s="14">
        <f t="shared" si="41"/>
        <v>1000</v>
      </c>
      <c r="D108" s="63">
        <f t="shared" si="42"/>
        <v>44694</v>
      </c>
      <c r="E108" s="61">
        <f ca="1">IF(D108&lt;$B$1,VLOOKUP(D108,[1]DI!$A$4:$B$15000,2,FALSE),0)</f>
        <v>0.1265</v>
      </c>
      <c r="F108" s="14">
        <f t="shared" ca="1" si="43"/>
        <v>1.0004727899999999</v>
      </c>
      <c r="G108" s="92">
        <f t="shared" ca="1" si="56"/>
        <v>1.0393411733114299</v>
      </c>
      <c r="H108" s="92">
        <f t="shared" ca="1" si="44"/>
        <v>1.03277835280236</v>
      </c>
      <c r="I108" s="14">
        <f t="shared" ca="1" si="55"/>
        <v>1.0063545300000001</v>
      </c>
      <c r="J108" s="13">
        <f t="shared" si="45"/>
        <v>4.4999999999999998E-2</v>
      </c>
      <c r="K108" s="29">
        <f t="shared" si="46"/>
        <v>44679</v>
      </c>
      <c r="L108" s="2">
        <f t="shared" si="47"/>
        <v>14</v>
      </c>
      <c r="M108" s="17">
        <f t="shared" si="48"/>
        <v>14</v>
      </c>
      <c r="N108" s="12">
        <f t="shared" si="37"/>
        <v>1.0024483749999999</v>
      </c>
      <c r="O108" s="12">
        <f t="shared" ca="1" si="38"/>
        <v>1.0088184630000001</v>
      </c>
      <c r="P108" s="17">
        <f t="shared" si="49"/>
        <v>0</v>
      </c>
      <c r="Q108" s="14">
        <f t="shared" ca="1" si="39"/>
        <v>8.8184629999999995</v>
      </c>
      <c r="R108" s="20">
        <f t="shared" si="40"/>
        <v>0</v>
      </c>
      <c r="S108" s="14">
        <f t="shared" si="50"/>
        <v>0</v>
      </c>
      <c r="T108" s="4" t="str">
        <f t="shared" si="51"/>
        <v>J=</v>
      </c>
      <c r="U108" s="29">
        <f t="shared" si="52"/>
        <v>44711</v>
      </c>
      <c r="V108" s="3"/>
      <c r="W108" s="4"/>
      <c r="X108" s="111"/>
      <c r="Y108" s="93"/>
      <c r="Z108" s="114"/>
      <c r="AA108" s="94"/>
      <c r="AB108" s="114"/>
      <c r="AC108" s="114"/>
      <c r="AD108" s="112"/>
      <c r="AE108" s="114"/>
      <c r="AF108" s="111"/>
      <c r="AG108" s="113"/>
      <c r="AH108" s="93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9">
        <f t="shared" si="53"/>
        <v>44700</v>
      </c>
      <c r="B109" s="90">
        <f t="shared" ca="1" si="54"/>
        <v>1009.47172699</v>
      </c>
      <c r="C109" s="14">
        <f t="shared" si="41"/>
        <v>1000</v>
      </c>
      <c r="D109" s="63">
        <f t="shared" si="42"/>
        <v>44697</v>
      </c>
      <c r="E109" s="61">
        <f ca="1">IF(D109&lt;$B$1,VLOOKUP(D109,[1]DI!$A$4:$B$15000,2,FALSE),0)</f>
        <v>0.1265</v>
      </c>
      <c r="F109" s="14">
        <f t="shared" ca="1" si="43"/>
        <v>1.0004727899999999</v>
      </c>
      <c r="G109" s="92">
        <f t="shared" ca="1" si="56"/>
        <v>1.03983256342476</v>
      </c>
      <c r="H109" s="92">
        <f t="shared" ca="1" si="44"/>
        <v>1.03277835280236</v>
      </c>
      <c r="I109" s="14">
        <f t="shared" ca="1" si="55"/>
        <v>1.0068303199999999</v>
      </c>
      <c r="J109" s="13">
        <f t="shared" si="45"/>
        <v>4.4999999999999998E-2</v>
      </c>
      <c r="K109" s="29">
        <f t="shared" si="46"/>
        <v>44679</v>
      </c>
      <c r="L109" s="2">
        <f t="shared" si="47"/>
        <v>15</v>
      </c>
      <c r="M109" s="17">
        <f t="shared" si="48"/>
        <v>15</v>
      </c>
      <c r="N109" s="12">
        <f t="shared" si="37"/>
        <v>1.002623488</v>
      </c>
      <c r="O109" s="12">
        <f t="shared" ca="1" si="38"/>
        <v>1.009471727</v>
      </c>
      <c r="P109" s="17">
        <f t="shared" si="49"/>
        <v>0</v>
      </c>
      <c r="Q109" s="14">
        <f t="shared" ca="1" si="39"/>
        <v>9.4717269900000005</v>
      </c>
      <c r="R109" s="20">
        <f t="shared" si="40"/>
        <v>0</v>
      </c>
      <c r="S109" s="14">
        <f t="shared" si="50"/>
        <v>0</v>
      </c>
      <c r="T109" s="4" t="str">
        <f t="shared" si="51"/>
        <v>J=</v>
      </c>
      <c r="U109" s="29">
        <f t="shared" si="52"/>
        <v>44711</v>
      </c>
      <c r="V109" s="3"/>
      <c r="W109" s="4"/>
      <c r="X109" s="111"/>
      <c r="Y109" s="93"/>
      <c r="Z109" s="114"/>
      <c r="AA109" s="94"/>
      <c r="AB109" s="114"/>
      <c r="AC109" s="114"/>
      <c r="AD109" s="112"/>
      <c r="AE109" s="114"/>
      <c r="AF109" s="111"/>
      <c r="AG109" s="113"/>
      <c r="AH109" s="93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9">
        <f t="shared" si="53"/>
        <v>44701</v>
      </c>
      <c r="B110" s="90">
        <f t="shared" ca="1" si="54"/>
        <v>1010.12542</v>
      </c>
      <c r="C110" s="14">
        <f t="shared" si="41"/>
        <v>1000</v>
      </c>
      <c r="D110" s="63">
        <f t="shared" si="42"/>
        <v>44698</v>
      </c>
      <c r="E110" s="61">
        <f ca="1">IF(D110&lt;$B$1,VLOOKUP(D110,[1]DI!$A$4:$B$15000,2,FALSE),0)</f>
        <v>0.1265</v>
      </c>
      <c r="F110" s="14">
        <f t="shared" ca="1" si="43"/>
        <v>1.0004727899999999</v>
      </c>
      <c r="G110" s="92">
        <f t="shared" ca="1" si="56"/>
        <v>1.0403241858624199</v>
      </c>
      <c r="H110" s="92">
        <f t="shared" ca="1" si="44"/>
        <v>1.03277835280236</v>
      </c>
      <c r="I110" s="14">
        <f t="shared" ca="1" si="55"/>
        <v>1.00730634</v>
      </c>
      <c r="J110" s="13">
        <f t="shared" si="45"/>
        <v>4.4999999999999998E-2</v>
      </c>
      <c r="K110" s="29">
        <f t="shared" si="46"/>
        <v>44679</v>
      </c>
      <c r="L110" s="2">
        <f t="shared" si="47"/>
        <v>16</v>
      </c>
      <c r="M110" s="17">
        <f t="shared" si="48"/>
        <v>16</v>
      </c>
      <c r="N110" s="12">
        <f t="shared" si="37"/>
        <v>1.002798632</v>
      </c>
      <c r="O110" s="12">
        <f t="shared" ca="1" si="38"/>
        <v>1.0101254200000001</v>
      </c>
      <c r="P110" s="17">
        <f t="shared" si="49"/>
        <v>0</v>
      </c>
      <c r="Q110" s="14">
        <f t="shared" ca="1" si="39"/>
        <v>10.12542</v>
      </c>
      <c r="R110" s="20">
        <f t="shared" si="40"/>
        <v>0</v>
      </c>
      <c r="S110" s="14">
        <f t="shared" si="50"/>
        <v>0</v>
      </c>
      <c r="T110" s="4" t="str">
        <f t="shared" si="51"/>
        <v>J=</v>
      </c>
      <c r="U110" s="29">
        <f t="shared" si="52"/>
        <v>44711</v>
      </c>
      <c r="V110" s="3"/>
      <c r="W110" s="4"/>
      <c r="X110" s="111"/>
      <c r="Y110" s="93"/>
      <c r="Z110" s="114"/>
      <c r="AA110" s="94"/>
      <c r="AB110" s="114"/>
      <c r="AC110" s="114"/>
      <c r="AD110" s="112"/>
      <c r="AE110" s="114"/>
      <c r="AF110" s="111"/>
      <c r="AG110" s="113"/>
      <c r="AH110" s="93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9">
        <f t="shared" si="53"/>
        <v>44704</v>
      </c>
      <c r="B111" s="90">
        <f t="shared" ca="1" si="54"/>
        <v>1010.77953999</v>
      </c>
      <c r="C111" s="14">
        <f t="shared" si="41"/>
        <v>1000</v>
      </c>
      <c r="D111" s="63">
        <f t="shared" si="42"/>
        <v>44699</v>
      </c>
      <c r="E111" s="61">
        <f ca="1">IF(D111&lt;$B$1,VLOOKUP(D111,[1]DI!$A$4:$B$15000,2,FALSE),0)</f>
        <v>0.1265</v>
      </c>
      <c r="F111" s="14">
        <f t="shared" ca="1" si="43"/>
        <v>1.0004727899999999</v>
      </c>
      <c r="G111" s="92">
        <f t="shared" ca="1" si="56"/>
        <v>1.0408160407342499</v>
      </c>
      <c r="H111" s="92">
        <f t="shared" ca="1" si="44"/>
        <v>1.03277835280236</v>
      </c>
      <c r="I111" s="14">
        <f t="shared" ca="1" si="55"/>
        <v>1.0077825899999999</v>
      </c>
      <c r="J111" s="13">
        <f t="shared" si="45"/>
        <v>4.4999999999999998E-2</v>
      </c>
      <c r="K111" s="29">
        <f t="shared" si="46"/>
        <v>44679</v>
      </c>
      <c r="L111" s="2">
        <f t="shared" si="47"/>
        <v>17</v>
      </c>
      <c r="M111" s="17">
        <f t="shared" si="48"/>
        <v>17</v>
      </c>
      <c r="N111" s="12">
        <f t="shared" si="37"/>
        <v>1.002973806</v>
      </c>
      <c r="O111" s="12">
        <f t="shared" ca="1" si="38"/>
        <v>1.0107795399999999</v>
      </c>
      <c r="P111" s="17">
        <f t="shared" si="49"/>
        <v>0</v>
      </c>
      <c r="Q111" s="14">
        <f t="shared" ca="1" si="39"/>
        <v>10.77953999</v>
      </c>
      <c r="R111" s="20">
        <f t="shared" si="40"/>
        <v>0</v>
      </c>
      <c r="S111" s="14">
        <f t="shared" si="50"/>
        <v>0</v>
      </c>
      <c r="T111" s="4" t="str">
        <f t="shared" si="51"/>
        <v>J=</v>
      </c>
      <c r="U111" s="29">
        <f t="shared" si="52"/>
        <v>44711</v>
      </c>
      <c r="V111" s="3"/>
      <c r="W111" s="4"/>
      <c r="X111" s="111"/>
      <c r="Y111" s="93"/>
      <c r="Z111" s="114"/>
      <c r="AA111" s="94"/>
      <c r="AB111" s="114"/>
      <c r="AC111" s="114"/>
      <c r="AD111" s="112"/>
      <c r="AE111" s="114"/>
      <c r="AF111" s="111"/>
      <c r="AG111" s="113"/>
      <c r="AH111" s="93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9">
        <f t="shared" si="53"/>
        <v>44705</v>
      </c>
      <c r="B112" s="90">
        <f t="shared" ca="1" si="54"/>
        <v>1011.434079</v>
      </c>
      <c r="C112" s="14">
        <f t="shared" si="41"/>
        <v>1000</v>
      </c>
      <c r="D112" s="63">
        <f t="shared" si="42"/>
        <v>44700</v>
      </c>
      <c r="E112" s="61">
        <f ca="1">IF(D112&lt;$B$1,VLOOKUP(D112,[1]DI!$A$4:$B$15000,2,FALSE),0)</f>
        <v>0.1265</v>
      </c>
      <c r="F112" s="14">
        <f t="shared" ca="1" si="43"/>
        <v>1.0004727899999999</v>
      </c>
      <c r="G112" s="92">
        <f t="shared" ca="1" si="56"/>
        <v>1.0413081281501499</v>
      </c>
      <c r="H112" s="92">
        <f t="shared" ca="1" si="44"/>
        <v>1.03277835280236</v>
      </c>
      <c r="I112" s="14">
        <f t="shared" ca="1" si="55"/>
        <v>1.0082590600000001</v>
      </c>
      <c r="J112" s="13">
        <f t="shared" si="45"/>
        <v>4.4999999999999998E-2</v>
      </c>
      <c r="K112" s="29">
        <f t="shared" si="46"/>
        <v>44679</v>
      </c>
      <c r="L112" s="2">
        <f t="shared" si="47"/>
        <v>18</v>
      </c>
      <c r="M112" s="17">
        <f t="shared" si="48"/>
        <v>18</v>
      </c>
      <c r="N112" s="12">
        <f t="shared" si="37"/>
        <v>1.0031490110000001</v>
      </c>
      <c r="O112" s="12">
        <f t="shared" ca="1" si="38"/>
        <v>1.011434079</v>
      </c>
      <c r="P112" s="17">
        <f t="shared" si="49"/>
        <v>0</v>
      </c>
      <c r="Q112" s="14">
        <f t="shared" ca="1" si="39"/>
        <v>11.434079000000001</v>
      </c>
      <c r="R112" s="20">
        <f t="shared" si="40"/>
        <v>0</v>
      </c>
      <c r="S112" s="14">
        <f t="shared" si="50"/>
        <v>0</v>
      </c>
      <c r="T112" s="4" t="str">
        <f t="shared" si="51"/>
        <v>J=</v>
      </c>
      <c r="U112" s="29">
        <f t="shared" si="52"/>
        <v>44711</v>
      </c>
      <c r="V112" s="3"/>
      <c r="W112" s="4"/>
      <c r="X112" s="111"/>
      <c r="Y112" s="93"/>
      <c r="Z112" s="114"/>
      <c r="AA112" s="94"/>
      <c r="AB112" s="114"/>
      <c r="AC112" s="114"/>
      <c r="AD112" s="112"/>
      <c r="AE112" s="114"/>
      <c r="AF112" s="111"/>
      <c r="AG112" s="113"/>
      <c r="AH112" s="93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9">
        <f t="shared" si="53"/>
        <v>44706</v>
      </c>
      <c r="B113" s="90">
        <f t="shared" ca="1" si="54"/>
        <v>1012.089037</v>
      </c>
      <c r="C113" s="14">
        <f t="shared" si="41"/>
        <v>1000</v>
      </c>
      <c r="D113" s="63">
        <f t="shared" si="42"/>
        <v>44701</v>
      </c>
      <c r="E113" s="61">
        <f ca="1">IF(D113&lt;$B$1,VLOOKUP(D113,[1]DI!$A$4:$B$15000,2,FALSE),0)</f>
        <v>0.1265</v>
      </c>
      <c r="F113" s="14">
        <f t="shared" ca="1" si="43"/>
        <v>1.0004727899999999</v>
      </c>
      <c r="G113" s="92">
        <f t="shared" ca="1" si="56"/>
        <v>1.04180044822006</v>
      </c>
      <c r="H113" s="92">
        <f t="shared" ca="1" si="44"/>
        <v>1.03277835280236</v>
      </c>
      <c r="I113" s="14">
        <f t="shared" ca="1" si="55"/>
        <v>1.00873575</v>
      </c>
      <c r="J113" s="13">
        <f t="shared" si="45"/>
        <v>4.4999999999999998E-2</v>
      </c>
      <c r="K113" s="29">
        <f t="shared" si="46"/>
        <v>44679</v>
      </c>
      <c r="L113" s="2">
        <f t="shared" si="47"/>
        <v>19</v>
      </c>
      <c r="M113" s="17">
        <f t="shared" si="48"/>
        <v>19</v>
      </c>
      <c r="N113" s="12">
        <f t="shared" si="37"/>
        <v>1.0033242469999999</v>
      </c>
      <c r="O113" s="12">
        <f t="shared" ca="1" si="38"/>
        <v>1.012089037</v>
      </c>
      <c r="P113" s="17">
        <f t="shared" si="49"/>
        <v>0</v>
      </c>
      <c r="Q113" s="14">
        <f t="shared" ca="1" si="39"/>
        <v>12.089036999999999</v>
      </c>
      <c r="R113" s="20">
        <f t="shared" si="40"/>
        <v>0</v>
      </c>
      <c r="S113" s="14">
        <f t="shared" si="50"/>
        <v>0</v>
      </c>
      <c r="T113" s="4" t="str">
        <f t="shared" si="51"/>
        <v>J=</v>
      </c>
      <c r="U113" s="29">
        <f t="shared" si="52"/>
        <v>44711</v>
      </c>
      <c r="V113" s="3"/>
      <c r="W113" s="4"/>
      <c r="X113" s="111"/>
      <c r="Y113" s="93"/>
      <c r="Z113" s="114"/>
      <c r="AA113" s="94"/>
      <c r="AB113" s="114"/>
      <c r="AC113" s="114"/>
      <c r="AD113" s="112"/>
      <c r="AE113" s="114"/>
      <c r="AF113" s="111"/>
      <c r="AG113" s="113"/>
      <c r="AH113" s="93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9">
        <f t="shared" si="53"/>
        <v>44707</v>
      </c>
      <c r="B114" s="90">
        <f t="shared" ca="1" si="54"/>
        <v>1012.744423</v>
      </c>
      <c r="C114" s="14">
        <f t="shared" si="41"/>
        <v>1000</v>
      </c>
      <c r="D114" s="63">
        <f t="shared" si="42"/>
        <v>44704</v>
      </c>
      <c r="E114" s="61">
        <f ca="1">IF(D114&lt;$B$1,VLOOKUP(D114,[1]DI!$A$4:$B$15000,2,FALSE),0)</f>
        <v>0.1265</v>
      </c>
      <c r="F114" s="14">
        <f t="shared" ca="1" si="43"/>
        <v>1.0004727899999999</v>
      </c>
      <c r="G114" s="92">
        <f t="shared" ca="1" si="56"/>
        <v>1.0422930010539699</v>
      </c>
      <c r="H114" s="92">
        <f t="shared" ca="1" si="44"/>
        <v>1.03277835280236</v>
      </c>
      <c r="I114" s="14">
        <f t="shared" ca="1" si="55"/>
        <v>1.0092126699999999</v>
      </c>
      <c r="J114" s="13">
        <f t="shared" si="45"/>
        <v>4.4999999999999998E-2</v>
      </c>
      <c r="K114" s="29">
        <f t="shared" si="46"/>
        <v>44679</v>
      </c>
      <c r="L114" s="2">
        <f t="shared" si="47"/>
        <v>20</v>
      </c>
      <c r="M114" s="17">
        <f t="shared" si="48"/>
        <v>20</v>
      </c>
      <c r="N114" s="12">
        <f t="shared" si="37"/>
        <v>1.003499513</v>
      </c>
      <c r="O114" s="12">
        <f t="shared" ca="1" si="38"/>
        <v>1.012744423</v>
      </c>
      <c r="P114" s="17">
        <f t="shared" si="49"/>
        <v>0</v>
      </c>
      <c r="Q114" s="14">
        <f t="shared" ca="1" si="39"/>
        <v>12.744422999999999</v>
      </c>
      <c r="R114" s="20">
        <f t="shared" si="40"/>
        <v>0</v>
      </c>
      <c r="S114" s="14">
        <f t="shared" si="50"/>
        <v>0</v>
      </c>
      <c r="T114" s="4" t="str">
        <f t="shared" si="51"/>
        <v>J=</v>
      </c>
      <c r="U114" s="29">
        <f t="shared" si="52"/>
        <v>44711</v>
      </c>
      <c r="V114" s="3"/>
      <c r="W114" s="4"/>
      <c r="X114" s="111"/>
      <c r="Y114" s="93"/>
      <c r="Z114" s="114"/>
      <c r="AA114" s="94"/>
      <c r="AB114" s="114"/>
      <c r="AC114" s="114"/>
      <c r="AD114" s="112"/>
      <c r="AE114" s="114"/>
      <c r="AF114" s="111"/>
      <c r="AG114" s="113"/>
      <c r="AH114" s="93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9">
        <f t="shared" si="53"/>
        <v>44708</v>
      </c>
      <c r="B115" s="90">
        <f t="shared" ca="1" si="54"/>
        <v>1013.4002369900001</v>
      </c>
      <c r="C115" s="14">
        <f t="shared" si="41"/>
        <v>1000</v>
      </c>
      <c r="D115" s="63">
        <f t="shared" si="42"/>
        <v>44705</v>
      </c>
      <c r="E115" s="61">
        <f ca="1">IF(D115&lt;$B$1,VLOOKUP(D115,[1]DI!$A$4:$B$15000,2,FALSE),0)</f>
        <v>0.1265</v>
      </c>
      <c r="F115" s="14">
        <f t="shared" ca="1" si="43"/>
        <v>1.0004727899999999</v>
      </c>
      <c r="G115" s="92">
        <f t="shared" ca="1" si="56"/>
        <v>1.0427857867619399</v>
      </c>
      <c r="H115" s="92">
        <f t="shared" ca="1" si="44"/>
        <v>1.03277835280236</v>
      </c>
      <c r="I115" s="14">
        <f t="shared" ca="1" si="55"/>
        <v>1.00968982</v>
      </c>
      <c r="J115" s="13">
        <f t="shared" si="45"/>
        <v>4.4999999999999998E-2</v>
      </c>
      <c r="K115" s="29">
        <f t="shared" si="46"/>
        <v>44679</v>
      </c>
      <c r="L115" s="2">
        <f t="shared" si="47"/>
        <v>21</v>
      </c>
      <c r="M115" s="17">
        <f t="shared" si="48"/>
        <v>21</v>
      </c>
      <c r="N115" s="12">
        <f t="shared" si="37"/>
        <v>1.0036748090000001</v>
      </c>
      <c r="O115" s="12">
        <f t="shared" ca="1" si="38"/>
        <v>1.0134002369999999</v>
      </c>
      <c r="P115" s="17">
        <f t="shared" si="49"/>
        <v>0</v>
      </c>
      <c r="Q115" s="14">
        <f t="shared" ca="1" si="39"/>
        <v>13.40023699</v>
      </c>
      <c r="R115" s="20">
        <f t="shared" si="40"/>
        <v>0</v>
      </c>
      <c r="S115" s="14">
        <f t="shared" si="50"/>
        <v>0</v>
      </c>
      <c r="T115" s="4" t="str">
        <f t="shared" si="51"/>
        <v>J=</v>
      </c>
      <c r="U115" s="29">
        <f t="shared" si="52"/>
        <v>44711</v>
      </c>
      <c r="V115" s="3"/>
      <c r="W115" s="4"/>
      <c r="X115" s="111"/>
      <c r="Y115" s="93"/>
      <c r="Z115" s="114"/>
      <c r="AA115" s="94"/>
      <c r="AB115" s="114"/>
      <c r="AC115" s="114"/>
      <c r="AD115" s="112"/>
      <c r="AE115" s="114"/>
      <c r="AF115" s="111"/>
      <c r="AG115" s="113"/>
      <c r="AH115" s="93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9">
        <f t="shared" si="53"/>
        <v>44711</v>
      </c>
      <c r="B116" s="90">
        <f t="shared" ca="1" si="54"/>
        <v>1014.056472</v>
      </c>
      <c r="C116" s="14">
        <f t="shared" si="41"/>
        <v>1000</v>
      </c>
      <c r="D116" s="63">
        <f t="shared" si="42"/>
        <v>44706</v>
      </c>
      <c r="E116" s="61">
        <f ca="1">IF(D116&lt;$B$1,VLOOKUP(D116,[1]DI!$A$4:$B$15000,2,FALSE),0)</f>
        <v>0.1265</v>
      </c>
      <c r="F116" s="14">
        <f t="shared" ca="1" si="43"/>
        <v>1.0004727899999999</v>
      </c>
      <c r="G116" s="92">
        <f t="shared" ca="1" si="56"/>
        <v>1.04327880545406</v>
      </c>
      <c r="H116" s="92">
        <f t="shared" ca="1" si="44"/>
        <v>1.03277835280236</v>
      </c>
      <c r="I116" s="14">
        <f t="shared" ca="1" si="55"/>
        <v>1.01016719</v>
      </c>
      <c r="J116" s="13">
        <f t="shared" si="45"/>
        <v>4.4999999999999998E-2</v>
      </c>
      <c r="K116" s="29">
        <f t="shared" si="46"/>
        <v>44679</v>
      </c>
      <c r="L116" s="2">
        <f t="shared" si="47"/>
        <v>22</v>
      </c>
      <c r="M116" s="17">
        <f t="shared" si="48"/>
        <v>22</v>
      </c>
      <c r="N116" s="12">
        <f t="shared" si="37"/>
        <v>1.0038501369999999</v>
      </c>
      <c r="O116" s="12">
        <f t="shared" ca="1" si="38"/>
        <v>1.014056472</v>
      </c>
      <c r="P116" s="17">
        <f t="shared" si="49"/>
        <v>5</v>
      </c>
      <c r="Q116" s="14">
        <f t="shared" ca="1" si="39"/>
        <v>14.056471999999999</v>
      </c>
      <c r="R116" s="20">
        <f t="shared" si="40"/>
        <v>0</v>
      </c>
      <c r="S116" s="14">
        <f t="shared" si="50"/>
        <v>0</v>
      </c>
      <c r="T116" s="4" t="str">
        <f t="shared" si="51"/>
        <v>J=</v>
      </c>
      <c r="U116" s="29">
        <f t="shared" si="52"/>
        <v>44711</v>
      </c>
      <c r="V116" s="3"/>
      <c r="W116" s="4"/>
      <c r="X116" s="111"/>
      <c r="Y116" s="93"/>
      <c r="Z116" s="114"/>
      <c r="AA116" s="94"/>
      <c r="AB116" s="114"/>
      <c r="AC116" s="114"/>
      <c r="AD116" s="112"/>
      <c r="AE116" s="114"/>
      <c r="AF116" s="111"/>
      <c r="AG116" s="113"/>
      <c r="AH116" s="93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9">
        <f t="shared" si="53"/>
        <v>44712</v>
      </c>
      <c r="B117" s="90">
        <f t="shared" ca="1" si="54"/>
        <v>1000.647558</v>
      </c>
      <c r="C117" s="14">
        <f t="shared" si="41"/>
        <v>1000</v>
      </c>
      <c r="D117" s="63">
        <f t="shared" si="42"/>
        <v>44707</v>
      </c>
      <c r="E117" s="61">
        <f ca="1">IF(D117&lt;$B$1,VLOOKUP(D117,[1]DI!$A$4:$B$15000,2,FALSE),0)</f>
        <v>0.1265</v>
      </c>
      <c r="F117" s="14">
        <f t="shared" ca="1" si="43"/>
        <v>1.0004727899999999</v>
      </c>
      <c r="G117" s="92">
        <f t="shared" ca="1" si="56"/>
        <v>1.04377205724049</v>
      </c>
      <c r="H117" s="92">
        <f t="shared" ca="1" si="44"/>
        <v>1.04327880545406</v>
      </c>
      <c r="I117" s="14">
        <f t="shared" ca="1" si="55"/>
        <v>1.0004727899999999</v>
      </c>
      <c r="J117" s="13">
        <f t="shared" si="45"/>
        <v>4.4999999999999998E-2</v>
      </c>
      <c r="K117" s="29">
        <f t="shared" si="46"/>
        <v>44711</v>
      </c>
      <c r="L117" s="2">
        <f t="shared" si="47"/>
        <v>1</v>
      </c>
      <c r="M117" s="17">
        <f t="shared" si="48"/>
        <v>1</v>
      </c>
      <c r="N117" s="12">
        <f t="shared" si="37"/>
        <v>1.000174685</v>
      </c>
      <c r="O117" s="12">
        <f t="shared" ca="1" si="38"/>
        <v>1.000647558</v>
      </c>
      <c r="P117" s="17">
        <f t="shared" si="49"/>
        <v>0</v>
      </c>
      <c r="Q117" s="14">
        <f t="shared" ca="1" si="39"/>
        <v>0.64755799999999997</v>
      </c>
      <c r="R117" s="20">
        <f t="shared" si="40"/>
        <v>0</v>
      </c>
      <c r="S117" s="14">
        <f t="shared" si="50"/>
        <v>0</v>
      </c>
      <c r="T117" s="4" t="str">
        <f t="shared" si="51"/>
        <v>J=</v>
      </c>
      <c r="U117" s="29">
        <f t="shared" si="52"/>
        <v>44741</v>
      </c>
      <c r="V117" s="3"/>
      <c r="W117" s="4"/>
      <c r="X117" s="111"/>
      <c r="Y117" s="93"/>
      <c r="Z117" s="114"/>
      <c r="AA117" s="94"/>
      <c r="AB117" s="114"/>
      <c r="AC117" s="114"/>
      <c r="AD117" s="112"/>
      <c r="AE117" s="114"/>
      <c r="AF117" s="111"/>
      <c r="AG117" s="113"/>
      <c r="AH117" s="93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9">
        <f t="shared" si="53"/>
        <v>44713</v>
      </c>
      <c r="B118" s="90">
        <f t="shared" ca="1" si="54"/>
        <v>1001.295531</v>
      </c>
      <c r="C118" s="14">
        <f t="shared" si="41"/>
        <v>1000</v>
      </c>
      <c r="D118" s="63">
        <f t="shared" si="42"/>
        <v>44708</v>
      </c>
      <c r="E118" s="61">
        <f ca="1">IF(D118&lt;$B$1,VLOOKUP(D118,[1]DI!$A$4:$B$15000,2,FALSE),0)</f>
        <v>0.1265</v>
      </c>
      <c r="F118" s="14">
        <f t="shared" ca="1" si="43"/>
        <v>1.0004727899999999</v>
      </c>
      <c r="G118" s="92">
        <f t="shared" ca="1" si="56"/>
        <v>1.04426554223143</v>
      </c>
      <c r="H118" s="92">
        <f t="shared" ca="1" si="44"/>
        <v>1.04327880545406</v>
      </c>
      <c r="I118" s="14">
        <f t="shared" ca="1" si="55"/>
        <v>1.0009458</v>
      </c>
      <c r="J118" s="13">
        <f t="shared" si="45"/>
        <v>4.4999999999999998E-2</v>
      </c>
      <c r="K118" s="29">
        <f t="shared" si="46"/>
        <v>44711</v>
      </c>
      <c r="L118" s="2">
        <f t="shared" si="47"/>
        <v>2</v>
      </c>
      <c r="M118" s="17">
        <f t="shared" si="48"/>
        <v>2</v>
      </c>
      <c r="N118" s="12">
        <f t="shared" si="37"/>
        <v>1.000349401</v>
      </c>
      <c r="O118" s="12">
        <f t="shared" ca="1" si="38"/>
        <v>1.001295531</v>
      </c>
      <c r="P118" s="17">
        <f t="shared" si="49"/>
        <v>0</v>
      </c>
      <c r="Q118" s="14">
        <f t="shared" ca="1" si="39"/>
        <v>1.295531</v>
      </c>
      <c r="R118" s="20">
        <f t="shared" si="40"/>
        <v>0</v>
      </c>
      <c r="S118" s="14">
        <f t="shared" si="50"/>
        <v>0</v>
      </c>
      <c r="T118" s="4" t="str">
        <f t="shared" si="51"/>
        <v>J=</v>
      </c>
      <c r="U118" s="29">
        <f t="shared" si="52"/>
        <v>44741</v>
      </c>
      <c r="V118" s="3"/>
      <c r="W118" s="4"/>
      <c r="X118" s="111"/>
      <c r="Y118" s="93"/>
      <c r="Z118" s="114"/>
      <c r="AA118" s="94"/>
      <c r="AB118" s="114"/>
      <c r="AC118" s="114"/>
      <c r="AD118" s="112"/>
      <c r="AE118" s="114"/>
      <c r="AF118" s="111"/>
      <c r="AG118" s="113"/>
      <c r="AH118" s="93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9">
        <f t="shared" si="53"/>
        <v>44714</v>
      </c>
      <c r="B119" s="90">
        <f t="shared" ca="1" si="54"/>
        <v>1001.943932</v>
      </c>
      <c r="C119" s="14">
        <f t="shared" si="41"/>
        <v>1000</v>
      </c>
      <c r="D119" s="63">
        <f t="shared" si="42"/>
        <v>44711</v>
      </c>
      <c r="E119" s="61">
        <f ca="1">IF(D119&lt;$B$1,VLOOKUP(D119,[1]DI!$A$4:$B$15000,2,FALSE),0)</f>
        <v>0.1265</v>
      </c>
      <c r="F119" s="14">
        <f t="shared" ca="1" si="43"/>
        <v>1.0004727899999999</v>
      </c>
      <c r="G119" s="92">
        <f t="shared" ca="1" si="56"/>
        <v>1.0447592605371401</v>
      </c>
      <c r="H119" s="92">
        <f t="shared" ca="1" si="44"/>
        <v>1.04327880545406</v>
      </c>
      <c r="I119" s="14">
        <f t="shared" ca="1" si="55"/>
        <v>1.00141904</v>
      </c>
      <c r="J119" s="13">
        <f t="shared" si="45"/>
        <v>4.4999999999999998E-2</v>
      </c>
      <c r="K119" s="29">
        <f t="shared" si="46"/>
        <v>44711</v>
      </c>
      <c r="L119" s="2">
        <f t="shared" si="47"/>
        <v>3</v>
      </c>
      <c r="M119" s="17">
        <f t="shared" si="48"/>
        <v>3</v>
      </c>
      <c r="N119" s="12">
        <f t="shared" si="37"/>
        <v>1.000524148</v>
      </c>
      <c r="O119" s="12">
        <f t="shared" ca="1" si="38"/>
        <v>1.0019439320000001</v>
      </c>
      <c r="P119" s="17">
        <f t="shared" si="49"/>
        <v>0</v>
      </c>
      <c r="Q119" s="14">
        <f t="shared" ca="1" si="39"/>
        <v>1.943932</v>
      </c>
      <c r="R119" s="20">
        <f t="shared" si="40"/>
        <v>0</v>
      </c>
      <c r="S119" s="14">
        <f t="shared" si="50"/>
        <v>0</v>
      </c>
      <c r="T119" s="4" t="str">
        <f t="shared" si="51"/>
        <v>J=</v>
      </c>
      <c r="U119" s="29">
        <f t="shared" si="52"/>
        <v>44741</v>
      </c>
      <c r="V119" s="3"/>
      <c r="W119" s="4"/>
      <c r="X119" s="111"/>
      <c r="Y119" s="93"/>
      <c r="Z119" s="114"/>
      <c r="AA119" s="94"/>
      <c r="AB119" s="114"/>
      <c r="AC119" s="114"/>
      <c r="AD119" s="112"/>
      <c r="AE119" s="114"/>
      <c r="AF119" s="111"/>
      <c r="AG119" s="113"/>
      <c r="AH119" s="9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9">
        <f t="shared" si="53"/>
        <v>44715</v>
      </c>
      <c r="B120" s="90">
        <f t="shared" ca="1" si="54"/>
        <v>1002.592748</v>
      </c>
      <c r="C120" s="14">
        <f t="shared" si="41"/>
        <v>1000</v>
      </c>
      <c r="D120" s="63">
        <f t="shared" si="42"/>
        <v>44712</v>
      </c>
      <c r="E120" s="61">
        <f ca="1">IF(D120&lt;$B$1,VLOOKUP(D120,[1]DI!$A$4:$B$15000,2,FALSE),0)</f>
        <v>0.1265</v>
      </c>
      <c r="F120" s="14">
        <f t="shared" ca="1" si="43"/>
        <v>1.0004727899999999</v>
      </c>
      <c r="G120" s="92">
        <f t="shared" ca="1" si="56"/>
        <v>1.0452532122679301</v>
      </c>
      <c r="H120" s="92">
        <f t="shared" ca="1" si="44"/>
        <v>1.04327880545406</v>
      </c>
      <c r="I120" s="14">
        <f t="shared" ca="1" si="55"/>
        <v>1.0018925000000001</v>
      </c>
      <c r="J120" s="13">
        <f t="shared" si="45"/>
        <v>4.4999999999999998E-2</v>
      </c>
      <c r="K120" s="29">
        <f t="shared" si="46"/>
        <v>44711</v>
      </c>
      <c r="L120" s="2">
        <f t="shared" si="47"/>
        <v>4</v>
      </c>
      <c r="M120" s="17">
        <f t="shared" si="48"/>
        <v>4</v>
      </c>
      <c r="N120" s="12">
        <f t="shared" si="37"/>
        <v>1.000698925</v>
      </c>
      <c r="O120" s="12">
        <f t="shared" ca="1" si="38"/>
        <v>1.0025927480000001</v>
      </c>
      <c r="P120" s="17">
        <f t="shared" si="49"/>
        <v>0</v>
      </c>
      <c r="Q120" s="14">
        <f t="shared" ca="1" si="39"/>
        <v>2.5927479999999998</v>
      </c>
      <c r="R120" s="20">
        <f t="shared" si="40"/>
        <v>0</v>
      </c>
      <c r="S120" s="14">
        <f t="shared" si="50"/>
        <v>0</v>
      </c>
      <c r="T120" s="4" t="str">
        <f t="shared" si="51"/>
        <v>J=</v>
      </c>
      <c r="U120" s="29">
        <f t="shared" si="52"/>
        <v>44741</v>
      </c>
      <c r="V120" s="3"/>
      <c r="W120" s="4"/>
      <c r="X120" s="111"/>
      <c r="Y120" s="93"/>
      <c r="Z120" s="114"/>
      <c r="AA120" s="94"/>
      <c r="AB120" s="114"/>
      <c r="AC120" s="114"/>
      <c r="AD120" s="112"/>
      <c r="AE120" s="114"/>
      <c r="AF120" s="111"/>
      <c r="AG120" s="113"/>
      <c r="AH120" s="9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9">
        <f t="shared" si="53"/>
        <v>44718</v>
      </c>
      <c r="B121" s="90">
        <f t="shared" ca="1" si="54"/>
        <v>1003.24198899</v>
      </c>
      <c r="C121" s="14">
        <f t="shared" si="41"/>
        <v>1000</v>
      </c>
      <c r="D121" s="63">
        <f t="shared" si="42"/>
        <v>44713</v>
      </c>
      <c r="E121" s="61">
        <f ca="1">IF(D121&lt;$B$1,VLOOKUP(D121,[1]DI!$A$4:$B$15000,2,FALSE),0)</f>
        <v>0.1265</v>
      </c>
      <c r="F121" s="14">
        <f t="shared" ca="1" si="43"/>
        <v>1.0004727899999999</v>
      </c>
      <c r="G121" s="92">
        <f t="shared" ca="1" si="56"/>
        <v>1.04574739753416</v>
      </c>
      <c r="H121" s="92">
        <f t="shared" ca="1" si="44"/>
        <v>1.04327880545406</v>
      </c>
      <c r="I121" s="14">
        <f t="shared" ca="1" si="55"/>
        <v>1.00236619</v>
      </c>
      <c r="J121" s="13">
        <f t="shared" si="45"/>
        <v>4.4999999999999998E-2</v>
      </c>
      <c r="K121" s="29">
        <f t="shared" si="46"/>
        <v>44711</v>
      </c>
      <c r="L121" s="2">
        <f t="shared" si="47"/>
        <v>5</v>
      </c>
      <c r="M121" s="17">
        <f t="shared" si="48"/>
        <v>5</v>
      </c>
      <c r="N121" s="12">
        <f t="shared" si="37"/>
        <v>1.0008737320000001</v>
      </c>
      <c r="O121" s="12">
        <f t="shared" ca="1" si="38"/>
        <v>1.0032419889999999</v>
      </c>
      <c r="P121" s="17">
        <f t="shared" si="49"/>
        <v>0</v>
      </c>
      <c r="Q121" s="14">
        <f t="shared" ca="1" si="39"/>
        <v>3.2419889899999998</v>
      </c>
      <c r="R121" s="20">
        <f t="shared" si="40"/>
        <v>0</v>
      </c>
      <c r="S121" s="14">
        <f t="shared" si="50"/>
        <v>0</v>
      </c>
      <c r="T121" s="4" t="str">
        <f t="shared" si="51"/>
        <v>J=</v>
      </c>
      <c r="U121" s="29">
        <f t="shared" si="52"/>
        <v>44741</v>
      </c>
      <c r="V121" s="3"/>
      <c r="W121" s="4"/>
      <c r="X121" s="111"/>
      <c r="Y121" s="93"/>
      <c r="Z121" s="114"/>
      <c r="AA121" s="94"/>
      <c r="AB121" s="114"/>
      <c r="AC121" s="114"/>
      <c r="AD121" s="112"/>
      <c r="AE121" s="114"/>
      <c r="AF121" s="111"/>
      <c r="AG121" s="113"/>
      <c r="AH121" s="93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9">
        <f t="shared" si="53"/>
        <v>44719</v>
      </c>
      <c r="B122" s="90">
        <f t="shared" ca="1" si="54"/>
        <v>1003.89164799</v>
      </c>
      <c r="C122" s="14">
        <f t="shared" si="41"/>
        <v>1000</v>
      </c>
      <c r="D122" s="63">
        <f t="shared" si="42"/>
        <v>44714</v>
      </c>
      <c r="E122" s="61">
        <f ca="1">IF(D122&lt;$B$1,VLOOKUP(D122,[1]DI!$A$4:$B$15000,2,FALSE),0)</f>
        <v>0.1265</v>
      </c>
      <c r="F122" s="14">
        <f t="shared" ca="1" si="43"/>
        <v>1.0004727899999999</v>
      </c>
      <c r="G122" s="92">
        <f t="shared" ca="1" si="56"/>
        <v>1.0462418164462399</v>
      </c>
      <c r="H122" s="92">
        <f t="shared" ca="1" si="44"/>
        <v>1.04327880545406</v>
      </c>
      <c r="I122" s="14">
        <f t="shared" ca="1" si="55"/>
        <v>1.0028401</v>
      </c>
      <c r="J122" s="13">
        <f t="shared" si="45"/>
        <v>4.4999999999999998E-2</v>
      </c>
      <c r="K122" s="29">
        <f t="shared" si="46"/>
        <v>44711</v>
      </c>
      <c r="L122" s="2">
        <f t="shared" si="47"/>
        <v>6</v>
      </c>
      <c r="M122" s="17">
        <f t="shared" si="48"/>
        <v>6</v>
      </c>
      <c r="N122" s="12">
        <f t="shared" si="37"/>
        <v>1.00104857</v>
      </c>
      <c r="O122" s="12">
        <f t="shared" ca="1" si="38"/>
        <v>1.003891648</v>
      </c>
      <c r="P122" s="17">
        <f t="shared" si="49"/>
        <v>0</v>
      </c>
      <c r="Q122" s="14">
        <f t="shared" ca="1" si="39"/>
        <v>3.8916479900000001</v>
      </c>
      <c r="R122" s="20">
        <f t="shared" si="40"/>
        <v>0</v>
      </c>
      <c r="S122" s="14">
        <f t="shared" si="50"/>
        <v>0</v>
      </c>
      <c r="T122" s="4" t="str">
        <f t="shared" si="51"/>
        <v>J=</v>
      </c>
      <c r="U122" s="29">
        <f t="shared" si="52"/>
        <v>44741</v>
      </c>
      <c r="V122" s="3"/>
      <c r="W122" s="4"/>
      <c r="X122" s="111"/>
      <c r="Y122" s="93"/>
      <c r="Z122" s="114"/>
      <c r="AA122" s="94"/>
      <c r="AB122" s="114"/>
      <c r="AC122" s="114"/>
      <c r="AD122" s="112"/>
      <c r="AE122" s="114"/>
      <c r="AF122" s="111"/>
      <c r="AG122" s="113"/>
      <c r="AH122" s="93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9">
        <f t="shared" si="53"/>
        <v>44720</v>
      </c>
      <c r="B123" s="90">
        <f t="shared" ca="1" si="54"/>
        <v>1004.541724</v>
      </c>
      <c r="C123" s="14">
        <f t="shared" si="41"/>
        <v>1000</v>
      </c>
      <c r="D123" s="63">
        <f t="shared" si="42"/>
        <v>44715</v>
      </c>
      <c r="E123" s="61">
        <f ca="1">IF(D123&lt;$B$1,VLOOKUP(D123,[1]DI!$A$4:$B$15000,2,FALSE),0)</f>
        <v>0.1265</v>
      </c>
      <c r="F123" s="14">
        <f t="shared" ca="1" si="43"/>
        <v>1.0004727899999999</v>
      </c>
      <c r="G123" s="92">
        <f t="shared" ca="1" si="56"/>
        <v>1.0467364691146399</v>
      </c>
      <c r="H123" s="92">
        <f t="shared" ca="1" si="44"/>
        <v>1.04327880545406</v>
      </c>
      <c r="I123" s="14">
        <f t="shared" ca="1" si="55"/>
        <v>1.00331423</v>
      </c>
      <c r="J123" s="13">
        <f t="shared" si="45"/>
        <v>4.4999999999999998E-2</v>
      </c>
      <c r="K123" s="29">
        <f t="shared" si="46"/>
        <v>44711</v>
      </c>
      <c r="L123" s="2">
        <f t="shared" si="47"/>
        <v>7</v>
      </c>
      <c r="M123" s="17">
        <f t="shared" si="48"/>
        <v>7</v>
      </c>
      <c r="N123" s="12">
        <f t="shared" si="37"/>
        <v>1.0012234390000001</v>
      </c>
      <c r="O123" s="12">
        <f t="shared" ca="1" si="38"/>
        <v>1.0045417240000001</v>
      </c>
      <c r="P123" s="17">
        <f t="shared" si="49"/>
        <v>0</v>
      </c>
      <c r="Q123" s="14">
        <f t="shared" ca="1" si="39"/>
        <v>4.5417240000000003</v>
      </c>
      <c r="R123" s="20">
        <f t="shared" si="40"/>
        <v>0</v>
      </c>
      <c r="S123" s="14">
        <f t="shared" si="50"/>
        <v>0</v>
      </c>
      <c r="T123" s="4" t="str">
        <f t="shared" si="51"/>
        <v>J=</v>
      </c>
      <c r="U123" s="29">
        <f t="shared" si="52"/>
        <v>44741</v>
      </c>
      <c r="V123" s="3"/>
      <c r="W123" s="4"/>
      <c r="X123" s="111"/>
      <c r="Y123" s="93"/>
      <c r="Z123" s="114"/>
      <c r="AA123" s="94"/>
      <c r="AB123" s="114"/>
      <c r="AC123" s="114"/>
      <c r="AD123" s="112"/>
      <c r="AE123" s="114"/>
      <c r="AF123" s="111"/>
      <c r="AG123" s="113"/>
      <c r="AH123" s="93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9">
        <f t="shared" si="53"/>
        <v>44721</v>
      </c>
      <c r="B124" s="90">
        <f t="shared" ca="1" si="54"/>
        <v>1005.19221599</v>
      </c>
      <c r="C124" s="14">
        <f t="shared" si="41"/>
        <v>1000</v>
      </c>
      <c r="D124" s="63">
        <f t="shared" si="42"/>
        <v>44718</v>
      </c>
      <c r="E124" s="61">
        <f ca="1">IF(D124&lt;$B$1,VLOOKUP(D124,[1]DI!$A$4:$B$15000,2,FALSE),0)</f>
        <v>0.1265</v>
      </c>
      <c r="F124" s="14">
        <f t="shared" ca="1" si="43"/>
        <v>1.0004727899999999</v>
      </c>
      <c r="G124" s="92">
        <f t="shared" ca="1" si="56"/>
        <v>1.04723135564987</v>
      </c>
      <c r="H124" s="92">
        <f t="shared" ca="1" si="44"/>
        <v>1.04327880545406</v>
      </c>
      <c r="I124" s="14">
        <f t="shared" ca="1" si="55"/>
        <v>1.0037885799999999</v>
      </c>
      <c r="J124" s="13">
        <f t="shared" si="45"/>
        <v>4.4999999999999998E-2</v>
      </c>
      <c r="K124" s="29">
        <f t="shared" si="46"/>
        <v>44711</v>
      </c>
      <c r="L124" s="2">
        <f t="shared" si="47"/>
        <v>8</v>
      </c>
      <c r="M124" s="17">
        <f t="shared" si="48"/>
        <v>8</v>
      </c>
      <c r="N124" s="12">
        <f t="shared" si="37"/>
        <v>1.001398338</v>
      </c>
      <c r="O124" s="12">
        <f t="shared" ca="1" si="38"/>
        <v>1.005192216</v>
      </c>
      <c r="P124" s="17">
        <f t="shared" si="49"/>
        <v>0</v>
      </c>
      <c r="Q124" s="14">
        <f t="shared" ca="1" si="39"/>
        <v>5.1922159900000002</v>
      </c>
      <c r="R124" s="20">
        <f t="shared" si="40"/>
        <v>0</v>
      </c>
      <c r="S124" s="14">
        <f t="shared" si="50"/>
        <v>0</v>
      </c>
      <c r="T124" s="4" t="str">
        <f t="shared" si="51"/>
        <v>J=</v>
      </c>
      <c r="U124" s="29">
        <f t="shared" si="52"/>
        <v>44741</v>
      </c>
      <c r="V124" s="3"/>
      <c r="W124" s="4"/>
      <c r="X124" s="111"/>
      <c r="Y124" s="93"/>
      <c r="Z124" s="114"/>
      <c r="AA124" s="94"/>
      <c r="AB124" s="114"/>
      <c r="AC124" s="114"/>
      <c r="AD124" s="112"/>
      <c r="AE124" s="114"/>
      <c r="AF124" s="111"/>
      <c r="AG124" s="113"/>
      <c r="AH124" s="93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9">
        <f t="shared" si="53"/>
        <v>44722</v>
      </c>
      <c r="B125" s="90">
        <f t="shared" ca="1" si="54"/>
        <v>1005.843145</v>
      </c>
      <c r="C125" s="14">
        <f t="shared" si="41"/>
        <v>1000</v>
      </c>
      <c r="D125" s="63">
        <f t="shared" si="42"/>
        <v>44719</v>
      </c>
      <c r="E125" s="61">
        <f ca="1">IF(D125&lt;$B$1,VLOOKUP(D125,[1]DI!$A$4:$B$15000,2,FALSE),0)</f>
        <v>0.1265</v>
      </c>
      <c r="F125" s="14">
        <f t="shared" ca="1" si="43"/>
        <v>1.0004727899999999</v>
      </c>
      <c r="G125" s="92">
        <f t="shared" ca="1" si="56"/>
        <v>1.04772647616251</v>
      </c>
      <c r="H125" s="92">
        <f t="shared" ca="1" si="44"/>
        <v>1.04327880545406</v>
      </c>
      <c r="I125" s="14">
        <f t="shared" ca="1" si="55"/>
        <v>1.00426317</v>
      </c>
      <c r="J125" s="13">
        <f t="shared" si="45"/>
        <v>4.4999999999999998E-2</v>
      </c>
      <c r="K125" s="29">
        <f t="shared" si="46"/>
        <v>44711</v>
      </c>
      <c r="L125" s="2">
        <f t="shared" si="47"/>
        <v>9</v>
      </c>
      <c r="M125" s="17">
        <f t="shared" si="48"/>
        <v>9</v>
      </c>
      <c r="N125" s="12">
        <f t="shared" si="37"/>
        <v>1.001573268</v>
      </c>
      <c r="O125" s="12">
        <f t="shared" ca="1" si="38"/>
        <v>1.005843145</v>
      </c>
      <c r="P125" s="17">
        <f t="shared" si="49"/>
        <v>0</v>
      </c>
      <c r="Q125" s="14">
        <f t="shared" ca="1" si="39"/>
        <v>5.8431449999999998</v>
      </c>
      <c r="R125" s="20">
        <f t="shared" si="40"/>
        <v>0</v>
      </c>
      <c r="S125" s="14">
        <f t="shared" si="50"/>
        <v>0</v>
      </c>
      <c r="T125" s="4" t="str">
        <f t="shared" si="51"/>
        <v>J=</v>
      </c>
      <c r="U125" s="29">
        <f t="shared" si="52"/>
        <v>44741</v>
      </c>
      <c r="V125" s="3"/>
      <c r="W125" s="4"/>
      <c r="X125" s="111"/>
      <c r="Y125" s="93"/>
      <c r="Z125" s="114"/>
      <c r="AA125" s="94"/>
      <c r="AB125" s="114"/>
      <c r="AC125" s="114"/>
      <c r="AD125" s="112"/>
      <c r="AE125" s="114"/>
      <c r="AF125" s="111"/>
      <c r="AG125" s="113"/>
      <c r="AH125" s="93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9">
        <f t="shared" si="53"/>
        <v>44725</v>
      </c>
      <c r="B126" s="90">
        <f t="shared" ca="1" si="54"/>
        <v>1006.494481</v>
      </c>
      <c r="C126" s="14">
        <f t="shared" si="41"/>
        <v>1000</v>
      </c>
      <c r="D126" s="63">
        <f t="shared" si="42"/>
        <v>44720</v>
      </c>
      <c r="E126" s="61">
        <f ca="1">IF(D126&lt;$B$1,VLOOKUP(D126,[1]DI!$A$4:$B$15000,2,FALSE),0)</f>
        <v>0.1265</v>
      </c>
      <c r="F126" s="14">
        <f t="shared" ca="1" si="43"/>
        <v>1.0004727899999999</v>
      </c>
      <c r="G126" s="92">
        <f t="shared" ca="1" si="56"/>
        <v>1.0482218307631701</v>
      </c>
      <c r="H126" s="92">
        <f t="shared" ca="1" si="44"/>
        <v>1.04327880545406</v>
      </c>
      <c r="I126" s="14">
        <f t="shared" ca="1" si="55"/>
        <v>1.0047379700000001</v>
      </c>
      <c r="J126" s="13">
        <f t="shared" si="45"/>
        <v>4.4999999999999998E-2</v>
      </c>
      <c r="K126" s="29">
        <f t="shared" si="46"/>
        <v>44711</v>
      </c>
      <c r="L126" s="2">
        <f t="shared" si="47"/>
        <v>10</v>
      </c>
      <c r="M126" s="17">
        <f t="shared" si="48"/>
        <v>10</v>
      </c>
      <c r="N126" s="12">
        <f t="shared" si="37"/>
        <v>1.0017482280000001</v>
      </c>
      <c r="O126" s="12">
        <f t="shared" ca="1" si="38"/>
        <v>1.0064944810000001</v>
      </c>
      <c r="P126" s="17">
        <f t="shared" si="49"/>
        <v>0</v>
      </c>
      <c r="Q126" s="14">
        <f t="shared" ca="1" si="39"/>
        <v>6.4944810000000004</v>
      </c>
      <c r="R126" s="20">
        <f t="shared" si="40"/>
        <v>0</v>
      </c>
      <c r="S126" s="14">
        <f t="shared" si="50"/>
        <v>0</v>
      </c>
      <c r="T126" s="4" t="str">
        <f t="shared" si="51"/>
        <v>J=</v>
      </c>
      <c r="U126" s="29">
        <f t="shared" si="52"/>
        <v>44741</v>
      </c>
      <c r="V126" s="3"/>
      <c r="W126" s="4"/>
      <c r="X126" s="111"/>
      <c r="Y126" s="93"/>
      <c r="Z126" s="114"/>
      <c r="AA126" s="94"/>
      <c r="AB126" s="114"/>
      <c r="AC126" s="114"/>
      <c r="AD126" s="112"/>
      <c r="AE126" s="114"/>
      <c r="AF126" s="111"/>
      <c r="AG126" s="113"/>
      <c r="AH126" s="93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9">
        <f t="shared" si="53"/>
        <v>44726</v>
      </c>
      <c r="B127" s="90">
        <f t="shared" ca="1" si="54"/>
        <v>1007.14624499</v>
      </c>
      <c r="C127" s="14">
        <f t="shared" si="41"/>
        <v>1000</v>
      </c>
      <c r="D127" s="63">
        <f t="shared" si="42"/>
        <v>44721</v>
      </c>
      <c r="E127" s="61">
        <f ca="1">IF(D127&lt;$B$1,VLOOKUP(D127,[1]DI!$A$4:$B$15000,2,FALSE),0)</f>
        <v>0.1265</v>
      </c>
      <c r="F127" s="14">
        <f t="shared" ca="1" si="43"/>
        <v>1.0004727899999999</v>
      </c>
      <c r="G127" s="92">
        <f t="shared" ca="1" si="56"/>
        <v>1.0487174195625399</v>
      </c>
      <c r="H127" s="92">
        <f t="shared" ca="1" si="44"/>
        <v>1.04327880545406</v>
      </c>
      <c r="I127" s="14">
        <f t="shared" ca="1" si="55"/>
        <v>1.0052129999999999</v>
      </c>
      <c r="J127" s="13">
        <f t="shared" si="45"/>
        <v>4.4999999999999998E-2</v>
      </c>
      <c r="K127" s="29">
        <f t="shared" si="46"/>
        <v>44711</v>
      </c>
      <c r="L127" s="2">
        <f t="shared" si="47"/>
        <v>11</v>
      </c>
      <c r="M127" s="17">
        <f t="shared" si="48"/>
        <v>11</v>
      </c>
      <c r="N127" s="12">
        <f t="shared" si="37"/>
        <v>1.001923219</v>
      </c>
      <c r="O127" s="12">
        <f t="shared" ca="1" si="38"/>
        <v>1.0071462449999999</v>
      </c>
      <c r="P127" s="17">
        <f t="shared" si="49"/>
        <v>0</v>
      </c>
      <c r="Q127" s="14">
        <f t="shared" ca="1" si="39"/>
        <v>7.1462449899999996</v>
      </c>
      <c r="R127" s="20">
        <f t="shared" si="40"/>
        <v>0</v>
      </c>
      <c r="S127" s="14">
        <f t="shared" si="50"/>
        <v>0</v>
      </c>
      <c r="T127" s="4" t="str">
        <f t="shared" si="51"/>
        <v>J=</v>
      </c>
      <c r="U127" s="29">
        <f t="shared" si="52"/>
        <v>44741</v>
      </c>
      <c r="V127" s="3"/>
      <c r="W127" s="4"/>
      <c r="X127" s="111"/>
      <c r="Y127" s="93"/>
      <c r="Z127" s="114"/>
      <c r="AA127" s="94"/>
      <c r="AB127" s="114"/>
      <c r="AC127" s="114"/>
      <c r="AD127" s="112"/>
      <c r="AE127" s="114"/>
      <c r="AF127" s="111"/>
      <c r="AG127" s="113"/>
      <c r="AH127" s="93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9">
        <f t="shared" si="53"/>
        <v>44727</v>
      </c>
      <c r="B128" s="90">
        <f t="shared" ca="1" si="54"/>
        <v>1007.79843499</v>
      </c>
      <c r="C128" s="14">
        <f t="shared" si="41"/>
        <v>1000</v>
      </c>
      <c r="D128" s="63">
        <f t="shared" si="42"/>
        <v>44722</v>
      </c>
      <c r="E128" s="61">
        <f ca="1">IF(D128&lt;$B$1,VLOOKUP(D128,[1]DI!$A$4:$B$15000,2,FALSE),0)</f>
        <v>0.1265</v>
      </c>
      <c r="F128" s="14">
        <f t="shared" ca="1" si="43"/>
        <v>1.0004727899999999</v>
      </c>
      <c r="G128" s="92">
        <f t="shared" ca="1" si="56"/>
        <v>1.0492132426713301</v>
      </c>
      <c r="H128" s="92">
        <f t="shared" ca="1" si="44"/>
        <v>1.04327880545406</v>
      </c>
      <c r="I128" s="14">
        <f t="shared" ca="1" si="55"/>
        <v>1.0056882599999999</v>
      </c>
      <c r="J128" s="13">
        <f t="shared" si="45"/>
        <v>4.4999999999999998E-2</v>
      </c>
      <c r="K128" s="29">
        <f t="shared" si="46"/>
        <v>44711</v>
      </c>
      <c r="L128" s="2">
        <f t="shared" si="47"/>
        <v>12</v>
      </c>
      <c r="M128" s="17">
        <f t="shared" si="48"/>
        <v>12</v>
      </c>
      <c r="N128" s="12">
        <f t="shared" si="37"/>
        <v>1.00209824</v>
      </c>
      <c r="O128" s="12">
        <f t="shared" ca="1" si="38"/>
        <v>1.007798435</v>
      </c>
      <c r="P128" s="17">
        <f t="shared" si="49"/>
        <v>0</v>
      </c>
      <c r="Q128" s="14">
        <f t="shared" ca="1" si="39"/>
        <v>7.7984349899999996</v>
      </c>
      <c r="R128" s="20">
        <f t="shared" si="40"/>
        <v>0</v>
      </c>
      <c r="S128" s="14">
        <f t="shared" si="50"/>
        <v>0</v>
      </c>
      <c r="T128" s="4" t="str">
        <f t="shared" si="51"/>
        <v>J=</v>
      </c>
      <c r="U128" s="29">
        <f t="shared" si="52"/>
        <v>44741</v>
      </c>
      <c r="V128" s="3"/>
      <c r="W128" s="4"/>
      <c r="X128" s="111"/>
      <c r="Y128" s="93"/>
      <c r="Z128" s="114"/>
      <c r="AA128" s="94"/>
      <c r="AB128" s="114"/>
      <c r="AC128" s="114"/>
      <c r="AD128" s="112"/>
      <c r="AE128" s="114"/>
      <c r="AF128" s="111"/>
      <c r="AG128" s="113"/>
      <c r="AH128" s="93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9">
        <f t="shared" si="53"/>
        <v>44729</v>
      </c>
      <c r="B129" s="90">
        <f t="shared" ca="1" si="54"/>
        <v>1008.451044</v>
      </c>
      <c r="C129" s="14">
        <f t="shared" si="41"/>
        <v>1000</v>
      </c>
      <c r="D129" s="63">
        <f t="shared" si="42"/>
        <v>44725</v>
      </c>
      <c r="E129" s="61">
        <f ca="1">IF(D129&lt;$B$1,VLOOKUP(D129,[1]DI!$A$4:$B$15000,2,FALSE),0)</f>
        <v>0.1265</v>
      </c>
      <c r="F129" s="14">
        <f t="shared" ca="1" si="43"/>
        <v>1.0004727899999999</v>
      </c>
      <c r="G129" s="92">
        <f t="shared" ca="1" si="56"/>
        <v>1.0497093002003299</v>
      </c>
      <c r="H129" s="92">
        <f t="shared" ca="1" si="44"/>
        <v>1.04327880545406</v>
      </c>
      <c r="I129" s="14">
        <f t="shared" ca="1" si="55"/>
        <v>1.0061637400000001</v>
      </c>
      <c r="J129" s="13">
        <f t="shared" si="45"/>
        <v>4.4999999999999998E-2</v>
      </c>
      <c r="K129" s="29">
        <f t="shared" si="46"/>
        <v>44711</v>
      </c>
      <c r="L129" s="2">
        <f t="shared" si="47"/>
        <v>13</v>
      </c>
      <c r="M129" s="17">
        <f t="shared" si="48"/>
        <v>13</v>
      </c>
      <c r="N129" s="12">
        <f t="shared" si="37"/>
        <v>1.0022732919999999</v>
      </c>
      <c r="O129" s="12">
        <f t="shared" ca="1" si="38"/>
        <v>1.0084510440000001</v>
      </c>
      <c r="P129" s="17">
        <f t="shared" si="49"/>
        <v>0</v>
      </c>
      <c r="Q129" s="14">
        <f t="shared" ca="1" si="39"/>
        <v>8.4510439999999996</v>
      </c>
      <c r="R129" s="20">
        <f t="shared" si="40"/>
        <v>0</v>
      </c>
      <c r="S129" s="14">
        <f t="shared" si="50"/>
        <v>0</v>
      </c>
      <c r="T129" s="4" t="str">
        <f t="shared" si="51"/>
        <v>J=</v>
      </c>
      <c r="U129" s="29">
        <f t="shared" si="52"/>
        <v>44741</v>
      </c>
      <c r="V129" s="3"/>
      <c r="W129" s="4"/>
      <c r="X129" s="111"/>
      <c r="Y129" s="93"/>
      <c r="Z129" s="114"/>
      <c r="AA129" s="94"/>
      <c r="AB129" s="114"/>
      <c r="AC129" s="114"/>
      <c r="AD129" s="112"/>
      <c r="AE129" s="114"/>
      <c r="AF129" s="111"/>
      <c r="AG129" s="113"/>
      <c r="AH129" s="93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9">
        <f t="shared" si="53"/>
        <v>44732</v>
      </c>
      <c r="B130" s="90">
        <f t="shared" ca="1" si="54"/>
        <v>1009.104071</v>
      </c>
      <c r="C130" s="14">
        <f t="shared" si="41"/>
        <v>1000</v>
      </c>
      <c r="D130" s="63">
        <f t="shared" si="42"/>
        <v>44726</v>
      </c>
      <c r="E130" s="61">
        <f ca="1">IF(D130&lt;$B$1,VLOOKUP(D130,[1]DI!$A$4:$B$15000,2,FALSE),0)</f>
        <v>0.1265</v>
      </c>
      <c r="F130" s="14">
        <f t="shared" ca="1" si="43"/>
        <v>1.0004727899999999</v>
      </c>
      <c r="G130" s="92">
        <f t="shared" ca="1" si="56"/>
        <v>1.0502055922603699</v>
      </c>
      <c r="H130" s="92">
        <f t="shared" ca="1" si="44"/>
        <v>1.04327880545406</v>
      </c>
      <c r="I130" s="14">
        <f t="shared" ca="1" si="55"/>
        <v>1.0066394400000001</v>
      </c>
      <c r="J130" s="13">
        <f t="shared" si="45"/>
        <v>4.4999999999999998E-2</v>
      </c>
      <c r="K130" s="29">
        <f t="shared" si="46"/>
        <v>44711</v>
      </c>
      <c r="L130" s="2">
        <f t="shared" si="47"/>
        <v>14</v>
      </c>
      <c r="M130" s="17">
        <f t="shared" si="48"/>
        <v>14</v>
      </c>
      <c r="N130" s="12">
        <f t="shared" si="37"/>
        <v>1.0024483749999999</v>
      </c>
      <c r="O130" s="12">
        <f t="shared" ca="1" si="38"/>
        <v>1.0091040710000001</v>
      </c>
      <c r="P130" s="17">
        <f t="shared" si="49"/>
        <v>0</v>
      </c>
      <c r="Q130" s="14">
        <f t="shared" ca="1" si="39"/>
        <v>9.1040709999999994</v>
      </c>
      <c r="R130" s="20">
        <f t="shared" si="40"/>
        <v>0</v>
      </c>
      <c r="S130" s="14">
        <f t="shared" si="50"/>
        <v>0</v>
      </c>
      <c r="T130" s="4" t="str">
        <f t="shared" si="51"/>
        <v>J=</v>
      </c>
      <c r="U130" s="29">
        <f t="shared" si="52"/>
        <v>44741</v>
      </c>
      <c r="V130" s="3"/>
      <c r="W130" s="4"/>
      <c r="X130" s="111"/>
      <c r="Y130" s="93"/>
      <c r="Z130" s="114"/>
      <c r="AA130" s="94"/>
      <c r="AB130" s="114"/>
      <c r="AC130" s="114"/>
      <c r="AD130" s="112"/>
      <c r="AE130" s="114"/>
      <c r="AF130" s="111"/>
      <c r="AG130" s="113"/>
      <c r="AH130" s="93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9">
        <f t="shared" si="53"/>
        <v>44733</v>
      </c>
      <c r="B131" s="90">
        <f t="shared" ca="1" si="54"/>
        <v>1009.75752499</v>
      </c>
      <c r="C131" s="14">
        <f t="shared" si="41"/>
        <v>1000</v>
      </c>
      <c r="D131" s="63">
        <f t="shared" si="42"/>
        <v>44727</v>
      </c>
      <c r="E131" s="61">
        <f ca="1">IF(D131&lt;$B$1,VLOOKUP(D131,[1]DI!$A$4:$B$15000,2,FALSE),0)</f>
        <v>0.1265</v>
      </c>
      <c r="F131" s="14">
        <f t="shared" ca="1" si="43"/>
        <v>1.0004727899999999</v>
      </c>
      <c r="G131" s="92">
        <f t="shared" ca="1" si="56"/>
        <v>1.05070211896233</v>
      </c>
      <c r="H131" s="92">
        <f t="shared" ca="1" si="44"/>
        <v>1.04327880545406</v>
      </c>
      <c r="I131" s="14">
        <f t="shared" ca="1" si="55"/>
        <v>1.00711537</v>
      </c>
      <c r="J131" s="13">
        <f t="shared" si="45"/>
        <v>4.4999999999999998E-2</v>
      </c>
      <c r="K131" s="29">
        <f t="shared" si="46"/>
        <v>44711</v>
      </c>
      <c r="L131" s="2">
        <f t="shared" si="47"/>
        <v>15</v>
      </c>
      <c r="M131" s="17">
        <f t="shared" si="48"/>
        <v>15</v>
      </c>
      <c r="N131" s="12">
        <f t="shared" si="37"/>
        <v>1.002623488</v>
      </c>
      <c r="O131" s="12">
        <f t="shared" ca="1" si="38"/>
        <v>1.0097575249999999</v>
      </c>
      <c r="P131" s="17">
        <f t="shared" si="49"/>
        <v>0</v>
      </c>
      <c r="Q131" s="14">
        <f t="shared" ca="1" si="39"/>
        <v>9.7575249900000003</v>
      </c>
      <c r="R131" s="20">
        <f t="shared" si="40"/>
        <v>0</v>
      </c>
      <c r="S131" s="14">
        <f t="shared" si="50"/>
        <v>0</v>
      </c>
      <c r="T131" s="4" t="str">
        <f t="shared" si="51"/>
        <v>J=</v>
      </c>
      <c r="U131" s="29">
        <f t="shared" si="52"/>
        <v>44741</v>
      </c>
      <c r="V131" s="3"/>
      <c r="W131" s="4"/>
      <c r="X131" s="111"/>
      <c r="Y131" s="93"/>
      <c r="Z131" s="114"/>
      <c r="AA131" s="94"/>
      <c r="AB131" s="114"/>
      <c r="AC131" s="114"/>
      <c r="AD131" s="112"/>
      <c r="AE131" s="114"/>
      <c r="AF131" s="111"/>
      <c r="AG131" s="113"/>
      <c r="AH131" s="93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9">
        <f t="shared" si="53"/>
        <v>44734</v>
      </c>
      <c r="B132" s="90">
        <f t="shared" ca="1" si="54"/>
        <v>1010.411398</v>
      </c>
      <c r="C132" s="14">
        <f t="shared" si="41"/>
        <v>1000</v>
      </c>
      <c r="D132" s="63">
        <f t="shared" si="42"/>
        <v>44729</v>
      </c>
      <c r="E132" s="61">
        <f ca="1">IF(D132&lt;$B$1,VLOOKUP(D132,[1]DI!$A$4:$B$15000,2,FALSE),0)</f>
        <v>0.13150000000000001</v>
      </c>
      <c r="F132" s="14">
        <f t="shared" ca="1" si="43"/>
        <v>1.0004903700000001</v>
      </c>
      <c r="G132" s="92">
        <f t="shared" ca="1" si="56"/>
        <v>1.0511988804171499</v>
      </c>
      <c r="H132" s="92">
        <f t="shared" ca="1" si="44"/>
        <v>1.04327880545406</v>
      </c>
      <c r="I132" s="14">
        <f t="shared" ca="1" si="55"/>
        <v>1.0075915200000001</v>
      </c>
      <c r="J132" s="13">
        <f t="shared" si="45"/>
        <v>4.4999999999999998E-2</v>
      </c>
      <c r="K132" s="29">
        <f t="shared" si="46"/>
        <v>44711</v>
      </c>
      <c r="L132" s="2">
        <f t="shared" si="47"/>
        <v>16</v>
      </c>
      <c r="M132" s="17">
        <f t="shared" si="48"/>
        <v>16</v>
      </c>
      <c r="N132" s="12">
        <f t="shared" si="37"/>
        <v>1.002798632</v>
      </c>
      <c r="O132" s="12">
        <f t="shared" ca="1" si="38"/>
        <v>1.010411398</v>
      </c>
      <c r="P132" s="17">
        <f t="shared" si="49"/>
        <v>0</v>
      </c>
      <c r="Q132" s="14">
        <f t="shared" ca="1" si="39"/>
        <v>10.411398</v>
      </c>
      <c r="R132" s="20">
        <f t="shared" si="40"/>
        <v>0</v>
      </c>
      <c r="S132" s="14">
        <f t="shared" si="50"/>
        <v>0</v>
      </c>
      <c r="T132" s="4" t="str">
        <f t="shared" si="51"/>
        <v>J=</v>
      </c>
      <c r="U132" s="29">
        <f t="shared" si="52"/>
        <v>44741</v>
      </c>
      <c r="V132" s="3"/>
      <c r="W132" s="4"/>
      <c r="X132" s="111"/>
      <c r="Y132" s="93"/>
      <c r="Z132" s="114"/>
      <c r="AA132" s="94"/>
      <c r="AB132" s="114"/>
      <c r="AC132" s="114"/>
      <c r="AD132" s="112"/>
      <c r="AE132" s="114"/>
      <c r="AF132" s="111"/>
      <c r="AG132" s="113"/>
      <c r="AH132" s="9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9">
        <f t="shared" si="53"/>
        <v>44735</v>
      </c>
      <c r="B133" s="90">
        <f t="shared" ca="1" si="54"/>
        <v>1011.083471</v>
      </c>
      <c r="C133" s="14">
        <f t="shared" si="41"/>
        <v>1000</v>
      </c>
      <c r="D133" s="63">
        <f t="shared" si="42"/>
        <v>44732</v>
      </c>
      <c r="E133" s="61">
        <f ca="1">IF(D133&lt;$B$1,VLOOKUP(D133,[1]DI!$A$4:$B$15000,2,FALSE),0)</f>
        <v>0.13150000000000001</v>
      </c>
      <c r="F133" s="14">
        <f t="shared" ca="1" si="43"/>
        <v>1.0004903700000001</v>
      </c>
      <c r="G133" s="92">
        <f t="shared" ca="1" si="56"/>
        <v>1.0517143568121401</v>
      </c>
      <c r="H133" s="92">
        <f t="shared" ca="1" si="44"/>
        <v>1.04327880545406</v>
      </c>
      <c r="I133" s="14">
        <f t="shared" ca="1" si="55"/>
        <v>1.0080856199999999</v>
      </c>
      <c r="J133" s="13">
        <f t="shared" si="45"/>
        <v>4.4999999999999998E-2</v>
      </c>
      <c r="K133" s="29">
        <f t="shared" si="46"/>
        <v>44711</v>
      </c>
      <c r="L133" s="2">
        <f t="shared" si="47"/>
        <v>17</v>
      </c>
      <c r="M133" s="17">
        <f t="shared" si="48"/>
        <v>17</v>
      </c>
      <c r="N133" s="12">
        <f t="shared" si="37"/>
        <v>1.002973806</v>
      </c>
      <c r="O133" s="12">
        <f t="shared" ca="1" si="38"/>
        <v>1.0110834710000001</v>
      </c>
      <c r="P133" s="17">
        <f t="shared" si="49"/>
        <v>0</v>
      </c>
      <c r="Q133" s="14">
        <f t="shared" ca="1" si="39"/>
        <v>11.083470999999999</v>
      </c>
      <c r="R133" s="20">
        <f t="shared" si="40"/>
        <v>0</v>
      </c>
      <c r="S133" s="14">
        <f t="shared" si="50"/>
        <v>0</v>
      </c>
      <c r="T133" s="4" t="str">
        <f t="shared" si="51"/>
        <v>J=</v>
      </c>
      <c r="U133" s="29">
        <f t="shared" si="52"/>
        <v>44741</v>
      </c>
      <c r="V133" s="3"/>
      <c r="W133" s="4"/>
      <c r="X133" s="111"/>
      <c r="Y133" s="93"/>
      <c r="Z133" s="95"/>
      <c r="AA133" s="94"/>
      <c r="AB133" s="114"/>
      <c r="AC133" s="114"/>
      <c r="AD133" s="112"/>
      <c r="AE133" s="114"/>
      <c r="AF133" s="111"/>
      <c r="AG133" s="113"/>
      <c r="AH133" s="9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9">
        <f t="shared" si="53"/>
        <v>44736</v>
      </c>
      <c r="B134" s="90">
        <f t="shared" ca="1" si="54"/>
        <v>1011.75597899</v>
      </c>
      <c r="C134" s="14">
        <f t="shared" si="41"/>
        <v>1000</v>
      </c>
      <c r="D134" s="63">
        <f t="shared" si="42"/>
        <v>44733</v>
      </c>
      <c r="E134" s="61">
        <f ca="1">IF(D134&lt;$B$1,VLOOKUP(D134,[1]DI!$A$4:$B$15000,2,FALSE),0)</f>
        <v>0.13150000000000001</v>
      </c>
      <c r="F134" s="14">
        <f t="shared" ca="1" si="43"/>
        <v>1.0004903700000001</v>
      </c>
      <c r="G134" s="92">
        <f t="shared" ca="1" si="56"/>
        <v>1.0522300859812901</v>
      </c>
      <c r="H134" s="92">
        <f t="shared" ca="1" si="44"/>
        <v>1.04327880545406</v>
      </c>
      <c r="I134" s="14">
        <f t="shared" ca="1" si="55"/>
        <v>1.0085799499999999</v>
      </c>
      <c r="J134" s="13">
        <f t="shared" si="45"/>
        <v>4.4999999999999998E-2</v>
      </c>
      <c r="K134" s="29">
        <f t="shared" si="46"/>
        <v>44711</v>
      </c>
      <c r="L134" s="2">
        <f t="shared" si="47"/>
        <v>18</v>
      </c>
      <c r="M134" s="17">
        <f t="shared" si="48"/>
        <v>18</v>
      </c>
      <c r="N134" s="12">
        <f t="shared" si="37"/>
        <v>1.0031490110000001</v>
      </c>
      <c r="O134" s="12">
        <f t="shared" ca="1" si="38"/>
        <v>1.0117559789999999</v>
      </c>
      <c r="P134" s="17">
        <f t="shared" si="49"/>
        <v>0</v>
      </c>
      <c r="Q134" s="14">
        <f t="shared" ca="1" si="39"/>
        <v>11.755978989999999</v>
      </c>
      <c r="R134" s="20">
        <f t="shared" si="40"/>
        <v>0</v>
      </c>
      <c r="S134" s="14">
        <f t="shared" si="50"/>
        <v>0</v>
      </c>
      <c r="T134" s="4" t="str">
        <f t="shared" si="51"/>
        <v>J=</v>
      </c>
      <c r="U134" s="29">
        <f t="shared" si="52"/>
        <v>44741</v>
      </c>
      <c r="V134" s="3"/>
      <c r="W134" s="4"/>
      <c r="X134" s="111"/>
      <c r="Y134" s="93"/>
      <c r="Z134" s="95"/>
      <c r="AA134" s="94"/>
      <c r="AB134" s="114"/>
      <c r="AC134" s="114"/>
      <c r="AD134" s="112"/>
      <c r="AE134" s="114"/>
      <c r="AF134" s="111"/>
      <c r="AG134" s="113"/>
      <c r="AH134" s="9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9">
        <f t="shared" si="53"/>
        <v>44739</v>
      </c>
      <c r="B135" s="90">
        <f t="shared" ca="1" si="54"/>
        <v>1012.428943</v>
      </c>
      <c r="C135" s="14">
        <f t="shared" si="41"/>
        <v>1000</v>
      </c>
      <c r="D135" s="63">
        <f t="shared" si="42"/>
        <v>44734</v>
      </c>
      <c r="E135" s="61">
        <f ca="1">IF(D135&lt;$B$1,VLOOKUP(D135,[1]DI!$A$4:$B$15000,2,FALSE),0)</f>
        <v>0.13150000000000001</v>
      </c>
      <c r="F135" s="14">
        <f t="shared" ca="1" si="43"/>
        <v>1.0004903700000001</v>
      </c>
      <c r="G135" s="92">
        <f t="shared" ca="1" si="56"/>
        <v>1.0527460680485501</v>
      </c>
      <c r="H135" s="92">
        <f t="shared" ca="1" si="44"/>
        <v>1.04327880545406</v>
      </c>
      <c r="I135" s="14">
        <f t="shared" ca="1" si="55"/>
        <v>1.0090745299999999</v>
      </c>
      <c r="J135" s="13">
        <f t="shared" si="45"/>
        <v>4.4999999999999998E-2</v>
      </c>
      <c r="K135" s="29">
        <f t="shared" si="46"/>
        <v>44711</v>
      </c>
      <c r="L135" s="2">
        <f t="shared" si="47"/>
        <v>19</v>
      </c>
      <c r="M135" s="17">
        <f t="shared" si="48"/>
        <v>19</v>
      </c>
      <c r="N135" s="12">
        <f t="shared" si="37"/>
        <v>1.0033242469999999</v>
      </c>
      <c r="O135" s="12">
        <f t="shared" ca="1" si="38"/>
        <v>1.012428943</v>
      </c>
      <c r="P135" s="17">
        <f t="shared" si="49"/>
        <v>0</v>
      </c>
      <c r="Q135" s="14">
        <f t="shared" ca="1" si="39"/>
        <v>12.428943</v>
      </c>
      <c r="R135" s="20">
        <f t="shared" si="40"/>
        <v>0</v>
      </c>
      <c r="S135" s="14">
        <f t="shared" si="50"/>
        <v>0</v>
      </c>
      <c r="T135" s="4" t="str">
        <f t="shared" si="51"/>
        <v>J=</v>
      </c>
      <c r="U135" s="29">
        <f t="shared" si="52"/>
        <v>44741</v>
      </c>
      <c r="V135" s="3"/>
      <c r="W135" s="4"/>
      <c r="X135" s="111"/>
      <c r="Y135" s="93"/>
      <c r="Z135" s="95"/>
      <c r="AA135" s="94"/>
      <c r="AB135" s="114"/>
      <c r="AC135" s="114"/>
      <c r="AD135" s="112"/>
      <c r="AE135" s="114"/>
      <c r="AF135" s="111"/>
      <c r="AG135" s="113"/>
      <c r="AH135" s="9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9">
        <f t="shared" si="53"/>
        <v>44740</v>
      </c>
      <c r="B136" s="90">
        <f t="shared" ca="1" si="54"/>
        <v>1013.10235099</v>
      </c>
      <c r="C136" s="14">
        <f t="shared" si="41"/>
        <v>1000</v>
      </c>
      <c r="D136" s="63">
        <f t="shared" si="42"/>
        <v>44735</v>
      </c>
      <c r="E136" s="61">
        <f ca="1">IF(D136&lt;$B$1,VLOOKUP(D136,[1]DI!$A$4:$B$15000,2,FALSE),0)</f>
        <v>0.13150000000000001</v>
      </c>
      <c r="F136" s="14">
        <f t="shared" ca="1" si="43"/>
        <v>1.0004903700000001</v>
      </c>
      <c r="G136" s="92">
        <f t="shared" ca="1" si="56"/>
        <v>1.05326230313794</v>
      </c>
      <c r="H136" s="92">
        <f t="shared" ca="1" si="44"/>
        <v>1.04327880545406</v>
      </c>
      <c r="I136" s="14">
        <f t="shared" ca="1" si="55"/>
        <v>1.00956935</v>
      </c>
      <c r="J136" s="13">
        <f t="shared" si="45"/>
        <v>4.4999999999999998E-2</v>
      </c>
      <c r="K136" s="29">
        <f t="shared" si="46"/>
        <v>44711</v>
      </c>
      <c r="L136" s="2">
        <f t="shared" si="47"/>
        <v>20</v>
      </c>
      <c r="M136" s="17">
        <f t="shared" si="48"/>
        <v>20</v>
      </c>
      <c r="N136" s="12">
        <f t="shared" si="37"/>
        <v>1.003499513</v>
      </c>
      <c r="O136" s="12">
        <f t="shared" ca="1" si="38"/>
        <v>1.0131023509999999</v>
      </c>
      <c r="P136" s="17">
        <f t="shared" si="49"/>
        <v>0</v>
      </c>
      <c r="Q136" s="14">
        <f t="shared" ca="1" si="39"/>
        <v>13.10235099</v>
      </c>
      <c r="R136" s="20">
        <f t="shared" si="40"/>
        <v>0</v>
      </c>
      <c r="S136" s="14">
        <f t="shared" si="50"/>
        <v>0</v>
      </c>
      <c r="T136" s="4" t="str">
        <f t="shared" si="51"/>
        <v>J=</v>
      </c>
      <c r="U136" s="29">
        <f t="shared" si="52"/>
        <v>44741</v>
      </c>
      <c r="V136" s="3"/>
      <c r="W136" s="4"/>
      <c r="X136" s="111"/>
      <c r="Y136" s="93"/>
      <c r="Z136" s="95"/>
      <c r="AA136" s="94"/>
      <c r="AB136" s="114"/>
      <c r="AC136" s="114"/>
      <c r="AD136" s="112"/>
      <c r="AE136" s="114"/>
      <c r="AF136" s="111"/>
      <c r="AG136" s="113"/>
      <c r="AH136" s="9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9">
        <f t="shared" si="53"/>
        <v>44741</v>
      </c>
      <c r="B137" s="90">
        <f t="shared" ca="1" si="54"/>
        <v>1013.776204</v>
      </c>
      <c r="C137" s="14">
        <f t="shared" si="41"/>
        <v>1000</v>
      </c>
      <c r="D137" s="63">
        <f t="shared" si="42"/>
        <v>44736</v>
      </c>
      <c r="E137" s="61">
        <f ca="1">IF(D137&lt;$B$1,VLOOKUP(D137,[1]DI!$A$4:$B$15000,2,FALSE),0)</f>
        <v>0.13150000000000001</v>
      </c>
      <c r="F137" s="14">
        <f t="shared" ca="1" si="43"/>
        <v>1.0004903700000001</v>
      </c>
      <c r="G137" s="92">
        <f t="shared" ca="1" si="56"/>
        <v>1.0537787913735299</v>
      </c>
      <c r="H137" s="92">
        <f t="shared" ca="1" si="44"/>
        <v>1.04327880545406</v>
      </c>
      <c r="I137" s="14">
        <f t="shared" ca="1" si="55"/>
        <v>1.01006441</v>
      </c>
      <c r="J137" s="13">
        <f t="shared" si="45"/>
        <v>4.4999999999999998E-2</v>
      </c>
      <c r="K137" s="29">
        <f t="shared" si="46"/>
        <v>44711</v>
      </c>
      <c r="L137" s="2">
        <f t="shared" si="47"/>
        <v>21</v>
      </c>
      <c r="M137" s="17">
        <f t="shared" si="48"/>
        <v>21</v>
      </c>
      <c r="N137" s="12">
        <f t="shared" si="37"/>
        <v>1.0036748090000001</v>
      </c>
      <c r="O137" s="12">
        <f t="shared" ca="1" si="38"/>
        <v>1.013776204</v>
      </c>
      <c r="P137" s="17">
        <f t="shared" si="49"/>
        <v>6</v>
      </c>
      <c r="Q137" s="14">
        <f t="shared" ca="1" si="39"/>
        <v>13.776204</v>
      </c>
      <c r="R137" s="20">
        <f t="shared" si="40"/>
        <v>0</v>
      </c>
      <c r="S137" s="14">
        <f t="shared" si="50"/>
        <v>0</v>
      </c>
      <c r="T137" s="4" t="str">
        <f t="shared" si="51"/>
        <v>J=</v>
      </c>
      <c r="U137" s="29">
        <f t="shared" si="52"/>
        <v>44741</v>
      </c>
      <c r="V137" s="3"/>
      <c r="W137" s="4"/>
      <c r="X137" s="111"/>
      <c r="Y137" s="93"/>
      <c r="Z137" s="95"/>
      <c r="AA137" s="94"/>
      <c r="AB137" s="114"/>
      <c r="AC137" s="114"/>
      <c r="AD137" s="112"/>
      <c r="AE137" s="114"/>
      <c r="AF137" s="111"/>
      <c r="AG137" s="113"/>
      <c r="AH137" s="9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9">
        <f t="shared" si="53"/>
        <v>44742</v>
      </c>
      <c r="B138" s="90">
        <f t="shared" ca="1" si="54"/>
        <v>1000.6651409999999</v>
      </c>
      <c r="C138" s="14">
        <f t="shared" si="41"/>
        <v>1000</v>
      </c>
      <c r="D138" s="63">
        <f t="shared" si="42"/>
        <v>44739</v>
      </c>
      <c r="E138" s="61">
        <f ca="1">IF(D138&lt;$B$1,VLOOKUP(D138,[1]DI!$A$4:$B$15000,2,FALSE),0)</f>
        <v>0.13150000000000001</v>
      </c>
      <c r="F138" s="14">
        <f t="shared" ca="1" si="43"/>
        <v>1.0004903700000001</v>
      </c>
      <c r="G138" s="92">
        <f t="shared" ca="1" si="56"/>
        <v>1.0542955328794601</v>
      </c>
      <c r="H138" s="92">
        <f t="shared" ca="1" si="44"/>
        <v>1.0537787913735299</v>
      </c>
      <c r="I138" s="14">
        <f t="shared" ca="1" si="55"/>
        <v>1.0004903700000001</v>
      </c>
      <c r="J138" s="13">
        <f t="shared" si="45"/>
        <v>4.4999999999999998E-2</v>
      </c>
      <c r="K138" s="29">
        <f t="shared" si="46"/>
        <v>44741</v>
      </c>
      <c r="L138" s="2">
        <f t="shared" si="47"/>
        <v>1</v>
      </c>
      <c r="M138" s="17">
        <f t="shared" si="48"/>
        <v>1</v>
      </c>
      <c r="N138" s="12">
        <f t="shared" si="37"/>
        <v>1.000174685</v>
      </c>
      <c r="O138" s="12">
        <f t="shared" ca="1" si="38"/>
        <v>1.000665141</v>
      </c>
      <c r="P138" s="17">
        <f t="shared" si="49"/>
        <v>0</v>
      </c>
      <c r="Q138" s="14">
        <f t="shared" ca="1" si="39"/>
        <v>0.66514099999999998</v>
      </c>
      <c r="R138" s="20">
        <f t="shared" si="40"/>
        <v>0</v>
      </c>
      <c r="S138" s="14">
        <f t="shared" si="50"/>
        <v>0</v>
      </c>
      <c r="T138" s="4" t="str">
        <f t="shared" si="51"/>
        <v>J=</v>
      </c>
      <c r="U138" s="29">
        <f t="shared" si="52"/>
        <v>44770</v>
      </c>
      <c r="V138" s="3"/>
      <c r="W138" s="4"/>
      <c r="X138" s="111"/>
      <c r="Y138" s="93"/>
      <c r="Z138" s="95"/>
      <c r="AA138" s="94"/>
      <c r="AB138" s="114"/>
      <c r="AC138" s="114"/>
      <c r="AD138" s="112"/>
      <c r="AE138" s="114"/>
      <c r="AF138" s="111"/>
      <c r="AG138" s="113"/>
      <c r="AH138" s="9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9">
        <f t="shared" si="53"/>
        <v>44743</v>
      </c>
      <c r="B139" s="90">
        <f t="shared" ca="1" si="54"/>
        <v>1001.330724</v>
      </c>
      <c r="C139" s="14">
        <f t="shared" si="41"/>
        <v>1000</v>
      </c>
      <c r="D139" s="63">
        <f t="shared" si="42"/>
        <v>44740</v>
      </c>
      <c r="E139" s="61">
        <f ca="1">IF(D139&lt;$B$1,VLOOKUP(D139,[1]DI!$A$4:$B$15000,2,FALSE),0)</f>
        <v>0.13150000000000001</v>
      </c>
      <c r="F139" s="14">
        <f t="shared" ca="1" si="43"/>
        <v>1.0004903700000001</v>
      </c>
      <c r="G139" s="92">
        <f t="shared" ca="1" si="56"/>
        <v>1.0548125277799201</v>
      </c>
      <c r="H139" s="92">
        <f t="shared" ca="1" si="44"/>
        <v>1.0537787913735299</v>
      </c>
      <c r="I139" s="14">
        <f t="shared" ca="1" si="55"/>
        <v>1.00098098</v>
      </c>
      <c r="J139" s="13">
        <f t="shared" si="45"/>
        <v>4.4999999999999998E-2</v>
      </c>
      <c r="K139" s="29">
        <f t="shared" si="46"/>
        <v>44741</v>
      </c>
      <c r="L139" s="2">
        <f t="shared" si="47"/>
        <v>2</v>
      </c>
      <c r="M139" s="17">
        <f t="shared" si="48"/>
        <v>2</v>
      </c>
      <c r="N139" s="12">
        <f t="shared" si="37"/>
        <v>1.000349401</v>
      </c>
      <c r="O139" s="12">
        <f t="shared" ca="1" si="38"/>
        <v>1.001330724</v>
      </c>
      <c r="P139" s="17">
        <f t="shared" si="49"/>
        <v>0</v>
      </c>
      <c r="Q139" s="14">
        <f t="shared" ca="1" si="39"/>
        <v>1.330724</v>
      </c>
      <c r="R139" s="20">
        <f t="shared" si="40"/>
        <v>0</v>
      </c>
      <c r="S139" s="14">
        <f t="shared" si="50"/>
        <v>0</v>
      </c>
      <c r="T139" s="4" t="str">
        <f t="shared" si="51"/>
        <v>J=</v>
      </c>
      <c r="U139" s="29">
        <f t="shared" si="52"/>
        <v>44770</v>
      </c>
      <c r="V139" s="3"/>
      <c r="W139" s="4"/>
      <c r="X139" s="111"/>
      <c r="Y139" s="93"/>
      <c r="Z139" s="95"/>
      <c r="AA139" s="94"/>
      <c r="AB139" s="114"/>
      <c r="AC139" s="114"/>
      <c r="AD139" s="112"/>
      <c r="AE139" s="114"/>
      <c r="AF139" s="111"/>
      <c r="AG139" s="113"/>
      <c r="AH139" s="9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9">
        <f t="shared" si="53"/>
        <v>44746</v>
      </c>
      <c r="B140" s="90">
        <f t="shared" ca="1" si="54"/>
        <v>1001.99674899</v>
      </c>
      <c r="C140" s="14">
        <f t="shared" si="41"/>
        <v>1000</v>
      </c>
      <c r="D140" s="63">
        <f t="shared" si="42"/>
        <v>44741</v>
      </c>
      <c r="E140" s="61">
        <f ca="1">IF(D140&lt;$B$1,VLOOKUP(D140,[1]DI!$A$4:$B$15000,2,FALSE),0)</f>
        <v>0.13150000000000001</v>
      </c>
      <c r="F140" s="14">
        <f t="shared" ca="1" si="43"/>
        <v>1.0004903700000001</v>
      </c>
      <c r="G140" s="92">
        <f t="shared" ca="1" si="56"/>
        <v>1.05532977619917</v>
      </c>
      <c r="H140" s="92">
        <f t="shared" ca="1" si="44"/>
        <v>1.0537787913735299</v>
      </c>
      <c r="I140" s="14">
        <f t="shared" ca="1" si="55"/>
        <v>1.0014718300000001</v>
      </c>
      <c r="J140" s="13">
        <f t="shared" si="45"/>
        <v>4.4999999999999998E-2</v>
      </c>
      <c r="K140" s="29">
        <f t="shared" si="46"/>
        <v>44741</v>
      </c>
      <c r="L140" s="2">
        <f t="shared" si="47"/>
        <v>3</v>
      </c>
      <c r="M140" s="17">
        <f t="shared" si="48"/>
        <v>3</v>
      </c>
      <c r="N140" s="12">
        <f t="shared" ref="N140:N203" si="57">ROUND((J140+1)^(M140/252),9)</f>
        <v>1.000524148</v>
      </c>
      <c r="O140" s="12">
        <f t="shared" ref="O140:O203" ca="1" si="58">ROUND(I140*N140,9)</f>
        <v>1.0019967489999999</v>
      </c>
      <c r="P140" s="17">
        <f t="shared" si="49"/>
        <v>0</v>
      </c>
      <c r="Q140" s="14">
        <f t="shared" ref="Q140:Q203" ca="1" si="59">TRUNC(((O140-1)*C140),8)</f>
        <v>1.9967489899999999</v>
      </c>
      <c r="R140" s="20">
        <f t="shared" ref="R140:R203" si="60">IF($P140&gt;0,VLOOKUP($P140,$X$12:$AD$150,7),0)</f>
        <v>0</v>
      </c>
      <c r="S140" s="14">
        <f t="shared" si="50"/>
        <v>0</v>
      </c>
      <c r="T140" s="4" t="str">
        <f t="shared" si="51"/>
        <v>J=</v>
      </c>
      <c r="U140" s="29">
        <f t="shared" si="52"/>
        <v>44770</v>
      </c>
      <c r="V140" s="3"/>
      <c r="W140" s="4"/>
      <c r="X140" s="111"/>
      <c r="Y140" s="93"/>
      <c r="Z140" s="95"/>
      <c r="AA140" s="94"/>
      <c r="AB140" s="114"/>
      <c r="AC140" s="114"/>
      <c r="AD140" s="112"/>
      <c r="AE140" s="114"/>
      <c r="AF140" s="111"/>
      <c r="AG140" s="113"/>
      <c r="AH140" s="9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9">
        <f t="shared" si="53"/>
        <v>44747</v>
      </c>
      <c r="B141" s="90">
        <f t="shared" ca="1" si="54"/>
        <v>1002.663217</v>
      </c>
      <c r="C141" s="14">
        <f t="shared" ref="C141:C204" si="61">(C140-S140)</f>
        <v>1000</v>
      </c>
      <c r="D141" s="63">
        <f t="shared" ref="D141:D204" si="62">WORKDAY($A141,-3,$X$160:$X$544)</f>
        <v>44742</v>
      </c>
      <c r="E141" s="61">
        <f ca="1">IF(D141&lt;$B$1,VLOOKUP(D141,[1]DI!$A$4:$B$15000,2,FALSE),0)</f>
        <v>0.13150000000000001</v>
      </c>
      <c r="F141" s="14">
        <f t="shared" ref="F141:F204" ca="1" si="63">ROUND(1+ROUND(((1+E141)^(1/252))-1,8),16)</f>
        <v>1.0004903700000001</v>
      </c>
      <c r="G141" s="92">
        <f t="shared" ca="1" si="56"/>
        <v>1.05584727826152</v>
      </c>
      <c r="H141" s="92">
        <f t="shared" ref="H141:H204" ca="1" si="64">IF(P140&gt;0,G140,H140)</f>
        <v>1.0537787913735299</v>
      </c>
      <c r="I141" s="14">
        <f t="shared" ca="1" si="55"/>
        <v>1.00196292</v>
      </c>
      <c r="J141" s="13">
        <f t="shared" ref="J141:J204" si="65">J140</f>
        <v>4.4999999999999998E-2</v>
      </c>
      <c r="K141" s="29">
        <f t="shared" ref="K141:K204" si="66">IF(P140&gt;0,VLOOKUP(P140,X$12:AH$150,2),K140)</f>
        <v>44741</v>
      </c>
      <c r="L141" s="2">
        <f t="shared" ref="L141:L204" si="67">IF(A141&gt;K141,IF(NETWORKDAYS(K141,A141,$X$160:$X$544)-1=0,1,NETWORKDAYS(K141,A141,$X$160:$X$544)-1),0)</f>
        <v>4</v>
      </c>
      <c r="M141" s="17">
        <f t="shared" ref="M141:M204" si="68">IF(AND(L141=1,L140=1),1,IF(L141&gt;0,IF(L141=L140,L141+1,L141),0))</f>
        <v>4</v>
      </c>
      <c r="N141" s="12">
        <f t="shared" si="57"/>
        <v>1.000698925</v>
      </c>
      <c r="O141" s="12">
        <f t="shared" ca="1" si="58"/>
        <v>1.0026632170000001</v>
      </c>
      <c r="P141" s="17">
        <f t="shared" ref="P141:P204" si="69">IF(VLOOKUP(A141,Y$12:AF$150,8)=VLOOKUP(A140,Y$12:AF$150,8),0,VLOOKUP(A141,Y$12:AF$150,8))</f>
        <v>0</v>
      </c>
      <c r="Q141" s="14">
        <f t="shared" ca="1" si="59"/>
        <v>2.6632169999999999</v>
      </c>
      <c r="R141" s="20">
        <f t="shared" si="60"/>
        <v>0</v>
      </c>
      <c r="S141" s="14">
        <f t="shared" ref="S141:S204" si="70">IF(R141&gt;0,TRUNC(R141*C141,8),0)</f>
        <v>0</v>
      </c>
      <c r="T141" s="4" t="str">
        <f t="shared" ref="T141:T204" si="71">IF(P140&gt;0,VLOOKUP(P140,X$12:AH$150,10),T140)</f>
        <v>J=</v>
      </c>
      <c r="U141" s="29">
        <f t="shared" ref="U141:U204" si="72">IF(P140&gt;0,VLOOKUP(P140,X$12:AH$150,11),U140)</f>
        <v>44770</v>
      </c>
      <c r="V141" s="3"/>
      <c r="W141" s="4"/>
      <c r="X141" s="111"/>
      <c r="Y141" s="93"/>
      <c r="Z141" s="95"/>
      <c r="AA141" s="94"/>
      <c r="AB141" s="114"/>
      <c r="AC141" s="114"/>
      <c r="AD141" s="112"/>
      <c r="AE141" s="114"/>
      <c r="AF141" s="111"/>
      <c r="AG141" s="113"/>
      <c r="AH141" s="9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9">
        <f t="shared" ref="A142:A205" si="73">WORKDAY($A141,1,$X$166:$X$544)</f>
        <v>44748</v>
      </c>
      <c r="B142" s="90">
        <f t="shared" ref="B142:B205" ca="1" si="74">IF(A142&lt;=TODAY(),C142+Q142,IF(AND(A142&gt;TODAY(),A142&lt;=$B$1),IF(VLOOKUP(TODAY(),$A$10:$E$5000,4,FALSE)=0,"n.d",C142+Q142),"n.d"))</f>
        <v>1003.33013599</v>
      </c>
      <c r="C142" s="14">
        <f t="shared" si="61"/>
        <v>1000</v>
      </c>
      <c r="D142" s="63">
        <f t="shared" si="62"/>
        <v>44743</v>
      </c>
      <c r="E142" s="61">
        <f ca="1">IF(D142&lt;$B$1,VLOOKUP(D142,[1]DI!$A$4:$B$15000,2,FALSE),0)</f>
        <v>0.13150000000000001</v>
      </c>
      <c r="F142" s="14">
        <f t="shared" ca="1" si="63"/>
        <v>1.0004903700000001</v>
      </c>
      <c r="G142" s="92">
        <f t="shared" ca="1" si="56"/>
        <v>1.05636503409136</v>
      </c>
      <c r="H142" s="92">
        <f t="shared" ca="1" si="64"/>
        <v>1.0537787913735299</v>
      </c>
      <c r="I142" s="14">
        <f t="shared" ref="I142:I205" ca="1" si="75">ROUND(G142/H142,8)</f>
        <v>1.0024542599999999</v>
      </c>
      <c r="J142" s="13">
        <f t="shared" si="65"/>
        <v>4.4999999999999998E-2</v>
      </c>
      <c r="K142" s="29">
        <f t="shared" si="66"/>
        <v>44741</v>
      </c>
      <c r="L142" s="2">
        <f t="shared" si="67"/>
        <v>5</v>
      </c>
      <c r="M142" s="17">
        <f t="shared" si="68"/>
        <v>5</v>
      </c>
      <c r="N142" s="12">
        <f t="shared" si="57"/>
        <v>1.0008737320000001</v>
      </c>
      <c r="O142" s="12">
        <f t="shared" ca="1" si="58"/>
        <v>1.003330136</v>
      </c>
      <c r="P142" s="17">
        <f t="shared" si="69"/>
        <v>0</v>
      </c>
      <c r="Q142" s="14">
        <f t="shared" ca="1" si="59"/>
        <v>3.33013599</v>
      </c>
      <c r="R142" s="20">
        <f t="shared" si="60"/>
        <v>0</v>
      </c>
      <c r="S142" s="14">
        <f t="shared" si="70"/>
        <v>0</v>
      </c>
      <c r="T142" s="4" t="str">
        <f t="shared" si="71"/>
        <v>J=</v>
      </c>
      <c r="U142" s="29">
        <f t="shared" si="72"/>
        <v>44770</v>
      </c>
      <c r="V142" s="3"/>
      <c r="W142" s="3"/>
      <c r="X142" s="111"/>
      <c r="Y142" s="93"/>
      <c r="Z142" s="95"/>
      <c r="AA142" s="94"/>
      <c r="AB142" s="114"/>
      <c r="AC142" s="114"/>
      <c r="AD142" s="112"/>
      <c r="AE142" s="114"/>
      <c r="AF142" s="111"/>
      <c r="AG142" s="113"/>
      <c r="AH142" s="9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9">
        <f t="shared" si="73"/>
        <v>44749</v>
      </c>
      <c r="B143" s="90">
        <f t="shared" ca="1" si="74"/>
        <v>1003.997489</v>
      </c>
      <c r="C143" s="14">
        <f t="shared" si="61"/>
        <v>1000</v>
      </c>
      <c r="D143" s="63">
        <f t="shared" si="62"/>
        <v>44746</v>
      </c>
      <c r="E143" s="61">
        <f ca="1">IF(D143&lt;$B$1,VLOOKUP(D143,[1]DI!$A$4:$B$15000,2,FALSE),0)</f>
        <v>0.13150000000000001</v>
      </c>
      <c r="F143" s="14">
        <f t="shared" ca="1" si="63"/>
        <v>1.0004903700000001</v>
      </c>
      <c r="G143" s="92">
        <f t="shared" ca="1" si="56"/>
        <v>1.05688304381313</v>
      </c>
      <c r="H143" s="92">
        <f t="shared" ca="1" si="64"/>
        <v>1.0537787913735299</v>
      </c>
      <c r="I143" s="14">
        <f t="shared" ca="1" si="75"/>
        <v>1.00294583</v>
      </c>
      <c r="J143" s="13">
        <f t="shared" si="65"/>
        <v>4.4999999999999998E-2</v>
      </c>
      <c r="K143" s="29">
        <f t="shared" si="66"/>
        <v>44741</v>
      </c>
      <c r="L143" s="2">
        <f t="shared" si="67"/>
        <v>6</v>
      </c>
      <c r="M143" s="17">
        <f t="shared" si="68"/>
        <v>6</v>
      </c>
      <c r="N143" s="12">
        <f t="shared" si="57"/>
        <v>1.00104857</v>
      </c>
      <c r="O143" s="12">
        <f t="shared" ca="1" si="58"/>
        <v>1.0039974890000001</v>
      </c>
      <c r="P143" s="17">
        <f t="shared" si="69"/>
        <v>0</v>
      </c>
      <c r="Q143" s="14">
        <f t="shared" ca="1" si="59"/>
        <v>3.9974889999999998</v>
      </c>
      <c r="R143" s="20">
        <f t="shared" si="60"/>
        <v>0</v>
      </c>
      <c r="S143" s="14">
        <f t="shared" si="70"/>
        <v>0</v>
      </c>
      <c r="T143" s="4" t="str">
        <f t="shared" si="71"/>
        <v>J=</v>
      </c>
      <c r="U143" s="29">
        <f t="shared" si="72"/>
        <v>44770</v>
      </c>
      <c r="V143" s="3"/>
      <c r="W143" s="3"/>
      <c r="X143" s="111"/>
      <c r="Y143" s="93"/>
      <c r="Z143" s="95"/>
      <c r="AA143" s="94"/>
      <c r="AB143" s="114"/>
      <c r="AC143" s="114"/>
      <c r="AD143" s="112"/>
      <c r="AE143" s="114"/>
      <c r="AF143" s="111"/>
      <c r="AG143" s="113"/>
      <c r="AH143" s="9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9">
        <f t="shared" si="73"/>
        <v>44750</v>
      </c>
      <c r="B144" s="90">
        <f t="shared" ca="1" si="74"/>
        <v>1004.66528499</v>
      </c>
      <c r="C144" s="14">
        <f t="shared" si="61"/>
        <v>1000</v>
      </c>
      <c r="D144" s="63">
        <f t="shared" si="62"/>
        <v>44747</v>
      </c>
      <c r="E144" s="61">
        <f ca="1">IF(D144&lt;$B$1,VLOOKUP(D144,[1]DI!$A$4:$B$15000,2,FALSE),0)</f>
        <v>0.13150000000000001</v>
      </c>
      <c r="F144" s="14">
        <f t="shared" ca="1" si="63"/>
        <v>1.0004903700000001</v>
      </c>
      <c r="G144" s="92">
        <f t="shared" ref="G144:G207" ca="1" si="76">ROUND(F143*G143,16)</f>
        <v>1.05740130755132</v>
      </c>
      <c r="H144" s="92">
        <f t="shared" ca="1" si="64"/>
        <v>1.0537787913735299</v>
      </c>
      <c r="I144" s="14">
        <f t="shared" ca="1" si="75"/>
        <v>1.00343764</v>
      </c>
      <c r="J144" s="13">
        <f t="shared" si="65"/>
        <v>4.4999999999999998E-2</v>
      </c>
      <c r="K144" s="29">
        <f t="shared" si="66"/>
        <v>44741</v>
      </c>
      <c r="L144" s="2">
        <f t="shared" si="67"/>
        <v>7</v>
      </c>
      <c r="M144" s="17">
        <f t="shared" si="68"/>
        <v>7</v>
      </c>
      <c r="N144" s="12">
        <f t="shared" si="57"/>
        <v>1.0012234390000001</v>
      </c>
      <c r="O144" s="12">
        <f t="shared" ca="1" si="58"/>
        <v>1.004665285</v>
      </c>
      <c r="P144" s="17">
        <f t="shared" si="69"/>
        <v>0</v>
      </c>
      <c r="Q144" s="14">
        <f t="shared" ca="1" si="59"/>
        <v>4.66528499</v>
      </c>
      <c r="R144" s="20">
        <f t="shared" si="60"/>
        <v>0</v>
      </c>
      <c r="S144" s="14">
        <f t="shared" si="70"/>
        <v>0</v>
      </c>
      <c r="T144" s="4" t="str">
        <f t="shared" si="71"/>
        <v>J=</v>
      </c>
      <c r="U144" s="29">
        <f t="shared" si="72"/>
        <v>44770</v>
      </c>
      <c r="V144" s="3"/>
      <c r="W144" s="3"/>
      <c r="X144" s="111"/>
      <c r="Y144" s="93"/>
      <c r="Z144" s="95"/>
      <c r="AA144" s="94"/>
      <c r="AB144" s="114"/>
      <c r="AC144" s="114"/>
      <c r="AD144" s="112"/>
      <c r="AE144" s="114"/>
      <c r="AF144" s="111"/>
      <c r="AG144" s="113"/>
      <c r="AH144" s="9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9">
        <f t="shared" si="73"/>
        <v>44753</v>
      </c>
      <c r="B145" s="90">
        <f t="shared" ca="1" si="74"/>
        <v>1005.33353299</v>
      </c>
      <c r="C145" s="14">
        <f t="shared" si="61"/>
        <v>1000</v>
      </c>
      <c r="D145" s="63">
        <f t="shared" si="62"/>
        <v>44748</v>
      </c>
      <c r="E145" s="61">
        <f ca="1">IF(D145&lt;$B$1,VLOOKUP(D145,[1]DI!$A$4:$B$15000,2,FALSE),0)</f>
        <v>0.13150000000000001</v>
      </c>
      <c r="F145" s="14">
        <f t="shared" ca="1" si="63"/>
        <v>1.0004903700000001</v>
      </c>
      <c r="G145" s="92">
        <f t="shared" ca="1" si="76"/>
        <v>1.0579198254305</v>
      </c>
      <c r="H145" s="92">
        <f t="shared" ca="1" si="64"/>
        <v>1.0537787913735299</v>
      </c>
      <c r="I145" s="14">
        <f t="shared" ca="1" si="75"/>
        <v>1.0039297</v>
      </c>
      <c r="J145" s="13">
        <f t="shared" si="65"/>
        <v>4.4999999999999998E-2</v>
      </c>
      <c r="K145" s="29">
        <f t="shared" si="66"/>
        <v>44741</v>
      </c>
      <c r="L145" s="2">
        <f t="shared" si="67"/>
        <v>8</v>
      </c>
      <c r="M145" s="17">
        <f t="shared" si="68"/>
        <v>8</v>
      </c>
      <c r="N145" s="12">
        <f t="shared" si="57"/>
        <v>1.001398338</v>
      </c>
      <c r="O145" s="12">
        <f t="shared" ca="1" si="58"/>
        <v>1.0053335329999999</v>
      </c>
      <c r="P145" s="17">
        <f t="shared" si="69"/>
        <v>0</v>
      </c>
      <c r="Q145" s="14">
        <f t="shared" ca="1" si="59"/>
        <v>5.3335329900000001</v>
      </c>
      <c r="R145" s="20">
        <f t="shared" si="60"/>
        <v>0</v>
      </c>
      <c r="S145" s="14">
        <f t="shared" si="70"/>
        <v>0</v>
      </c>
      <c r="T145" s="4" t="str">
        <f t="shared" si="71"/>
        <v>J=</v>
      </c>
      <c r="U145" s="29">
        <f t="shared" si="72"/>
        <v>44770</v>
      </c>
      <c r="V145" s="3"/>
      <c r="W145" s="3"/>
      <c r="X145" s="111"/>
      <c r="Y145" s="93"/>
      <c r="Z145" s="95"/>
      <c r="AA145" s="94"/>
      <c r="AB145" s="114"/>
      <c r="AC145" s="114"/>
      <c r="AD145" s="112"/>
      <c r="AE145" s="114"/>
      <c r="AF145" s="111"/>
      <c r="AG145" s="113"/>
      <c r="AH145" s="9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9">
        <f t="shared" si="73"/>
        <v>44754</v>
      </c>
      <c r="B146" s="90">
        <f t="shared" ca="1" si="74"/>
        <v>1006.002225</v>
      </c>
      <c r="C146" s="14">
        <f t="shared" si="61"/>
        <v>1000</v>
      </c>
      <c r="D146" s="63">
        <f t="shared" si="62"/>
        <v>44749</v>
      </c>
      <c r="E146" s="61">
        <f ca="1">IF(D146&lt;$B$1,VLOOKUP(D146,[1]DI!$A$4:$B$15000,2,FALSE),0)</f>
        <v>0.13150000000000001</v>
      </c>
      <c r="F146" s="14">
        <f t="shared" ca="1" si="63"/>
        <v>1.0004903700000001</v>
      </c>
      <c r="G146" s="92">
        <f t="shared" ca="1" si="76"/>
        <v>1.0584385975752999</v>
      </c>
      <c r="H146" s="92">
        <f t="shared" ca="1" si="64"/>
        <v>1.0537787913735299</v>
      </c>
      <c r="I146" s="14">
        <f t="shared" ca="1" si="75"/>
        <v>1.0044219999999999</v>
      </c>
      <c r="J146" s="13">
        <f t="shared" si="65"/>
        <v>4.4999999999999998E-2</v>
      </c>
      <c r="K146" s="29">
        <f t="shared" si="66"/>
        <v>44741</v>
      </c>
      <c r="L146" s="2">
        <f t="shared" si="67"/>
        <v>9</v>
      </c>
      <c r="M146" s="17">
        <f t="shared" si="68"/>
        <v>9</v>
      </c>
      <c r="N146" s="12">
        <f t="shared" si="57"/>
        <v>1.001573268</v>
      </c>
      <c r="O146" s="12">
        <f t="shared" ca="1" si="58"/>
        <v>1.006002225</v>
      </c>
      <c r="P146" s="17">
        <f t="shared" si="69"/>
        <v>0</v>
      </c>
      <c r="Q146" s="14">
        <f t="shared" ca="1" si="59"/>
        <v>6.0022250000000001</v>
      </c>
      <c r="R146" s="20">
        <f t="shared" si="60"/>
        <v>0</v>
      </c>
      <c r="S146" s="14">
        <f t="shared" si="70"/>
        <v>0</v>
      </c>
      <c r="T146" s="4" t="str">
        <f t="shared" si="71"/>
        <v>J=</v>
      </c>
      <c r="U146" s="29">
        <f t="shared" si="72"/>
        <v>44770</v>
      </c>
      <c r="V146" s="3"/>
      <c r="W146" s="3"/>
      <c r="X146" s="111"/>
      <c r="Y146" s="93"/>
      <c r="Z146" s="95"/>
      <c r="AA146" s="94"/>
      <c r="AB146" s="114"/>
      <c r="AC146" s="114"/>
      <c r="AD146" s="112"/>
      <c r="AE146" s="114"/>
      <c r="AF146" s="111"/>
      <c r="AG146" s="113"/>
      <c r="AH146" s="9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9">
        <f t="shared" si="73"/>
        <v>44755</v>
      </c>
      <c r="B147" s="90">
        <f t="shared" ca="1" si="74"/>
        <v>1006.67134999</v>
      </c>
      <c r="C147" s="14">
        <f t="shared" si="61"/>
        <v>1000</v>
      </c>
      <c r="D147" s="63">
        <f t="shared" si="62"/>
        <v>44750</v>
      </c>
      <c r="E147" s="61">
        <f ca="1">IF(D147&lt;$B$1,VLOOKUP(D147,[1]DI!$A$4:$B$15000,2,FALSE),0)</f>
        <v>0.13150000000000001</v>
      </c>
      <c r="F147" s="14">
        <f t="shared" ca="1" si="63"/>
        <v>1.0004903700000001</v>
      </c>
      <c r="G147" s="92">
        <f t="shared" ca="1" si="76"/>
        <v>1.05895762411039</v>
      </c>
      <c r="H147" s="92">
        <f t="shared" ca="1" si="64"/>
        <v>1.0537787913735299</v>
      </c>
      <c r="I147" s="14">
        <f t="shared" ca="1" si="75"/>
        <v>1.00491453</v>
      </c>
      <c r="J147" s="13">
        <f t="shared" si="65"/>
        <v>4.4999999999999998E-2</v>
      </c>
      <c r="K147" s="29">
        <f t="shared" si="66"/>
        <v>44741</v>
      </c>
      <c r="L147" s="2">
        <f t="shared" si="67"/>
        <v>10</v>
      </c>
      <c r="M147" s="17">
        <f t="shared" si="68"/>
        <v>10</v>
      </c>
      <c r="N147" s="12">
        <f t="shared" si="57"/>
        <v>1.0017482280000001</v>
      </c>
      <c r="O147" s="12">
        <f t="shared" ca="1" si="58"/>
        <v>1.00667135</v>
      </c>
      <c r="P147" s="17">
        <f t="shared" si="69"/>
        <v>0</v>
      </c>
      <c r="Q147" s="14">
        <f t="shared" ca="1" si="59"/>
        <v>6.6713499900000004</v>
      </c>
      <c r="R147" s="20">
        <f t="shared" si="60"/>
        <v>0</v>
      </c>
      <c r="S147" s="14">
        <f t="shared" si="70"/>
        <v>0</v>
      </c>
      <c r="T147" s="4" t="str">
        <f t="shared" si="71"/>
        <v>J=</v>
      </c>
      <c r="U147" s="29">
        <f t="shared" si="72"/>
        <v>44770</v>
      </c>
      <c r="V147" s="3"/>
      <c r="W147" s="3"/>
      <c r="X147" s="111"/>
      <c r="Y147" s="93"/>
      <c r="Z147" s="95"/>
      <c r="AA147" s="94"/>
      <c r="AB147" s="114"/>
      <c r="AC147" s="114"/>
      <c r="AD147" s="112"/>
      <c r="AE147" s="114"/>
      <c r="AF147" s="111"/>
      <c r="AG147" s="113"/>
      <c r="AH147" s="9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9">
        <f t="shared" si="73"/>
        <v>44756</v>
      </c>
      <c r="B148" s="90">
        <f t="shared" ca="1" si="74"/>
        <v>1007.340928</v>
      </c>
      <c r="C148" s="14">
        <f t="shared" si="61"/>
        <v>1000</v>
      </c>
      <c r="D148" s="63">
        <f t="shared" si="62"/>
        <v>44753</v>
      </c>
      <c r="E148" s="61">
        <f ca="1">IF(D148&lt;$B$1,VLOOKUP(D148,[1]DI!$A$4:$B$15000,2,FALSE),0)</f>
        <v>0.13150000000000001</v>
      </c>
      <c r="F148" s="14">
        <f t="shared" ca="1" si="63"/>
        <v>1.0004903700000001</v>
      </c>
      <c r="G148" s="92">
        <f t="shared" ca="1" si="76"/>
        <v>1.0594769051605299</v>
      </c>
      <c r="H148" s="92">
        <f t="shared" ca="1" si="64"/>
        <v>1.0537787913735299</v>
      </c>
      <c r="I148" s="14">
        <f t="shared" ca="1" si="75"/>
        <v>1.0054073100000001</v>
      </c>
      <c r="J148" s="13">
        <f t="shared" si="65"/>
        <v>4.4999999999999998E-2</v>
      </c>
      <c r="K148" s="29">
        <f t="shared" si="66"/>
        <v>44741</v>
      </c>
      <c r="L148" s="2">
        <f t="shared" si="67"/>
        <v>11</v>
      </c>
      <c r="M148" s="17">
        <f t="shared" si="68"/>
        <v>11</v>
      </c>
      <c r="N148" s="12">
        <f t="shared" si="57"/>
        <v>1.001923219</v>
      </c>
      <c r="O148" s="12">
        <f t="shared" ca="1" si="58"/>
        <v>1.0073409280000001</v>
      </c>
      <c r="P148" s="17">
        <f t="shared" si="69"/>
        <v>0</v>
      </c>
      <c r="Q148" s="14">
        <f t="shared" ca="1" si="59"/>
        <v>7.3409279999999999</v>
      </c>
      <c r="R148" s="20">
        <f t="shared" si="60"/>
        <v>0</v>
      </c>
      <c r="S148" s="14">
        <f t="shared" si="70"/>
        <v>0</v>
      </c>
      <c r="T148" s="4" t="str">
        <f t="shared" si="71"/>
        <v>J=</v>
      </c>
      <c r="U148" s="29">
        <f t="shared" si="72"/>
        <v>44770</v>
      </c>
      <c r="V148" s="3"/>
      <c r="W148" s="3"/>
      <c r="X148" s="111"/>
      <c r="Y148" s="93"/>
      <c r="Z148" s="95"/>
      <c r="AA148" s="94"/>
      <c r="AB148" s="114"/>
      <c r="AC148" s="114"/>
      <c r="AD148" s="112"/>
      <c r="AE148" s="114"/>
      <c r="AF148" s="111"/>
      <c r="AG148" s="113"/>
      <c r="AH148" s="9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9">
        <f t="shared" si="73"/>
        <v>44757</v>
      </c>
      <c r="B149" s="90">
        <f t="shared" ca="1" si="74"/>
        <v>1008.01096</v>
      </c>
      <c r="C149" s="14">
        <f t="shared" si="61"/>
        <v>1000</v>
      </c>
      <c r="D149" s="63">
        <f t="shared" si="62"/>
        <v>44754</v>
      </c>
      <c r="E149" s="61">
        <f ca="1">IF(D149&lt;$B$1,VLOOKUP(D149,[1]DI!$A$4:$B$15000,2,FALSE),0)</f>
        <v>0.13150000000000001</v>
      </c>
      <c r="F149" s="14">
        <f t="shared" ca="1" si="63"/>
        <v>1.0004903700000001</v>
      </c>
      <c r="G149" s="92">
        <f t="shared" ca="1" si="76"/>
        <v>1.05999644085051</v>
      </c>
      <c r="H149" s="92">
        <f t="shared" ca="1" si="64"/>
        <v>1.0537787913735299</v>
      </c>
      <c r="I149" s="14">
        <f t="shared" ca="1" si="75"/>
        <v>1.0059003399999999</v>
      </c>
      <c r="J149" s="13">
        <f t="shared" si="65"/>
        <v>4.4999999999999998E-2</v>
      </c>
      <c r="K149" s="29">
        <f t="shared" si="66"/>
        <v>44741</v>
      </c>
      <c r="L149" s="2">
        <f t="shared" si="67"/>
        <v>12</v>
      </c>
      <c r="M149" s="17">
        <f t="shared" si="68"/>
        <v>12</v>
      </c>
      <c r="N149" s="12">
        <f t="shared" si="57"/>
        <v>1.00209824</v>
      </c>
      <c r="O149" s="12">
        <f t="shared" ca="1" si="58"/>
        <v>1.00801096</v>
      </c>
      <c r="P149" s="17">
        <f t="shared" si="69"/>
        <v>0</v>
      </c>
      <c r="Q149" s="14">
        <f t="shared" ca="1" si="59"/>
        <v>8.0109600000000007</v>
      </c>
      <c r="R149" s="20">
        <f t="shared" si="60"/>
        <v>0</v>
      </c>
      <c r="S149" s="14">
        <f t="shared" si="70"/>
        <v>0</v>
      </c>
      <c r="T149" s="4" t="str">
        <f t="shared" si="71"/>
        <v>J=</v>
      </c>
      <c r="U149" s="29">
        <f t="shared" si="72"/>
        <v>44770</v>
      </c>
      <c r="V149" s="3"/>
      <c r="W149" s="3"/>
      <c r="X149" s="111"/>
      <c r="Y149" s="93"/>
      <c r="Z149" s="95"/>
      <c r="AA149" s="94"/>
      <c r="AB149" s="114"/>
      <c r="AC149" s="114"/>
      <c r="AD149" s="112"/>
      <c r="AE149" s="114"/>
      <c r="AF149" s="111"/>
      <c r="AG149" s="113"/>
      <c r="AH149" s="9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9">
        <f t="shared" si="73"/>
        <v>44760</v>
      </c>
      <c r="B150" s="90">
        <f t="shared" ca="1" si="74"/>
        <v>1008.68142699</v>
      </c>
      <c r="C150" s="14">
        <f t="shared" si="61"/>
        <v>1000</v>
      </c>
      <c r="D150" s="63">
        <f t="shared" si="62"/>
        <v>44755</v>
      </c>
      <c r="E150" s="61">
        <f ca="1">IF(D150&lt;$B$1,VLOOKUP(D150,[1]DI!$A$4:$B$15000,2,FALSE),0)</f>
        <v>0.13150000000000001</v>
      </c>
      <c r="F150" s="14">
        <f t="shared" ca="1" si="63"/>
        <v>1.0004903700000001</v>
      </c>
      <c r="G150" s="92">
        <f t="shared" ca="1" si="76"/>
        <v>1.0605162313052101</v>
      </c>
      <c r="H150" s="92">
        <f t="shared" ca="1" si="64"/>
        <v>1.0537787913735299</v>
      </c>
      <c r="I150" s="14">
        <f t="shared" ca="1" si="75"/>
        <v>1.0063936</v>
      </c>
      <c r="J150" s="13">
        <f t="shared" si="65"/>
        <v>4.4999999999999998E-2</v>
      </c>
      <c r="K150" s="29">
        <f t="shared" si="66"/>
        <v>44741</v>
      </c>
      <c r="L150" s="2">
        <f t="shared" si="67"/>
        <v>13</v>
      </c>
      <c r="M150" s="17">
        <f t="shared" si="68"/>
        <v>13</v>
      </c>
      <c r="N150" s="12">
        <f t="shared" si="57"/>
        <v>1.0022732919999999</v>
      </c>
      <c r="O150" s="12">
        <f t="shared" ca="1" si="58"/>
        <v>1.008681427</v>
      </c>
      <c r="P150" s="17">
        <f t="shared" si="69"/>
        <v>0</v>
      </c>
      <c r="Q150" s="14">
        <f t="shared" ca="1" si="59"/>
        <v>8.6814269900000003</v>
      </c>
      <c r="R150" s="20">
        <f t="shared" si="60"/>
        <v>0</v>
      </c>
      <c r="S150" s="14">
        <f t="shared" si="70"/>
        <v>0</v>
      </c>
      <c r="T150" s="4" t="str">
        <f t="shared" si="71"/>
        <v>J=</v>
      </c>
      <c r="U150" s="29">
        <f t="shared" si="72"/>
        <v>44770</v>
      </c>
      <c r="V150" s="3"/>
      <c r="W150" s="3"/>
      <c r="X150" s="111"/>
      <c r="Y150" s="93"/>
      <c r="Z150" s="95"/>
      <c r="AA150" s="94"/>
      <c r="AB150" s="114"/>
      <c r="AC150" s="114"/>
      <c r="AD150" s="112"/>
      <c r="AE150" s="114"/>
      <c r="AF150" s="111"/>
      <c r="AG150" s="113"/>
      <c r="AH150" s="9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9">
        <f t="shared" si="73"/>
        <v>44761</v>
      </c>
      <c r="B151" s="90">
        <f t="shared" ca="1" si="74"/>
        <v>1009.352347</v>
      </c>
      <c r="C151" s="14">
        <f t="shared" si="61"/>
        <v>1000</v>
      </c>
      <c r="D151" s="63">
        <f t="shared" si="62"/>
        <v>44756</v>
      </c>
      <c r="E151" s="61">
        <f ca="1">IF(D151&lt;$B$1,VLOOKUP(D151,[1]DI!$A$4:$B$15000,2,FALSE),0)</f>
        <v>0.13150000000000001</v>
      </c>
      <c r="F151" s="14">
        <f t="shared" ca="1" si="63"/>
        <v>1.0004903700000001</v>
      </c>
      <c r="G151" s="92">
        <f t="shared" ca="1" si="76"/>
        <v>1.06103627664956</v>
      </c>
      <c r="H151" s="92">
        <f t="shared" ca="1" si="64"/>
        <v>1.0537787913735299</v>
      </c>
      <c r="I151" s="14">
        <f t="shared" ca="1" si="75"/>
        <v>1.0068871100000001</v>
      </c>
      <c r="J151" s="13">
        <f t="shared" si="65"/>
        <v>4.4999999999999998E-2</v>
      </c>
      <c r="K151" s="29">
        <f t="shared" si="66"/>
        <v>44741</v>
      </c>
      <c r="L151" s="2">
        <f t="shared" si="67"/>
        <v>14</v>
      </c>
      <c r="M151" s="17">
        <f t="shared" si="68"/>
        <v>14</v>
      </c>
      <c r="N151" s="12">
        <f t="shared" si="57"/>
        <v>1.0024483749999999</v>
      </c>
      <c r="O151" s="12">
        <f t="shared" ca="1" si="58"/>
        <v>1.0093523470000001</v>
      </c>
      <c r="P151" s="17">
        <f t="shared" si="69"/>
        <v>0</v>
      </c>
      <c r="Q151" s="14">
        <f t="shared" ca="1" si="59"/>
        <v>9.352347</v>
      </c>
      <c r="R151" s="20">
        <f t="shared" si="60"/>
        <v>0</v>
      </c>
      <c r="S151" s="14">
        <f t="shared" si="70"/>
        <v>0</v>
      </c>
      <c r="T151" s="4" t="str">
        <f t="shared" si="71"/>
        <v>J=</v>
      </c>
      <c r="U151" s="29">
        <f t="shared" si="72"/>
        <v>44770</v>
      </c>
      <c r="V151" s="3"/>
      <c r="W151" s="3"/>
      <c r="X151" s="111"/>
      <c r="Y151" s="93"/>
      <c r="Z151" s="95"/>
      <c r="AA151" s="94"/>
      <c r="AB151" s="114"/>
      <c r="AC151" s="114"/>
      <c r="AD151" s="112"/>
      <c r="AE151" s="114"/>
      <c r="AF151" s="111"/>
      <c r="AG151" s="113"/>
      <c r="AH151" s="9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9">
        <f t="shared" si="73"/>
        <v>44762</v>
      </c>
      <c r="B152" s="90">
        <f t="shared" ca="1" si="74"/>
        <v>1010.023702</v>
      </c>
      <c r="C152" s="14">
        <f t="shared" si="61"/>
        <v>1000</v>
      </c>
      <c r="D152" s="63">
        <f t="shared" si="62"/>
        <v>44757</v>
      </c>
      <c r="E152" s="61">
        <f ca="1">IF(D152&lt;$B$1,VLOOKUP(D152,[1]DI!$A$4:$B$15000,2,FALSE),0)</f>
        <v>0.13150000000000001</v>
      </c>
      <c r="F152" s="14">
        <f t="shared" ca="1" si="63"/>
        <v>1.0004903700000001</v>
      </c>
      <c r="G152" s="92">
        <f t="shared" ca="1" si="76"/>
        <v>1.06155657700854</v>
      </c>
      <c r="H152" s="92">
        <f t="shared" ca="1" si="64"/>
        <v>1.0537787913735299</v>
      </c>
      <c r="I152" s="14">
        <f t="shared" ca="1" si="75"/>
        <v>1.0073808500000001</v>
      </c>
      <c r="J152" s="13">
        <f t="shared" si="65"/>
        <v>4.4999999999999998E-2</v>
      </c>
      <c r="K152" s="29">
        <f t="shared" si="66"/>
        <v>44741</v>
      </c>
      <c r="L152" s="2">
        <f t="shared" si="67"/>
        <v>15</v>
      </c>
      <c r="M152" s="17">
        <f t="shared" si="68"/>
        <v>15</v>
      </c>
      <c r="N152" s="12">
        <f t="shared" si="57"/>
        <v>1.002623488</v>
      </c>
      <c r="O152" s="12">
        <f t="shared" ca="1" si="58"/>
        <v>1.010023702</v>
      </c>
      <c r="P152" s="17">
        <f t="shared" si="69"/>
        <v>0</v>
      </c>
      <c r="Q152" s="14">
        <f t="shared" ca="1" si="59"/>
        <v>10.023702</v>
      </c>
      <c r="R152" s="20">
        <f t="shared" si="60"/>
        <v>0</v>
      </c>
      <c r="S152" s="14">
        <f t="shared" si="70"/>
        <v>0</v>
      </c>
      <c r="T152" s="4" t="str">
        <f t="shared" si="71"/>
        <v>J=</v>
      </c>
      <c r="U152" s="29">
        <f t="shared" si="72"/>
        <v>44770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9">
        <f t="shared" si="73"/>
        <v>44763</v>
      </c>
      <c r="B153" s="90">
        <f t="shared" ca="1" si="74"/>
        <v>1010.695511</v>
      </c>
      <c r="C153" s="14">
        <f t="shared" si="61"/>
        <v>1000</v>
      </c>
      <c r="D153" s="63">
        <f t="shared" si="62"/>
        <v>44760</v>
      </c>
      <c r="E153" s="61">
        <f ca="1">IF(D153&lt;$B$1,VLOOKUP(D153,[1]DI!$A$4:$B$15000,2,FALSE),0)</f>
        <v>0.13150000000000001</v>
      </c>
      <c r="F153" s="14">
        <f t="shared" ca="1" si="63"/>
        <v>1.0004903700000001</v>
      </c>
      <c r="G153" s="92">
        <f t="shared" ca="1" si="76"/>
        <v>1.06207713250721</v>
      </c>
      <c r="H153" s="92">
        <f t="shared" ca="1" si="64"/>
        <v>1.0537787913735299</v>
      </c>
      <c r="I153" s="14">
        <f t="shared" ca="1" si="75"/>
        <v>1.0078748399999999</v>
      </c>
      <c r="J153" s="13">
        <f t="shared" si="65"/>
        <v>4.4999999999999998E-2</v>
      </c>
      <c r="K153" s="29">
        <f t="shared" si="66"/>
        <v>44741</v>
      </c>
      <c r="L153" s="2">
        <f t="shared" si="67"/>
        <v>16</v>
      </c>
      <c r="M153" s="17">
        <f t="shared" si="68"/>
        <v>16</v>
      </c>
      <c r="N153" s="12">
        <f t="shared" si="57"/>
        <v>1.002798632</v>
      </c>
      <c r="O153" s="12">
        <f t="shared" ca="1" si="58"/>
        <v>1.010695511</v>
      </c>
      <c r="P153" s="17">
        <f t="shared" si="69"/>
        <v>0</v>
      </c>
      <c r="Q153" s="14">
        <f t="shared" ca="1" si="59"/>
        <v>10.695511</v>
      </c>
      <c r="R153" s="20">
        <f t="shared" si="60"/>
        <v>0</v>
      </c>
      <c r="S153" s="14">
        <f t="shared" si="70"/>
        <v>0</v>
      </c>
      <c r="T153" s="4" t="str">
        <f t="shared" si="71"/>
        <v>J=</v>
      </c>
      <c r="U153" s="29">
        <f t="shared" si="72"/>
        <v>44770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9">
        <f t="shared" si="73"/>
        <v>44764</v>
      </c>
      <c r="B154" s="90">
        <f t="shared" ca="1" si="74"/>
        <v>1011.367764</v>
      </c>
      <c r="C154" s="14">
        <f t="shared" si="61"/>
        <v>1000</v>
      </c>
      <c r="D154" s="63">
        <f t="shared" si="62"/>
        <v>44761</v>
      </c>
      <c r="E154" s="61">
        <f ca="1">IF(D154&lt;$B$1,VLOOKUP(D154,[1]DI!$A$4:$B$15000,2,FALSE),0)</f>
        <v>0.13150000000000001</v>
      </c>
      <c r="F154" s="14">
        <f t="shared" ca="1" si="63"/>
        <v>1.0004903700000001</v>
      </c>
      <c r="G154" s="92">
        <f t="shared" ca="1" si="76"/>
        <v>1.06259794327068</v>
      </c>
      <c r="H154" s="92">
        <f t="shared" ca="1" si="64"/>
        <v>1.0537787913735299</v>
      </c>
      <c r="I154" s="14">
        <f t="shared" ca="1" si="75"/>
        <v>1.0083690700000001</v>
      </c>
      <c r="J154" s="13">
        <f t="shared" si="65"/>
        <v>4.4999999999999998E-2</v>
      </c>
      <c r="K154" s="29">
        <f t="shared" si="66"/>
        <v>44741</v>
      </c>
      <c r="L154" s="2">
        <f t="shared" si="67"/>
        <v>17</v>
      </c>
      <c r="M154" s="17">
        <f t="shared" si="68"/>
        <v>17</v>
      </c>
      <c r="N154" s="12">
        <f t="shared" si="57"/>
        <v>1.002973806</v>
      </c>
      <c r="O154" s="12">
        <f t="shared" ca="1" si="58"/>
        <v>1.0113677640000001</v>
      </c>
      <c r="P154" s="17">
        <f t="shared" si="69"/>
        <v>0</v>
      </c>
      <c r="Q154" s="14">
        <f t="shared" ca="1" si="59"/>
        <v>11.367763999999999</v>
      </c>
      <c r="R154" s="20">
        <f t="shared" si="60"/>
        <v>0</v>
      </c>
      <c r="S154" s="14">
        <f t="shared" si="70"/>
        <v>0</v>
      </c>
      <c r="T154" s="4" t="str">
        <f t="shared" si="71"/>
        <v>J=</v>
      </c>
      <c r="U154" s="29">
        <f t="shared" si="72"/>
        <v>44770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9">
        <f t="shared" si="73"/>
        <v>44767</v>
      </c>
      <c r="B155" s="90">
        <f t="shared" ca="1" si="74"/>
        <v>1012.040472</v>
      </c>
      <c r="C155" s="14">
        <f t="shared" si="61"/>
        <v>1000</v>
      </c>
      <c r="D155" s="63">
        <f t="shared" si="62"/>
        <v>44762</v>
      </c>
      <c r="E155" s="61">
        <f ca="1">IF(D155&lt;$B$1,VLOOKUP(D155,[1]DI!$A$4:$B$15000,2,FALSE),0)</f>
        <v>0.13150000000000001</v>
      </c>
      <c r="F155" s="14">
        <f t="shared" ca="1" si="63"/>
        <v>1.0004903700000001</v>
      </c>
      <c r="G155" s="92">
        <f t="shared" ca="1" si="76"/>
        <v>1.0631190094241201</v>
      </c>
      <c r="H155" s="92">
        <f t="shared" ca="1" si="64"/>
        <v>1.0537787913735299</v>
      </c>
      <c r="I155" s="14">
        <f t="shared" ca="1" si="75"/>
        <v>1.0088635500000001</v>
      </c>
      <c r="J155" s="13">
        <f t="shared" si="65"/>
        <v>4.4999999999999998E-2</v>
      </c>
      <c r="K155" s="29">
        <f t="shared" si="66"/>
        <v>44741</v>
      </c>
      <c r="L155" s="2">
        <f t="shared" si="67"/>
        <v>18</v>
      </c>
      <c r="M155" s="17">
        <f t="shared" si="68"/>
        <v>18</v>
      </c>
      <c r="N155" s="12">
        <f t="shared" si="57"/>
        <v>1.0031490110000001</v>
      </c>
      <c r="O155" s="12">
        <f t="shared" ca="1" si="58"/>
        <v>1.012040472</v>
      </c>
      <c r="P155" s="17">
        <f t="shared" si="69"/>
        <v>0</v>
      </c>
      <c r="Q155" s="14">
        <f t="shared" ca="1" si="59"/>
        <v>12.040471999999999</v>
      </c>
      <c r="R155" s="20">
        <f t="shared" si="60"/>
        <v>0</v>
      </c>
      <c r="S155" s="14">
        <f t="shared" si="70"/>
        <v>0</v>
      </c>
      <c r="T155" s="4" t="str">
        <f t="shared" si="71"/>
        <v>J=</v>
      </c>
      <c r="U155" s="29">
        <f t="shared" si="72"/>
        <v>44770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9">
        <f t="shared" si="73"/>
        <v>44768</v>
      </c>
      <c r="B156" s="90">
        <f t="shared" ca="1" si="74"/>
        <v>1012.713616</v>
      </c>
      <c r="C156" s="14">
        <f t="shared" si="61"/>
        <v>1000</v>
      </c>
      <c r="D156" s="63">
        <f t="shared" si="62"/>
        <v>44763</v>
      </c>
      <c r="E156" s="61">
        <f ca="1">IF(D156&lt;$B$1,VLOOKUP(D156,[1]DI!$A$4:$B$15000,2,FALSE),0)</f>
        <v>0.13150000000000001</v>
      </c>
      <c r="F156" s="14">
        <f t="shared" ca="1" si="63"/>
        <v>1.0004903700000001</v>
      </c>
      <c r="G156" s="92">
        <f t="shared" ca="1" si="76"/>
        <v>1.06364033109277</v>
      </c>
      <c r="H156" s="92">
        <f t="shared" ca="1" si="64"/>
        <v>1.0537787913735299</v>
      </c>
      <c r="I156" s="14">
        <f t="shared" ca="1" si="75"/>
        <v>1.00935826</v>
      </c>
      <c r="J156" s="13">
        <f t="shared" si="65"/>
        <v>4.4999999999999998E-2</v>
      </c>
      <c r="K156" s="29">
        <f t="shared" si="66"/>
        <v>44741</v>
      </c>
      <c r="L156" s="2">
        <f t="shared" si="67"/>
        <v>19</v>
      </c>
      <c r="M156" s="17">
        <f t="shared" si="68"/>
        <v>19</v>
      </c>
      <c r="N156" s="12">
        <f t="shared" si="57"/>
        <v>1.0033242469999999</v>
      </c>
      <c r="O156" s="12">
        <f t="shared" ca="1" si="58"/>
        <v>1.0127136160000001</v>
      </c>
      <c r="P156" s="17">
        <f t="shared" si="69"/>
        <v>0</v>
      </c>
      <c r="Q156" s="14">
        <f t="shared" ca="1" si="59"/>
        <v>12.713616</v>
      </c>
      <c r="R156" s="20">
        <f t="shared" si="60"/>
        <v>0</v>
      </c>
      <c r="S156" s="14">
        <f t="shared" si="70"/>
        <v>0</v>
      </c>
      <c r="T156" s="4" t="str">
        <f t="shared" si="71"/>
        <v>J=</v>
      </c>
      <c r="U156" s="29">
        <f t="shared" si="72"/>
        <v>44770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9">
        <f t="shared" si="73"/>
        <v>44769</v>
      </c>
      <c r="B157" s="90">
        <f t="shared" ca="1" si="74"/>
        <v>1013.387214</v>
      </c>
      <c r="C157" s="14">
        <f t="shared" si="61"/>
        <v>1000</v>
      </c>
      <c r="D157" s="63">
        <f t="shared" si="62"/>
        <v>44764</v>
      </c>
      <c r="E157" s="61">
        <f ca="1">IF(D157&lt;$B$1,VLOOKUP(D157,[1]DI!$A$4:$B$15000,2,FALSE),0)</f>
        <v>0.13150000000000001</v>
      </c>
      <c r="F157" s="14">
        <f t="shared" ca="1" si="63"/>
        <v>1.0004903700000001</v>
      </c>
      <c r="G157" s="92">
        <f t="shared" ca="1" si="76"/>
        <v>1.06416190840193</v>
      </c>
      <c r="H157" s="92">
        <f t="shared" ca="1" si="64"/>
        <v>1.0537787913735299</v>
      </c>
      <c r="I157" s="14">
        <f t="shared" ca="1" si="75"/>
        <v>1.0098532200000001</v>
      </c>
      <c r="J157" s="13">
        <f t="shared" si="65"/>
        <v>4.4999999999999998E-2</v>
      </c>
      <c r="K157" s="29">
        <f t="shared" si="66"/>
        <v>44741</v>
      </c>
      <c r="L157" s="2">
        <f t="shared" si="67"/>
        <v>20</v>
      </c>
      <c r="M157" s="17">
        <f t="shared" si="68"/>
        <v>20</v>
      </c>
      <c r="N157" s="12">
        <f t="shared" si="57"/>
        <v>1.003499513</v>
      </c>
      <c r="O157" s="12">
        <f t="shared" ca="1" si="58"/>
        <v>1.013387214</v>
      </c>
      <c r="P157" s="17">
        <f t="shared" si="69"/>
        <v>0</v>
      </c>
      <c r="Q157" s="14">
        <f t="shared" ca="1" si="59"/>
        <v>13.387214</v>
      </c>
      <c r="R157" s="20">
        <f t="shared" si="60"/>
        <v>0</v>
      </c>
      <c r="S157" s="14">
        <f t="shared" si="70"/>
        <v>0</v>
      </c>
      <c r="T157" s="4" t="str">
        <f t="shared" si="71"/>
        <v>J=</v>
      </c>
      <c r="U157" s="29">
        <f t="shared" si="72"/>
        <v>44770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9">
        <f t="shared" si="73"/>
        <v>44770</v>
      </c>
      <c r="B158" s="90">
        <f t="shared" ca="1" si="74"/>
        <v>1014.061257</v>
      </c>
      <c r="C158" s="14">
        <f t="shared" si="61"/>
        <v>1000</v>
      </c>
      <c r="D158" s="63">
        <f t="shared" si="62"/>
        <v>44767</v>
      </c>
      <c r="E158" s="61">
        <f ca="1">IF(D158&lt;$B$1,VLOOKUP(D158,[1]DI!$A$4:$B$15000,2,FALSE),0)</f>
        <v>0.13150000000000001</v>
      </c>
      <c r="F158" s="14">
        <f t="shared" ca="1" si="63"/>
        <v>1.0004903700000001</v>
      </c>
      <c r="G158" s="92">
        <f t="shared" ca="1" si="76"/>
        <v>1.0646837414769501</v>
      </c>
      <c r="H158" s="92">
        <f t="shared" ca="1" si="64"/>
        <v>1.0537787913735299</v>
      </c>
      <c r="I158" s="14">
        <f t="shared" ca="1" si="75"/>
        <v>1.0103484199999999</v>
      </c>
      <c r="J158" s="13">
        <f t="shared" si="65"/>
        <v>4.4999999999999998E-2</v>
      </c>
      <c r="K158" s="29">
        <f t="shared" si="66"/>
        <v>44741</v>
      </c>
      <c r="L158" s="2">
        <f t="shared" si="67"/>
        <v>21</v>
      </c>
      <c r="M158" s="17">
        <f t="shared" si="68"/>
        <v>21</v>
      </c>
      <c r="N158" s="12">
        <f t="shared" si="57"/>
        <v>1.0036748090000001</v>
      </c>
      <c r="O158" s="12">
        <f t="shared" ca="1" si="58"/>
        <v>1.014061257</v>
      </c>
      <c r="P158" s="17">
        <f t="shared" si="69"/>
        <v>7</v>
      </c>
      <c r="Q158" s="14">
        <f t="shared" ca="1" si="59"/>
        <v>14.061256999999999</v>
      </c>
      <c r="R158" s="20">
        <f t="shared" si="60"/>
        <v>0</v>
      </c>
      <c r="S158" s="14">
        <f t="shared" si="70"/>
        <v>0</v>
      </c>
      <c r="T158" s="4" t="str">
        <f t="shared" si="71"/>
        <v>J=</v>
      </c>
      <c r="U158" s="29">
        <f t="shared" si="72"/>
        <v>44770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9">
        <f t="shared" si="73"/>
        <v>44771</v>
      </c>
      <c r="B159" s="90">
        <f t="shared" ca="1" si="74"/>
        <v>1000.6651409999999</v>
      </c>
      <c r="C159" s="14">
        <f t="shared" si="61"/>
        <v>1000</v>
      </c>
      <c r="D159" s="63">
        <f t="shared" si="62"/>
        <v>44768</v>
      </c>
      <c r="E159" s="61">
        <f ca="1">IF(D159&lt;$B$1,VLOOKUP(D159,[1]DI!$A$4:$B$15000,2,FALSE),0)</f>
        <v>0.13150000000000001</v>
      </c>
      <c r="F159" s="14">
        <f t="shared" ca="1" si="63"/>
        <v>1.0004903700000001</v>
      </c>
      <c r="G159" s="92">
        <f t="shared" ca="1" si="76"/>
        <v>1.0652058304432599</v>
      </c>
      <c r="H159" s="92">
        <f t="shared" ca="1" si="64"/>
        <v>1.0646837414769501</v>
      </c>
      <c r="I159" s="14">
        <f t="shared" ca="1" si="75"/>
        <v>1.0004903700000001</v>
      </c>
      <c r="J159" s="13">
        <f t="shared" si="65"/>
        <v>4.4999999999999998E-2</v>
      </c>
      <c r="K159" s="29">
        <f t="shared" si="66"/>
        <v>44770</v>
      </c>
      <c r="L159" s="2">
        <f t="shared" si="67"/>
        <v>1</v>
      </c>
      <c r="M159" s="17">
        <f t="shared" si="68"/>
        <v>1</v>
      </c>
      <c r="N159" s="12">
        <f t="shared" si="57"/>
        <v>1.000174685</v>
      </c>
      <c r="O159" s="12">
        <f t="shared" ca="1" si="58"/>
        <v>1.000665141</v>
      </c>
      <c r="P159" s="17">
        <f t="shared" si="69"/>
        <v>0</v>
      </c>
      <c r="Q159" s="14">
        <f t="shared" ca="1" si="59"/>
        <v>0.66514099999999998</v>
      </c>
      <c r="R159" s="20">
        <f t="shared" si="60"/>
        <v>0</v>
      </c>
      <c r="S159" s="14">
        <f t="shared" si="70"/>
        <v>0</v>
      </c>
      <c r="T159" s="4" t="str">
        <f t="shared" si="71"/>
        <v>J=</v>
      </c>
      <c r="U159" s="29">
        <f t="shared" si="72"/>
        <v>44803</v>
      </c>
      <c r="V159" s="3"/>
      <c r="W159" s="3"/>
      <c r="X159" s="104" t="s">
        <v>51</v>
      </c>
      <c r="Y159" s="105"/>
      <c r="Z159" s="106"/>
      <c r="AA159" s="1"/>
      <c r="AC159" s="99" t="s">
        <v>52</v>
      </c>
      <c r="AD159" s="99" t="s">
        <v>53</v>
      </c>
      <c r="AE159" s="99" t="s">
        <v>54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9">
        <f t="shared" si="73"/>
        <v>44774</v>
      </c>
      <c r="B160" s="90">
        <f t="shared" ca="1" si="74"/>
        <v>1001.330724</v>
      </c>
      <c r="C160" s="14">
        <f t="shared" si="61"/>
        <v>1000</v>
      </c>
      <c r="D160" s="63">
        <f t="shared" si="62"/>
        <v>44769</v>
      </c>
      <c r="E160" s="61">
        <f ca="1">IF(D160&lt;$B$1,VLOOKUP(D160,[1]DI!$A$4:$B$15000,2,FALSE),0)</f>
        <v>0.13150000000000001</v>
      </c>
      <c r="F160" s="14">
        <f t="shared" ca="1" si="63"/>
        <v>1.0004903700000001</v>
      </c>
      <c r="G160" s="92">
        <f t="shared" ca="1" si="76"/>
        <v>1.0657281754263299</v>
      </c>
      <c r="H160" s="92">
        <f t="shared" ca="1" si="64"/>
        <v>1.0646837414769501</v>
      </c>
      <c r="I160" s="14">
        <f t="shared" ca="1" si="75"/>
        <v>1.00098098</v>
      </c>
      <c r="J160" s="13">
        <f t="shared" si="65"/>
        <v>4.4999999999999998E-2</v>
      </c>
      <c r="K160" s="29">
        <f t="shared" si="66"/>
        <v>44770</v>
      </c>
      <c r="L160" s="2">
        <f t="shared" si="67"/>
        <v>2</v>
      </c>
      <c r="M160" s="17">
        <f t="shared" si="68"/>
        <v>2</v>
      </c>
      <c r="N160" s="12">
        <f t="shared" si="57"/>
        <v>1.000349401</v>
      </c>
      <c r="O160" s="12">
        <f t="shared" ca="1" si="58"/>
        <v>1.001330724</v>
      </c>
      <c r="P160" s="17">
        <f t="shared" si="69"/>
        <v>0</v>
      </c>
      <c r="Q160" s="14">
        <f t="shared" ca="1" si="59"/>
        <v>1.330724</v>
      </c>
      <c r="R160" s="20">
        <f t="shared" si="60"/>
        <v>0</v>
      </c>
      <c r="S160" s="14">
        <f t="shared" si="70"/>
        <v>0</v>
      </c>
      <c r="T160" s="4" t="str">
        <f t="shared" si="71"/>
        <v>J=</v>
      </c>
      <c r="U160" s="29">
        <f t="shared" si="72"/>
        <v>44803</v>
      </c>
      <c r="V160" s="3"/>
      <c r="W160" s="3"/>
      <c r="X160" s="107">
        <f>[2]Plan1!$A230</f>
        <v>43831</v>
      </c>
      <c r="Y160" s="108" t="str">
        <f>[2]Plan1!$C230</f>
        <v>Confraternização Universal</v>
      </c>
      <c r="Z160" s="95"/>
      <c r="AA160" s="1"/>
      <c r="AC160" s="93">
        <f t="shared" ref="AC160" si="77">WORKDAY(AD160,-1,$X$160:$X$544)</f>
        <v>44558</v>
      </c>
      <c r="AD160" s="103">
        <f>A9</f>
        <v>44559</v>
      </c>
      <c r="AE160" s="93">
        <f t="shared" ref="AE160:AE162" si="78">WORKDAY(AC160,1,$X$160:$X$544)</f>
        <v>44559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9">
        <f t="shared" si="73"/>
        <v>44775</v>
      </c>
      <c r="B161" s="90">
        <f t="shared" ca="1" si="74"/>
        <v>1001.99674899</v>
      </c>
      <c r="C161" s="14">
        <f t="shared" si="61"/>
        <v>1000</v>
      </c>
      <c r="D161" s="63">
        <f t="shared" si="62"/>
        <v>44770</v>
      </c>
      <c r="E161" s="61">
        <f ca="1">IF(D161&lt;$B$1,VLOOKUP(D161,[1]DI!$A$4:$B$15000,2,FALSE),0)</f>
        <v>0.13150000000000001</v>
      </c>
      <c r="F161" s="14">
        <f t="shared" ca="1" si="63"/>
        <v>1.0004903700000001</v>
      </c>
      <c r="G161" s="92">
        <f t="shared" ca="1" si="76"/>
        <v>1.06625077655171</v>
      </c>
      <c r="H161" s="92">
        <f t="shared" ca="1" si="64"/>
        <v>1.0646837414769501</v>
      </c>
      <c r="I161" s="14">
        <f t="shared" ca="1" si="75"/>
        <v>1.0014718300000001</v>
      </c>
      <c r="J161" s="13">
        <f t="shared" si="65"/>
        <v>4.4999999999999998E-2</v>
      </c>
      <c r="K161" s="29">
        <f t="shared" si="66"/>
        <v>44770</v>
      </c>
      <c r="L161" s="2">
        <f t="shared" si="67"/>
        <v>3</v>
      </c>
      <c r="M161" s="17">
        <f t="shared" si="68"/>
        <v>3</v>
      </c>
      <c r="N161" s="12">
        <f t="shared" si="57"/>
        <v>1.000524148</v>
      </c>
      <c r="O161" s="12">
        <f t="shared" ca="1" si="58"/>
        <v>1.0019967489999999</v>
      </c>
      <c r="P161" s="17">
        <f t="shared" si="69"/>
        <v>0</v>
      </c>
      <c r="Q161" s="14">
        <f t="shared" ca="1" si="59"/>
        <v>1.9967489899999999</v>
      </c>
      <c r="R161" s="20">
        <f t="shared" si="60"/>
        <v>0</v>
      </c>
      <c r="S161" s="14">
        <f t="shared" si="70"/>
        <v>0</v>
      </c>
      <c r="T161" s="4" t="str">
        <f t="shared" si="71"/>
        <v>J=</v>
      </c>
      <c r="U161" s="29">
        <f t="shared" si="72"/>
        <v>44803</v>
      </c>
      <c r="V161" s="3"/>
      <c r="W161" s="3"/>
      <c r="X161" s="107">
        <f>[2]Plan1!$A231</f>
        <v>43885</v>
      </c>
      <c r="Y161" s="108" t="str">
        <f>[2]Plan1!$C231</f>
        <v>Carnaval</v>
      </c>
      <c r="Z161" s="95"/>
      <c r="AA161" s="1"/>
      <c r="AC161" s="93">
        <f>WORKDAY(AD161,-1,$X$160:$X$544)</f>
        <v>44588</v>
      </c>
      <c r="AD161" s="93">
        <v>44589</v>
      </c>
      <c r="AE161" s="93">
        <f t="shared" si="78"/>
        <v>44589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9">
        <f t="shared" si="73"/>
        <v>44776</v>
      </c>
      <c r="B162" s="90">
        <f t="shared" ca="1" si="74"/>
        <v>1002.663217</v>
      </c>
      <c r="C162" s="14">
        <f t="shared" si="61"/>
        <v>1000</v>
      </c>
      <c r="D162" s="63">
        <f t="shared" si="62"/>
        <v>44771</v>
      </c>
      <c r="E162" s="61">
        <f ca="1">IF(D162&lt;$B$1,VLOOKUP(D162,[1]DI!$A$4:$B$15000,2,FALSE),0)</f>
        <v>0.13150000000000001</v>
      </c>
      <c r="F162" s="14">
        <f t="shared" ca="1" si="63"/>
        <v>1.0004903700000001</v>
      </c>
      <c r="G162" s="92">
        <f t="shared" ca="1" si="76"/>
        <v>1.06677363394501</v>
      </c>
      <c r="H162" s="92">
        <f t="shared" ca="1" si="64"/>
        <v>1.0646837414769501</v>
      </c>
      <c r="I162" s="14">
        <f t="shared" ca="1" si="75"/>
        <v>1.00196292</v>
      </c>
      <c r="J162" s="13">
        <f t="shared" si="65"/>
        <v>4.4999999999999998E-2</v>
      </c>
      <c r="K162" s="29">
        <f t="shared" si="66"/>
        <v>44770</v>
      </c>
      <c r="L162" s="2">
        <f t="shared" si="67"/>
        <v>4</v>
      </c>
      <c r="M162" s="17">
        <f t="shared" si="68"/>
        <v>4</v>
      </c>
      <c r="N162" s="12">
        <f t="shared" si="57"/>
        <v>1.000698925</v>
      </c>
      <c r="O162" s="12">
        <f t="shared" ca="1" si="58"/>
        <v>1.0026632170000001</v>
      </c>
      <c r="P162" s="17">
        <f t="shared" si="69"/>
        <v>0</v>
      </c>
      <c r="Q162" s="14">
        <f t="shared" ca="1" si="59"/>
        <v>2.6632169999999999</v>
      </c>
      <c r="R162" s="20">
        <f t="shared" si="60"/>
        <v>0</v>
      </c>
      <c r="S162" s="14">
        <f t="shared" si="70"/>
        <v>0</v>
      </c>
      <c r="T162" s="4" t="str">
        <f t="shared" si="71"/>
        <v>J=</v>
      </c>
      <c r="U162" s="29">
        <f t="shared" si="72"/>
        <v>44803</v>
      </c>
      <c r="V162" s="3"/>
      <c r="W162" s="3"/>
      <c r="X162" s="107">
        <f>[2]Plan1!$A232</f>
        <v>43886</v>
      </c>
      <c r="Y162" s="108" t="str">
        <f>[2]Plan1!$C232</f>
        <v>Carnaval</v>
      </c>
      <c r="Z162" s="95"/>
      <c r="AA162" s="1"/>
      <c r="AC162" s="93">
        <f t="shared" ref="AC162:AC208" si="79">WORKDAY(AD162,-1,$X$160:$X$544)</f>
        <v>44615</v>
      </c>
      <c r="AD162" s="93">
        <v>44616</v>
      </c>
      <c r="AE162" s="93">
        <f t="shared" si="78"/>
        <v>44616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9">
        <f t="shared" si="73"/>
        <v>44777</v>
      </c>
      <c r="B163" s="90">
        <f t="shared" ca="1" si="74"/>
        <v>1003.33013599</v>
      </c>
      <c r="C163" s="14">
        <f t="shared" si="61"/>
        <v>1000</v>
      </c>
      <c r="D163" s="63">
        <f t="shared" si="62"/>
        <v>44774</v>
      </c>
      <c r="E163" s="61">
        <f ca="1">IF(D163&lt;$B$1,VLOOKUP(D163,[1]DI!$A$4:$B$15000,2,FALSE),0)</f>
        <v>0.13150000000000001</v>
      </c>
      <c r="F163" s="14">
        <f t="shared" ca="1" si="63"/>
        <v>1.0004903700000001</v>
      </c>
      <c r="G163" s="92">
        <f t="shared" ca="1" si="76"/>
        <v>1.06729674773189</v>
      </c>
      <c r="H163" s="92">
        <f t="shared" ca="1" si="64"/>
        <v>1.0646837414769501</v>
      </c>
      <c r="I163" s="14">
        <f t="shared" ca="1" si="75"/>
        <v>1.0024542599999999</v>
      </c>
      <c r="J163" s="13">
        <f t="shared" si="65"/>
        <v>4.4999999999999998E-2</v>
      </c>
      <c r="K163" s="29">
        <f t="shared" si="66"/>
        <v>44770</v>
      </c>
      <c r="L163" s="2">
        <f t="shared" si="67"/>
        <v>5</v>
      </c>
      <c r="M163" s="17">
        <f t="shared" si="68"/>
        <v>5</v>
      </c>
      <c r="N163" s="12">
        <f t="shared" si="57"/>
        <v>1.0008737320000001</v>
      </c>
      <c r="O163" s="12">
        <f t="shared" ca="1" si="58"/>
        <v>1.003330136</v>
      </c>
      <c r="P163" s="17">
        <f t="shared" si="69"/>
        <v>0</v>
      </c>
      <c r="Q163" s="14">
        <f t="shared" ca="1" si="59"/>
        <v>3.33013599</v>
      </c>
      <c r="R163" s="20">
        <f t="shared" si="60"/>
        <v>0</v>
      </c>
      <c r="S163" s="14">
        <f t="shared" si="70"/>
        <v>0</v>
      </c>
      <c r="T163" s="4" t="str">
        <f t="shared" si="71"/>
        <v>J=</v>
      </c>
      <c r="U163" s="29">
        <f t="shared" si="72"/>
        <v>44803</v>
      </c>
      <c r="V163" s="3"/>
      <c r="W163" s="3"/>
      <c r="X163" s="107">
        <f>[2]Plan1!$A233</f>
        <v>43931</v>
      </c>
      <c r="Y163" s="108" t="str">
        <f>[2]Plan1!$C233</f>
        <v>Paixão de Cristo</v>
      </c>
      <c r="Z163" s="95"/>
      <c r="AA163" s="1"/>
      <c r="AC163" s="93">
        <f t="shared" si="79"/>
        <v>44649</v>
      </c>
      <c r="AD163" s="93">
        <v>44650</v>
      </c>
      <c r="AE163" s="93">
        <f t="shared" ref="AE163:AE208" si="80">WORKDAY(AC163,1,$X$160:$X$544)</f>
        <v>44650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9">
        <f t="shared" si="73"/>
        <v>44778</v>
      </c>
      <c r="B164" s="90">
        <f t="shared" ca="1" si="74"/>
        <v>1003.997489</v>
      </c>
      <c r="C164" s="14">
        <f t="shared" si="61"/>
        <v>1000</v>
      </c>
      <c r="D164" s="63">
        <f t="shared" si="62"/>
        <v>44775</v>
      </c>
      <c r="E164" s="61">
        <f ca="1">IF(D164&lt;$B$1,VLOOKUP(D164,[1]DI!$A$4:$B$15000,2,FALSE),0)</f>
        <v>0.13150000000000001</v>
      </c>
      <c r="F164" s="14">
        <f t="shared" ca="1" si="63"/>
        <v>1.0004903700000001</v>
      </c>
      <c r="G164" s="92">
        <f t="shared" ca="1" si="76"/>
        <v>1.06782011803808</v>
      </c>
      <c r="H164" s="92">
        <f t="shared" ca="1" si="64"/>
        <v>1.0646837414769501</v>
      </c>
      <c r="I164" s="14">
        <f t="shared" ca="1" si="75"/>
        <v>1.00294583</v>
      </c>
      <c r="J164" s="13">
        <f t="shared" si="65"/>
        <v>4.4999999999999998E-2</v>
      </c>
      <c r="K164" s="29">
        <f t="shared" si="66"/>
        <v>44770</v>
      </c>
      <c r="L164" s="2">
        <f t="shared" si="67"/>
        <v>6</v>
      </c>
      <c r="M164" s="17">
        <f t="shared" si="68"/>
        <v>6</v>
      </c>
      <c r="N164" s="12">
        <f t="shared" si="57"/>
        <v>1.00104857</v>
      </c>
      <c r="O164" s="12">
        <f t="shared" ca="1" si="58"/>
        <v>1.0039974890000001</v>
      </c>
      <c r="P164" s="17">
        <f t="shared" si="69"/>
        <v>0</v>
      </c>
      <c r="Q164" s="14">
        <f t="shared" ca="1" si="59"/>
        <v>3.9974889999999998</v>
      </c>
      <c r="R164" s="20">
        <f t="shared" si="60"/>
        <v>0</v>
      </c>
      <c r="S164" s="14">
        <f t="shared" si="70"/>
        <v>0</v>
      </c>
      <c r="T164" s="4" t="str">
        <f t="shared" si="71"/>
        <v>J=</v>
      </c>
      <c r="U164" s="29">
        <f t="shared" si="72"/>
        <v>44803</v>
      </c>
      <c r="V164" s="3"/>
      <c r="W164" s="3"/>
      <c r="X164" s="107">
        <f>[2]Plan1!$A234</f>
        <v>43942</v>
      </c>
      <c r="Y164" s="108" t="str">
        <f>[2]Plan1!$C234</f>
        <v>Tiradentes</v>
      </c>
      <c r="Z164" s="95"/>
      <c r="AA164" s="1"/>
      <c r="AC164" s="93">
        <f t="shared" si="79"/>
        <v>44678</v>
      </c>
      <c r="AD164" s="93">
        <v>44679</v>
      </c>
      <c r="AE164" s="93">
        <f t="shared" si="80"/>
        <v>44679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9">
        <f t="shared" si="73"/>
        <v>44781</v>
      </c>
      <c r="B165" s="90">
        <f t="shared" ca="1" si="74"/>
        <v>1004.66528499</v>
      </c>
      <c r="C165" s="14">
        <f t="shared" si="61"/>
        <v>1000</v>
      </c>
      <c r="D165" s="63">
        <f t="shared" si="62"/>
        <v>44776</v>
      </c>
      <c r="E165" s="61">
        <f ca="1">IF(D165&lt;$B$1,VLOOKUP(D165,[1]DI!$A$4:$B$15000,2,FALSE),0)</f>
        <v>0.13150000000000001</v>
      </c>
      <c r="F165" s="14">
        <f t="shared" ca="1" si="63"/>
        <v>1.0004903700000001</v>
      </c>
      <c r="G165" s="92">
        <f t="shared" ca="1" si="76"/>
        <v>1.06834374498936</v>
      </c>
      <c r="H165" s="92">
        <f t="shared" ca="1" si="64"/>
        <v>1.0646837414769501</v>
      </c>
      <c r="I165" s="14">
        <f t="shared" ca="1" si="75"/>
        <v>1.00343764</v>
      </c>
      <c r="J165" s="13">
        <f t="shared" si="65"/>
        <v>4.4999999999999998E-2</v>
      </c>
      <c r="K165" s="29">
        <f t="shared" si="66"/>
        <v>44770</v>
      </c>
      <c r="L165" s="2">
        <f t="shared" si="67"/>
        <v>7</v>
      </c>
      <c r="M165" s="17">
        <f t="shared" si="68"/>
        <v>7</v>
      </c>
      <c r="N165" s="12">
        <f t="shared" si="57"/>
        <v>1.0012234390000001</v>
      </c>
      <c r="O165" s="12">
        <f t="shared" ca="1" si="58"/>
        <v>1.004665285</v>
      </c>
      <c r="P165" s="17">
        <f t="shared" si="69"/>
        <v>0</v>
      </c>
      <c r="Q165" s="14">
        <f t="shared" ca="1" si="59"/>
        <v>4.66528499</v>
      </c>
      <c r="R165" s="20">
        <f t="shared" si="60"/>
        <v>0</v>
      </c>
      <c r="S165" s="14">
        <f t="shared" si="70"/>
        <v>0</v>
      </c>
      <c r="T165" s="4" t="str">
        <f t="shared" si="71"/>
        <v>J=</v>
      </c>
      <c r="U165" s="29">
        <f t="shared" si="72"/>
        <v>44803</v>
      </c>
      <c r="V165" s="3"/>
      <c r="W165" s="3"/>
      <c r="X165" s="107">
        <f>[2]Plan1!$A235</f>
        <v>43952</v>
      </c>
      <c r="Y165" s="108" t="str">
        <f>[2]Plan1!$C235</f>
        <v>Dia do Trabalho</v>
      </c>
      <c r="Z165" s="95"/>
      <c r="AA165" s="1"/>
      <c r="AC165" s="93">
        <f t="shared" si="79"/>
        <v>44708</v>
      </c>
      <c r="AD165" s="93">
        <v>44711</v>
      </c>
      <c r="AE165" s="93">
        <f t="shared" si="80"/>
        <v>44711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9">
        <f t="shared" si="73"/>
        <v>44782</v>
      </c>
      <c r="B166" s="90">
        <f t="shared" ca="1" si="74"/>
        <v>1005.33353299</v>
      </c>
      <c r="C166" s="14">
        <f t="shared" si="61"/>
        <v>1000</v>
      </c>
      <c r="D166" s="63">
        <f t="shared" si="62"/>
        <v>44777</v>
      </c>
      <c r="E166" s="61">
        <f ca="1">IF(D166&lt;$B$1,VLOOKUP(D166,[1]DI!$A$4:$B$15000,2,FALSE),0)</f>
        <v>0.13650000000000001</v>
      </c>
      <c r="F166" s="14">
        <f t="shared" ca="1" si="63"/>
        <v>1.00050788</v>
      </c>
      <c r="G166" s="92">
        <f t="shared" ca="1" si="76"/>
        <v>1.0688676287115899</v>
      </c>
      <c r="H166" s="92">
        <f t="shared" ca="1" si="64"/>
        <v>1.0646837414769501</v>
      </c>
      <c r="I166" s="14">
        <f t="shared" ca="1" si="75"/>
        <v>1.0039297</v>
      </c>
      <c r="J166" s="13">
        <f t="shared" si="65"/>
        <v>4.4999999999999998E-2</v>
      </c>
      <c r="K166" s="29">
        <f t="shared" si="66"/>
        <v>44770</v>
      </c>
      <c r="L166" s="2">
        <f t="shared" si="67"/>
        <v>8</v>
      </c>
      <c r="M166" s="17">
        <f t="shared" si="68"/>
        <v>8</v>
      </c>
      <c r="N166" s="12">
        <f t="shared" si="57"/>
        <v>1.001398338</v>
      </c>
      <c r="O166" s="12">
        <f t="shared" ca="1" si="58"/>
        <v>1.0053335329999999</v>
      </c>
      <c r="P166" s="17">
        <f t="shared" si="69"/>
        <v>0</v>
      </c>
      <c r="Q166" s="14">
        <f t="shared" ca="1" si="59"/>
        <v>5.3335329900000001</v>
      </c>
      <c r="R166" s="20">
        <f t="shared" si="60"/>
        <v>0</v>
      </c>
      <c r="S166" s="14">
        <f t="shared" si="70"/>
        <v>0</v>
      </c>
      <c r="T166" s="4" t="str">
        <f t="shared" si="71"/>
        <v>J=</v>
      </c>
      <c r="U166" s="29">
        <f t="shared" si="72"/>
        <v>44803</v>
      </c>
      <c r="V166" s="3"/>
      <c r="W166" s="3"/>
      <c r="X166" s="107">
        <f>[2]Plan1!$A236</f>
        <v>43993</v>
      </c>
      <c r="Y166" s="108" t="str">
        <f>[2]Plan1!$C236</f>
        <v>Corpus Christi</v>
      </c>
      <c r="Z166" s="95"/>
      <c r="AA166" s="1"/>
      <c r="AC166" s="93">
        <f t="shared" si="79"/>
        <v>44740</v>
      </c>
      <c r="AD166" s="93">
        <v>44741</v>
      </c>
      <c r="AE166" s="93">
        <f t="shared" si="80"/>
        <v>44741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9">
        <f t="shared" si="73"/>
        <v>44783</v>
      </c>
      <c r="B167" s="90">
        <f t="shared" ca="1" si="74"/>
        <v>1006.0198329999999</v>
      </c>
      <c r="C167" s="14">
        <f t="shared" si="61"/>
        <v>1000</v>
      </c>
      <c r="D167" s="63">
        <f t="shared" si="62"/>
        <v>44778</v>
      </c>
      <c r="E167" s="61">
        <f ca="1">IF(D167&lt;$B$1,VLOOKUP(D167,[1]DI!$A$4:$B$15000,2,FALSE),0)</f>
        <v>0.13650000000000001</v>
      </c>
      <c r="F167" s="14">
        <f t="shared" ca="1" si="63"/>
        <v>1.00050788</v>
      </c>
      <c r="G167" s="92">
        <f t="shared" ca="1" si="76"/>
        <v>1.0694104852028601</v>
      </c>
      <c r="H167" s="92">
        <f t="shared" ca="1" si="64"/>
        <v>1.0646837414769501</v>
      </c>
      <c r="I167" s="14">
        <f t="shared" ca="1" si="75"/>
        <v>1.0044395800000001</v>
      </c>
      <c r="J167" s="13">
        <f t="shared" si="65"/>
        <v>4.4999999999999998E-2</v>
      </c>
      <c r="K167" s="29">
        <f t="shared" si="66"/>
        <v>44770</v>
      </c>
      <c r="L167" s="2">
        <f t="shared" si="67"/>
        <v>9</v>
      </c>
      <c r="M167" s="17">
        <f t="shared" si="68"/>
        <v>9</v>
      </c>
      <c r="N167" s="12">
        <f t="shared" si="57"/>
        <v>1.001573268</v>
      </c>
      <c r="O167" s="12">
        <f t="shared" ca="1" si="58"/>
        <v>1.0060198330000001</v>
      </c>
      <c r="P167" s="17">
        <f t="shared" si="69"/>
        <v>0</v>
      </c>
      <c r="Q167" s="14">
        <f t="shared" ca="1" si="59"/>
        <v>6.0198330000000002</v>
      </c>
      <c r="R167" s="20">
        <f t="shared" si="60"/>
        <v>0</v>
      </c>
      <c r="S167" s="14">
        <f t="shared" si="70"/>
        <v>0</v>
      </c>
      <c r="T167" s="4" t="str">
        <f t="shared" si="71"/>
        <v>J=</v>
      </c>
      <c r="U167" s="29">
        <f t="shared" si="72"/>
        <v>44803</v>
      </c>
      <c r="V167" s="3"/>
      <c r="W167" s="3"/>
      <c r="X167" s="107">
        <f>[2]Plan1!$A237</f>
        <v>44081</v>
      </c>
      <c r="Y167" s="108" t="str">
        <f>[2]Plan1!$C237</f>
        <v>Independência do Brasil</v>
      </c>
      <c r="Z167" s="95"/>
      <c r="AA167" s="1"/>
      <c r="AC167" s="93">
        <f t="shared" si="79"/>
        <v>44769</v>
      </c>
      <c r="AD167" s="93">
        <v>44770</v>
      </c>
      <c r="AE167" s="93">
        <f t="shared" si="80"/>
        <v>44770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9">
        <f t="shared" si="73"/>
        <v>44784</v>
      </c>
      <c r="B168" s="90">
        <f t="shared" ca="1" si="74"/>
        <v>1006.70659099</v>
      </c>
      <c r="C168" s="14">
        <f t="shared" si="61"/>
        <v>1000</v>
      </c>
      <c r="D168" s="63">
        <f t="shared" si="62"/>
        <v>44781</v>
      </c>
      <c r="E168" s="61">
        <f ca="1">IF(D168&lt;$B$1,VLOOKUP(D168,[1]DI!$A$4:$B$15000,2,FALSE),0)</f>
        <v>0.13650000000000001</v>
      </c>
      <c r="F168" s="14">
        <f t="shared" ca="1" si="63"/>
        <v>1.00050788</v>
      </c>
      <c r="G168" s="92">
        <f t="shared" ca="1" si="76"/>
        <v>1.0699536174000801</v>
      </c>
      <c r="H168" s="92">
        <f t="shared" ca="1" si="64"/>
        <v>1.0646837414769501</v>
      </c>
      <c r="I168" s="14">
        <f t="shared" ca="1" si="75"/>
        <v>1.00494971</v>
      </c>
      <c r="J168" s="13">
        <f t="shared" si="65"/>
        <v>4.4999999999999998E-2</v>
      </c>
      <c r="K168" s="29">
        <f t="shared" si="66"/>
        <v>44770</v>
      </c>
      <c r="L168" s="2">
        <f t="shared" si="67"/>
        <v>10</v>
      </c>
      <c r="M168" s="17">
        <f t="shared" si="68"/>
        <v>10</v>
      </c>
      <c r="N168" s="12">
        <f t="shared" si="57"/>
        <v>1.0017482280000001</v>
      </c>
      <c r="O168" s="12">
        <f t="shared" ca="1" si="58"/>
        <v>1.0067065909999999</v>
      </c>
      <c r="P168" s="17">
        <f t="shared" si="69"/>
        <v>0</v>
      </c>
      <c r="Q168" s="14">
        <f t="shared" ca="1" si="59"/>
        <v>6.7065909899999996</v>
      </c>
      <c r="R168" s="20">
        <f t="shared" si="60"/>
        <v>0</v>
      </c>
      <c r="S168" s="14">
        <f t="shared" si="70"/>
        <v>0</v>
      </c>
      <c r="T168" s="4" t="str">
        <f t="shared" si="71"/>
        <v>J=</v>
      </c>
      <c r="U168" s="29">
        <f t="shared" si="72"/>
        <v>44803</v>
      </c>
      <c r="V168" s="3"/>
      <c r="W168" s="3"/>
      <c r="X168" s="107">
        <f>[2]Plan1!$A238</f>
        <v>44116</v>
      </c>
      <c r="Y168" s="108" t="str">
        <f>[2]Plan1!$C238</f>
        <v>Nossa Sr.a Aparecida - Padroeira do Brasil</v>
      </c>
      <c r="Z168" s="95"/>
      <c r="AA168" s="1"/>
      <c r="AC168" s="93">
        <f t="shared" si="79"/>
        <v>44802</v>
      </c>
      <c r="AD168" s="93">
        <v>44803</v>
      </c>
      <c r="AE168" s="93">
        <f t="shared" si="80"/>
        <v>44803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9">
        <f t="shared" si="73"/>
        <v>44785</v>
      </c>
      <c r="B169" s="90">
        <f t="shared" ca="1" si="74"/>
        <v>1007.39382</v>
      </c>
      <c r="C169" s="14">
        <f t="shared" si="61"/>
        <v>1000</v>
      </c>
      <c r="D169" s="63">
        <f t="shared" si="62"/>
        <v>44782</v>
      </c>
      <c r="E169" s="61">
        <f ca="1">IF(D169&lt;$B$1,VLOOKUP(D169,[1]DI!$A$4:$B$15000,2,FALSE),0)</f>
        <v>0.13650000000000001</v>
      </c>
      <c r="F169" s="14">
        <f t="shared" ca="1" si="63"/>
        <v>1.00050788</v>
      </c>
      <c r="G169" s="92">
        <f t="shared" ca="1" si="76"/>
        <v>1.07049702544329</v>
      </c>
      <c r="H169" s="92">
        <f t="shared" ca="1" si="64"/>
        <v>1.0646837414769501</v>
      </c>
      <c r="I169" s="14">
        <f t="shared" ca="1" si="75"/>
        <v>1.0054601000000001</v>
      </c>
      <c r="J169" s="13">
        <f t="shared" si="65"/>
        <v>4.4999999999999998E-2</v>
      </c>
      <c r="K169" s="29">
        <f t="shared" si="66"/>
        <v>44770</v>
      </c>
      <c r="L169" s="2">
        <f t="shared" si="67"/>
        <v>11</v>
      </c>
      <c r="M169" s="17">
        <f t="shared" si="68"/>
        <v>11</v>
      </c>
      <c r="N169" s="12">
        <f t="shared" si="57"/>
        <v>1.001923219</v>
      </c>
      <c r="O169" s="12">
        <f t="shared" ca="1" si="58"/>
        <v>1.0073938200000001</v>
      </c>
      <c r="P169" s="17">
        <f t="shared" si="69"/>
        <v>0</v>
      </c>
      <c r="Q169" s="14">
        <f t="shared" ca="1" si="59"/>
        <v>7.3938199999999998</v>
      </c>
      <c r="R169" s="20">
        <f t="shared" si="60"/>
        <v>0</v>
      </c>
      <c r="S169" s="14">
        <f t="shared" si="70"/>
        <v>0</v>
      </c>
      <c r="T169" s="4" t="str">
        <f t="shared" si="71"/>
        <v>J=</v>
      </c>
      <c r="U169" s="29">
        <f t="shared" si="72"/>
        <v>44803</v>
      </c>
      <c r="V169" s="3"/>
      <c r="W169" s="3"/>
      <c r="X169" s="107">
        <f>[2]Plan1!$A239</f>
        <v>44137</v>
      </c>
      <c r="Y169" s="108" t="str">
        <f>[2]Plan1!$C239</f>
        <v>Finados</v>
      </c>
      <c r="Z169" s="95"/>
      <c r="AA169" s="1"/>
      <c r="AC169" s="93">
        <f t="shared" si="79"/>
        <v>44832</v>
      </c>
      <c r="AD169" s="93">
        <v>44833</v>
      </c>
      <c r="AE169" s="93">
        <f t="shared" si="80"/>
        <v>44833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9">
        <f t="shared" si="73"/>
        <v>44788</v>
      </c>
      <c r="B170" s="90">
        <f t="shared" ca="1" si="74"/>
        <v>1008.08152799</v>
      </c>
      <c r="C170" s="14">
        <f t="shared" si="61"/>
        <v>1000</v>
      </c>
      <c r="D170" s="63">
        <f t="shared" si="62"/>
        <v>44783</v>
      </c>
      <c r="E170" s="61">
        <f ca="1">IF(D170&lt;$B$1,VLOOKUP(D170,[1]DI!$A$4:$B$15000,2,FALSE),0)</f>
        <v>0.13650000000000001</v>
      </c>
      <c r="F170" s="14">
        <f t="shared" ca="1" si="63"/>
        <v>1.00050788</v>
      </c>
      <c r="G170" s="92">
        <f t="shared" ca="1" si="76"/>
        <v>1.07104070947257</v>
      </c>
      <c r="H170" s="92">
        <f t="shared" ca="1" si="64"/>
        <v>1.0646837414769501</v>
      </c>
      <c r="I170" s="14">
        <f t="shared" ca="1" si="75"/>
        <v>1.0059707600000001</v>
      </c>
      <c r="J170" s="13">
        <f t="shared" si="65"/>
        <v>4.4999999999999998E-2</v>
      </c>
      <c r="K170" s="29">
        <f t="shared" si="66"/>
        <v>44770</v>
      </c>
      <c r="L170" s="2">
        <f t="shared" si="67"/>
        <v>12</v>
      </c>
      <c r="M170" s="17">
        <f t="shared" si="68"/>
        <v>12</v>
      </c>
      <c r="N170" s="12">
        <f t="shared" si="57"/>
        <v>1.00209824</v>
      </c>
      <c r="O170" s="12">
        <f t="shared" ca="1" si="58"/>
        <v>1.0080815279999999</v>
      </c>
      <c r="P170" s="17">
        <f t="shared" si="69"/>
        <v>0</v>
      </c>
      <c r="Q170" s="14">
        <f t="shared" ca="1" si="59"/>
        <v>8.0815279899999997</v>
      </c>
      <c r="R170" s="20">
        <f t="shared" si="60"/>
        <v>0</v>
      </c>
      <c r="S170" s="14">
        <f t="shared" si="70"/>
        <v>0</v>
      </c>
      <c r="T170" s="4" t="str">
        <f t="shared" si="71"/>
        <v>J=</v>
      </c>
      <c r="U170" s="29">
        <f t="shared" si="72"/>
        <v>44803</v>
      </c>
      <c r="V170" s="3"/>
      <c r="W170" s="3"/>
      <c r="X170" s="107">
        <f>[2]Plan1!$A240</f>
        <v>44150</v>
      </c>
      <c r="Y170" s="108" t="str">
        <f>[2]Plan1!$C240</f>
        <v>Proclamação da República</v>
      </c>
      <c r="Z170" s="95"/>
      <c r="AA170" s="1"/>
      <c r="AC170" s="93">
        <f t="shared" si="79"/>
        <v>44861</v>
      </c>
      <c r="AD170" s="93">
        <v>44862</v>
      </c>
      <c r="AE170" s="93">
        <f t="shared" si="80"/>
        <v>44862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9">
        <f t="shared" si="73"/>
        <v>44789</v>
      </c>
      <c r="B171" s="90">
        <f t="shared" ca="1" si="74"/>
        <v>1008.7696969900001</v>
      </c>
      <c r="C171" s="14">
        <f t="shared" si="61"/>
        <v>1000</v>
      </c>
      <c r="D171" s="63">
        <f t="shared" si="62"/>
        <v>44784</v>
      </c>
      <c r="E171" s="61">
        <f ca="1">IF(D171&lt;$B$1,VLOOKUP(D171,[1]DI!$A$4:$B$15000,2,FALSE),0)</f>
        <v>0.13650000000000001</v>
      </c>
      <c r="F171" s="14">
        <f t="shared" ca="1" si="63"/>
        <v>1.00050788</v>
      </c>
      <c r="G171" s="92">
        <f t="shared" ca="1" si="76"/>
        <v>1.0715846696281</v>
      </c>
      <c r="H171" s="92">
        <f t="shared" ca="1" si="64"/>
        <v>1.0646837414769501</v>
      </c>
      <c r="I171" s="14">
        <f t="shared" ca="1" si="75"/>
        <v>1.0064816700000001</v>
      </c>
      <c r="J171" s="13">
        <f t="shared" si="65"/>
        <v>4.4999999999999998E-2</v>
      </c>
      <c r="K171" s="29">
        <f t="shared" si="66"/>
        <v>44770</v>
      </c>
      <c r="L171" s="2">
        <f t="shared" si="67"/>
        <v>13</v>
      </c>
      <c r="M171" s="17">
        <f t="shared" si="68"/>
        <v>13</v>
      </c>
      <c r="N171" s="12">
        <f t="shared" si="57"/>
        <v>1.0022732919999999</v>
      </c>
      <c r="O171" s="12">
        <f t="shared" ca="1" si="58"/>
        <v>1.008769697</v>
      </c>
      <c r="P171" s="17">
        <f t="shared" si="69"/>
        <v>0</v>
      </c>
      <c r="Q171" s="14">
        <f t="shared" ca="1" si="59"/>
        <v>8.7696969899999999</v>
      </c>
      <c r="R171" s="20">
        <f t="shared" si="60"/>
        <v>0</v>
      </c>
      <c r="S171" s="14">
        <f t="shared" si="70"/>
        <v>0</v>
      </c>
      <c r="T171" s="4" t="str">
        <f t="shared" si="71"/>
        <v>J=</v>
      </c>
      <c r="U171" s="29">
        <f t="shared" si="72"/>
        <v>44803</v>
      </c>
      <c r="V171" s="3"/>
      <c r="W171" s="3"/>
      <c r="X171" s="107">
        <f>[2]Plan1!$A241</f>
        <v>44190</v>
      </c>
      <c r="Y171" s="108" t="str">
        <f>[2]Plan1!$C241</f>
        <v>Natal</v>
      </c>
      <c r="Z171" s="95"/>
      <c r="AA171" s="1"/>
      <c r="AC171" s="93">
        <f t="shared" si="79"/>
        <v>44893</v>
      </c>
      <c r="AD171" s="93">
        <v>44894</v>
      </c>
      <c r="AE171" s="93">
        <f t="shared" si="80"/>
        <v>44894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9">
        <f t="shared" si="73"/>
        <v>44790</v>
      </c>
      <c r="B172" s="90">
        <f t="shared" ca="1" si="74"/>
        <v>1009.458336</v>
      </c>
      <c r="C172" s="14">
        <f t="shared" si="61"/>
        <v>1000</v>
      </c>
      <c r="D172" s="63">
        <f t="shared" si="62"/>
        <v>44785</v>
      </c>
      <c r="E172" s="61">
        <f ca="1">IF(D172&lt;$B$1,VLOOKUP(D172,[1]DI!$A$4:$B$15000,2,FALSE),0)</f>
        <v>0.13650000000000001</v>
      </c>
      <c r="F172" s="14">
        <f t="shared" ca="1" si="63"/>
        <v>1.00050788</v>
      </c>
      <c r="G172" s="92">
        <f t="shared" ca="1" si="76"/>
        <v>1.07212890605011</v>
      </c>
      <c r="H172" s="92">
        <f t="shared" ca="1" si="64"/>
        <v>1.0646837414769501</v>
      </c>
      <c r="I172" s="14">
        <f t="shared" ca="1" si="75"/>
        <v>1.0069928399999999</v>
      </c>
      <c r="J172" s="13">
        <f t="shared" si="65"/>
        <v>4.4999999999999998E-2</v>
      </c>
      <c r="K172" s="29">
        <f t="shared" si="66"/>
        <v>44770</v>
      </c>
      <c r="L172" s="2">
        <f t="shared" si="67"/>
        <v>14</v>
      </c>
      <c r="M172" s="17">
        <f t="shared" si="68"/>
        <v>14</v>
      </c>
      <c r="N172" s="12">
        <f t="shared" si="57"/>
        <v>1.0024483749999999</v>
      </c>
      <c r="O172" s="12">
        <f t="shared" ca="1" si="58"/>
        <v>1.009458336</v>
      </c>
      <c r="P172" s="17">
        <f t="shared" si="69"/>
        <v>0</v>
      </c>
      <c r="Q172" s="14">
        <f t="shared" ca="1" si="59"/>
        <v>9.4583359999999992</v>
      </c>
      <c r="R172" s="20">
        <f t="shared" si="60"/>
        <v>0</v>
      </c>
      <c r="S172" s="14">
        <f t="shared" si="70"/>
        <v>0</v>
      </c>
      <c r="T172" s="4" t="str">
        <f t="shared" si="71"/>
        <v>J=</v>
      </c>
      <c r="U172" s="29">
        <f t="shared" si="72"/>
        <v>44803</v>
      </c>
      <c r="V172" s="3"/>
      <c r="W172" s="3"/>
      <c r="X172" s="107">
        <f>[2]Plan1!$A242</f>
        <v>44197</v>
      </c>
      <c r="Y172" s="108" t="str">
        <f>[2]Plan1!$C242</f>
        <v>Confraternização Universal</v>
      </c>
      <c r="Z172" s="95"/>
      <c r="AA172" s="1"/>
      <c r="AC172" s="93">
        <f t="shared" si="79"/>
        <v>44923</v>
      </c>
      <c r="AD172" s="93">
        <v>44924</v>
      </c>
      <c r="AE172" s="93">
        <f t="shared" si="80"/>
        <v>44924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9">
        <f t="shared" si="73"/>
        <v>44791</v>
      </c>
      <c r="B173" s="90">
        <f t="shared" ca="1" si="74"/>
        <v>1010.1474449999999</v>
      </c>
      <c r="C173" s="14">
        <f t="shared" si="61"/>
        <v>1000</v>
      </c>
      <c r="D173" s="63">
        <f t="shared" si="62"/>
        <v>44788</v>
      </c>
      <c r="E173" s="61">
        <f ca="1">IF(D173&lt;$B$1,VLOOKUP(D173,[1]DI!$A$4:$B$15000,2,FALSE),0)</f>
        <v>0.13650000000000001</v>
      </c>
      <c r="F173" s="14">
        <f t="shared" ca="1" si="63"/>
        <v>1.00050788</v>
      </c>
      <c r="G173" s="92">
        <f t="shared" ca="1" si="76"/>
        <v>1.07267341887891</v>
      </c>
      <c r="H173" s="92">
        <f t="shared" ca="1" si="64"/>
        <v>1.0646837414769501</v>
      </c>
      <c r="I173" s="14">
        <f t="shared" ca="1" si="75"/>
        <v>1.0075042700000001</v>
      </c>
      <c r="J173" s="13">
        <f t="shared" si="65"/>
        <v>4.4999999999999998E-2</v>
      </c>
      <c r="K173" s="29">
        <f t="shared" si="66"/>
        <v>44770</v>
      </c>
      <c r="L173" s="2">
        <f t="shared" si="67"/>
        <v>15</v>
      </c>
      <c r="M173" s="17">
        <f t="shared" si="68"/>
        <v>15</v>
      </c>
      <c r="N173" s="12">
        <f t="shared" si="57"/>
        <v>1.002623488</v>
      </c>
      <c r="O173" s="12">
        <f t="shared" ca="1" si="58"/>
        <v>1.0101474450000001</v>
      </c>
      <c r="P173" s="17">
        <f t="shared" si="69"/>
        <v>0</v>
      </c>
      <c r="Q173" s="14">
        <f t="shared" ca="1" si="59"/>
        <v>10.147444999999999</v>
      </c>
      <c r="R173" s="20">
        <f t="shared" si="60"/>
        <v>0</v>
      </c>
      <c r="S173" s="14">
        <f t="shared" si="70"/>
        <v>0</v>
      </c>
      <c r="T173" s="4" t="str">
        <f t="shared" si="71"/>
        <v>J=</v>
      </c>
      <c r="U173" s="29">
        <f t="shared" si="72"/>
        <v>44803</v>
      </c>
      <c r="V173" s="3"/>
      <c r="W173" s="3"/>
      <c r="X173" s="107">
        <f>[2]Plan1!$A243</f>
        <v>44242</v>
      </c>
      <c r="Y173" s="108" t="str">
        <f>[2]Plan1!$C243</f>
        <v>Carnaval</v>
      </c>
      <c r="Z173" s="95"/>
      <c r="AA173" s="1"/>
      <c r="AC173" s="93">
        <f t="shared" si="79"/>
        <v>44953</v>
      </c>
      <c r="AD173" s="93">
        <v>44956</v>
      </c>
      <c r="AE173" s="93">
        <f t="shared" si="80"/>
        <v>44956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9">
        <f t="shared" si="73"/>
        <v>44792</v>
      </c>
      <c r="B174" s="90">
        <f t="shared" ca="1" si="74"/>
        <v>1010.83702599</v>
      </c>
      <c r="C174" s="14">
        <f t="shared" si="61"/>
        <v>1000</v>
      </c>
      <c r="D174" s="63">
        <f t="shared" si="62"/>
        <v>44789</v>
      </c>
      <c r="E174" s="61">
        <f ca="1">IF(D174&lt;$B$1,VLOOKUP(D174,[1]DI!$A$4:$B$15000,2,FALSE),0)</f>
        <v>0.13650000000000001</v>
      </c>
      <c r="F174" s="14">
        <f t="shared" ca="1" si="63"/>
        <v>1.00050788</v>
      </c>
      <c r="G174" s="92">
        <f t="shared" ca="1" si="76"/>
        <v>1.07321820825489</v>
      </c>
      <c r="H174" s="92">
        <f t="shared" ca="1" si="64"/>
        <v>1.0646837414769501</v>
      </c>
      <c r="I174" s="14">
        <f t="shared" ca="1" si="75"/>
        <v>1.00801596</v>
      </c>
      <c r="J174" s="13">
        <f t="shared" si="65"/>
        <v>4.4999999999999998E-2</v>
      </c>
      <c r="K174" s="29">
        <f t="shared" si="66"/>
        <v>44770</v>
      </c>
      <c r="L174" s="2">
        <f t="shared" si="67"/>
        <v>16</v>
      </c>
      <c r="M174" s="17">
        <f t="shared" si="68"/>
        <v>16</v>
      </c>
      <c r="N174" s="12">
        <f t="shared" si="57"/>
        <v>1.002798632</v>
      </c>
      <c r="O174" s="12">
        <f t="shared" ca="1" si="58"/>
        <v>1.0108370259999999</v>
      </c>
      <c r="P174" s="17">
        <f t="shared" si="69"/>
        <v>0</v>
      </c>
      <c r="Q174" s="14">
        <f t="shared" ca="1" si="59"/>
        <v>10.837025990000001</v>
      </c>
      <c r="R174" s="20">
        <f t="shared" si="60"/>
        <v>0</v>
      </c>
      <c r="S174" s="14">
        <f t="shared" si="70"/>
        <v>0</v>
      </c>
      <c r="T174" s="4" t="str">
        <f t="shared" si="71"/>
        <v>J=</v>
      </c>
      <c r="U174" s="29">
        <f t="shared" si="72"/>
        <v>44803</v>
      </c>
      <c r="V174" s="3"/>
      <c r="W174" s="3"/>
      <c r="X174" s="107">
        <f>[2]Plan1!$A244</f>
        <v>44243</v>
      </c>
      <c r="Y174" s="108" t="str">
        <f>[2]Plan1!$C244</f>
        <v>Carnaval</v>
      </c>
      <c r="Z174" s="95"/>
      <c r="AA174" s="1"/>
      <c r="AC174" s="93">
        <f t="shared" si="79"/>
        <v>44981</v>
      </c>
      <c r="AD174" s="93">
        <v>44984</v>
      </c>
      <c r="AE174" s="93">
        <f t="shared" si="80"/>
        <v>44984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9">
        <f t="shared" si="73"/>
        <v>44795</v>
      </c>
      <c r="B175" s="90">
        <f t="shared" ca="1" si="74"/>
        <v>1011.5270860000001</v>
      </c>
      <c r="C175" s="14">
        <f t="shared" si="61"/>
        <v>1000</v>
      </c>
      <c r="D175" s="63">
        <f t="shared" si="62"/>
        <v>44790</v>
      </c>
      <c r="E175" s="61">
        <f ca="1">IF(D175&lt;$B$1,VLOOKUP(D175,[1]DI!$A$4:$B$15000,2,FALSE),0)</f>
        <v>0.13650000000000001</v>
      </c>
      <c r="F175" s="14">
        <f t="shared" ca="1" si="63"/>
        <v>1.00050788</v>
      </c>
      <c r="G175" s="92">
        <f t="shared" ca="1" si="76"/>
        <v>1.0737632743184999</v>
      </c>
      <c r="H175" s="92">
        <f t="shared" ca="1" si="64"/>
        <v>1.0646837414769501</v>
      </c>
      <c r="I175" s="14">
        <f t="shared" ca="1" si="75"/>
        <v>1.0085279199999999</v>
      </c>
      <c r="J175" s="13">
        <f t="shared" si="65"/>
        <v>4.4999999999999998E-2</v>
      </c>
      <c r="K175" s="29">
        <f t="shared" si="66"/>
        <v>44770</v>
      </c>
      <c r="L175" s="2">
        <f t="shared" si="67"/>
        <v>17</v>
      </c>
      <c r="M175" s="17">
        <f t="shared" si="68"/>
        <v>17</v>
      </c>
      <c r="N175" s="12">
        <f t="shared" si="57"/>
        <v>1.002973806</v>
      </c>
      <c r="O175" s="12">
        <f t="shared" ca="1" si="58"/>
        <v>1.0115270860000001</v>
      </c>
      <c r="P175" s="17">
        <f t="shared" si="69"/>
        <v>0</v>
      </c>
      <c r="Q175" s="14">
        <f t="shared" ca="1" si="59"/>
        <v>11.527086000000001</v>
      </c>
      <c r="R175" s="20">
        <f t="shared" si="60"/>
        <v>0</v>
      </c>
      <c r="S175" s="14">
        <f t="shared" si="70"/>
        <v>0</v>
      </c>
      <c r="T175" s="4" t="str">
        <f t="shared" si="71"/>
        <v>J=</v>
      </c>
      <c r="U175" s="29">
        <f t="shared" si="72"/>
        <v>44803</v>
      </c>
      <c r="V175" s="3"/>
      <c r="W175" s="3"/>
      <c r="X175" s="107">
        <f>[2]Plan1!$A245</f>
        <v>44288</v>
      </c>
      <c r="Y175" s="108" t="str">
        <f>[2]Plan1!$C245</f>
        <v>Paixão de Cristo</v>
      </c>
      <c r="Z175" s="95"/>
      <c r="AA175" s="1"/>
      <c r="AC175" s="93">
        <f t="shared" si="79"/>
        <v>45014</v>
      </c>
      <c r="AD175" s="93">
        <v>45015</v>
      </c>
      <c r="AE175" s="93">
        <f t="shared" si="80"/>
        <v>45015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9">
        <f t="shared" si="73"/>
        <v>44796</v>
      </c>
      <c r="B176" s="90">
        <f t="shared" ca="1" si="74"/>
        <v>1012.217608</v>
      </c>
      <c r="C176" s="14">
        <f t="shared" si="61"/>
        <v>1000</v>
      </c>
      <c r="D176" s="63">
        <f t="shared" si="62"/>
        <v>44791</v>
      </c>
      <c r="E176" s="61">
        <f ca="1">IF(D176&lt;$B$1,VLOOKUP(D176,[1]DI!$A$4:$B$15000,2,FALSE),0)</f>
        <v>0.13650000000000001</v>
      </c>
      <c r="F176" s="14">
        <f t="shared" ca="1" si="63"/>
        <v>1.00050788</v>
      </c>
      <c r="G176" s="92">
        <f t="shared" ca="1" si="76"/>
        <v>1.0743086172102601</v>
      </c>
      <c r="H176" s="92">
        <f t="shared" ca="1" si="64"/>
        <v>1.0646837414769501</v>
      </c>
      <c r="I176" s="14">
        <f t="shared" ca="1" si="75"/>
        <v>1.00904013</v>
      </c>
      <c r="J176" s="13">
        <f t="shared" si="65"/>
        <v>4.4999999999999998E-2</v>
      </c>
      <c r="K176" s="29">
        <f t="shared" si="66"/>
        <v>44770</v>
      </c>
      <c r="L176" s="2">
        <f t="shared" si="67"/>
        <v>18</v>
      </c>
      <c r="M176" s="17">
        <f t="shared" si="68"/>
        <v>18</v>
      </c>
      <c r="N176" s="12">
        <f t="shared" si="57"/>
        <v>1.0031490110000001</v>
      </c>
      <c r="O176" s="12">
        <f t="shared" ca="1" si="58"/>
        <v>1.012217608</v>
      </c>
      <c r="P176" s="17">
        <f t="shared" si="69"/>
        <v>0</v>
      </c>
      <c r="Q176" s="14">
        <f t="shared" ca="1" si="59"/>
        <v>12.217608</v>
      </c>
      <c r="R176" s="20">
        <f t="shared" si="60"/>
        <v>0</v>
      </c>
      <c r="S176" s="14">
        <f t="shared" si="70"/>
        <v>0</v>
      </c>
      <c r="T176" s="4" t="str">
        <f t="shared" si="71"/>
        <v>J=</v>
      </c>
      <c r="U176" s="29">
        <f t="shared" si="72"/>
        <v>44803</v>
      </c>
      <c r="V176" s="3"/>
      <c r="W176" s="3"/>
      <c r="X176" s="107">
        <f>[2]Plan1!$A246</f>
        <v>44307</v>
      </c>
      <c r="Y176" s="108" t="str">
        <f>[2]Plan1!$C246</f>
        <v>Tiradentes</v>
      </c>
      <c r="Z176" s="95"/>
      <c r="AA176" s="1"/>
      <c r="AC176" s="93">
        <f t="shared" si="79"/>
        <v>45042</v>
      </c>
      <c r="AD176" s="93">
        <v>45043</v>
      </c>
      <c r="AE176" s="93">
        <f t="shared" si="80"/>
        <v>45043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9">
        <f t="shared" si="73"/>
        <v>44797</v>
      </c>
      <c r="B177" s="90">
        <f t="shared" ca="1" si="74"/>
        <v>1012.908602</v>
      </c>
      <c r="C177" s="14">
        <f t="shared" si="61"/>
        <v>1000</v>
      </c>
      <c r="D177" s="63">
        <f t="shared" si="62"/>
        <v>44792</v>
      </c>
      <c r="E177" s="61">
        <f ca="1">IF(D177&lt;$B$1,VLOOKUP(D177,[1]DI!$A$4:$B$15000,2,FALSE),0)</f>
        <v>0.13650000000000001</v>
      </c>
      <c r="F177" s="14">
        <f t="shared" ca="1" si="63"/>
        <v>1.00050788</v>
      </c>
      <c r="G177" s="92">
        <f t="shared" ca="1" si="76"/>
        <v>1.0748542370707701</v>
      </c>
      <c r="H177" s="92">
        <f t="shared" ca="1" si="64"/>
        <v>1.0646837414769501</v>
      </c>
      <c r="I177" s="14">
        <f t="shared" ca="1" si="75"/>
        <v>1.0095525999999999</v>
      </c>
      <c r="J177" s="13">
        <f t="shared" si="65"/>
        <v>4.4999999999999998E-2</v>
      </c>
      <c r="K177" s="29">
        <f t="shared" si="66"/>
        <v>44770</v>
      </c>
      <c r="L177" s="2">
        <f t="shared" si="67"/>
        <v>19</v>
      </c>
      <c r="M177" s="17">
        <f t="shared" si="68"/>
        <v>19</v>
      </c>
      <c r="N177" s="12">
        <f t="shared" si="57"/>
        <v>1.0033242469999999</v>
      </c>
      <c r="O177" s="12">
        <f t="shared" ca="1" si="58"/>
        <v>1.012908602</v>
      </c>
      <c r="P177" s="17">
        <f t="shared" si="69"/>
        <v>0</v>
      </c>
      <c r="Q177" s="14">
        <f t="shared" ca="1" si="59"/>
        <v>12.908602</v>
      </c>
      <c r="R177" s="20">
        <f t="shared" si="60"/>
        <v>0</v>
      </c>
      <c r="S177" s="14">
        <f t="shared" si="70"/>
        <v>0</v>
      </c>
      <c r="T177" s="4" t="str">
        <f t="shared" si="71"/>
        <v>J=</v>
      </c>
      <c r="U177" s="29">
        <f t="shared" si="72"/>
        <v>44803</v>
      </c>
      <c r="V177" s="3"/>
      <c r="W177" s="3"/>
      <c r="X177" s="107">
        <f>[2]Plan1!$A247</f>
        <v>44317</v>
      </c>
      <c r="Y177" s="108" t="str">
        <f>[2]Plan1!$C247</f>
        <v>Dia do Trabalho</v>
      </c>
      <c r="Z177" s="95"/>
      <c r="AA177" s="1"/>
      <c r="AC177" s="93">
        <f t="shared" si="79"/>
        <v>45075</v>
      </c>
      <c r="AD177" s="93">
        <v>45076</v>
      </c>
      <c r="AE177" s="93">
        <f t="shared" si="80"/>
        <v>45076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9">
        <f t="shared" si="73"/>
        <v>44798</v>
      </c>
      <c r="B178" s="90">
        <f t="shared" ca="1" si="74"/>
        <v>1013.600067</v>
      </c>
      <c r="C178" s="14">
        <f t="shared" si="61"/>
        <v>1000</v>
      </c>
      <c r="D178" s="63">
        <f t="shared" si="62"/>
        <v>44795</v>
      </c>
      <c r="E178" s="61">
        <f ca="1">IF(D178&lt;$B$1,VLOOKUP(D178,[1]DI!$A$4:$B$15000,2,FALSE),0)</f>
        <v>0.13650000000000001</v>
      </c>
      <c r="F178" s="14">
        <f t="shared" ca="1" si="63"/>
        <v>1.00050788</v>
      </c>
      <c r="G178" s="92">
        <f t="shared" ca="1" si="76"/>
        <v>1.07540013404069</v>
      </c>
      <c r="H178" s="92">
        <f t="shared" ca="1" si="64"/>
        <v>1.0646837414769501</v>
      </c>
      <c r="I178" s="14">
        <f t="shared" ca="1" si="75"/>
        <v>1.01006533</v>
      </c>
      <c r="J178" s="13">
        <f t="shared" si="65"/>
        <v>4.4999999999999998E-2</v>
      </c>
      <c r="K178" s="29">
        <f t="shared" si="66"/>
        <v>44770</v>
      </c>
      <c r="L178" s="2">
        <f t="shared" si="67"/>
        <v>20</v>
      </c>
      <c r="M178" s="17">
        <f t="shared" si="68"/>
        <v>20</v>
      </c>
      <c r="N178" s="12">
        <f t="shared" si="57"/>
        <v>1.003499513</v>
      </c>
      <c r="O178" s="12">
        <f t="shared" ca="1" si="58"/>
        <v>1.013600067</v>
      </c>
      <c r="P178" s="17">
        <f t="shared" si="69"/>
        <v>0</v>
      </c>
      <c r="Q178" s="14">
        <f t="shared" ca="1" si="59"/>
        <v>13.600066999999999</v>
      </c>
      <c r="R178" s="20">
        <f t="shared" si="60"/>
        <v>0</v>
      </c>
      <c r="S178" s="14">
        <f t="shared" si="70"/>
        <v>0</v>
      </c>
      <c r="T178" s="4" t="str">
        <f t="shared" si="71"/>
        <v>J=</v>
      </c>
      <c r="U178" s="29">
        <f t="shared" si="72"/>
        <v>44803</v>
      </c>
      <c r="V178" s="3"/>
      <c r="W178" s="3"/>
      <c r="X178" s="107">
        <f>[2]Plan1!$A248</f>
        <v>44350</v>
      </c>
      <c r="Y178" s="108" t="str">
        <f>[2]Plan1!$C248</f>
        <v>Corpus Christi</v>
      </c>
      <c r="Z178" s="95"/>
      <c r="AA178" s="1"/>
      <c r="AC178" s="93">
        <f t="shared" si="79"/>
        <v>45105</v>
      </c>
      <c r="AD178" s="93">
        <v>45106</v>
      </c>
      <c r="AE178" s="93">
        <f t="shared" si="80"/>
        <v>45106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9">
        <f t="shared" si="73"/>
        <v>44799</v>
      </c>
      <c r="B179" s="90">
        <f t="shared" ca="1" si="74"/>
        <v>1014.29200199</v>
      </c>
      <c r="C179" s="14">
        <f t="shared" si="61"/>
        <v>1000</v>
      </c>
      <c r="D179" s="63">
        <f t="shared" si="62"/>
        <v>44796</v>
      </c>
      <c r="E179" s="61">
        <f ca="1">IF(D179&lt;$B$1,VLOOKUP(D179,[1]DI!$A$4:$B$15000,2,FALSE),0)</f>
        <v>0.13650000000000001</v>
      </c>
      <c r="F179" s="14">
        <f t="shared" ca="1" si="63"/>
        <v>1.00050788</v>
      </c>
      <c r="G179" s="92">
        <f t="shared" ca="1" si="76"/>
        <v>1.0759463082607701</v>
      </c>
      <c r="H179" s="92">
        <f t="shared" ca="1" si="64"/>
        <v>1.0646837414769501</v>
      </c>
      <c r="I179" s="14">
        <f t="shared" ca="1" si="75"/>
        <v>1.01057832</v>
      </c>
      <c r="J179" s="13">
        <f t="shared" si="65"/>
        <v>4.4999999999999998E-2</v>
      </c>
      <c r="K179" s="29">
        <f t="shared" si="66"/>
        <v>44770</v>
      </c>
      <c r="L179" s="2">
        <f t="shared" si="67"/>
        <v>21</v>
      </c>
      <c r="M179" s="17">
        <f t="shared" si="68"/>
        <v>21</v>
      </c>
      <c r="N179" s="12">
        <f t="shared" si="57"/>
        <v>1.0036748090000001</v>
      </c>
      <c r="O179" s="12">
        <f t="shared" ca="1" si="58"/>
        <v>1.0142920019999999</v>
      </c>
      <c r="P179" s="17">
        <f t="shared" si="69"/>
        <v>0</v>
      </c>
      <c r="Q179" s="14">
        <f t="shared" ca="1" si="59"/>
        <v>14.292001989999999</v>
      </c>
      <c r="R179" s="20">
        <f t="shared" si="60"/>
        <v>0</v>
      </c>
      <c r="S179" s="14">
        <f t="shared" si="70"/>
        <v>0</v>
      </c>
      <c r="T179" s="4" t="str">
        <f t="shared" si="71"/>
        <v>J=</v>
      </c>
      <c r="U179" s="29">
        <f t="shared" si="72"/>
        <v>44803</v>
      </c>
      <c r="V179" s="3"/>
      <c r="W179" s="3"/>
      <c r="X179" s="107">
        <f>[2]Plan1!$A249</f>
        <v>44446</v>
      </c>
      <c r="Y179" s="108" t="str">
        <f>[2]Plan1!$C249</f>
        <v>Independência do Brasil</v>
      </c>
      <c r="Z179" s="95"/>
      <c r="AA179" s="1"/>
      <c r="AC179" s="93">
        <f t="shared" si="79"/>
        <v>45134</v>
      </c>
      <c r="AD179" s="93">
        <v>45135</v>
      </c>
      <c r="AE179" s="93">
        <f t="shared" si="80"/>
        <v>45135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9">
        <f t="shared" si="73"/>
        <v>44802</v>
      </c>
      <c r="B180" s="90">
        <f t="shared" ca="1" si="74"/>
        <v>1014.98441099</v>
      </c>
      <c r="C180" s="14">
        <f t="shared" si="61"/>
        <v>1000</v>
      </c>
      <c r="D180" s="63">
        <f t="shared" si="62"/>
        <v>44797</v>
      </c>
      <c r="E180" s="61">
        <f ca="1">IF(D180&lt;$B$1,VLOOKUP(D180,[1]DI!$A$4:$B$15000,2,FALSE),0)</f>
        <v>0.13650000000000001</v>
      </c>
      <c r="F180" s="14">
        <f t="shared" ca="1" si="63"/>
        <v>1.00050788</v>
      </c>
      <c r="G180" s="92">
        <f t="shared" ca="1" si="76"/>
        <v>1.0764927598718099</v>
      </c>
      <c r="H180" s="92">
        <f t="shared" ca="1" si="64"/>
        <v>1.0646837414769501</v>
      </c>
      <c r="I180" s="14">
        <f t="shared" ca="1" si="75"/>
        <v>1.0110915700000001</v>
      </c>
      <c r="J180" s="13">
        <f t="shared" si="65"/>
        <v>4.4999999999999998E-2</v>
      </c>
      <c r="K180" s="29">
        <f t="shared" si="66"/>
        <v>44770</v>
      </c>
      <c r="L180" s="2">
        <f t="shared" si="67"/>
        <v>22</v>
      </c>
      <c r="M180" s="17">
        <f t="shared" si="68"/>
        <v>22</v>
      </c>
      <c r="N180" s="12">
        <f t="shared" si="57"/>
        <v>1.0038501369999999</v>
      </c>
      <c r="O180" s="12">
        <f t="shared" ca="1" si="58"/>
        <v>1.0149844109999999</v>
      </c>
      <c r="P180" s="17">
        <f t="shared" si="69"/>
        <v>0</v>
      </c>
      <c r="Q180" s="14">
        <f t="shared" ca="1" si="59"/>
        <v>14.984410990000001</v>
      </c>
      <c r="R180" s="20">
        <f t="shared" si="60"/>
        <v>0</v>
      </c>
      <c r="S180" s="14">
        <f t="shared" si="70"/>
        <v>0</v>
      </c>
      <c r="T180" s="4" t="str">
        <f t="shared" si="71"/>
        <v>J=</v>
      </c>
      <c r="U180" s="29">
        <f t="shared" si="72"/>
        <v>44803</v>
      </c>
      <c r="V180" s="3"/>
      <c r="W180" s="3"/>
      <c r="X180" s="107">
        <f>[2]Plan1!$A250</f>
        <v>44481</v>
      </c>
      <c r="Y180" s="108" t="str">
        <f>[2]Plan1!$C250</f>
        <v>Nossa Sr.a Aparecida - Padroeira do Brasil</v>
      </c>
      <c r="Z180" s="95"/>
      <c r="AA180" s="1"/>
      <c r="AC180" s="93">
        <f t="shared" si="79"/>
        <v>45167</v>
      </c>
      <c r="AD180" s="93">
        <v>45168</v>
      </c>
      <c r="AE180" s="93">
        <f t="shared" si="80"/>
        <v>45168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9">
        <f t="shared" si="73"/>
        <v>44803</v>
      </c>
      <c r="B181" s="90">
        <f t="shared" ca="1" si="74"/>
        <v>1015.6773009999999</v>
      </c>
      <c r="C181" s="14">
        <f t="shared" si="61"/>
        <v>1000</v>
      </c>
      <c r="D181" s="63">
        <f t="shared" si="62"/>
        <v>44798</v>
      </c>
      <c r="E181" s="61">
        <f ca="1">IF(D181&lt;$B$1,VLOOKUP(D181,[1]DI!$A$4:$B$15000,2,FALSE),0)</f>
        <v>0.13650000000000001</v>
      </c>
      <c r="F181" s="14">
        <f t="shared" ca="1" si="63"/>
        <v>1.00050788</v>
      </c>
      <c r="G181" s="92">
        <f t="shared" ca="1" si="76"/>
        <v>1.0770394890146899</v>
      </c>
      <c r="H181" s="92">
        <f t="shared" ca="1" si="64"/>
        <v>1.0646837414769501</v>
      </c>
      <c r="I181" s="14">
        <f t="shared" ca="1" si="75"/>
        <v>1.01160509</v>
      </c>
      <c r="J181" s="13">
        <f t="shared" si="65"/>
        <v>4.4999999999999998E-2</v>
      </c>
      <c r="K181" s="29">
        <f t="shared" si="66"/>
        <v>44770</v>
      </c>
      <c r="L181" s="2">
        <f t="shared" si="67"/>
        <v>23</v>
      </c>
      <c r="M181" s="17">
        <f t="shared" si="68"/>
        <v>23</v>
      </c>
      <c r="N181" s="12">
        <f t="shared" si="57"/>
        <v>1.004025495</v>
      </c>
      <c r="O181" s="12">
        <f t="shared" ca="1" si="58"/>
        <v>1.015677301</v>
      </c>
      <c r="P181" s="17">
        <f t="shared" si="69"/>
        <v>8</v>
      </c>
      <c r="Q181" s="14">
        <f t="shared" ca="1" si="59"/>
        <v>15.677301</v>
      </c>
      <c r="R181" s="20">
        <f t="shared" si="60"/>
        <v>0</v>
      </c>
      <c r="S181" s="14">
        <f t="shared" si="70"/>
        <v>0</v>
      </c>
      <c r="T181" s="4" t="str">
        <f t="shared" si="71"/>
        <v>J=</v>
      </c>
      <c r="U181" s="29">
        <f t="shared" si="72"/>
        <v>44803</v>
      </c>
      <c r="V181" s="3"/>
      <c r="W181" s="3"/>
      <c r="X181" s="107">
        <f>[2]Plan1!$A251</f>
        <v>44502</v>
      </c>
      <c r="Y181" s="108" t="str">
        <f>[2]Plan1!$C251</f>
        <v>Finados</v>
      </c>
      <c r="Z181" s="95"/>
      <c r="AA181" s="1"/>
      <c r="AC181" s="93">
        <f t="shared" si="79"/>
        <v>45196</v>
      </c>
      <c r="AD181" s="93">
        <v>45197</v>
      </c>
      <c r="AE181" s="93">
        <f t="shared" si="80"/>
        <v>45197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9">
        <f t="shared" si="73"/>
        <v>44804</v>
      </c>
      <c r="B182" s="90">
        <f t="shared" ca="1" si="74"/>
        <v>1000.682654</v>
      </c>
      <c r="C182" s="14">
        <f t="shared" si="61"/>
        <v>1000</v>
      </c>
      <c r="D182" s="63">
        <f t="shared" si="62"/>
        <v>44799</v>
      </c>
      <c r="E182" s="61">
        <f ca="1">IF(D182&lt;$B$1,VLOOKUP(D182,[1]DI!$A$4:$B$15000,2,FALSE),0)</f>
        <v>0.13650000000000001</v>
      </c>
      <c r="F182" s="14">
        <f t="shared" ca="1" si="63"/>
        <v>1.00050788</v>
      </c>
      <c r="G182" s="92">
        <f t="shared" ca="1" si="76"/>
        <v>1.07758649583037</v>
      </c>
      <c r="H182" s="92">
        <f t="shared" ca="1" si="64"/>
        <v>1.0770394890146899</v>
      </c>
      <c r="I182" s="14">
        <f t="shared" ca="1" si="75"/>
        <v>1.00050788</v>
      </c>
      <c r="J182" s="13">
        <f t="shared" si="65"/>
        <v>4.4999999999999998E-2</v>
      </c>
      <c r="K182" s="29">
        <f t="shared" si="66"/>
        <v>44803</v>
      </c>
      <c r="L182" s="2">
        <f t="shared" si="67"/>
        <v>1</v>
      </c>
      <c r="M182" s="17">
        <f t="shared" si="68"/>
        <v>1</v>
      </c>
      <c r="N182" s="12">
        <f t="shared" si="57"/>
        <v>1.000174685</v>
      </c>
      <c r="O182" s="12">
        <f t="shared" ca="1" si="58"/>
        <v>1.000682654</v>
      </c>
      <c r="P182" s="17">
        <f t="shared" si="69"/>
        <v>0</v>
      </c>
      <c r="Q182" s="14">
        <f t="shared" ca="1" si="59"/>
        <v>0.68265399999999998</v>
      </c>
      <c r="R182" s="20">
        <f t="shared" si="60"/>
        <v>0</v>
      </c>
      <c r="S182" s="14">
        <f t="shared" si="70"/>
        <v>0</v>
      </c>
      <c r="T182" s="4" t="str">
        <f t="shared" si="71"/>
        <v>J=</v>
      </c>
      <c r="U182" s="29">
        <f t="shared" si="72"/>
        <v>44833</v>
      </c>
      <c r="V182" s="3"/>
      <c r="W182" s="3"/>
      <c r="X182" s="107">
        <f>[2]Plan1!$A252</f>
        <v>44515</v>
      </c>
      <c r="Y182" s="108" t="str">
        <f>[2]Plan1!$C252</f>
        <v>Proclamação da República</v>
      </c>
      <c r="Z182" s="95"/>
      <c r="AA182" s="1"/>
      <c r="AC182" s="93">
        <f t="shared" si="79"/>
        <v>45226</v>
      </c>
      <c r="AD182" s="93">
        <v>45229</v>
      </c>
      <c r="AE182" s="93">
        <f t="shared" si="80"/>
        <v>45229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9">
        <f t="shared" si="73"/>
        <v>44805</v>
      </c>
      <c r="B183" s="90">
        <f t="shared" ca="1" si="74"/>
        <v>1001.365776</v>
      </c>
      <c r="C183" s="14">
        <f t="shared" si="61"/>
        <v>1000</v>
      </c>
      <c r="D183" s="63">
        <f t="shared" si="62"/>
        <v>44802</v>
      </c>
      <c r="E183" s="61">
        <f ca="1">IF(D183&lt;$B$1,VLOOKUP(D183,[1]DI!$A$4:$B$15000,2,FALSE),0)</f>
        <v>0.13650000000000001</v>
      </c>
      <c r="F183" s="14">
        <f t="shared" ca="1" si="63"/>
        <v>1.00050788</v>
      </c>
      <c r="G183" s="92">
        <f t="shared" ca="1" si="76"/>
        <v>1.0781337804598701</v>
      </c>
      <c r="H183" s="92">
        <f t="shared" ca="1" si="64"/>
        <v>1.0770394890146899</v>
      </c>
      <c r="I183" s="14">
        <f t="shared" ca="1" si="75"/>
        <v>1.00101602</v>
      </c>
      <c r="J183" s="13">
        <f t="shared" si="65"/>
        <v>4.4999999999999998E-2</v>
      </c>
      <c r="K183" s="29">
        <f t="shared" si="66"/>
        <v>44803</v>
      </c>
      <c r="L183" s="2">
        <f t="shared" si="67"/>
        <v>2</v>
      </c>
      <c r="M183" s="17">
        <f t="shared" si="68"/>
        <v>2</v>
      </c>
      <c r="N183" s="12">
        <f t="shared" si="57"/>
        <v>1.000349401</v>
      </c>
      <c r="O183" s="12">
        <f t="shared" ca="1" si="58"/>
        <v>1.0013657760000001</v>
      </c>
      <c r="P183" s="17">
        <f t="shared" si="69"/>
        <v>0</v>
      </c>
      <c r="Q183" s="14">
        <f t="shared" ca="1" si="59"/>
        <v>1.3657760000000001</v>
      </c>
      <c r="R183" s="20">
        <f t="shared" si="60"/>
        <v>0</v>
      </c>
      <c r="S183" s="14">
        <f t="shared" si="70"/>
        <v>0</v>
      </c>
      <c r="T183" s="4" t="str">
        <f t="shared" si="71"/>
        <v>J=</v>
      </c>
      <c r="U183" s="29">
        <f t="shared" si="72"/>
        <v>44833</v>
      </c>
      <c r="V183" s="3"/>
      <c r="W183" s="3"/>
      <c r="X183" s="107">
        <f>[2]Plan1!$A253</f>
        <v>44555</v>
      </c>
      <c r="Y183" s="108" t="str">
        <f>[2]Plan1!$C253</f>
        <v>Natal</v>
      </c>
      <c r="Z183" s="95"/>
      <c r="AA183" s="1"/>
      <c r="AC183" s="93">
        <f t="shared" si="79"/>
        <v>45258</v>
      </c>
      <c r="AD183" s="93">
        <v>45259</v>
      </c>
      <c r="AE183" s="93">
        <f t="shared" si="80"/>
        <v>45259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9">
        <f t="shared" si="73"/>
        <v>44806</v>
      </c>
      <c r="B184" s="90">
        <f t="shared" ca="1" si="74"/>
        <v>1002.04935699</v>
      </c>
      <c r="C184" s="14">
        <f t="shared" si="61"/>
        <v>1000</v>
      </c>
      <c r="D184" s="63">
        <f t="shared" si="62"/>
        <v>44803</v>
      </c>
      <c r="E184" s="61">
        <f ca="1">IF(D184&lt;$B$1,VLOOKUP(D184,[1]DI!$A$4:$B$15000,2,FALSE),0)</f>
        <v>0.13650000000000001</v>
      </c>
      <c r="F184" s="14">
        <f t="shared" ca="1" si="63"/>
        <v>1.00050788</v>
      </c>
      <c r="G184" s="92">
        <f t="shared" ca="1" si="76"/>
        <v>1.0786813430442901</v>
      </c>
      <c r="H184" s="92">
        <f t="shared" ca="1" si="64"/>
        <v>1.0770394890146899</v>
      </c>
      <c r="I184" s="14">
        <f t="shared" ca="1" si="75"/>
        <v>1.00152441</v>
      </c>
      <c r="J184" s="13">
        <f t="shared" si="65"/>
        <v>4.4999999999999998E-2</v>
      </c>
      <c r="K184" s="29">
        <f t="shared" si="66"/>
        <v>44803</v>
      </c>
      <c r="L184" s="2">
        <f t="shared" si="67"/>
        <v>3</v>
      </c>
      <c r="M184" s="17">
        <f t="shared" si="68"/>
        <v>3</v>
      </c>
      <c r="N184" s="12">
        <f t="shared" si="57"/>
        <v>1.000524148</v>
      </c>
      <c r="O184" s="12">
        <f t="shared" ca="1" si="58"/>
        <v>1.002049357</v>
      </c>
      <c r="P184" s="17">
        <f t="shared" si="69"/>
        <v>0</v>
      </c>
      <c r="Q184" s="14">
        <f t="shared" ca="1" si="59"/>
        <v>2.0493569900000002</v>
      </c>
      <c r="R184" s="20">
        <f t="shared" si="60"/>
        <v>0</v>
      </c>
      <c r="S184" s="14">
        <f t="shared" si="70"/>
        <v>0</v>
      </c>
      <c r="T184" s="4" t="str">
        <f t="shared" si="71"/>
        <v>J=</v>
      </c>
      <c r="U184" s="29">
        <f t="shared" si="72"/>
        <v>44833</v>
      </c>
      <c r="V184" s="3"/>
      <c r="W184" s="3"/>
      <c r="X184" s="107">
        <f>[2]Plan1!$A254</f>
        <v>44562</v>
      </c>
      <c r="Y184" s="108" t="str">
        <f>[2]Plan1!$C254</f>
        <v>Confraternização Universal</v>
      </c>
      <c r="Z184" s="95"/>
      <c r="AA184" s="1"/>
      <c r="AC184" s="93">
        <f t="shared" si="79"/>
        <v>45287</v>
      </c>
      <c r="AD184" s="93">
        <v>45288</v>
      </c>
      <c r="AE184" s="93">
        <f t="shared" si="80"/>
        <v>45288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9">
        <f t="shared" si="73"/>
        <v>44809</v>
      </c>
      <c r="B185" s="90">
        <f t="shared" ca="1" si="74"/>
        <v>1002.733416</v>
      </c>
      <c r="C185" s="14">
        <f t="shared" si="61"/>
        <v>1000</v>
      </c>
      <c r="D185" s="63">
        <f t="shared" si="62"/>
        <v>44804</v>
      </c>
      <c r="E185" s="61">
        <f ca="1">IF(D185&lt;$B$1,VLOOKUP(D185,[1]DI!$A$4:$B$15000,2,FALSE),0)</f>
        <v>0.13650000000000001</v>
      </c>
      <c r="F185" s="14">
        <f t="shared" ca="1" si="63"/>
        <v>1.00050788</v>
      </c>
      <c r="G185" s="92">
        <f t="shared" ca="1" si="76"/>
        <v>1.0792291837248</v>
      </c>
      <c r="H185" s="92">
        <f t="shared" ca="1" si="64"/>
        <v>1.0770394890146899</v>
      </c>
      <c r="I185" s="14">
        <f t="shared" ca="1" si="75"/>
        <v>1.00203307</v>
      </c>
      <c r="J185" s="13">
        <f t="shared" si="65"/>
        <v>4.4999999999999998E-2</v>
      </c>
      <c r="K185" s="29">
        <f t="shared" si="66"/>
        <v>44803</v>
      </c>
      <c r="L185" s="2">
        <f t="shared" si="67"/>
        <v>4</v>
      </c>
      <c r="M185" s="17">
        <f t="shared" si="68"/>
        <v>4</v>
      </c>
      <c r="N185" s="12">
        <f t="shared" si="57"/>
        <v>1.000698925</v>
      </c>
      <c r="O185" s="12">
        <f t="shared" ca="1" si="58"/>
        <v>1.0027334160000001</v>
      </c>
      <c r="P185" s="17">
        <f t="shared" si="69"/>
        <v>0</v>
      </c>
      <c r="Q185" s="14">
        <f t="shared" ca="1" si="59"/>
        <v>2.7334160000000001</v>
      </c>
      <c r="R185" s="20">
        <f t="shared" si="60"/>
        <v>0</v>
      </c>
      <c r="S185" s="14">
        <f t="shared" si="70"/>
        <v>0</v>
      </c>
      <c r="T185" s="4" t="str">
        <f t="shared" si="71"/>
        <v>J=</v>
      </c>
      <c r="U185" s="29">
        <f t="shared" si="72"/>
        <v>44833</v>
      </c>
      <c r="V185" s="3"/>
      <c r="W185" s="3"/>
      <c r="X185" s="107">
        <f>[2]Plan1!$A255</f>
        <v>44620</v>
      </c>
      <c r="Y185" s="108" t="str">
        <f>[2]Plan1!$C255</f>
        <v>Carnaval</v>
      </c>
      <c r="Z185" s="95"/>
      <c r="AA185" s="1"/>
      <c r="AC185" s="93">
        <f t="shared" si="79"/>
        <v>45320</v>
      </c>
      <c r="AD185" s="93">
        <v>45321</v>
      </c>
      <c r="AE185" s="93">
        <f t="shared" si="80"/>
        <v>45321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9">
        <f t="shared" si="73"/>
        <v>44810</v>
      </c>
      <c r="B186" s="90">
        <f t="shared" ca="1" si="74"/>
        <v>1003.4179329900001</v>
      </c>
      <c r="C186" s="14">
        <f t="shared" si="61"/>
        <v>1000</v>
      </c>
      <c r="D186" s="63">
        <f t="shared" si="62"/>
        <v>44805</v>
      </c>
      <c r="E186" s="61">
        <f ca="1">IF(D186&lt;$B$1,VLOOKUP(D186,[1]DI!$A$4:$B$15000,2,FALSE),0)</f>
        <v>0.13650000000000001</v>
      </c>
      <c r="F186" s="14">
        <f t="shared" ca="1" si="63"/>
        <v>1.00050788</v>
      </c>
      <c r="G186" s="92">
        <f t="shared" ca="1" si="76"/>
        <v>1.0797773026426301</v>
      </c>
      <c r="H186" s="92">
        <f t="shared" ca="1" si="64"/>
        <v>1.0770394890146899</v>
      </c>
      <c r="I186" s="14">
        <f t="shared" ca="1" si="75"/>
        <v>1.0025419799999999</v>
      </c>
      <c r="J186" s="13">
        <f t="shared" si="65"/>
        <v>4.4999999999999998E-2</v>
      </c>
      <c r="K186" s="29">
        <f t="shared" si="66"/>
        <v>44803</v>
      </c>
      <c r="L186" s="2">
        <f t="shared" si="67"/>
        <v>5</v>
      </c>
      <c r="M186" s="17">
        <f t="shared" si="68"/>
        <v>5</v>
      </c>
      <c r="N186" s="12">
        <f t="shared" si="57"/>
        <v>1.0008737320000001</v>
      </c>
      <c r="O186" s="12">
        <f t="shared" ca="1" si="58"/>
        <v>1.0034179329999999</v>
      </c>
      <c r="P186" s="17">
        <f t="shared" si="69"/>
        <v>0</v>
      </c>
      <c r="Q186" s="14">
        <f t="shared" ca="1" si="59"/>
        <v>3.4179329900000002</v>
      </c>
      <c r="R186" s="20">
        <f t="shared" si="60"/>
        <v>0</v>
      </c>
      <c r="S186" s="14">
        <f t="shared" si="70"/>
        <v>0</v>
      </c>
      <c r="T186" s="4" t="str">
        <f t="shared" si="71"/>
        <v>J=</v>
      </c>
      <c r="U186" s="29">
        <f t="shared" si="72"/>
        <v>44833</v>
      </c>
      <c r="V186" s="3"/>
      <c r="W186" s="3"/>
      <c r="X186" s="107">
        <f>[2]Plan1!$A256</f>
        <v>44621</v>
      </c>
      <c r="Y186" s="108" t="str">
        <f>[2]Plan1!$C256</f>
        <v>Carnaval</v>
      </c>
      <c r="Z186" s="95"/>
      <c r="AA186" s="1"/>
      <c r="AC186" s="93">
        <f t="shared" si="79"/>
        <v>45349</v>
      </c>
      <c r="AD186" s="93">
        <v>45350</v>
      </c>
      <c r="AE186" s="93">
        <f t="shared" si="80"/>
        <v>45350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9">
        <f t="shared" si="73"/>
        <v>44812</v>
      </c>
      <c r="B187" s="90">
        <f t="shared" ca="1" si="74"/>
        <v>1004.10291899</v>
      </c>
      <c r="C187" s="14">
        <f t="shared" si="61"/>
        <v>1000</v>
      </c>
      <c r="D187" s="63">
        <f t="shared" si="62"/>
        <v>44806</v>
      </c>
      <c r="E187" s="61">
        <f ca="1">IF(D187&lt;$B$1,VLOOKUP(D187,[1]DI!$A$4:$B$15000,2,FALSE),0)</f>
        <v>0.13650000000000001</v>
      </c>
      <c r="F187" s="14">
        <f t="shared" ca="1" si="63"/>
        <v>1.00050788</v>
      </c>
      <c r="G187" s="92">
        <f t="shared" ca="1" si="76"/>
        <v>1.0803256999391</v>
      </c>
      <c r="H187" s="92">
        <f t="shared" ca="1" si="64"/>
        <v>1.0770394890146899</v>
      </c>
      <c r="I187" s="14">
        <f t="shared" ca="1" si="75"/>
        <v>1.0030511499999999</v>
      </c>
      <c r="J187" s="13">
        <f t="shared" si="65"/>
        <v>4.4999999999999998E-2</v>
      </c>
      <c r="K187" s="29">
        <f t="shared" si="66"/>
        <v>44803</v>
      </c>
      <c r="L187" s="2">
        <f t="shared" si="67"/>
        <v>6</v>
      </c>
      <c r="M187" s="17">
        <f t="shared" si="68"/>
        <v>6</v>
      </c>
      <c r="N187" s="12">
        <f t="shared" si="57"/>
        <v>1.00104857</v>
      </c>
      <c r="O187" s="12">
        <f t="shared" ca="1" si="58"/>
        <v>1.0041029189999999</v>
      </c>
      <c r="P187" s="17">
        <f t="shared" si="69"/>
        <v>0</v>
      </c>
      <c r="Q187" s="14">
        <f t="shared" ca="1" si="59"/>
        <v>4.10291899</v>
      </c>
      <c r="R187" s="20">
        <f t="shared" si="60"/>
        <v>0</v>
      </c>
      <c r="S187" s="14">
        <f t="shared" si="70"/>
        <v>0</v>
      </c>
      <c r="T187" s="4" t="str">
        <f t="shared" si="71"/>
        <v>J=</v>
      </c>
      <c r="U187" s="29">
        <f t="shared" si="72"/>
        <v>44833</v>
      </c>
      <c r="V187" s="3"/>
      <c r="W187" s="3"/>
      <c r="X187" s="107">
        <f>[2]Plan1!$A257</f>
        <v>44666</v>
      </c>
      <c r="Y187" s="108" t="str">
        <f>[2]Plan1!$C257</f>
        <v>Paixão de Cristo</v>
      </c>
      <c r="Z187" s="95"/>
      <c r="AA187" s="1"/>
      <c r="AC187" s="93">
        <f t="shared" si="79"/>
        <v>45377</v>
      </c>
      <c r="AD187" s="93">
        <v>45378</v>
      </c>
      <c r="AE187" s="93">
        <f t="shared" si="80"/>
        <v>45378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9">
        <f t="shared" si="73"/>
        <v>44813</v>
      </c>
      <c r="B188" s="90">
        <f t="shared" ca="1" si="74"/>
        <v>1004.78837499</v>
      </c>
      <c r="C188" s="14">
        <f t="shared" si="61"/>
        <v>1000</v>
      </c>
      <c r="D188" s="63">
        <f t="shared" si="62"/>
        <v>44809</v>
      </c>
      <c r="E188" s="61">
        <f ca="1">IF(D188&lt;$B$1,VLOOKUP(D188,[1]DI!$A$4:$B$15000,2,FALSE),0)</f>
        <v>0.13650000000000001</v>
      </c>
      <c r="F188" s="14">
        <f t="shared" ca="1" si="63"/>
        <v>1.00050788</v>
      </c>
      <c r="G188" s="92">
        <f t="shared" ca="1" si="76"/>
        <v>1.0808743757555801</v>
      </c>
      <c r="H188" s="92">
        <f t="shared" ca="1" si="64"/>
        <v>1.0770394890146899</v>
      </c>
      <c r="I188" s="14">
        <f t="shared" ca="1" si="75"/>
        <v>1.00356058</v>
      </c>
      <c r="J188" s="13">
        <f t="shared" si="65"/>
        <v>4.4999999999999998E-2</v>
      </c>
      <c r="K188" s="29">
        <f t="shared" si="66"/>
        <v>44803</v>
      </c>
      <c r="L188" s="2">
        <f t="shared" si="67"/>
        <v>7</v>
      </c>
      <c r="M188" s="17">
        <f t="shared" si="68"/>
        <v>7</v>
      </c>
      <c r="N188" s="12">
        <f t="shared" si="57"/>
        <v>1.0012234390000001</v>
      </c>
      <c r="O188" s="12">
        <f t="shared" ca="1" si="58"/>
        <v>1.004788375</v>
      </c>
      <c r="P188" s="17">
        <f t="shared" si="69"/>
        <v>0</v>
      </c>
      <c r="Q188" s="14">
        <f t="shared" ca="1" si="59"/>
        <v>4.7883749900000003</v>
      </c>
      <c r="R188" s="20">
        <f t="shared" si="60"/>
        <v>0</v>
      </c>
      <c r="S188" s="14">
        <f t="shared" si="70"/>
        <v>0</v>
      </c>
      <c r="T188" s="4" t="str">
        <f t="shared" si="71"/>
        <v>J=</v>
      </c>
      <c r="U188" s="29">
        <f t="shared" si="72"/>
        <v>44833</v>
      </c>
      <c r="V188" s="3"/>
      <c r="W188" s="3"/>
      <c r="X188" s="107">
        <f>[2]Plan1!$A258</f>
        <v>44672</v>
      </c>
      <c r="Y188" s="108" t="str">
        <f>[2]Plan1!$C258</f>
        <v>Tiradentes</v>
      </c>
      <c r="Z188" s="95"/>
      <c r="AA188" s="1"/>
      <c r="AC188" s="93">
        <f t="shared" si="79"/>
        <v>45408</v>
      </c>
      <c r="AD188" s="93">
        <v>45411</v>
      </c>
      <c r="AE188" s="93">
        <f t="shared" si="80"/>
        <v>45411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9">
        <f t="shared" si="73"/>
        <v>44816</v>
      </c>
      <c r="B189" s="90">
        <f t="shared" ca="1" si="74"/>
        <v>1005.47429999</v>
      </c>
      <c r="C189" s="14">
        <f t="shared" si="61"/>
        <v>1000</v>
      </c>
      <c r="D189" s="63">
        <f t="shared" si="62"/>
        <v>44810</v>
      </c>
      <c r="E189" s="61">
        <f ca="1">IF(D189&lt;$B$1,VLOOKUP(D189,[1]DI!$A$4:$B$15000,2,FALSE),0)</f>
        <v>0.13650000000000001</v>
      </c>
      <c r="F189" s="14">
        <f t="shared" ca="1" si="63"/>
        <v>1.00050788</v>
      </c>
      <c r="G189" s="92">
        <f t="shared" ca="1" si="76"/>
        <v>1.0814233302335401</v>
      </c>
      <c r="H189" s="92">
        <f t="shared" ca="1" si="64"/>
        <v>1.0770394890146899</v>
      </c>
      <c r="I189" s="14">
        <f t="shared" ca="1" si="75"/>
        <v>1.0040702699999999</v>
      </c>
      <c r="J189" s="13">
        <f t="shared" si="65"/>
        <v>4.4999999999999998E-2</v>
      </c>
      <c r="K189" s="29">
        <f t="shared" si="66"/>
        <v>44803</v>
      </c>
      <c r="L189" s="2">
        <f t="shared" si="67"/>
        <v>8</v>
      </c>
      <c r="M189" s="17">
        <f t="shared" si="68"/>
        <v>8</v>
      </c>
      <c r="N189" s="12">
        <f t="shared" si="57"/>
        <v>1.001398338</v>
      </c>
      <c r="O189" s="12">
        <f t="shared" ca="1" si="58"/>
        <v>1.0054742999999999</v>
      </c>
      <c r="P189" s="17">
        <f t="shared" si="69"/>
        <v>0</v>
      </c>
      <c r="Q189" s="14">
        <f t="shared" ca="1" si="59"/>
        <v>5.4742999899999996</v>
      </c>
      <c r="R189" s="20">
        <f t="shared" si="60"/>
        <v>0</v>
      </c>
      <c r="S189" s="14">
        <f t="shared" si="70"/>
        <v>0</v>
      </c>
      <c r="T189" s="4" t="str">
        <f t="shared" si="71"/>
        <v>J=</v>
      </c>
      <c r="U189" s="29">
        <f t="shared" si="72"/>
        <v>44833</v>
      </c>
      <c r="V189" s="3"/>
      <c r="W189" s="3"/>
      <c r="X189" s="107">
        <f>[2]Plan1!$A259</f>
        <v>44682</v>
      </c>
      <c r="Y189" s="108" t="str">
        <f>[2]Plan1!$C259</f>
        <v>Dia do Trabalho</v>
      </c>
      <c r="Z189" s="95"/>
      <c r="AA189" s="1"/>
      <c r="AC189" s="93">
        <f t="shared" si="79"/>
        <v>45440</v>
      </c>
      <c r="AD189" s="93">
        <v>45441</v>
      </c>
      <c r="AE189" s="93">
        <f t="shared" si="80"/>
        <v>45441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9">
        <f t="shared" si="73"/>
        <v>44817</v>
      </c>
      <c r="B190" s="90">
        <f t="shared" ca="1" si="74"/>
        <v>1006.160694</v>
      </c>
      <c r="C190" s="14">
        <f t="shared" si="61"/>
        <v>1000</v>
      </c>
      <c r="D190" s="63">
        <f t="shared" si="62"/>
        <v>44812</v>
      </c>
      <c r="E190" s="61">
        <f ca="1">IF(D190&lt;$B$1,VLOOKUP(D190,[1]DI!$A$4:$B$15000,2,FALSE),0)</f>
        <v>0.13650000000000001</v>
      </c>
      <c r="F190" s="14">
        <f t="shared" ca="1" si="63"/>
        <v>1.00050788</v>
      </c>
      <c r="G190" s="92">
        <f t="shared" ca="1" si="76"/>
        <v>1.0819725635145001</v>
      </c>
      <c r="H190" s="92">
        <f t="shared" ca="1" si="64"/>
        <v>1.0770394890146899</v>
      </c>
      <c r="I190" s="14">
        <f t="shared" ca="1" si="75"/>
        <v>1.00458022</v>
      </c>
      <c r="J190" s="13">
        <f t="shared" si="65"/>
        <v>4.4999999999999998E-2</v>
      </c>
      <c r="K190" s="29">
        <f t="shared" si="66"/>
        <v>44803</v>
      </c>
      <c r="L190" s="2">
        <f t="shared" si="67"/>
        <v>9</v>
      </c>
      <c r="M190" s="17">
        <f t="shared" si="68"/>
        <v>9</v>
      </c>
      <c r="N190" s="12">
        <f t="shared" si="57"/>
        <v>1.001573268</v>
      </c>
      <c r="O190" s="12">
        <f t="shared" ca="1" si="58"/>
        <v>1.0061606940000001</v>
      </c>
      <c r="P190" s="17">
        <f t="shared" si="69"/>
        <v>0</v>
      </c>
      <c r="Q190" s="14">
        <f t="shared" ca="1" si="59"/>
        <v>6.1606940000000003</v>
      </c>
      <c r="R190" s="20">
        <f t="shared" si="60"/>
        <v>0</v>
      </c>
      <c r="S190" s="14">
        <f t="shared" si="70"/>
        <v>0</v>
      </c>
      <c r="T190" s="4" t="str">
        <f t="shared" si="71"/>
        <v>J=</v>
      </c>
      <c r="U190" s="29">
        <f t="shared" si="72"/>
        <v>44833</v>
      </c>
      <c r="V190" s="3"/>
      <c r="W190" s="3"/>
      <c r="X190" s="107">
        <f>[2]Plan1!$A260</f>
        <v>44728</v>
      </c>
      <c r="Y190" s="108" t="str">
        <f>[2]Plan1!$C260</f>
        <v>Corpus Christi</v>
      </c>
      <c r="Z190" s="95"/>
      <c r="AA190" s="1"/>
      <c r="AC190" s="93">
        <f t="shared" si="79"/>
        <v>45469</v>
      </c>
      <c r="AD190" s="93">
        <v>45470</v>
      </c>
      <c r="AE190" s="93">
        <f t="shared" si="80"/>
        <v>45470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9">
        <f t="shared" si="73"/>
        <v>44818</v>
      </c>
      <c r="B191" s="90">
        <f t="shared" ca="1" si="74"/>
        <v>1006.847547</v>
      </c>
      <c r="C191" s="14">
        <f t="shared" si="61"/>
        <v>1000</v>
      </c>
      <c r="D191" s="63">
        <f t="shared" si="62"/>
        <v>44813</v>
      </c>
      <c r="E191" s="61">
        <f ca="1">IF(D191&lt;$B$1,VLOOKUP(D191,[1]DI!$A$4:$B$15000,2,FALSE),0)</f>
        <v>0.13650000000000001</v>
      </c>
      <c r="F191" s="14">
        <f t="shared" ca="1" si="63"/>
        <v>1.00050788</v>
      </c>
      <c r="G191" s="92">
        <f t="shared" ca="1" si="76"/>
        <v>1.08252207574006</v>
      </c>
      <c r="H191" s="92">
        <f t="shared" ca="1" si="64"/>
        <v>1.0770394890146899</v>
      </c>
      <c r="I191" s="14">
        <f t="shared" ca="1" si="75"/>
        <v>1.0050904199999999</v>
      </c>
      <c r="J191" s="13">
        <f t="shared" si="65"/>
        <v>4.4999999999999998E-2</v>
      </c>
      <c r="K191" s="29">
        <f t="shared" si="66"/>
        <v>44803</v>
      </c>
      <c r="L191" s="2">
        <f t="shared" si="67"/>
        <v>10</v>
      </c>
      <c r="M191" s="17">
        <f t="shared" si="68"/>
        <v>10</v>
      </c>
      <c r="N191" s="12">
        <f t="shared" si="57"/>
        <v>1.0017482280000001</v>
      </c>
      <c r="O191" s="12">
        <f t="shared" ca="1" si="58"/>
        <v>1.006847547</v>
      </c>
      <c r="P191" s="17">
        <f t="shared" si="69"/>
        <v>0</v>
      </c>
      <c r="Q191" s="14">
        <f t="shared" ca="1" si="59"/>
        <v>6.8475469999999996</v>
      </c>
      <c r="R191" s="20">
        <f t="shared" si="60"/>
        <v>0</v>
      </c>
      <c r="S191" s="14">
        <f t="shared" si="70"/>
        <v>0</v>
      </c>
      <c r="T191" s="4" t="str">
        <f t="shared" si="71"/>
        <v>J=</v>
      </c>
      <c r="U191" s="29">
        <f t="shared" si="72"/>
        <v>44833</v>
      </c>
      <c r="V191" s="3"/>
      <c r="W191" s="3"/>
      <c r="X191" s="107">
        <f>[2]Plan1!$A261</f>
        <v>44811</v>
      </c>
      <c r="Y191" s="108" t="str">
        <f>[2]Plan1!$C261</f>
        <v>Independência do Brasil</v>
      </c>
      <c r="Z191" s="95"/>
      <c r="AA191" s="1"/>
      <c r="AC191" s="93">
        <f t="shared" si="79"/>
        <v>45502</v>
      </c>
      <c r="AD191" s="93">
        <v>45503</v>
      </c>
      <c r="AE191" s="93">
        <f t="shared" si="80"/>
        <v>45503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9">
        <f t="shared" si="73"/>
        <v>44819</v>
      </c>
      <c r="B192" s="90">
        <f t="shared" ca="1" si="74"/>
        <v>1007.53488099</v>
      </c>
      <c r="C192" s="14">
        <f t="shared" si="61"/>
        <v>1000</v>
      </c>
      <c r="D192" s="63">
        <f t="shared" si="62"/>
        <v>44816</v>
      </c>
      <c r="E192" s="61">
        <f ca="1">IF(D192&lt;$B$1,VLOOKUP(D192,[1]DI!$A$4:$B$15000,2,FALSE),0)</f>
        <v>0.13650000000000001</v>
      </c>
      <c r="F192" s="14">
        <f t="shared" ca="1" si="63"/>
        <v>1.00050788</v>
      </c>
      <c r="G192" s="92">
        <f t="shared" ca="1" si="76"/>
        <v>1.08307186705189</v>
      </c>
      <c r="H192" s="92">
        <f t="shared" ca="1" si="64"/>
        <v>1.0770394890146899</v>
      </c>
      <c r="I192" s="14">
        <f t="shared" ca="1" si="75"/>
        <v>1.00560089</v>
      </c>
      <c r="J192" s="13">
        <f t="shared" si="65"/>
        <v>4.4999999999999998E-2</v>
      </c>
      <c r="K192" s="29">
        <f t="shared" si="66"/>
        <v>44803</v>
      </c>
      <c r="L192" s="2">
        <f t="shared" si="67"/>
        <v>11</v>
      </c>
      <c r="M192" s="17">
        <f t="shared" si="68"/>
        <v>11</v>
      </c>
      <c r="N192" s="12">
        <f t="shared" si="57"/>
        <v>1.001923219</v>
      </c>
      <c r="O192" s="12">
        <f t="shared" ca="1" si="58"/>
        <v>1.007534881</v>
      </c>
      <c r="P192" s="17">
        <f t="shared" si="69"/>
        <v>0</v>
      </c>
      <c r="Q192" s="14">
        <f t="shared" ca="1" si="59"/>
        <v>7.5348809899999996</v>
      </c>
      <c r="R192" s="20">
        <f t="shared" si="60"/>
        <v>0</v>
      </c>
      <c r="S192" s="14">
        <f t="shared" si="70"/>
        <v>0</v>
      </c>
      <c r="T192" s="4" t="str">
        <f t="shared" si="71"/>
        <v>J=</v>
      </c>
      <c r="U192" s="29">
        <f t="shared" si="72"/>
        <v>44833</v>
      </c>
      <c r="V192" s="3"/>
      <c r="W192" s="3"/>
      <c r="X192" s="107">
        <f>[2]Plan1!$A262</f>
        <v>44846</v>
      </c>
      <c r="Y192" s="108" t="str">
        <f>[2]Plan1!$C262</f>
        <v>Nossa Sr.a Aparecida - Padroeira do Brasil</v>
      </c>
      <c r="Z192" s="95"/>
      <c r="AA192" s="1"/>
      <c r="AC192" s="93">
        <f t="shared" si="79"/>
        <v>45532</v>
      </c>
      <c r="AD192" s="93">
        <v>45533</v>
      </c>
      <c r="AE192" s="93">
        <f t="shared" si="80"/>
        <v>45533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9">
        <f t="shared" si="73"/>
        <v>44820</v>
      </c>
      <c r="B193" s="91">
        <f t="shared" ca="1" si="74"/>
        <v>1008.22267399</v>
      </c>
      <c r="C193" s="81">
        <f t="shared" si="61"/>
        <v>1000</v>
      </c>
      <c r="D193" s="63">
        <f t="shared" si="62"/>
        <v>44817</v>
      </c>
      <c r="E193" s="61">
        <f ca="1">IF(D193&lt;$B$1,VLOOKUP(D193,[1]DI!$A$4:$B$15000,2,FALSE),0)</f>
        <v>0.13650000000000001</v>
      </c>
      <c r="F193" s="14">
        <f t="shared" ca="1" si="63"/>
        <v>1.00050788</v>
      </c>
      <c r="G193" s="92">
        <f t="shared" ca="1" si="76"/>
        <v>1.08362193759173</v>
      </c>
      <c r="H193" s="92">
        <f t="shared" ca="1" si="64"/>
        <v>1.0770394890146899</v>
      </c>
      <c r="I193" s="81">
        <f t="shared" ca="1" si="75"/>
        <v>1.00611161</v>
      </c>
      <c r="J193" s="80">
        <f t="shared" si="65"/>
        <v>4.4999999999999998E-2</v>
      </c>
      <c r="K193" s="82">
        <f t="shared" si="66"/>
        <v>44803</v>
      </c>
      <c r="L193" s="83">
        <f t="shared" si="67"/>
        <v>12</v>
      </c>
      <c r="M193" s="84">
        <f t="shared" si="68"/>
        <v>12</v>
      </c>
      <c r="N193" s="85">
        <f t="shared" si="57"/>
        <v>1.00209824</v>
      </c>
      <c r="O193" s="85">
        <f t="shared" ca="1" si="58"/>
        <v>1.008222674</v>
      </c>
      <c r="P193" s="84">
        <f t="shared" si="69"/>
        <v>0</v>
      </c>
      <c r="Q193" s="81">
        <f t="shared" ca="1" si="59"/>
        <v>8.2226739900000005</v>
      </c>
      <c r="R193" s="86">
        <f t="shared" si="60"/>
        <v>0</v>
      </c>
      <c r="S193" s="14">
        <f t="shared" si="70"/>
        <v>0</v>
      </c>
      <c r="T193" s="87" t="str">
        <f t="shared" si="71"/>
        <v>J=</v>
      </c>
      <c r="U193" s="82">
        <f t="shared" si="72"/>
        <v>44833</v>
      </c>
      <c r="V193" s="3"/>
      <c r="W193" s="3"/>
      <c r="X193" s="107">
        <f>[2]Plan1!$A263</f>
        <v>44867</v>
      </c>
      <c r="Y193" s="108" t="str">
        <f>[2]Plan1!$C263</f>
        <v>Finados</v>
      </c>
      <c r="Z193" s="95"/>
      <c r="AA193" s="1"/>
      <c r="AC193" s="93">
        <f t="shared" si="79"/>
        <v>45561</v>
      </c>
      <c r="AD193" s="93">
        <v>45562</v>
      </c>
      <c r="AE193" s="93">
        <f t="shared" si="80"/>
        <v>45562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9">
        <f t="shared" si="73"/>
        <v>44823</v>
      </c>
      <c r="B194" s="90">
        <f t="shared" ca="1" si="74"/>
        <v>1008.91094699</v>
      </c>
      <c r="C194" s="14">
        <f t="shared" si="61"/>
        <v>1000</v>
      </c>
      <c r="D194" s="63">
        <f t="shared" si="62"/>
        <v>44818</v>
      </c>
      <c r="E194" s="61">
        <f ca="1">IF(D194&lt;$B$1,VLOOKUP(D194,[1]DI!$A$4:$B$15000,2,FALSE),0)</f>
        <v>0.13650000000000001</v>
      </c>
      <c r="F194" s="14">
        <f t="shared" ca="1" si="63"/>
        <v>1.00050788</v>
      </c>
      <c r="G194" s="92">
        <f t="shared" ca="1" si="76"/>
        <v>1.0841722875013899</v>
      </c>
      <c r="H194" s="92">
        <f t="shared" ca="1" si="64"/>
        <v>1.0770394890146899</v>
      </c>
      <c r="I194" s="14">
        <f t="shared" ca="1" si="75"/>
        <v>1.0066226</v>
      </c>
      <c r="J194" s="13">
        <f t="shared" si="65"/>
        <v>4.4999999999999998E-2</v>
      </c>
      <c r="K194" s="29">
        <f t="shared" si="66"/>
        <v>44803</v>
      </c>
      <c r="L194" s="2">
        <f t="shared" si="67"/>
        <v>13</v>
      </c>
      <c r="M194" s="17">
        <f t="shared" si="68"/>
        <v>13</v>
      </c>
      <c r="N194" s="12">
        <f t="shared" si="57"/>
        <v>1.0022732919999999</v>
      </c>
      <c r="O194" s="12">
        <f t="shared" ca="1" si="58"/>
        <v>1.0089109469999999</v>
      </c>
      <c r="P194" s="17">
        <f t="shared" si="69"/>
        <v>0</v>
      </c>
      <c r="Q194" s="14">
        <f t="shared" ca="1" si="59"/>
        <v>8.9109469899999993</v>
      </c>
      <c r="R194" s="20">
        <f t="shared" si="60"/>
        <v>0</v>
      </c>
      <c r="S194" s="14">
        <f t="shared" si="70"/>
        <v>0</v>
      </c>
      <c r="T194" s="4" t="str">
        <f t="shared" si="71"/>
        <v>J=</v>
      </c>
      <c r="U194" s="29">
        <f t="shared" si="72"/>
        <v>44833</v>
      </c>
      <c r="V194" s="21"/>
      <c r="W194" s="21"/>
      <c r="X194" s="107">
        <f>[2]Plan1!$A264</f>
        <v>44880</v>
      </c>
      <c r="Y194" s="108" t="str">
        <f>[2]Plan1!$C264</f>
        <v>Proclamação da República</v>
      </c>
      <c r="Z194" s="95"/>
      <c r="AA194" s="1"/>
      <c r="AC194" s="93">
        <f t="shared" si="79"/>
        <v>45594</v>
      </c>
      <c r="AD194" s="93">
        <v>45595</v>
      </c>
      <c r="AE194" s="93">
        <f t="shared" si="80"/>
        <v>45595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9">
        <f t="shared" si="73"/>
        <v>44824</v>
      </c>
      <c r="B195" s="90">
        <f t="shared" ca="1" si="74"/>
        <v>1009.599681</v>
      </c>
      <c r="C195" s="14">
        <f t="shared" si="61"/>
        <v>1000</v>
      </c>
      <c r="D195" s="63">
        <f t="shared" si="62"/>
        <v>44819</v>
      </c>
      <c r="E195" s="61">
        <f ca="1">IF(D195&lt;$B$1,VLOOKUP(D195,[1]DI!$A$4:$B$15000,2,FALSE),0)</f>
        <v>0.13650000000000001</v>
      </c>
      <c r="F195" s="14">
        <f t="shared" ca="1" si="63"/>
        <v>1.00050788</v>
      </c>
      <c r="G195" s="92">
        <f t="shared" ca="1" si="76"/>
        <v>1.0847229169227699</v>
      </c>
      <c r="H195" s="92">
        <f t="shared" ca="1" si="64"/>
        <v>1.0770394890146899</v>
      </c>
      <c r="I195" s="14">
        <f t="shared" ca="1" si="75"/>
        <v>1.0071338400000001</v>
      </c>
      <c r="J195" s="13">
        <f t="shared" si="65"/>
        <v>4.4999999999999998E-2</v>
      </c>
      <c r="K195" s="29">
        <f t="shared" si="66"/>
        <v>44803</v>
      </c>
      <c r="L195" s="2">
        <f t="shared" si="67"/>
        <v>14</v>
      </c>
      <c r="M195" s="17">
        <f t="shared" si="68"/>
        <v>14</v>
      </c>
      <c r="N195" s="12">
        <f t="shared" si="57"/>
        <v>1.0024483749999999</v>
      </c>
      <c r="O195" s="12">
        <f t="shared" ca="1" si="58"/>
        <v>1.0095996810000001</v>
      </c>
      <c r="P195" s="17">
        <f t="shared" si="69"/>
        <v>0</v>
      </c>
      <c r="Q195" s="14">
        <f t="shared" ca="1" si="59"/>
        <v>9.5996810000000004</v>
      </c>
      <c r="R195" s="20">
        <f t="shared" si="60"/>
        <v>0</v>
      </c>
      <c r="S195" s="14">
        <f t="shared" si="70"/>
        <v>0</v>
      </c>
      <c r="T195" s="4" t="str">
        <f t="shared" si="71"/>
        <v>J=</v>
      </c>
      <c r="U195" s="29">
        <f t="shared" si="72"/>
        <v>44833</v>
      </c>
      <c r="V195" s="3"/>
      <c r="W195" s="3"/>
      <c r="X195" s="107">
        <f>[2]Plan1!$A265</f>
        <v>44920</v>
      </c>
      <c r="Y195" s="108" t="str">
        <f>[2]Plan1!$C265</f>
        <v>Natal</v>
      </c>
      <c r="Z195" s="95"/>
      <c r="AA195" s="1"/>
      <c r="AC195" s="93">
        <f t="shared" si="79"/>
        <v>45623</v>
      </c>
      <c r="AD195" s="93">
        <v>45624</v>
      </c>
      <c r="AE195" s="93">
        <f t="shared" si="80"/>
        <v>45624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9">
        <f t="shared" si="73"/>
        <v>44825</v>
      </c>
      <c r="B196" s="90">
        <f t="shared" ca="1" si="74"/>
        <v>1010.2888850000001</v>
      </c>
      <c r="C196" s="14">
        <f t="shared" si="61"/>
        <v>1000</v>
      </c>
      <c r="D196" s="63">
        <f t="shared" si="62"/>
        <v>44820</v>
      </c>
      <c r="E196" s="61">
        <f ca="1">IF(D196&lt;$B$1,VLOOKUP(D196,[1]DI!$A$4:$B$15000,2,FALSE),0)</f>
        <v>0.13650000000000001</v>
      </c>
      <c r="F196" s="14">
        <f t="shared" ca="1" si="63"/>
        <v>1.00050788</v>
      </c>
      <c r="G196" s="92">
        <f t="shared" ca="1" si="76"/>
        <v>1.0852738259978201</v>
      </c>
      <c r="H196" s="92">
        <f t="shared" ca="1" si="64"/>
        <v>1.0770394890146899</v>
      </c>
      <c r="I196" s="14">
        <f t="shared" ca="1" si="75"/>
        <v>1.0076453400000001</v>
      </c>
      <c r="J196" s="13">
        <f t="shared" si="65"/>
        <v>4.4999999999999998E-2</v>
      </c>
      <c r="K196" s="29">
        <f t="shared" si="66"/>
        <v>44803</v>
      </c>
      <c r="L196" s="2">
        <f t="shared" si="67"/>
        <v>15</v>
      </c>
      <c r="M196" s="17">
        <f t="shared" si="68"/>
        <v>15</v>
      </c>
      <c r="N196" s="12">
        <f t="shared" si="57"/>
        <v>1.002623488</v>
      </c>
      <c r="O196" s="12">
        <f t="shared" ca="1" si="58"/>
        <v>1.010288885</v>
      </c>
      <c r="P196" s="17">
        <f t="shared" si="69"/>
        <v>0</v>
      </c>
      <c r="Q196" s="14">
        <f t="shared" ca="1" si="59"/>
        <v>10.288885000000001</v>
      </c>
      <c r="R196" s="20">
        <f t="shared" si="60"/>
        <v>0</v>
      </c>
      <c r="S196" s="14">
        <f t="shared" si="70"/>
        <v>0</v>
      </c>
      <c r="T196" s="4" t="str">
        <f t="shared" si="71"/>
        <v>J=</v>
      </c>
      <c r="U196" s="29">
        <f t="shared" si="72"/>
        <v>44833</v>
      </c>
      <c r="V196" s="3"/>
      <c r="W196" s="3"/>
      <c r="X196" s="107">
        <f>[2]Plan1!$A266</f>
        <v>44927</v>
      </c>
      <c r="Y196" s="108" t="str">
        <f>[2]Plan1!$C266</f>
        <v>Confraternização Universal</v>
      </c>
      <c r="Z196" s="95"/>
      <c r="AA196" s="1"/>
      <c r="AC196" s="93">
        <f t="shared" si="79"/>
        <v>45653</v>
      </c>
      <c r="AD196" s="93">
        <v>45656</v>
      </c>
      <c r="AE196" s="93">
        <f t="shared" si="80"/>
        <v>45656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9">
        <f t="shared" si="73"/>
        <v>44826</v>
      </c>
      <c r="B197" s="90">
        <f t="shared" ca="1" si="74"/>
        <v>1010.978571</v>
      </c>
      <c r="C197" s="14">
        <f t="shared" si="61"/>
        <v>1000</v>
      </c>
      <c r="D197" s="63">
        <f t="shared" si="62"/>
        <v>44823</v>
      </c>
      <c r="E197" s="61">
        <f ca="1">IF(D197&lt;$B$1,VLOOKUP(D197,[1]DI!$A$4:$B$15000,2,FALSE),0)</f>
        <v>0.13650000000000001</v>
      </c>
      <c r="F197" s="14">
        <f t="shared" ca="1" si="63"/>
        <v>1.00050788</v>
      </c>
      <c r="G197" s="92">
        <f t="shared" ca="1" si="76"/>
        <v>1.08582501486857</v>
      </c>
      <c r="H197" s="92">
        <f t="shared" ca="1" si="64"/>
        <v>1.0770394890146899</v>
      </c>
      <c r="I197" s="14">
        <f t="shared" ca="1" si="75"/>
        <v>1.00815711</v>
      </c>
      <c r="J197" s="13">
        <f t="shared" si="65"/>
        <v>4.4999999999999998E-2</v>
      </c>
      <c r="K197" s="29">
        <f t="shared" si="66"/>
        <v>44803</v>
      </c>
      <c r="L197" s="2">
        <f t="shared" si="67"/>
        <v>16</v>
      </c>
      <c r="M197" s="17">
        <f t="shared" si="68"/>
        <v>16</v>
      </c>
      <c r="N197" s="12">
        <f t="shared" si="57"/>
        <v>1.002798632</v>
      </c>
      <c r="O197" s="12">
        <f t="shared" ca="1" si="58"/>
        <v>1.0109785710000001</v>
      </c>
      <c r="P197" s="17">
        <f t="shared" si="69"/>
        <v>0</v>
      </c>
      <c r="Q197" s="14">
        <f t="shared" ca="1" si="59"/>
        <v>10.978571000000001</v>
      </c>
      <c r="R197" s="20">
        <f t="shared" si="60"/>
        <v>0</v>
      </c>
      <c r="S197" s="14">
        <f t="shared" si="70"/>
        <v>0</v>
      </c>
      <c r="T197" s="4" t="str">
        <f t="shared" si="71"/>
        <v>J=</v>
      </c>
      <c r="U197" s="29">
        <f t="shared" si="72"/>
        <v>44833</v>
      </c>
      <c r="V197" s="21"/>
      <c r="W197" s="21"/>
      <c r="X197" s="107">
        <f>[2]Plan1!$A267</f>
        <v>44977</v>
      </c>
      <c r="Y197" s="108" t="str">
        <f>[2]Plan1!$C267</f>
        <v>Carnaval</v>
      </c>
      <c r="Z197" s="95"/>
      <c r="AA197" s="1"/>
      <c r="AC197" s="93">
        <f t="shared" si="79"/>
        <v>45686</v>
      </c>
      <c r="AD197" s="93">
        <v>45687</v>
      </c>
      <c r="AE197" s="93">
        <f t="shared" si="80"/>
        <v>45687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9">
        <f t="shared" si="73"/>
        <v>44827</v>
      </c>
      <c r="B198" s="90">
        <f t="shared" ca="1" si="74"/>
        <v>1011.668716</v>
      </c>
      <c r="C198" s="14">
        <f t="shared" si="61"/>
        <v>1000</v>
      </c>
      <c r="D198" s="63">
        <f t="shared" si="62"/>
        <v>44824</v>
      </c>
      <c r="E198" s="61">
        <f ca="1">IF(D198&lt;$B$1,VLOOKUP(D198,[1]DI!$A$4:$B$15000,2,FALSE),0)</f>
        <v>0.13650000000000001</v>
      </c>
      <c r="F198" s="14">
        <f t="shared" ca="1" si="63"/>
        <v>1.00050788</v>
      </c>
      <c r="G198" s="92">
        <f t="shared" ca="1" si="76"/>
        <v>1.0863764836771199</v>
      </c>
      <c r="H198" s="92">
        <f t="shared" ca="1" si="64"/>
        <v>1.0770394890146899</v>
      </c>
      <c r="I198" s="14">
        <f t="shared" ca="1" si="75"/>
        <v>1.0086691299999999</v>
      </c>
      <c r="J198" s="13">
        <f t="shared" si="65"/>
        <v>4.4999999999999998E-2</v>
      </c>
      <c r="K198" s="29">
        <f t="shared" si="66"/>
        <v>44803</v>
      </c>
      <c r="L198" s="2">
        <f t="shared" si="67"/>
        <v>17</v>
      </c>
      <c r="M198" s="17">
        <f t="shared" si="68"/>
        <v>17</v>
      </c>
      <c r="N198" s="12">
        <f t="shared" si="57"/>
        <v>1.002973806</v>
      </c>
      <c r="O198" s="12">
        <f t="shared" ca="1" si="58"/>
        <v>1.011668716</v>
      </c>
      <c r="P198" s="17">
        <f t="shared" si="69"/>
        <v>0</v>
      </c>
      <c r="Q198" s="14">
        <f t="shared" ca="1" si="59"/>
        <v>11.668716</v>
      </c>
      <c r="R198" s="20">
        <f t="shared" si="60"/>
        <v>0</v>
      </c>
      <c r="S198" s="14">
        <f t="shared" si="70"/>
        <v>0</v>
      </c>
      <c r="T198" s="4" t="str">
        <f t="shared" si="71"/>
        <v>J=</v>
      </c>
      <c r="U198" s="29">
        <f t="shared" si="72"/>
        <v>44833</v>
      </c>
      <c r="V198" s="3"/>
      <c r="W198" s="3"/>
      <c r="X198" s="107">
        <f>[2]Plan1!$A268</f>
        <v>44978</v>
      </c>
      <c r="Y198" s="108" t="str">
        <f>[2]Plan1!$C268</f>
        <v>Carnaval</v>
      </c>
      <c r="Z198" s="95"/>
      <c r="AA198" s="1"/>
      <c r="AC198" s="93">
        <f t="shared" si="79"/>
        <v>45714</v>
      </c>
      <c r="AD198" s="93">
        <v>45715</v>
      </c>
      <c r="AE198" s="93">
        <f t="shared" si="80"/>
        <v>45715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9">
        <f t="shared" si="73"/>
        <v>44830</v>
      </c>
      <c r="B199" s="90">
        <f t="shared" ca="1" si="74"/>
        <v>1012.359333</v>
      </c>
      <c r="C199" s="14">
        <f t="shared" si="61"/>
        <v>1000</v>
      </c>
      <c r="D199" s="63">
        <f t="shared" si="62"/>
        <v>44825</v>
      </c>
      <c r="E199" s="61">
        <f ca="1">IF(D199&lt;$B$1,VLOOKUP(D199,[1]DI!$A$4:$B$15000,2,FALSE),0)</f>
        <v>0.13650000000000001</v>
      </c>
      <c r="F199" s="14">
        <f t="shared" ca="1" si="63"/>
        <v>1.00050788</v>
      </c>
      <c r="G199" s="92">
        <f t="shared" ca="1" si="76"/>
        <v>1.08692823256565</v>
      </c>
      <c r="H199" s="92">
        <f t="shared" ca="1" si="64"/>
        <v>1.0770394890146899</v>
      </c>
      <c r="I199" s="14">
        <f t="shared" ca="1" si="75"/>
        <v>1.0091814100000001</v>
      </c>
      <c r="J199" s="13">
        <f t="shared" si="65"/>
        <v>4.4999999999999998E-2</v>
      </c>
      <c r="K199" s="29">
        <f t="shared" si="66"/>
        <v>44803</v>
      </c>
      <c r="L199" s="2">
        <f t="shared" si="67"/>
        <v>18</v>
      </c>
      <c r="M199" s="17">
        <f t="shared" si="68"/>
        <v>18</v>
      </c>
      <c r="N199" s="12">
        <f t="shared" si="57"/>
        <v>1.0031490110000001</v>
      </c>
      <c r="O199" s="12">
        <f t="shared" ca="1" si="58"/>
        <v>1.012359333</v>
      </c>
      <c r="P199" s="17">
        <f t="shared" si="69"/>
        <v>0</v>
      </c>
      <c r="Q199" s="14">
        <f t="shared" ca="1" si="59"/>
        <v>12.359332999999999</v>
      </c>
      <c r="R199" s="20">
        <f t="shared" si="60"/>
        <v>0</v>
      </c>
      <c r="S199" s="14">
        <f t="shared" si="70"/>
        <v>0</v>
      </c>
      <c r="T199" s="4" t="str">
        <f t="shared" si="71"/>
        <v>J=</v>
      </c>
      <c r="U199" s="29">
        <f t="shared" si="72"/>
        <v>44833</v>
      </c>
      <c r="V199" s="3"/>
      <c r="W199" s="3"/>
      <c r="X199" s="107">
        <f>[2]Plan1!$A269</f>
        <v>45023</v>
      </c>
      <c r="Y199" s="108" t="str">
        <f>[2]Plan1!$C269</f>
        <v>Paixão de Cristo</v>
      </c>
      <c r="Z199" s="95"/>
      <c r="AA199" s="1"/>
      <c r="AC199" s="93">
        <f t="shared" si="79"/>
        <v>45743</v>
      </c>
      <c r="AD199" s="93">
        <v>45744</v>
      </c>
      <c r="AE199" s="93">
        <f t="shared" si="80"/>
        <v>45744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9">
        <f t="shared" si="73"/>
        <v>44831</v>
      </c>
      <c r="B200" s="90">
        <f t="shared" ca="1" si="74"/>
        <v>1013.050432</v>
      </c>
      <c r="C200" s="14">
        <f t="shared" si="61"/>
        <v>1000</v>
      </c>
      <c r="D200" s="63">
        <f t="shared" si="62"/>
        <v>44826</v>
      </c>
      <c r="E200" s="61">
        <f ca="1">IF(D200&lt;$B$1,VLOOKUP(D200,[1]DI!$A$4:$B$15000,2,FALSE),0)</f>
        <v>0.13650000000000001</v>
      </c>
      <c r="F200" s="14">
        <f t="shared" ca="1" si="63"/>
        <v>1.00050788</v>
      </c>
      <c r="G200" s="92">
        <f t="shared" ca="1" si="76"/>
        <v>1.0874802616764101</v>
      </c>
      <c r="H200" s="92">
        <f t="shared" ca="1" si="64"/>
        <v>1.0770394890146899</v>
      </c>
      <c r="I200" s="14">
        <f t="shared" ca="1" si="75"/>
        <v>1.0096939599999999</v>
      </c>
      <c r="J200" s="13">
        <f t="shared" si="65"/>
        <v>4.4999999999999998E-2</v>
      </c>
      <c r="K200" s="29">
        <f t="shared" si="66"/>
        <v>44803</v>
      </c>
      <c r="L200" s="2">
        <f t="shared" si="67"/>
        <v>19</v>
      </c>
      <c r="M200" s="17">
        <f t="shared" si="68"/>
        <v>19</v>
      </c>
      <c r="N200" s="12">
        <f t="shared" si="57"/>
        <v>1.0033242469999999</v>
      </c>
      <c r="O200" s="12">
        <f t="shared" ca="1" si="58"/>
        <v>1.013050432</v>
      </c>
      <c r="P200" s="17">
        <f t="shared" si="69"/>
        <v>0</v>
      </c>
      <c r="Q200" s="14">
        <f t="shared" ca="1" si="59"/>
        <v>13.050432000000001</v>
      </c>
      <c r="R200" s="20">
        <f t="shared" si="60"/>
        <v>0</v>
      </c>
      <c r="S200" s="14">
        <f t="shared" si="70"/>
        <v>0</v>
      </c>
      <c r="T200" s="4" t="str">
        <f t="shared" si="71"/>
        <v>J=</v>
      </c>
      <c r="U200" s="29">
        <f t="shared" si="72"/>
        <v>44833</v>
      </c>
      <c r="V200" s="3"/>
      <c r="W200" s="3"/>
      <c r="X200" s="107">
        <f>[2]Plan1!$A270</f>
        <v>45037</v>
      </c>
      <c r="Y200" s="108" t="str">
        <f>[2]Plan1!$C270</f>
        <v>Tiradentes</v>
      </c>
      <c r="Z200" s="95"/>
      <c r="AA200" s="1"/>
      <c r="AB200" s="3"/>
      <c r="AC200" s="93">
        <f t="shared" si="79"/>
        <v>45775</v>
      </c>
      <c r="AD200" s="93">
        <v>45776</v>
      </c>
      <c r="AE200" s="93">
        <f t="shared" si="80"/>
        <v>45776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9">
        <f t="shared" si="73"/>
        <v>44832</v>
      </c>
      <c r="B201" s="90">
        <f t="shared" ca="1" si="74"/>
        <v>1013.74199199</v>
      </c>
      <c r="C201" s="14">
        <f t="shared" si="61"/>
        <v>1000</v>
      </c>
      <c r="D201" s="63">
        <f t="shared" si="62"/>
        <v>44827</v>
      </c>
      <c r="E201" s="61">
        <f ca="1">IF(D201&lt;$B$1,VLOOKUP(D201,[1]DI!$A$4:$B$15000,2,FALSE),0)</f>
        <v>0.13650000000000001</v>
      </c>
      <c r="F201" s="14">
        <f t="shared" ca="1" si="63"/>
        <v>1.00050788</v>
      </c>
      <c r="G201" s="92">
        <f t="shared" ca="1" si="76"/>
        <v>1.08803257115171</v>
      </c>
      <c r="H201" s="92">
        <f t="shared" ca="1" si="64"/>
        <v>1.0770394890146899</v>
      </c>
      <c r="I201" s="14">
        <f t="shared" ca="1" si="75"/>
        <v>1.01020676</v>
      </c>
      <c r="J201" s="13">
        <f t="shared" si="65"/>
        <v>4.4999999999999998E-2</v>
      </c>
      <c r="K201" s="29">
        <f t="shared" si="66"/>
        <v>44803</v>
      </c>
      <c r="L201" s="2">
        <f t="shared" si="67"/>
        <v>20</v>
      </c>
      <c r="M201" s="17">
        <f t="shared" si="68"/>
        <v>20</v>
      </c>
      <c r="N201" s="12">
        <f t="shared" si="57"/>
        <v>1.003499513</v>
      </c>
      <c r="O201" s="12">
        <f t="shared" ca="1" si="58"/>
        <v>1.0137419919999999</v>
      </c>
      <c r="P201" s="17">
        <f t="shared" si="69"/>
        <v>0</v>
      </c>
      <c r="Q201" s="14">
        <f t="shared" ca="1" si="59"/>
        <v>13.741991990000001</v>
      </c>
      <c r="R201" s="20">
        <f t="shared" si="60"/>
        <v>0</v>
      </c>
      <c r="S201" s="14">
        <f t="shared" si="70"/>
        <v>0</v>
      </c>
      <c r="T201" s="4" t="str">
        <f t="shared" si="71"/>
        <v>J=</v>
      </c>
      <c r="U201" s="29">
        <f t="shared" si="72"/>
        <v>44833</v>
      </c>
      <c r="V201" s="3"/>
      <c r="W201" s="3"/>
      <c r="X201" s="107">
        <f>[2]Plan1!$A271</f>
        <v>45047</v>
      </c>
      <c r="Y201" s="108" t="str">
        <f>[2]Plan1!$C271</f>
        <v>Dia do Trabalho</v>
      </c>
      <c r="Z201" s="95"/>
      <c r="AA201" s="1"/>
      <c r="AB201" s="3"/>
      <c r="AC201" s="93">
        <f t="shared" si="79"/>
        <v>45805</v>
      </c>
      <c r="AD201" s="93">
        <v>45806</v>
      </c>
      <c r="AE201" s="93">
        <f t="shared" si="80"/>
        <v>45806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9">
        <f t="shared" si="73"/>
        <v>44833</v>
      </c>
      <c r="B202" s="90">
        <f t="shared" ca="1" si="74"/>
        <v>1014.434022</v>
      </c>
      <c r="C202" s="14">
        <f t="shared" si="61"/>
        <v>1000</v>
      </c>
      <c r="D202" s="63">
        <f t="shared" si="62"/>
        <v>44830</v>
      </c>
      <c r="E202" s="61">
        <f ca="1">IF(D202&lt;$B$1,VLOOKUP(D202,[1]DI!$A$4:$B$15000,2,FALSE),0)</f>
        <v>0.13650000000000001</v>
      </c>
      <c r="F202" s="14">
        <f t="shared" ca="1" si="63"/>
        <v>1.00050788</v>
      </c>
      <c r="G202" s="92">
        <f t="shared" ca="1" si="76"/>
        <v>1.0885851611339501</v>
      </c>
      <c r="H202" s="92">
        <f t="shared" ca="1" si="64"/>
        <v>1.0770394890146899</v>
      </c>
      <c r="I202" s="14">
        <f t="shared" ca="1" si="75"/>
        <v>1.01071982</v>
      </c>
      <c r="J202" s="13">
        <f t="shared" si="65"/>
        <v>4.4999999999999998E-2</v>
      </c>
      <c r="K202" s="29">
        <f t="shared" si="66"/>
        <v>44803</v>
      </c>
      <c r="L202" s="2">
        <f t="shared" si="67"/>
        <v>21</v>
      </c>
      <c r="M202" s="17">
        <f t="shared" si="68"/>
        <v>21</v>
      </c>
      <c r="N202" s="12">
        <f t="shared" si="57"/>
        <v>1.0036748090000001</v>
      </c>
      <c r="O202" s="12">
        <f t="shared" ca="1" si="58"/>
        <v>1.0144340220000001</v>
      </c>
      <c r="P202" s="17">
        <f t="shared" si="69"/>
        <v>9</v>
      </c>
      <c r="Q202" s="14">
        <f t="shared" ca="1" si="59"/>
        <v>14.434022000000001</v>
      </c>
      <c r="R202" s="20">
        <f t="shared" si="60"/>
        <v>0</v>
      </c>
      <c r="S202" s="14">
        <f t="shared" si="70"/>
        <v>0</v>
      </c>
      <c r="T202" s="4" t="str">
        <f t="shared" si="71"/>
        <v>J=</v>
      </c>
      <c r="U202" s="29">
        <f t="shared" si="72"/>
        <v>44833</v>
      </c>
      <c r="V202" s="3"/>
      <c r="W202" s="3"/>
      <c r="X202" s="107">
        <f>[2]Plan1!$A272</f>
        <v>45085</v>
      </c>
      <c r="Y202" s="108" t="str">
        <f>[2]Plan1!$C272</f>
        <v>Corpus Christi</v>
      </c>
      <c r="Z202" s="95"/>
      <c r="AA202" s="1"/>
      <c r="AB202" s="3"/>
      <c r="AC202" s="93">
        <f t="shared" si="79"/>
        <v>45834</v>
      </c>
      <c r="AD202" s="93">
        <v>45835</v>
      </c>
      <c r="AE202" s="93">
        <f t="shared" si="80"/>
        <v>45835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9">
        <f t="shared" si="73"/>
        <v>44834</v>
      </c>
      <c r="B203" s="90">
        <f t="shared" ca="1" si="74"/>
        <v>1000.682654</v>
      </c>
      <c r="C203" s="14">
        <f t="shared" si="61"/>
        <v>1000</v>
      </c>
      <c r="D203" s="63">
        <f t="shared" si="62"/>
        <v>44831</v>
      </c>
      <c r="E203" s="61">
        <f ca="1">IF(D203&lt;$B$1,VLOOKUP(D203,[1]DI!$A$4:$B$15000,2,FALSE),0)</f>
        <v>0.13650000000000001</v>
      </c>
      <c r="F203" s="14">
        <f t="shared" ca="1" si="63"/>
        <v>1.00050788</v>
      </c>
      <c r="G203" s="92">
        <f t="shared" ca="1" si="76"/>
        <v>1.0891380317655901</v>
      </c>
      <c r="H203" s="92">
        <f t="shared" ca="1" si="64"/>
        <v>1.0885851611339501</v>
      </c>
      <c r="I203" s="14">
        <f t="shared" ca="1" si="75"/>
        <v>1.00050788</v>
      </c>
      <c r="J203" s="13">
        <f t="shared" si="65"/>
        <v>4.4999999999999998E-2</v>
      </c>
      <c r="K203" s="29">
        <f t="shared" si="66"/>
        <v>44833</v>
      </c>
      <c r="L203" s="2">
        <f t="shared" si="67"/>
        <v>1</v>
      </c>
      <c r="M203" s="17">
        <f t="shared" si="68"/>
        <v>1</v>
      </c>
      <c r="N203" s="12">
        <f t="shared" si="57"/>
        <v>1.000174685</v>
      </c>
      <c r="O203" s="12">
        <f t="shared" ca="1" si="58"/>
        <v>1.000682654</v>
      </c>
      <c r="P203" s="17">
        <f t="shared" si="69"/>
        <v>0</v>
      </c>
      <c r="Q203" s="14">
        <f t="shared" ca="1" si="59"/>
        <v>0.68265399999999998</v>
      </c>
      <c r="R203" s="20">
        <f t="shared" si="60"/>
        <v>0</v>
      </c>
      <c r="S203" s="14">
        <f t="shared" si="70"/>
        <v>0</v>
      </c>
      <c r="T203" s="4" t="str">
        <f t="shared" si="71"/>
        <v>J=</v>
      </c>
      <c r="U203" s="29">
        <f t="shared" si="72"/>
        <v>44862</v>
      </c>
      <c r="V203" s="3"/>
      <c r="W203" s="3"/>
      <c r="X203" s="107">
        <f>[2]Plan1!$A273</f>
        <v>45176</v>
      </c>
      <c r="Y203" s="108" t="str">
        <f>[2]Plan1!$C273</f>
        <v>Independência do Brasil</v>
      </c>
      <c r="Z203" s="95"/>
      <c r="AA203" s="1"/>
      <c r="AB203" s="3"/>
      <c r="AC203" s="93">
        <f t="shared" si="79"/>
        <v>45867</v>
      </c>
      <c r="AD203" s="93">
        <v>45868</v>
      </c>
      <c r="AE203" s="93">
        <f t="shared" si="80"/>
        <v>45868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9">
        <f t="shared" si="73"/>
        <v>44837</v>
      </c>
      <c r="B204" s="90">
        <f t="shared" ca="1" si="74"/>
        <v>1001.365776</v>
      </c>
      <c r="C204" s="14">
        <f t="shared" si="61"/>
        <v>1000</v>
      </c>
      <c r="D204" s="63">
        <f t="shared" si="62"/>
        <v>44832</v>
      </c>
      <c r="E204" s="61">
        <f ca="1">IF(D204&lt;$B$1,VLOOKUP(D204,[1]DI!$A$4:$B$15000,2,FALSE),0)</f>
        <v>0.13650000000000001</v>
      </c>
      <c r="F204" s="14">
        <f t="shared" ca="1" si="63"/>
        <v>1.00050788</v>
      </c>
      <c r="G204" s="92">
        <f t="shared" ca="1" si="76"/>
        <v>1.08969118318916</v>
      </c>
      <c r="H204" s="92">
        <f t="shared" ca="1" si="64"/>
        <v>1.0885851611339501</v>
      </c>
      <c r="I204" s="14">
        <f t="shared" ca="1" si="75"/>
        <v>1.00101602</v>
      </c>
      <c r="J204" s="13">
        <f t="shared" si="65"/>
        <v>4.4999999999999998E-2</v>
      </c>
      <c r="K204" s="29">
        <f t="shared" si="66"/>
        <v>44833</v>
      </c>
      <c r="L204" s="2">
        <f t="shared" si="67"/>
        <v>2</v>
      </c>
      <c r="M204" s="17">
        <f t="shared" si="68"/>
        <v>2</v>
      </c>
      <c r="N204" s="12">
        <f t="shared" ref="N204:N261" si="81">ROUND((J204+1)^(M204/252),9)</f>
        <v>1.000349401</v>
      </c>
      <c r="O204" s="12">
        <f t="shared" ref="O204:O261" ca="1" si="82">ROUND(I204*N204,9)</f>
        <v>1.0013657760000001</v>
      </c>
      <c r="P204" s="17">
        <f t="shared" si="69"/>
        <v>0</v>
      </c>
      <c r="Q204" s="14">
        <f t="shared" ref="Q204:Q261" ca="1" si="83">TRUNC(((O204-1)*C204),8)</f>
        <v>1.3657760000000001</v>
      </c>
      <c r="R204" s="20">
        <f t="shared" ref="R204:R267" si="84">IF($P204&gt;0,VLOOKUP($P204,$X$12:$AD$150,7),0)</f>
        <v>0</v>
      </c>
      <c r="S204" s="14">
        <f t="shared" si="70"/>
        <v>0</v>
      </c>
      <c r="T204" s="4" t="str">
        <f t="shared" si="71"/>
        <v>J=</v>
      </c>
      <c r="U204" s="29">
        <f t="shared" si="72"/>
        <v>44862</v>
      </c>
      <c r="V204" s="3"/>
      <c r="W204" s="3"/>
      <c r="X204" s="107">
        <f>[2]Plan1!$A274</f>
        <v>45211</v>
      </c>
      <c r="Y204" s="108" t="str">
        <f>[2]Plan1!$C274</f>
        <v>Nossa Sr.a Aparecida - Padroeira do Brasil</v>
      </c>
      <c r="Z204" s="95"/>
      <c r="AA204" s="1"/>
      <c r="AB204" s="3"/>
      <c r="AC204" s="93">
        <f t="shared" si="79"/>
        <v>45896</v>
      </c>
      <c r="AD204" s="93">
        <v>45897</v>
      </c>
      <c r="AE204" s="93">
        <f t="shared" si="80"/>
        <v>45897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9">
        <f t="shared" si="73"/>
        <v>44838</v>
      </c>
      <c r="B205" s="90">
        <f t="shared" ca="1" si="74"/>
        <v>1002.04935699</v>
      </c>
      <c r="C205" s="14">
        <f t="shared" ref="C205:C261" si="85">(C204-S204)</f>
        <v>1000</v>
      </c>
      <c r="D205" s="63">
        <f t="shared" ref="D205:D268" si="86">WORKDAY($A205,-3,$X$160:$X$544)</f>
        <v>44833</v>
      </c>
      <c r="E205" s="61">
        <f ca="1">IF(D205&lt;$B$1,VLOOKUP(D205,[1]DI!$A$4:$B$15000,2,FALSE),0)</f>
        <v>0.13650000000000001</v>
      </c>
      <c r="F205" s="14">
        <f t="shared" ref="F205:F261" ca="1" si="87">ROUND(1+ROUND(((1+E205)^(1/252))-1,8),16)</f>
        <v>1.00050788</v>
      </c>
      <c r="G205" s="92">
        <f t="shared" ca="1" si="76"/>
        <v>1.09024461554728</v>
      </c>
      <c r="H205" s="92">
        <f t="shared" ref="H205:H261" ca="1" si="88">IF(P204&gt;0,G204,H204)</f>
        <v>1.0885851611339501</v>
      </c>
      <c r="I205" s="14">
        <f t="shared" ca="1" si="75"/>
        <v>1.00152441</v>
      </c>
      <c r="J205" s="13">
        <f t="shared" ref="J205:J268" si="89">J204</f>
        <v>4.4999999999999998E-2</v>
      </c>
      <c r="K205" s="29">
        <f t="shared" ref="K205:K261" si="90">IF(P204&gt;0,VLOOKUP(P204,X$12:AH$150,2),K204)</f>
        <v>44833</v>
      </c>
      <c r="L205" s="2">
        <f t="shared" ref="L205:L261" si="91">IF(A205&gt;K205,IF(NETWORKDAYS(K205,A205,$X$160:$X$544)-1=0,1,NETWORKDAYS(K205,A205,$X$160:$X$544)-1),0)</f>
        <v>3</v>
      </c>
      <c r="M205" s="17">
        <f t="shared" ref="M205:M261" si="92">IF(AND(L205=1,L204=1),1,IF(L205&gt;0,IF(L205=L204,L205+1,L205),0))</f>
        <v>3</v>
      </c>
      <c r="N205" s="12">
        <f t="shared" si="81"/>
        <v>1.000524148</v>
      </c>
      <c r="O205" s="12">
        <f t="shared" ca="1" si="82"/>
        <v>1.002049357</v>
      </c>
      <c r="P205" s="17">
        <f t="shared" ref="P205:P261" si="93">IF(VLOOKUP(A205,Y$12:AF$150,8)=VLOOKUP(A204,Y$12:AF$150,8),0,VLOOKUP(A205,Y$12:AF$150,8))</f>
        <v>0</v>
      </c>
      <c r="Q205" s="14">
        <f t="shared" ca="1" si="83"/>
        <v>2.0493569900000002</v>
      </c>
      <c r="R205" s="20">
        <f t="shared" si="84"/>
        <v>0</v>
      </c>
      <c r="S205" s="14">
        <f t="shared" ref="S205:S261" si="94">IF(R205&gt;0,TRUNC(R205*C205,8),0)</f>
        <v>0</v>
      </c>
      <c r="T205" s="4" t="str">
        <f t="shared" ref="T205:T261" si="95">IF(P204&gt;0,VLOOKUP(P204,X$12:AH$150,10),T204)</f>
        <v>J=</v>
      </c>
      <c r="U205" s="29">
        <f t="shared" ref="U205:U261" si="96">IF(P204&gt;0,VLOOKUP(P204,X$12:AH$150,11),U204)</f>
        <v>44862</v>
      </c>
      <c r="V205" s="3"/>
      <c r="W205" s="3"/>
      <c r="X205" s="107">
        <f>[2]Plan1!$A275</f>
        <v>45232</v>
      </c>
      <c r="Y205" s="108" t="str">
        <f>[2]Plan1!$C275</f>
        <v>Finados</v>
      </c>
      <c r="Z205" s="95"/>
      <c r="AA205" s="1"/>
      <c r="AB205" s="3"/>
      <c r="AC205" s="93">
        <f t="shared" si="79"/>
        <v>45926</v>
      </c>
      <c r="AD205" s="93">
        <v>45929</v>
      </c>
      <c r="AE205" s="93">
        <f t="shared" si="80"/>
        <v>45929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9">
        <f t="shared" ref="A206:A269" si="97">WORKDAY($A205,1,$X$166:$X$544)</f>
        <v>44839</v>
      </c>
      <c r="B206" s="90">
        <f t="shared" ref="B206:B261" ca="1" si="98">IF(A206&lt;=TODAY(),C206+Q206,IF(AND(A206&gt;TODAY(),A206&lt;=$B$1),IF(VLOOKUP(TODAY(),$A$10:$E$5000,4,FALSE)=0,"n.d",C206+Q206),"n.d"))</f>
        <v>1002.733416</v>
      </c>
      <c r="C206" s="14">
        <f t="shared" si="85"/>
        <v>1000</v>
      </c>
      <c r="D206" s="63">
        <f t="shared" si="86"/>
        <v>44834</v>
      </c>
      <c r="E206" s="61">
        <f ca="1">IF(D206&lt;$B$1,VLOOKUP(D206,[1]DI!$A$4:$B$15000,2,FALSE),0)</f>
        <v>0.13650000000000001</v>
      </c>
      <c r="F206" s="14">
        <f t="shared" ca="1" si="87"/>
        <v>1.00050788</v>
      </c>
      <c r="G206" s="92">
        <f t="shared" ca="1" si="76"/>
        <v>1.09079832898262</v>
      </c>
      <c r="H206" s="92">
        <f t="shared" ca="1" si="88"/>
        <v>1.0885851611339501</v>
      </c>
      <c r="I206" s="14">
        <f t="shared" ref="I206:I261" ca="1" si="99">ROUND(G206/H206,8)</f>
        <v>1.00203307</v>
      </c>
      <c r="J206" s="13">
        <f t="shared" si="89"/>
        <v>4.4999999999999998E-2</v>
      </c>
      <c r="K206" s="29">
        <f t="shared" si="90"/>
        <v>44833</v>
      </c>
      <c r="L206" s="2">
        <f t="shared" si="91"/>
        <v>4</v>
      </c>
      <c r="M206" s="17">
        <f t="shared" si="92"/>
        <v>4</v>
      </c>
      <c r="N206" s="12">
        <f t="shared" si="81"/>
        <v>1.000698925</v>
      </c>
      <c r="O206" s="12">
        <f t="shared" ca="1" si="82"/>
        <v>1.0027334160000001</v>
      </c>
      <c r="P206" s="17">
        <f t="shared" si="93"/>
        <v>0</v>
      </c>
      <c r="Q206" s="14">
        <f t="shared" ca="1" si="83"/>
        <v>2.7334160000000001</v>
      </c>
      <c r="R206" s="20">
        <f t="shared" si="84"/>
        <v>0</v>
      </c>
      <c r="S206" s="14">
        <f t="shared" si="94"/>
        <v>0</v>
      </c>
      <c r="T206" s="4" t="str">
        <f t="shared" si="95"/>
        <v>J=</v>
      </c>
      <c r="U206" s="29">
        <f t="shared" si="96"/>
        <v>44862</v>
      </c>
      <c r="V206" s="3"/>
      <c r="W206" s="3"/>
      <c r="X206" s="107">
        <f>[2]Plan1!$A276</f>
        <v>45245</v>
      </c>
      <c r="Y206" s="108" t="str">
        <f>[2]Plan1!$C276</f>
        <v>Proclamação da República</v>
      </c>
      <c r="Z206" s="95"/>
      <c r="AA206" s="1"/>
      <c r="AB206" s="3"/>
      <c r="AC206" s="93">
        <f t="shared" si="79"/>
        <v>45959</v>
      </c>
      <c r="AD206" s="93">
        <v>45960</v>
      </c>
      <c r="AE206" s="93">
        <f t="shared" si="80"/>
        <v>45960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9">
        <f t="shared" si="97"/>
        <v>44840</v>
      </c>
      <c r="B207" s="90">
        <f t="shared" ca="1" si="98"/>
        <v>1003.4179329900001</v>
      </c>
      <c r="C207" s="14">
        <f t="shared" si="85"/>
        <v>1000</v>
      </c>
      <c r="D207" s="63">
        <f t="shared" si="86"/>
        <v>44837</v>
      </c>
      <c r="E207" s="61">
        <f ca="1">IF(D207&lt;$B$1,VLOOKUP(D207,[1]DI!$A$4:$B$15000,2,FALSE),0)</f>
        <v>0.13650000000000001</v>
      </c>
      <c r="F207" s="14">
        <f t="shared" ca="1" si="87"/>
        <v>1.00050788</v>
      </c>
      <c r="G207" s="92">
        <f t="shared" ca="1" si="76"/>
        <v>1.0913523236379401</v>
      </c>
      <c r="H207" s="92">
        <f t="shared" ca="1" si="88"/>
        <v>1.0885851611339501</v>
      </c>
      <c r="I207" s="14">
        <f t="shared" ca="1" si="99"/>
        <v>1.0025419799999999</v>
      </c>
      <c r="J207" s="13">
        <f t="shared" si="89"/>
        <v>4.4999999999999998E-2</v>
      </c>
      <c r="K207" s="29">
        <f t="shared" si="90"/>
        <v>44833</v>
      </c>
      <c r="L207" s="2">
        <f t="shared" si="91"/>
        <v>5</v>
      </c>
      <c r="M207" s="17">
        <f t="shared" si="92"/>
        <v>5</v>
      </c>
      <c r="N207" s="12">
        <f t="shared" si="81"/>
        <v>1.0008737320000001</v>
      </c>
      <c r="O207" s="12">
        <f t="shared" ca="1" si="82"/>
        <v>1.0034179329999999</v>
      </c>
      <c r="P207" s="17">
        <f t="shared" si="93"/>
        <v>0</v>
      </c>
      <c r="Q207" s="14">
        <f t="shared" ca="1" si="83"/>
        <v>3.4179329900000002</v>
      </c>
      <c r="R207" s="20">
        <f t="shared" si="84"/>
        <v>0</v>
      </c>
      <c r="S207" s="14">
        <f t="shared" si="94"/>
        <v>0</v>
      </c>
      <c r="T207" s="4" t="str">
        <f t="shared" si="95"/>
        <v>J=</v>
      </c>
      <c r="U207" s="29">
        <f t="shared" si="96"/>
        <v>44862</v>
      </c>
      <c r="V207" s="3"/>
      <c r="W207" s="3"/>
      <c r="X207" s="107">
        <f>[2]Plan1!$A277</f>
        <v>45285</v>
      </c>
      <c r="Y207" s="108" t="str">
        <f>[2]Plan1!$C277</f>
        <v>Natal</v>
      </c>
      <c r="Z207" s="95"/>
      <c r="AA207" s="1"/>
      <c r="AB207" s="3"/>
      <c r="AC207" s="93">
        <f t="shared" si="79"/>
        <v>45987</v>
      </c>
      <c r="AD207" s="93">
        <v>45988</v>
      </c>
      <c r="AE207" s="93">
        <f t="shared" si="80"/>
        <v>45988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9">
        <f t="shared" si="97"/>
        <v>44841</v>
      </c>
      <c r="B208" s="90">
        <f t="shared" ca="1" si="98"/>
        <v>1004.10291899</v>
      </c>
      <c r="C208" s="14">
        <f t="shared" si="85"/>
        <v>1000</v>
      </c>
      <c r="D208" s="63">
        <f t="shared" si="86"/>
        <v>44838</v>
      </c>
      <c r="E208" s="61">
        <f ca="1">IF(D208&lt;$B$1,VLOOKUP(D208,[1]DI!$A$4:$B$15000,2,FALSE),0)</f>
        <v>0.13650000000000001</v>
      </c>
      <c r="F208" s="14">
        <f t="shared" ca="1" si="87"/>
        <v>1.00050788</v>
      </c>
      <c r="G208" s="92">
        <f t="shared" ref="G208:G261" ca="1" si="100">ROUND(F207*G207,16)</f>
        <v>1.09190659965607</v>
      </c>
      <c r="H208" s="92">
        <f t="shared" ca="1" si="88"/>
        <v>1.0885851611339501</v>
      </c>
      <c r="I208" s="14">
        <f t="shared" ca="1" si="99"/>
        <v>1.0030511499999999</v>
      </c>
      <c r="J208" s="13">
        <f t="shared" si="89"/>
        <v>4.4999999999999998E-2</v>
      </c>
      <c r="K208" s="29">
        <f t="shared" si="90"/>
        <v>44833</v>
      </c>
      <c r="L208" s="2">
        <f t="shared" si="91"/>
        <v>6</v>
      </c>
      <c r="M208" s="17">
        <f t="shared" si="92"/>
        <v>6</v>
      </c>
      <c r="N208" s="12">
        <f t="shared" si="81"/>
        <v>1.00104857</v>
      </c>
      <c r="O208" s="12">
        <f t="shared" ca="1" si="82"/>
        <v>1.0041029189999999</v>
      </c>
      <c r="P208" s="17">
        <f t="shared" si="93"/>
        <v>0</v>
      </c>
      <c r="Q208" s="14">
        <f t="shared" ca="1" si="83"/>
        <v>4.10291899</v>
      </c>
      <c r="R208" s="20">
        <f t="shared" si="84"/>
        <v>0</v>
      </c>
      <c r="S208" s="14">
        <f t="shared" si="94"/>
        <v>0</v>
      </c>
      <c r="T208" s="4" t="str">
        <f t="shared" si="95"/>
        <v>J=</v>
      </c>
      <c r="U208" s="29">
        <f t="shared" si="96"/>
        <v>44862</v>
      </c>
      <c r="V208" s="3"/>
      <c r="W208" s="3"/>
      <c r="X208" s="107">
        <f>[2]Plan1!$A278</f>
        <v>45292</v>
      </c>
      <c r="Y208" s="108" t="str">
        <f>[2]Plan1!$C278</f>
        <v>Confraternização Universal</v>
      </c>
      <c r="Z208" s="95"/>
      <c r="AA208" s="1"/>
      <c r="AB208" s="3"/>
      <c r="AC208" s="93">
        <f t="shared" si="79"/>
        <v>46020</v>
      </c>
      <c r="AD208" s="93">
        <v>46021</v>
      </c>
      <c r="AE208" s="93">
        <f t="shared" si="80"/>
        <v>46021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9">
        <f t="shared" si="97"/>
        <v>44844</v>
      </c>
      <c r="B209" s="90">
        <f t="shared" ca="1" si="98"/>
        <v>1004.78837499</v>
      </c>
      <c r="C209" s="14">
        <f t="shared" si="85"/>
        <v>1000</v>
      </c>
      <c r="D209" s="63">
        <f t="shared" si="86"/>
        <v>44839</v>
      </c>
      <c r="E209" s="61">
        <f ca="1">IF(D209&lt;$B$1,VLOOKUP(D209,[1]DI!$A$4:$B$15000,2,FALSE),0)</f>
        <v>0.13650000000000001</v>
      </c>
      <c r="F209" s="14">
        <f t="shared" ca="1" si="87"/>
        <v>1.00050788</v>
      </c>
      <c r="G209" s="92">
        <f t="shared" ca="1" si="100"/>
        <v>1.0924611571799001</v>
      </c>
      <c r="H209" s="92">
        <f t="shared" ca="1" si="88"/>
        <v>1.0885851611339501</v>
      </c>
      <c r="I209" s="14">
        <f t="shared" ca="1" si="99"/>
        <v>1.00356058</v>
      </c>
      <c r="J209" s="13">
        <f t="shared" si="89"/>
        <v>4.4999999999999998E-2</v>
      </c>
      <c r="K209" s="29">
        <f t="shared" si="90"/>
        <v>44833</v>
      </c>
      <c r="L209" s="2">
        <f t="shared" si="91"/>
        <v>7</v>
      </c>
      <c r="M209" s="17">
        <f t="shared" si="92"/>
        <v>7</v>
      </c>
      <c r="N209" s="12">
        <f t="shared" si="81"/>
        <v>1.0012234390000001</v>
      </c>
      <c r="O209" s="12">
        <f t="shared" ca="1" si="82"/>
        <v>1.004788375</v>
      </c>
      <c r="P209" s="17">
        <f t="shared" si="93"/>
        <v>0</v>
      </c>
      <c r="Q209" s="14">
        <f t="shared" ca="1" si="83"/>
        <v>4.7883749900000003</v>
      </c>
      <c r="R209" s="20">
        <f t="shared" si="84"/>
        <v>0</v>
      </c>
      <c r="S209" s="14">
        <f t="shared" si="94"/>
        <v>0</v>
      </c>
      <c r="T209" s="4" t="str">
        <f t="shared" si="95"/>
        <v>J=</v>
      </c>
      <c r="U209" s="29">
        <f t="shared" si="96"/>
        <v>44862</v>
      </c>
      <c r="V209" s="3"/>
      <c r="W209" s="3"/>
      <c r="X209" s="107">
        <f>[2]Plan1!$A279</f>
        <v>45334</v>
      </c>
      <c r="Y209" s="108" t="str">
        <f>[2]Plan1!$C279</f>
        <v>Carnaval</v>
      </c>
      <c r="Z209" s="95"/>
      <c r="AA209" s="1"/>
      <c r="AB209" s="3"/>
      <c r="AC209" s="93"/>
      <c r="AD209" s="93"/>
      <c r="AE209" s="93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9">
        <f t="shared" si="97"/>
        <v>44845</v>
      </c>
      <c r="B210" s="90">
        <f t="shared" ca="1" si="98"/>
        <v>1005.47429999</v>
      </c>
      <c r="C210" s="14">
        <f t="shared" si="85"/>
        <v>1000</v>
      </c>
      <c r="D210" s="63">
        <f t="shared" si="86"/>
        <v>44840</v>
      </c>
      <c r="E210" s="61">
        <f ca="1">IF(D210&lt;$B$1,VLOOKUP(D210,[1]DI!$A$4:$B$15000,2,FALSE),0)</f>
        <v>0.13650000000000001</v>
      </c>
      <c r="F210" s="14">
        <f t="shared" ca="1" si="87"/>
        <v>1.00050788</v>
      </c>
      <c r="G210" s="92">
        <f t="shared" ca="1" si="100"/>
        <v>1.09301599635241</v>
      </c>
      <c r="H210" s="92">
        <f t="shared" ca="1" si="88"/>
        <v>1.0885851611339501</v>
      </c>
      <c r="I210" s="14">
        <f t="shared" ca="1" si="99"/>
        <v>1.0040702699999999</v>
      </c>
      <c r="J210" s="13">
        <f t="shared" si="89"/>
        <v>4.4999999999999998E-2</v>
      </c>
      <c r="K210" s="29">
        <f t="shared" si="90"/>
        <v>44833</v>
      </c>
      <c r="L210" s="2">
        <f t="shared" si="91"/>
        <v>8</v>
      </c>
      <c r="M210" s="17">
        <f t="shared" si="92"/>
        <v>8</v>
      </c>
      <c r="N210" s="12">
        <f t="shared" si="81"/>
        <v>1.001398338</v>
      </c>
      <c r="O210" s="12">
        <f t="shared" ca="1" si="82"/>
        <v>1.0054742999999999</v>
      </c>
      <c r="P210" s="17">
        <f t="shared" si="93"/>
        <v>0</v>
      </c>
      <c r="Q210" s="14">
        <f t="shared" ca="1" si="83"/>
        <v>5.4742999899999996</v>
      </c>
      <c r="R210" s="20">
        <f t="shared" si="84"/>
        <v>0</v>
      </c>
      <c r="S210" s="14">
        <f t="shared" si="94"/>
        <v>0</v>
      </c>
      <c r="T210" s="4" t="str">
        <f t="shared" si="95"/>
        <v>J=</v>
      </c>
      <c r="U210" s="29">
        <f t="shared" si="96"/>
        <v>44862</v>
      </c>
      <c r="V210" s="3"/>
      <c r="W210" s="3"/>
      <c r="X210" s="107">
        <f>[2]Plan1!$A280</f>
        <v>45335</v>
      </c>
      <c r="Y210" s="108" t="str">
        <f>[2]Plan1!$C280</f>
        <v>Carnaval</v>
      </c>
      <c r="Z210" s="94"/>
      <c r="AA210" s="1"/>
      <c r="AB210" s="3"/>
      <c r="AC210" s="93"/>
      <c r="AD210" s="93"/>
      <c r="AE210" s="93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9">
        <f t="shared" si="97"/>
        <v>44847</v>
      </c>
      <c r="B211" s="90">
        <f t="shared" ca="1" si="98"/>
        <v>1006.160694</v>
      </c>
      <c r="C211" s="14">
        <f t="shared" si="85"/>
        <v>1000</v>
      </c>
      <c r="D211" s="63">
        <f t="shared" si="86"/>
        <v>44841</v>
      </c>
      <c r="E211" s="61">
        <f ca="1">IF(D211&lt;$B$1,VLOOKUP(D211,[1]DI!$A$4:$B$15000,2,FALSE),0)</f>
        <v>0.13650000000000001</v>
      </c>
      <c r="F211" s="14">
        <f t="shared" ca="1" si="87"/>
        <v>1.00050788</v>
      </c>
      <c r="G211" s="92">
        <f t="shared" ca="1" si="100"/>
        <v>1.09357111731664</v>
      </c>
      <c r="H211" s="92">
        <f t="shared" ca="1" si="88"/>
        <v>1.0885851611339501</v>
      </c>
      <c r="I211" s="14">
        <f t="shared" ca="1" si="99"/>
        <v>1.00458022</v>
      </c>
      <c r="J211" s="13">
        <f t="shared" si="89"/>
        <v>4.4999999999999998E-2</v>
      </c>
      <c r="K211" s="29">
        <f t="shared" si="90"/>
        <v>44833</v>
      </c>
      <c r="L211" s="2">
        <f t="shared" si="91"/>
        <v>9</v>
      </c>
      <c r="M211" s="17">
        <f t="shared" si="92"/>
        <v>9</v>
      </c>
      <c r="N211" s="12">
        <f t="shared" si="81"/>
        <v>1.001573268</v>
      </c>
      <c r="O211" s="12">
        <f t="shared" ca="1" si="82"/>
        <v>1.0061606940000001</v>
      </c>
      <c r="P211" s="17">
        <f t="shared" si="93"/>
        <v>0</v>
      </c>
      <c r="Q211" s="14">
        <f t="shared" ca="1" si="83"/>
        <v>6.1606940000000003</v>
      </c>
      <c r="R211" s="20">
        <f t="shared" si="84"/>
        <v>0</v>
      </c>
      <c r="S211" s="14">
        <f t="shared" si="94"/>
        <v>0</v>
      </c>
      <c r="T211" s="4" t="str">
        <f t="shared" si="95"/>
        <v>J=</v>
      </c>
      <c r="U211" s="29">
        <f t="shared" si="96"/>
        <v>44862</v>
      </c>
      <c r="V211" s="3"/>
      <c r="W211" s="3"/>
      <c r="X211" s="107">
        <f>[2]Plan1!$A281</f>
        <v>45380</v>
      </c>
      <c r="Y211" s="108" t="str">
        <f>[2]Plan1!$C281</f>
        <v>Paixão de Cristo</v>
      </c>
      <c r="Z211" s="94"/>
      <c r="AA211" s="1"/>
      <c r="AB211" s="3"/>
      <c r="AC211" s="93"/>
      <c r="AD211" s="93"/>
      <c r="AE211" s="93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9">
        <f t="shared" si="97"/>
        <v>44848</v>
      </c>
      <c r="B212" s="90">
        <f t="shared" ca="1" si="98"/>
        <v>1006.847547</v>
      </c>
      <c r="C212" s="14">
        <f t="shared" si="85"/>
        <v>1000</v>
      </c>
      <c r="D212" s="63">
        <f t="shared" si="86"/>
        <v>44844</v>
      </c>
      <c r="E212" s="61">
        <f ca="1">IF(D212&lt;$B$1,VLOOKUP(D212,[1]DI!$A$4:$B$15000,2,FALSE),0)</f>
        <v>0.13650000000000001</v>
      </c>
      <c r="F212" s="14">
        <f t="shared" ca="1" si="87"/>
        <v>1.00050788</v>
      </c>
      <c r="G212" s="92">
        <f t="shared" ca="1" si="100"/>
        <v>1.0941265202157</v>
      </c>
      <c r="H212" s="92">
        <f t="shared" ca="1" si="88"/>
        <v>1.0885851611339501</v>
      </c>
      <c r="I212" s="14">
        <f t="shared" ca="1" si="99"/>
        <v>1.0050904199999999</v>
      </c>
      <c r="J212" s="13">
        <f t="shared" si="89"/>
        <v>4.4999999999999998E-2</v>
      </c>
      <c r="K212" s="29">
        <f t="shared" si="90"/>
        <v>44833</v>
      </c>
      <c r="L212" s="2">
        <f t="shared" si="91"/>
        <v>10</v>
      </c>
      <c r="M212" s="17">
        <f t="shared" si="92"/>
        <v>10</v>
      </c>
      <c r="N212" s="12">
        <f t="shared" si="81"/>
        <v>1.0017482280000001</v>
      </c>
      <c r="O212" s="12">
        <f t="shared" ca="1" si="82"/>
        <v>1.006847547</v>
      </c>
      <c r="P212" s="17">
        <f t="shared" si="93"/>
        <v>0</v>
      </c>
      <c r="Q212" s="14">
        <f t="shared" ca="1" si="83"/>
        <v>6.8475469999999996</v>
      </c>
      <c r="R212" s="20">
        <f t="shared" si="84"/>
        <v>0</v>
      </c>
      <c r="S212" s="14">
        <f t="shared" si="94"/>
        <v>0</v>
      </c>
      <c r="T212" s="4" t="str">
        <f t="shared" si="95"/>
        <v>J=</v>
      </c>
      <c r="U212" s="29">
        <f t="shared" si="96"/>
        <v>44862</v>
      </c>
      <c r="V212" s="3"/>
      <c r="W212" s="3"/>
      <c r="X212" s="107">
        <f>[2]Plan1!$A282</f>
        <v>45403</v>
      </c>
      <c r="Y212" s="108" t="str">
        <f>[2]Plan1!$C282</f>
        <v>Tiradentes</v>
      </c>
      <c r="Z212" s="95"/>
      <c r="AA212" s="1"/>
      <c r="AB212" s="3"/>
      <c r="AC212" s="93"/>
      <c r="AD212" s="93"/>
      <c r="AE212" s="93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9">
        <f t="shared" si="97"/>
        <v>44851</v>
      </c>
      <c r="B213" s="90">
        <f t="shared" ca="1" si="98"/>
        <v>1007.53488099</v>
      </c>
      <c r="C213" s="14">
        <f t="shared" si="85"/>
        <v>1000</v>
      </c>
      <c r="D213" s="63">
        <f t="shared" si="86"/>
        <v>44845</v>
      </c>
      <c r="E213" s="61">
        <f ca="1">IF(D213&lt;$B$1,VLOOKUP(D213,[1]DI!$A$4:$B$15000,2,FALSE),0)</f>
        <v>0.13650000000000001</v>
      </c>
      <c r="F213" s="14">
        <f t="shared" ca="1" si="87"/>
        <v>1.00050788</v>
      </c>
      <c r="G213" s="92">
        <f t="shared" ca="1" si="100"/>
        <v>1.09468220519279</v>
      </c>
      <c r="H213" s="92">
        <f t="shared" ca="1" si="88"/>
        <v>1.0885851611339501</v>
      </c>
      <c r="I213" s="14">
        <f t="shared" ca="1" si="99"/>
        <v>1.00560089</v>
      </c>
      <c r="J213" s="13">
        <f t="shared" si="89"/>
        <v>4.4999999999999998E-2</v>
      </c>
      <c r="K213" s="29">
        <f t="shared" si="90"/>
        <v>44833</v>
      </c>
      <c r="L213" s="2">
        <f t="shared" si="91"/>
        <v>11</v>
      </c>
      <c r="M213" s="17">
        <f t="shared" si="92"/>
        <v>11</v>
      </c>
      <c r="N213" s="12">
        <f t="shared" si="81"/>
        <v>1.001923219</v>
      </c>
      <c r="O213" s="12">
        <f t="shared" ca="1" si="82"/>
        <v>1.007534881</v>
      </c>
      <c r="P213" s="17">
        <f t="shared" si="93"/>
        <v>0</v>
      </c>
      <c r="Q213" s="14">
        <f t="shared" ca="1" si="83"/>
        <v>7.5348809899999996</v>
      </c>
      <c r="R213" s="20">
        <f t="shared" si="84"/>
        <v>0</v>
      </c>
      <c r="S213" s="14">
        <f t="shared" si="94"/>
        <v>0</v>
      </c>
      <c r="T213" s="4" t="str">
        <f t="shared" si="95"/>
        <v>J=</v>
      </c>
      <c r="U213" s="29">
        <f t="shared" si="96"/>
        <v>44862</v>
      </c>
      <c r="V213" s="3"/>
      <c r="W213" s="3"/>
      <c r="X213" s="107">
        <f>[2]Plan1!$A283</f>
        <v>45413</v>
      </c>
      <c r="Y213" s="108" t="str">
        <f>[2]Plan1!$C283</f>
        <v>Dia do Trabalho</v>
      </c>
      <c r="Z213" s="95"/>
      <c r="AA213" s="1"/>
      <c r="AB213" s="3"/>
      <c r="AC213" s="93"/>
      <c r="AD213" s="93"/>
      <c r="AE213" s="93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9">
        <f t="shared" si="97"/>
        <v>44852</v>
      </c>
      <c r="B214" s="90">
        <f t="shared" ca="1" si="98"/>
        <v>1008.22267399</v>
      </c>
      <c r="C214" s="14">
        <f t="shared" si="85"/>
        <v>1000</v>
      </c>
      <c r="D214" s="63">
        <f t="shared" si="86"/>
        <v>44847</v>
      </c>
      <c r="E214" s="61">
        <f ca="1">IF(D214&lt;$B$1,VLOOKUP(D214,[1]DI!$A$4:$B$15000,2,FALSE),0)</f>
        <v>0.13650000000000001</v>
      </c>
      <c r="F214" s="14">
        <f t="shared" ca="1" si="87"/>
        <v>1.00050788</v>
      </c>
      <c r="G214" s="92">
        <f t="shared" ca="1" si="100"/>
        <v>1.0952381723911599</v>
      </c>
      <c r="H214" s="92">
        <f t="shared" ca="1" si="88"/>
        <v>1.0885851611339501</v>
      </c>
      <c r="I214" s="14">
        <f t="shared" ca="1" si="99"/>
        <v>1.00611161</v>
      </c>
      <c r="J214" s="13">
        <f t="shared" si="89"/>
        <v>4.4999999999999998E-2</v>
      </c>
      <c r="K214" s="29">
        <f t="shared" si="90"/>
        <v>44833</v>
      </c>
      <c r="L214" s="2">
        <f t="shared" si="91"/>
        <v>12</v>
      </c>
      <c r="M214" s="17">
        <f t="shared" si="92"/>
        <v>12</v>
      </c>
      <c r="N214" s="12">
        <f t="shared" si="81"/>
        <v>1.00209824</v>
      </c>
      <c r="O214" s="12">
        <f t="shared" ca="1" si="82"/>
        <v>1.008222674</v>
      </c>
      <c r="P214" s="17">
        <f t="shared" si="93"/>
        <v>0</v>
      </c>
      <c r="Q214" s="14">
        <f t="shared" ca="1" si="83"/>
        <v>8.2226739900000005</v>
      </c>
      <c r="R214" s="20">
        <f t="shared" si="84"/>
        <v>0</v>
      </c>
      <c r="S214" s="14">
        <f t="shared" si="94"/>
        <v>0</v>
      </c>
      <c r="T214" s="4" t="str">
        <f t="shared" si="95"/>
        <v>J=</v>
      </c>
      <c r="U214" s="29">
        <f t="shared" si="96"/>
        <v>44862</v>
      </c>
      <c r="V214" s="3"/>
      <c r="W214" s="3"/>
      <c r="X214" s="107">
        <f>[2]Plan1!$A284</f>
        <v>45442</v>
      </c>
      <c r="Y214" s="108" t="str">
        <f>[2]Plan1!$C284</f>
        <v>Corpus Christi</v>
      </c>
      <c r="Z214" s="95"/>
      <c r="AA214" s="1"/>
      <c r="AB214" s="3"/>
      <c r="AC214" s="93"/>
      <c r="AD214" s="93"/>
      <c r="AE214" s="93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9">
        <f t="shared" si="97"/>
        <v>44853</v>
      </c>
      <c r="B215" s="90">
        <f t="shared" ca="1" si="98"/>
        <v>1008.91094699</v>
      </c>
      <c r="C215" s="14">
        <f t="shared" si="85"/>
        <v>1000</v>
      </c>
      <c r="D215" s="63">
        <f t="shared" si="86"/>
        <v>44848</v>
      </c>
      <c r="E215" s="61">
        <f ca="1">IF(D215&lt;$B$1,VLOOKUP(D215,[1]DI!$A$4:$B$15000,2,FALSE),0)</f>
        <v>0.13650000000000001</v>
      </c>
      <c r="F215" s="14">
        <f t="shared" ca="1" si="87"/>
        <v>1.00050788</v>
      </c>
      <c r="G215" s="92">
        <f t="shared" ca="1" si="100"/>
        <v>1.09579442195415</v>
      </c>
      <c r="H215" s="92">
        <f t="shared" ca="1" si="88"/>
        <v>1.0885851611339501</v>
      </c>
      <c r="I215" s="14">
        <f t="shared" ca="1" si="99"/>
        <v>1.0066226</v>
      </c>
      <c r="J215" s="13">
        <f t="shared" si="89"/>
        <v>4.4999999999999998E-2</v>
      </c>
      <c r="K215" s="29">
        <f t="shared" si="90"/>
        <v>44833</v>
      </c>
      <c r="L215" s="2">
        <f t="shared" si="91"/>
        <v>13</v>
      </c>
      <c r="M215" s="17">
        <f t="shared" si="92"/>
        <v>13</v>
      </c>
      <c r="N215" s="12">
        <f t="shared" si="81"/>
        <v>1.0022732919999999</v>
      </c>
      <c r="O215" s="12">
        <f t="shared" ca="1" si="82"/>
        <v>1.0089109469999999</v>
      </c>
      <c r="P215" s="17">
        <f t="shared" si="93"/>
        <v>0</v>
      </c>
      <c r="Q215" s="14">
        <f t="shared" ca="1" si="83"/>
        <v>8.9109469899999993</v>
      </c>
      <c r="R215" s="20">
        <f t="shared" si="84"/>
        <v>0</v>
      </c>
      <c r="S215" s="14">
        <f t="shared" si="94"/>
        <v>0</v>
      </c>
      <c r="T215" s="4" t="str">
        <f t="shared" si="95"/>
        <v>J=</v>
      </c>
      <c r="U215" s="29">
        <f t="shared" si="96"/>
        <v>44862</v>
      </c>
      <c r="V215" s="3"/>
      <c r="W215" s="3"/>
      <c r="X215" s="107">
        <f>[2]Plan1!$A285</f>
        <v>45542</v>
      </c>
      <c r="Y215" s="108" t="str">
        <f>[2]Plan1!$C285</f>
        <v>Independência do Brasil</v>
      </c>
      <c r="Z215" s="95"/>
      <c r="AA215" s="1"/>
      <c r="AB215" s="3"/>
      <c r="AC215" s="93"/>
      <c r="AD215" s="93"/>
      <c r="AE215" s="93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9">
        <f t="shared" si="97"/>
        <v>44854</v>
      </c>
      <c r="B216" s="90">
        <f t="shared" ca="1" si="98"/>
        <v>1009.599681</v>
      </c>
      <c r="C216" s="14">
        <f t="shared" si="85"/>
        <v>1000</v>
      </c>
      <c r="D216" s="63">
        <f t="shared" si="86"/>
        <v>44851</v>
      </c>
      <c r="E216" s="61">
        <f ca="1">IF(D216&lt;$B$1,VLOOKUP(D216,[1]DI!$A$4:$B$15000,2,FALSE),0)</f>
        <v>0.13650000000000001</v>
      </c>
      <c r="F216" s="14">
        <f t="shared" ca="1" si="87"/>
        <v>1.00050788</v>
      </c>
      <c r="G216" s="92">
        <f t="shared" ca="1" si="100"/>
        <v>1.0963509540251699</v>
      </c>
      <c r="H216" s="92">
        <f t="shared" ca="1" si="88"/>
        <v>1.0885851611339501</v>
      </c>
      <c r="I216" s="14">
        <f t="shared" ca="1" si="99"/>
        <v>1.0071338400000001</v>
      </c>
      <c r="J216" s="13">
        <f t="shared" si="89"/>
        <v>4.4999999999999998E-2</v>
      </c>
      <c r="K216" s="29">
        <f t="shared" si="90"/>
        <v>44833</v>
      </c>
      <c r="L216" s="2">
        <f t="shared" si="91"/>
        <v>14</v>
      </c>
      <c r="M216" s="17">
        <f t="shared" si="92"/>
        <v>14</v>
      </c>
      <c r="N216" s="12">
        <f t="shared" si="81"/>
        <v>1.0024483749999999</v>
      </c>
      <c r="O216" s="12">
        <f t="shared" ca="1" si="82"/>
        <v>1.0095996810000001</v>
      </c>
      <c r="P216" s="17">
        <f t="shared" si="93"/>
        <v>0</v>
      </c>
      <c r="Q216" s="14">
        <f t="shared" ca="1" si="83"/>
        <v>9.5996810000000004</v>
      </c>
      <c r="R216" s="20">
        <f t="shared" si="84"/>
        <v>0</v>
      </c>
      <c r="S216" s="14">
        <f t="shared" si="94"/>
        <v>0</v>
      </c>
      <c r="T216" s="4" t="str">
        <f t="shared" si="95"/>
        <v>J=</v>
      </c>
      <c r="U216" s="29">
        <f t="shared" si="96"/>
        <v>44862</v>
      </c>
      <c r="V216" s="3"/>
      <c r="W216" s="3"/>
      <c r="X216" s="107">
        <f>[2]Plan1!$A286</f>
        <v>45577</v>
      </c>
      <c r="Y216" s="108" t="str">
        <f>[2]Plan1!$C286</f>
        <v>Nossa Sr.a Aparecida - Padroeira do Brasil</v>
      </c>
      <c r="Z216" s="95"/>
      <c r="AA216" s="1"/>
      <c r="AB216" s="3"/>
      <c r="AC216" s="93"/>
      <c r="AD216" s="93"/>
      <c r="AE216" s="93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9">
        <f t="shared" si="97"/>
        <v>44855</v>
      </c>
      <c r="B217" s="90">
        <f t="shared" ca="1" si="98"/>
        <v>1010.2888850000001</v>
      </c>
      <c r="C217" s="14">
        <f t="shared" si="85"/>
        <v>1000</v>
      </c>
      <c r="D217" s="63">
        <f t="shared" si="86"/>
        <v>44852</v>
      </c>
      <c r="E217" s="61">
        <f ca="1">IF(D217&lt;$B$1,VLOOKUP(D217,[1]DI!$A$4:$B$15000,2,FALSE),0)</f>
        <v>0.13650000000000001</v>
      </c>
      <c r="F217" s="14">
        <f t="shared" ca="1" si="87"/>
        <v>1.00050788</v>
      </c>
      <c r="G217" s="92">
        <f t="shared" ca="1" si="100"/>
        <v>1.0969077687477</v>
      </c>
      <c r="H217" s="92">
        <f t="shared" ca="1" si="88"/>
        <v>1.0885851611339501</v>
      </c>
      <c r="I217" s="14">
        <f t="shared" ca="1" si="99"/>
        <v>1.0076453400000001</v>
      </c>
      <c r="J217" s="13">
        <f t="shared" si="89"/>
        <v>4.4999999999999998E-2</v>
      </c>
      <c r="K217" s="29">
        <f t="shared" si="90"/>
        <v>44833</v>
      </c>
      <c r="L217" s="2">
        <f t="shared" si="91"/>
        <v>15</v>
      </c>
      <c r="M217" s="17">
        <f t="shared" si="92"/>
        <v>15</v>
      </c>
      <c r="N217" s="12">
        <f t="shared" si="81"/>
        <v>1.002623488</v>
      </c>
      <c r="O217" s="12">
        <f t="shared" ca="1" si="82"/>
        <v>1.010288885</v>
      </c>
      <c r="P217" s="17">
        <f t="shared" si="93"/>
        <v>0</v>
      </c>
      <c r="Q217" s="14">
        <f t="shared" ca="1" si="83"/>
        <v>10.288885000000001</v>
      </c>
      <c r="R217" s="20">
        <f t="shared" si="84"/>
        <v>0</v>
      </c>
      <c r="S217" s="14">
        <f t="shared" si="94"/>
        <v>0</v>
      </c>
      <c r="T217" s="4" t="str">
        <f t="shared" si="95"/>
        <v>J=</v>
      </c>
      <c r="U217" s="29">
        <f t="shared" si="96"/>
        <v>44862</v>
      </c>
      <c r="V217" s="3"/>
      <c r="W217" s="3"/>
      <c r="X217" s="107">
        <f>[2]Plan1!$A287</f>
        <v>45598</v>
      </c>
      <c r="Y217" s="108" t="str">
        <f>[2]Plan1!$C287</f>
        <v>Finados</v>
      </c>
      <c r="Z217" s="95"/>
      <c r="AA217" s="1"/>
      <c r="AB217" s="3"/>
      <c r="AC217" s="93"/>
      <c r="AD217" s="93"/>
      <c r="AE217" s="93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9">
        <f t="shared" si="97"/>
        <v>44858</v>
      </c>
      <c r="B218" s="90">
        <f t="shared" ca="1" si="98"/>
        <v>1010.978571</v>
      </c>
      <c r="C218" s="14">
        <f t="shared" si="85"/>
        <v>1000</v>
      </c>
      <c r="D218" s="63">
        <f t="shared" si="86"/>
        <v>44853</v>
      </c>
      <c r="E218" s="61">
        <f ca="1">IF(D218&lt;$B$1,VLOOKUP(D218,[1]DI!$A$4:$B$15000,2,FALSE),0)</f>
        <v>0.13650000000000001</v>
      </c>
      <c r="F218" s="14">
        <f t="shared" ca="1" si="87"/>
        <v>1.00050788</v>
      </c>
      <c r="G218" s="92">
        <f t="shared" ca="1" si="100"/>
        <v>1.0974648662652899</v>
      </c>
      <c r="H218" s="92">
        <f t="shared" ca="1" si="88"/>
        <v>1.0885851611339501</v>
      </c>
      <c r="I218" s="14">
        <f t="shared" ca="1" si="99"/>
        <v>1.00815711</v>
      </c>
      <c r="J218" s="13">
        <f t="shared" si="89"/>
        <v>4.4999999999999998E-2</v>
      </c>
      <c r="K218" s="29">
        <f t="shared" si="90"/>
        <v>44833</v>
      </c>
      <c r="L218" s="2">
        <f t="shared" si="91"/>
        <v>16</v>
      </c>
      <c r="M218" s="17">
        <f t="shared" si="92"/>
        <v>16</v>
      </c>
      <c r="N218" s="12">
        <f t="shared" si="81"/>
        <v>1.002798632</v>
      </c>
      <c r="O218" s="12">
        <f t="shared" ca="1" si="82"/>
        <v>1.0109785710000001</v>
      </c>
      <c r="P218" s="17">
        <f t="shared" si="93"/>
        <v>0</v>
      </c>
      <c r="Q218" s="14">
        <f t="shared" ca="1" si="83"/>
        <v>10.978571000000001</v>
      </c>
      <c r="R218" s="20">
        <f t="shared" si="84"/>
        <v>0</v>
      </c>
      <c r="S218" s="14">
        <f t="shared" si="94"/>
        <v>0</v>
      </c>
      <c r="T218" s="4" t="str">
        <f t="shared" si="95"/>
        <v>J=</v>
      </c>
      <c r="U218" s="29">
        <f t="shared" si="96"/>
        <v>44862</v>
      </c>
      <c r="V218" s="3"/>
      <c r="W218" s="3"/>
      <c r="X218" s="107">
        <f>[2]Plan1!$A288</f>
        <v>45611</v>
      </c>
      <c r="Y218" s="108" t="str">
        <f>[2]Plan1!$C288</f>
        <v>Proclamação da República</v>
      </c>
      <c r="Z218" s="95"/>
      <c r="AA218" s="1"/>
      <c r="AB218" s="3"/>
      <c r="AC218" s="93"/>
      <c r="AD218" s="93"/>
      <c r="AE218" s="93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9">
        <f t="shared" si="97"/>
        <v>44859</v>
      </c>
      <c r="B219" s="90">
        <f t="shared" ca="1" si="98"/>
        <v>1011.668716</v>
      </c>
      <c r="C219" s="14">
        <f t="shared" si="85"/>
        <v>1000</v>
      </c>
      <c r="D219" s="63">
        <f t="shared" si="86"/>
        <v>44854</v>
      </c>
      <c r="E219" s="61">
        <f ca="1">IF(D219&lt;$B$1,VLOOKUP(D219,[1]DI!$A$4:$B$15000,2,FALSE),0)</f>
        <v>0.13650000000000001</v>
      </c>
      <c r="F219" s="14">
        <f t="shared" ca="1" si="87"/>
        <v>1.00050788</v>
      </c>
      <c r="G219" s="92">
        <f t="shared" ca="1" si="100"/>
        <v>1.0980222467215699</v>
      </c>
      <c r="H219" s="92">
        <f t="shared" ca="1" si="88"/>
        <v>1.0885851611339501</v>
      </c>
      <c r="I219" s="14">
        <f t="shared" ca="1" si="99"/>
        <v>1.0086691299999999</v>
      </c>
      <c r="J219" s="13">
        <f t="shared" si="89"/>
        <v>4.4999999999999998E-2</v>
      </c>
      <c r="K219" s="29">
        <f t="shared" si="90"/>
        <v>44833</v>
      </c>
      <c r="L219" s="2">
        <f t="shared" si="91"/>
        <v>17</v>
      </c>
      <c r="M219" s="17">
        <f t="shared" si="92"/>
        <v>17</v>
      </c>
      <c r="N219" s="12">
        <f t="shared" si="81"/>
        <v>1.002973806</v>
      </c>
      <c r="O219" s="12">
        <f t="shared" ca="1" si="82"/>
        <v>1.011668716</v>
      </c>
      <c r="P219" s="17">
        <f t="shared" si="93"/>
        <v>0</v>
      </c>
      <c r="Q219" s="14">
        <f t="shared" ca="1" si="83"/>
        <v>11.668716</v>
      </c>
      <c r="R219" s="20">
        <f t="shared" si="84"/>
        <v>0</v>
      </c>
      <c r="S219" s="14">
        <f t="shared" si="94"/>
        <v>0</v>
      </c>
      <c r="T219" s="4" t="str">
        <f t="shared" si="95"/>
        <v>J=</v>
      </c>
      <c r="U219" s="29">
        <f t="shared" si="96"/>
        <v>44862</v>
      </c>
      <c r="V219" s="3"/>
      <c r="W219" s="3"/>
      <c r="X219" s="107">
        <f>[2]Plan1!$A289</f>
        <v>45616</v>
      </c>
      <c r="Y219" s="108" t="str">
        <f>[2]Plan1!$C289</f>
        <v>Dia Nacional de Zumbi e da Consciência Negra</v>
      </c>
      <c r="Z219" s="95"/>
      <c r="AA219" s="1"/>
      <c r="AB219" s="3"/>
      <c r="AC219" s="93"/>
      <c r="AD219" s="93"/>
      <c r="AE219" s="93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9">
        <f t="shared" si="97"/>
        <v>44860</v>
      </c>
      <c r="B220" s="90">
        <f t="shared" ca="1" si="98"/>
        <v>1012.359333</v>
      </c>
      <c r="C220" s="14">
        <f t="shared" si="85"/>
        <v>1000</v>
      </c>
      <c r="D220" s="63">
        <f t="shared" si="86"/>
        <v>44855</v>
      </c>
      <c r="E220" s="61">
        <f ca="1">IF(D220&lt;$B$1,VLOOKUP(D220,[1]DI!$A$4:$B$15000,2,FALSE),0)</f>
        <v>0.13650000000000001</v>
      </c>
      <c r="F220" s="14">
        <f t="shared" ca="1" si="87"/>
        <v>1.00050788</v>
      </c>
      <c r="G220" s="92">
        <f t="shared" ca="1" si="100"/>
        <v>1.0985799102602301</v>
      </c>
      <c r="H220" s="92">
        <f t="shared" ca="1" si="88"/>
        <v>1.0885851611339501</v>
      </c>
      <c r="I220" s="14">
        <f t="shared" ca="1" si="99"/>
        <v>1.0091814100000001</v>
      </c>
      <c r="J220" s="13">
        <f t="shared" si="89"/>
        <v>4.4999999999999998E-2</v>
      </c>
      <c r="K220" s="29">
        <f t="shared" si="90"/>
        <v>44833</v>
      </c>
      <c r="L220" s="2">
        <f t="shared" si="91"/>
        <v>18</v>
      </c>
      <c r="M220" s="17">
        <f t="shared" si="92"/>
        <v>18</v>
      </c>
      <c r="N220" s="12">
        <f t="shared" si="81"/>
        <v>1.0031490110000001</v>
      </c>
      <c r="O220" s="12">
        <f t="shared" ca="1" si="82"/>
        <v>1.012359333</v>
      </c>
      <c r="P220" s="17">
        <f t="shared" si="93"/>
        <v>0</v>
      </c>
      <c r="Q220" s="14">
        <f t="shared" ca="1" si="83"/>
        <v>12.359332999999999</v>
      </c>
      <c r="R220" s="20">
        <f t="shared" si="84"/>
        <v>0</v>
      </c>
      <c r="S220" s="14">
        <f t="shared" si="94"/>
        <v>0</v>
      </c>
      <c r="T220" s="4" t="str">
        <f t="shared" si="95"/>
        <v>J=</v>
      </c>
      <c r="U220" s="29">
        <f t="shared" si="96"/>
        <v>44862</v>
      </c>
      <c r="V220" s="3"/>
      <c r="W220" s="3"/>
      <c r="X220" s="107">
        <f>[2]Plan1!$A290</f>
        <v>45651</v>
      </c>
      <c r="Y220" s="108" t="str">
        <f>[2]Plan1!$C290</f>
        <v>Natal</v>
      </c>
      <c r="Z220" s="95"/>
      <c r="AA220" s="1"/>
      <c r="AB220" s="3"/>
      <c r="AC220" s="93"/>
      <c r="AD220" s="93"/>
      <c r="AE220" s="93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9">
        <f t="shared" si="97"/>
        <v>44861</v>
      </c>
      <c r="B221" s="90">
        <f t="shared" ca="1" si="98"/>
        <v>1013.050432</v>
      </c>
      <c r="C221" s="14">
        <f t="shared" si="85"/>
        <v>1000</v>
      </c>
      <c r="D221" s="63">
        <f t="shared" si="86"/>
        <v>44858</v>
      </c>
      <c r="E221" s="61">
        <f ca="1">IF(D221&lt;$B$1,VLOOKUP(D221,[1]DI!$A$4:$B$15000,2,FALSE),0)</f>
        <v>0.13650000000000001</v>
      </c>
      <c r="F221" s="14">
        <f t="shared" ca="1" si="87"/>
        <v>1.00050788</v>
      </c>
      <c r="G221" s="92">
        <f t="shared" ca="1" si="100"/>
        <v>1.0991378570250501</v>
      </c>
      <c r="H221" s="92">
        <f t="shared" ca="1" si="88"/>
        <v>1.0885851611339501</v>
      </c>
      <c r="I221" s="14">
        <f t="shared" ca="1" si="99"/>
        <v>1.0096939599999999</v>
      </c>
      <c r="J221" s="13">
        <f t="shared" si="89"/>
        <v>4.4999999999999998E-2</v>
      </c>
      <c r="K221" s="29">
        <f t="shared" si="90"/>
        <v>44833</v>
      </c>
      <c r="L221" s="2">
        <f t="shared" si="91"/>
        <v>19</v>
      </c>
      <c r="M221" s="17">
        <f t="shared" si="92"/>
        <v>19</v>
      </c>
      <c r="N221" s="12">
        <f t="shared" si="81"/>
        <v>1.0033242469999999</v>
      </c>
      <c r="O221" s="12">
        <f t="shared" ca="1" si="82"/>
        <v>1.013050432</v>
      </c>
      <c r="P221" s="17">
        <f t="shared" si="93"/>
        <v>0</v>
      </c>
      <c r="Q221" s="14">
        <f t="shared" ca="1" si="83"/>
        <v>13.050432000000001</v>
      </c>
      <c r="R221" s="20">
        <f t="shared" si="84"/>
        <v>0</v>
      </c>
      <c r="S221" s="14">
        <f t="shared" si="94"/>
        <v>0</v>
      </c>
      <c r="T221" s="4" t="str">
        <f t="shared" si="95"/>
        <v>J=</v>
      </c>
      <c r="U221" s="29">
        <f t="shared" si="96"/>
        <v>44862</v>
      </c>
      <c r="V221" s="3"/>
      <c r="W221" s="3"/>
      <c r="X221" s="107">
        <f>[2]Plan1!$A291</f>
        <v>45658</v>
      </c>
      <c r="Y221" s="108" t="str">
        <f>[2]Plan1!$C291</f>
        <v>Confraternização Universal</v>
      </c>
      <c r="Z221" s="95"/>
      <c r="AA221" s="1"/>
      <c r="AB221" s="3"/>
      <c r="AC221" s="93"/>
      <c r="AD221" s="93"/>
      <c r="AE221" s="93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9">
        <f t="shared" si="97"/>
        <v>44862</v>
      </c>
      <c r="B222" s="90">
        <f t="shared" ca="1" si="98"/>
        <v>1013.74199199</v>
      </c>
      <c r="C222" s="14">
        <f t="shared" si="85"/>
        <v>1000</v>
      </c>
      <c r="D222" s="63">
        <f t="shared" si="86"/>
        <v>44859</v>
      </c>
      <c r="E222" s="61">
        <f ca="1">IF(D222&lt;$B$1,VLOOKUP(D222,[1]DI!$A$4:$B$15000,2,FALSE),0)</f>
        <v>0.13650000000000001</v>
      </c>
      <c r="F222" s="14">
        <f t="shared" ca="1" si="87"/>
        <v>1.00050788</v>
      </c>
      <c r="G222" s="92">
        <f t="shared" ca="1" si="100"/>
        <v>1.09969608715988</v>
      </c>
      <c r="H222" s="92">
        <f t="shared" ca="1" si="88"/>
        <v>1.0885851611339501</v>
      </c>
      <c r="I222" s="14">
        <f t="shared" ca="1" si="99"/>
        <v>1.01020676</v>
      </c>
      <c r="J222" s="13">
        <f t="shared" si="89"/>
        <v>4.4999999999999998E-2</v>
      </c>
      <c r="K222" s="29">
        <f t="shared" si="90"/>
        <v>44833</v>
      </c>
      <c r="L222" s="2">
        <f t="shared" si="91"/>
        <v>20</v>
      </c>
      <c r="M222" s="17">
        <f t="shared" si="92"/>
        <v>20</v>
      </c>
      <c r="N222" s="12">
        <f t="shared" si="81"/>
        <v>1.003499513</v>
      </c>
      <c r="O222" s="12">
        <f t="shared" ca="1" si="82"/>
        <v>1.0137419919999999</v>
      </c>
      <c r="P222" s="17">
        <f t="shared" si="93"/>
        <v>10</v>
      </c>
      <c r="Q222" s="14">
        <f t="shared" ca="1" si="83"/>
        <v>13.741991990000001</v>
      </c>
      <c r="R222" s="20">
        <f t="shared" si="84"/>
        <v>0</v>
      </c>
      <c r="S222" s="14">
        <f t="shared" si="94"/>
        <v>0</v>
      </c>
      <c r="T222" s="4" t="str">
        <f t="shared" si="95"/>
        <v>J=</v>
      </c>
      <c r="U222" s="29">
        <f t="shared" si="96"/>
        <v>44862</v>
      </c>
      <c r="V222" s="3"/>
      <c r="W222" s="3"/>
      <c r="X222" s="107">
        <f>[2]Plan1!$A292</f>
        <v>45719</v>
      </c>
      <c r="Y222" s="108" t="str">
        <f>[2]Plan1!$C292</f>
        <v>Carnaval</v>
      </c>
      <c r="Z222" s="95"/>
      <c r="AA222" s="1"/>
      <c r="AB222" s="3"/>
      <c r="AC222" s="93"/>
      <c r="AD222" s="93"/>
      <c r="AE222" s="93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9">
        <f t="shared" si="97"/>
        <v>44865</v>
      </c>
      <c r="B223" s="90">
        <f t="shared" ca="1" si="98"/>
        <v>1000.682654</v>
      </c>
      <c r="C223" s="14">
        <f t="shared" si="85"/>
        <v>1000</v>
      </c>
      <c r="D223" s="63">
        <f t="shared" si="86"/>
        <v>44860</v>
      </c>
      <c r="E223" s="61">
        <f ca="1">IF(D223&lt;$B$1,VLOOKUP(D223,[1]DI!$A$4:$B$15000,2,FALSE),0)</f>
        <v>0.13650000000000001</v>
      </c>
      <c r="F223" s="14">
        <f t="shared" ca="1" si="87"/>
        <v>1.00050788</v>
      </c>
      <c r="G223" s="92">
        <f t="shared" ca="1" si="100"/>
        <v>1.10025460080863</v>
      </c>
      <c r="H223" s="92">
        <f t="shared" ca="1" si="88"/>
        <v>1.09969608715988</v>
      </c>
      <c r="I223" s="14">
        <f t="shared" ca="1" si="99"/>
        <v>1.00050788</v>
      </c>
      <c r="J223" s="13">
        <f t="shared" si="89"/>
        <v>4.4999999999999998E-2</v>
      </c>
      <c r="K223" s="29">
        <f t="shared" si="90"/>
        <v>44862</v>
      </c>
      <c r="L223" s="2">
        <f t="shared" si="91"/>
        <v>1</v>
      </c>
      <c r="M223" s="17">
        <f t="shared" si="92"/>
        <v>1</v>
      </c>
      <c r="N223" s="12">
        <f t="shared" si="81"/>
        <v>1.000174685</v>
      </c>
      <c r="O223" s="12">
        <f t="shared" ca="1" si="82"/>
        <v>1.000682654</v>
      </c>
      <c r="P223" s="17">
        <f t="shared" si="93"/>
        <v>0</v>
      </c>
      <c r="Q223" s="14">
        <f t="shared" ca="1" si="83"/>
        <v>0.68265399999999998</v>
      </c>
      <c r="R223" s="20">
        <f t="shared" si="84"/>
        <v>0</v>
      </c>
      <c r="S223" s="14">
        <f t="shared" si="94"/>
        <v>0</v>
      </c>
      <c r="T223" s="4" t="str">
        <f t="shared" si="95"/>
        <v>J=</v>
      </c>
      <c r="U223" s="29">
        <f t="shared" si="96"/>
        <v>44894</v>
      </c>
      <c r="V223" s="3"/>
      <c r="W223" s="3"/>
      <c r="X223" s="107">
        <f>[2]Plan1!$A293</f>
        <v>45720</v>
      </c>
      <c r="Y223" s="108" t="str">
        <f>[2]Plan1!$C293</f>
        <v>Carnaval</v>
      </c>
      <c r="Z223" s="95"/>
      <c r="AA223" s="1"/>
      <c r="AB223" s="3"/>
      <c r="AC223" s="93"/>
      <c r="AD223" s="93"/>
      <c r="AE223" s="93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9">
        <f t="shared" si="97"/>
        <v>44866</v>
      </c>
      <c r="B224" s="90">
        <f t="shared" ca="1" si="98"/>
        <v>1001.365776</v>
      </c>
      <c r="C224" s="14">
        <f t="shared" si="85"/>
        <v>1000</v>
      </c>
      <c r="D224" s="63">
        <f t="shared" si="86"/>
        <v>44861</v>
      </c>
      <c r="E224" s="61">
        <f ca="1">IF(D224&lt;$B$1,VLOOKUP(D224,[1]DI!$A$4:$B$15000,2,FALSE),0)</f>
        <v>0.13650000000000001</v>
      </c>
      <c r="F224" s="14">
        <f t="shared" ca="1" si="87"/>
        <v>1.00050788</v>
      </c>
      <c r="G224" s="92">
        <f t="shared" ca="1" si="100"/>
        <v>1.1008133981152901</v>
      </c>
      <c r="H224" s="92">
        <f t="shared" ca="1" si="88"/>
        <v>1.09969608715988</v>
      </c>
      <c r="I224" s="14">
        <f t="shared" ca="1" si="99"/>
        <v>1.00101602</v>
      </c>
      <c r="J224" s="13">
        <f t="shared" si="89"/>
        <v>4.4999999999999998E-2</v>
      </c>
      <c r="K224" s="29">
        <f t="shared" si="90"/>
        <v>44862</v>
      </c>
      <c r="L224" s="2">
        <f t="shared" si="91"/>
        <v>2</v>
      </c>
      <c r="M224" s="17">
        <f t="shared" si="92"/>
        <v>2</v>
      </c>
      <c r="N224" s="12">
        <f t="shared" si="81"/>
        <v>1.000349401</v>
      </c>
      <c r="O224" s="12">
        <f t="shared" ca="1" si="82"/>
        <v>1.0013657760000001</v>
      </c>
      <c r="P224" s="17">
        <f t="shared" si="93"/>
        <v>0</v>
      </c>
      <c r="Q224" s="14">
        <f t="shared" ca="1" si="83"/>
        <v>1.3657760000000001</v>
      </c>
      <c r="R224" s="20">
        <f t="shared" si="84"/>
        <v>0</v>
      </c>
      <c r="S224" s="14">
        <f t="shared" si="94"/>
        <v>0</v>
      </c>
      <c r="T224" s="4" t="str">
        <f t="shared" si="95"/>
        <v>J=</v>
      </c>
      <c r="U224" s="29">
        <f t="shared" si="96"/>
        <v>44894</v>
      </c>
      <c r="V224" s="3"/>
      <c r="W224" s="3"/>
      <c r="X224" s="107">
        <f>[2]Plan1!$A294</f>
        <v>45765</v>
      </c>
      <c r="Y224" s="108" t="str">
        <f>[2]Plan1!$C294</f>
        <v>Paixão de Cristo</v>
      </c>
      <c r="Z224" s="95"/>
      <c r="AA224" s="1"/>
      <c r="AB224" s="3"/>
      <c r="AC224" s="93"/>
      <c r="AD224" s="93"/>
      <c r="AE224" s="93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9">
        <f t="shared" si="97"/>
        <v>44868</v>
      </c>
      <c r="B225" s="90">
        <f t="shared" ca="1" si="98"/>
        <v>1002.04935699</v>
      </c>
      <c r="C225" s="14">
        <f t="shared" si="85"/>
        <v>1000</v>
      </c>
      <c r="D225" s="63">
        <f t="shared" si="86"/>
        <v>44862</v>
      </c>
      <c r="E225" s="61">
        <f ca="1">IF(D225&lt;$B$1,VLOOKUP(D225,[1]DI!$A$4:$B$15000,2,FALSE),0)</f>
        <v>0.13650000000000001</v>
      </c>
      <c r="F225" s="14">
        <f t="shared" ca="1" si="87"/>
        <v>1.00050788</v>
      </c>
      <c r="G225" s="92">
        <f t="shared" ca="1" si="100"/>
        <v>1.1013724792239299</v>
      </c>
      <c r="H225" s="92">
        <f t="shared" ca="1" si="88"/>
        <v>1.09969608715988</v>
      </c>
      <c r="I225" s="14">
        <f t="shared" ca="1" si="99"/>
        <v>1.00152441</v>
      </c>
      <c r="J225" s="13">
        <f t="shared" si="89"/>
        <v>4.4999999999999998E-2</v>
      </c>
      <c r="K225" s="29">
        <f t="shared" si="90"/>
        <v>44862</v>
      </c>
      <c r="L225" s="2">
        <f t="shared" si="91"/>
        <v>3</v>
      </c>
      <c r="M225" s="17">
        <f t="shared" si="92"/>
        <v>3</v>
      </c>
      <c r="N225" s="12">
        <f t="shared" si="81"/>
        <v>1.000524148</v>
      </c>
      <c r="O225" s="12">
        <f t="shared" ca="1" si="82"/>
        <v>1.002049357</v>
      </c>
      <c r="P225" s="17">
        <f t="shared" si="93"/>
        <v>0</v>
      </c>
      <c r="Q225" s="14">
        <f t="shared" ca="1" si="83"/>
        <v>2.0493569900000002</v>
      </c>
      <c r="R225" s="20">
        <f t="shared" si="84"/>
        <v>0</v>
      </c>
      <c r="S225" s="14">
        <f t="shared" si="94"/>
        <v>0</v>
      </c>
      <c r="T225" s="4" t="str">
        <f t="shared" si="95"/>
        <v>J=</v>
      </c>
      <c r="U225" s="29">
        <f t="shared" si="96"/>
        <v>44894</v>
      </c>
      <c r="V225" s="3"/>
      <c r="W225" s="3"/>
      <c r="X225" s="107">
        <f>[2]Plan1!$A295</f>
        <v>45768</v>
      </c>
      <c r="Y225" s="108" t="str">
        <f>[2]Plan1!$C295</f>
        <v>Tiradentes</v>
      </c>
      <c r="Z225" s="95"/>
      <c r="AA225" s="1"/>
      <c r="AB225" s="3"/>
      <c r="AC225" s="93"/>
      <c r="AD225" s="93"/>
      <c r="AE225" s="93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9">
        <f t="shared" si="97"/>
        <v>44869</v>
      </c>
      <c r="B226" s="90">
        <f t="shared" ca="1" si="98"/>
        <v>1002.733416</v>
      </c>
      <c r="C226" s="14">
        <f t="shared" si="85"/>
        <v>1000</v>
      </c>
      <c r="D226" s="63">
        <f t="shared" si="86"/>
        <v>44865</v>
      </c>
      <c r="E226" s="61">
        <f ca="1">IF(D226&lt;$B$1,VLOOKUP(D226,[1]DI!$A$4:$B$15000,2,FALSE),0)</f>
        <v>0.13650000000000001</v>
      </c>
      <c r="F226" s="14">
        <f t="shared" ca="1" si="87"/>
        <v>1.00050788</v>
      </c>
      <c r="G226" s="92">
        <f t="shared" ca="1" si="100"/>
        <v>1.1019318442786801</v>
      </c>
      <c r="H226" s="92">
        <f t="shared" ca="1" si="88"/>
        <v>1.09969608715988</v>
      </c>
      <c r="I226" s="14">
        <f t="shared" ca="1" si="99"/>
        <v>1.00203307</v>
      </c>
      <c r="J226" s="13">
        <f t="shared" si="89"/>
        <v>4.4999999999999998E-2</v>
      </c>
      <c r="K226" s="29">
        <f t="shared" si="90"/>
        <v>44862</v>
      </c>
      <c r="L226" s="2">
        <f t="shared" si="91"/>
        <v>4</v>
      </c>
      <c r="M226" s="17">
        <f t="shared" si="92"/>
        <v>4</v>
      </c>
      <c r="N226" s="12">
        <f t="shared" si="81"/>
        <v>1.000698925</v>
      </c>
      <c r="O226" s="12">
        <f t="shared" ca="1" si="82"/>
        <v>1.0027334160000001</v>
      </c>
      <c r="P226" s="17">
        <f t="shared" si="93"/>
        <v>0</v>
      </c>
      <c r="Q226" s="14">
        <f t="shared" ca="1" si="83"/>
        <v>2.7334160000000001</v>
      </c>
      <c r="R226" s="20">
        <f t="shared" si="84"/>
        <v>0</v>
      </c>
      <c r="S226" s="14">
        <f t="shared" si="94"/>
        <v>0</v>
      </c>
      <c r="T226" s="4" t="str">
        <f t="shared" si="95"/>
        <v>J=</v>
      </c>
      <c r="U226" s="29">
        <f t="shared" si="96"/>
        <v>44894</v>
      </c>
      <c r="V226" s="3"/>
      <c r="W226" s="3"/>
      <c r="X226" s="107">
        <f>[2]Plan1!$A296</f>
        <v>45778</v>
      </c>
      <c r="Y226" s="108" t="str">
        <f>[2]Plan1!$C296</f>
        <v>Dia do Trabalho</v>
      </c>
      <c r="Z226" s="95"/>
      <c r="AA226" s="1"/>
      <c r="AB226" s="3"/>
      <c r="AC226" s="93"/>
      <c r="AD226" s="93"/>
      <c r="AE226" s="93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9">
        <f t="shared" si="97"/>
        <v>44872</v>
      </c>
      <c r="B227" s="90">
        <f t="shared" ca="1" si="98"/>
        <v>1003.4179329900001</v>
      </c>
      <c r="C227" s="14">
        <f t="shared" si="85"/>
        <v>1000</v>
      </c>
      <c r="D227" s="63">
        <f t="shared" si="86"/>
        <v>44866</v>
      </c>
      <c r="E227" s="61">
        <f ca="1">IF(D227&lt;$B$1,VLOOKUP(D227,[1]DI!$A$4:$B$15000,2,FALSE),0)</f>
        <v>0.13650000000000001</v>
      </c>
      <c r="F227" s="14">
        <f t="shared" ca="1" si="87"/>
        <v>1.00050788</v>
      </c>
      <c r="G227" s="92">
        <f t="shared" ca="1" si="100"/>
        <v>1.10249149342375</v>
      </c>
      <c r="H227" s="92">
        <f t="shared" ca="1" si="88"/>
        <v>1.09969608715988</v>
      </c>
      <c r="I227" s="14">
        <f t="shared" ca="1" si="99"/>
        <v>1.0025419799999999</v>
      </c>
      <c r="J227" s="13">
        <f t="shared" si="89"/>
        <v>4.4999999999999998E-2</v>
      </c>
      <c r="K227" s="29">
        <f t="shared" si="90"/>
        <v>44862</v>
      </c>
      <c r="L227" s="2">
        <f t="shared" si="91"/>
        <v>5</v>
      </c>
      <c r="M227" s="17">
        <f t="shared" si="92"/>
        <v>5</v>
      </c>
      <c r="N227" s="12">
        <f t="shared" si="81"/>
        <v>1.0008737320000001</v>
      </c>
      <c r="O227" s="12">
        <f t="shared" ca="1" si="82"/>
        <v>1.0034179329999999</v>
      </c>
      <c r="P227" s="17">
        <f t="shared" si="93"/>
        <v>0</v>
      </c>
      <c r="Q227" s="14">
        <f t="shared" ca="1" si="83"/>
        <v>3.4179329900000002</v>
      </c>
      <c r="R227" s="20">
        <f t="shared" si="84"/>
        <v>0</v>
      </c>
      <c r="S227" s="14">
        <f t="shared" si="94"/>
        <v>0</v>
      </c>
      <c r="T227" s="4" t="str">
        <f t="shared" si="95"/>
        <v>J=</v>
      </c>
      <c r="U227" s="29">
        <f t="shared" si="96"/>
        <v>44894</v>
      </c>
      <c r="V227" s="3"/>
      <c r="W227" s="3"/>
      <c r="X227" s="107">
        <f>[2]Plan1!$A297</f>
        <v>45827</v>
      </c>
      <c r="Y227" s="108" t="str">
        <f>[2]Plan1!$C297</f>
        <v>Corpus Christi</v>
      </c>
      <c r="Z227" s="95"/>
      <c r="AA227" s="1"/>
      <c r="AB227" s="3"/>
      <c r="AC227" s="93"/>
      <c r="AD227" s="93"/>
      <c r="AE227" s="93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9">
        <f t="shared" si="97"/>
        <v>44873</v>
      </c>
      <c r="B228" s="90">
        <f t="shared" ca="1" si="98"/>
        <v>1004.10291899</v>
      </c>
      <c r="C228" s="14">
        <f t="shared" si="85"/>
        <v>1000</v>
      </c>
      <c r="D228" s="63">
        <f t="shared" si="86"/>
        <v>44868</v>
      </c>
      <c r="E228" s="61">
        <f ca="1">IF(D228&lt;$B$1,VLOOKUP(D228,[1]DI!$A$4:$B$15000,2,FALSE),0)</f>
        <v>0.13650000000000001</v>
      </c>
      <c r="F228" s="14">
        <f t="shared" ca="1" si="87"/>
        <v>1.00050788</v>
      </c>
      <c r="G228" s="92">
        <f t="shared" ca="1" si="100"/>
        <v>1.1030514268034299</v>
      </c>
      <c r="H228" s="92">
        <f t="shared" ca="1" si="88"/>
        <v>1.09969608715988</v>
      </c>
      <c r="I228" s="14">
        <f t="shared" ca="1" si="99"/>
        <v>1.0030511499999999</v>
      </c>
      <c r="J228" s="13">
        <f t="shared" si="89"/>
        <v>4.4999999999999998E-2</v>
      </c>
      <c r="K228" s="29">
        <f t="shared" si="90"/>
        <v>44862</v>
      </c>
      <c r="L228" s="2">
        <f t="shared" si="91"/>
        <v>6</v>
      </c>
      <c r="M228" s="17">
        <f t="shared" si="92"/>
        <v>6</v>
      </c>
      <c r="N228" s="12">
        <f t="shared" si="81"/>
        <v>1.00104857</v>
      </c>
      <c r="O228" s="12">
        <f t="shared" ca="1" si="82"/>
        <v>1.0041029189999999</v>
      </c>
      <c r="P228" s="17">
        <f t="shared" si="93"/>
        <v>0</v>
      </c>
      <c r="Q228" s="14">
        <f t="shared" ca="1" si="83"/>
        <v>4.10291899</v>
      </c>
      <c r="R228" s="20">
        <f t="shared" si="84"/>
        <v>0</v>
      </c>
      <c r="S228" s="14">
        <f t="shared" si="94"/>
        <v>0</v>
      </c>
      <c r="T228" s="4" t="str">
        <f t="shared" si="95"/>
        <v>J=</v>
      </c>
      <c r="U228" s="29">
        <f t="shared" si="96"/>
        <v>44894</v>
      </c>
      <c r="V228" s="3"/>
      <c r="W228" s="3"/>
      <c r="X228" s="107">
        <f>[2]Plan1!$A298</f>
        <v>45907</v>
      </c>
      <c r="Y228" s="108" t="str">
        <f>[2]Plan1!$C298</f>
        <v>Independência do Brasil</v>
      </c>
      <c r="Z228" s="95"/>
      <c r="AA228" s="1"/>
      <c r="AB228" s="3"/>
      <c r="AC228" s="93"/>
      <c r="AD228" s="93"/>
      <c r="AE228" s="93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9">
        <f t="shared" si="97"/>
        <v>44874</v>
      </c>
      <c r="B229" s="90">
        <f t="shared" ca="1" si="98"/>
        <v>1004.78837499</v>
      </c>
      <c r="C229" s="14">
        <f t="shared" si="85"/>
        <v>1000</v>
      </c>
      <c r="D229" s="63">
        <f t="shared" si="86"/>
        <v>44869</v>
      </c>
      <c r="E229" s="61">
        <f ca="1">IF(D229&lt;$B$1,VLOOKUP(D229,[1]DI!$A$4:$B$15000,2,FALSE),0)</f>
        <v>0.13650000000000001</v>
      </c>
      <c r="F229" s="14">
        <f t="shared" ca="1" si="87"/>
        <v>1.00050788</v>
      </c>
      <c r="G229" s="92">
        <f t="shared" ca="1" si="100"/>
        <v>1.1036116445620701</v>
      </c>
      <c r="H229" s="92">
        <f t="shared" ca="1" si="88"/>
        <v>1.09969608715988</v>
      </c>
      <c r="I229" s="14">
        <f t="shared" ca="1" si="99"/>
        <v>1.00356058</v>
      </c>
      <c r="J229" s="13">
        <f t="shared" si="89"/>
        <v>4.4999999999999998E-2</v>
      </c>
      <c r="K229" s="29">
        <f t="shared" si="90"/>
        <v>44862</v>
      </c>
      <c r="L229" s="2">
        <f t="shared" si="91"/>
        <v>7</v>
      </c>
      <c r="M229" s="17">
        <f t="shared" si="92"/>
        <v>7</v>
      </c>
      <c r="N229" s="12">
        <f t="shared" si="81"/>
        <v>1.0012234390000001</v>
      </c>
      <c r="O229" s="12">
        <f t="shared" ca="1" si="82"/>
        <v>1.004788375</v>
      </c>
      <c r="P229" s="17">
        <f t="shared" si="93"/>
        <v>0</v>
      </c>
      <c r="Q229" s="14">
        <f t="shared" ca="1" si="83"/>
        <v>4.7883749900000003</v>
      </c>
      <c r="R229" s="20">
        <f t="shared" si="84"/>
        <v>0</v>
      </c>
      <c r="S229" s="14">
        <f t="shared" si="94"/>
        <v>0</v>
      </c>
      <c r="T229" s="4" t="str">
        <f t="shared" si="95"/>
        <v>J=</v>
      </c>
      <c r="U229" s="29">
        <f t="shared" si="96"/>
        <v>44894</v>
      </c>
      <c r="V229" s="3"/>
      <c r="W229" s="3"/>
      <c r="X229" s="107">
        <f>[2]Plan1!$A299</f>
        <v>45942</v>
      </c>
      <c r="Y229" s="108" t="str">
        <f>[2]Plan1!$C299</f>
        <v>Nossa Sr.a Aparecida - Padroeira do Brasil</v>
      </c>
      <c r="Z229" s="95"/>
      <c r="AA229" s="1"/>
      <c r="AB229" s="3"/>
      <c r="AC229" s="93"/>
      <c r="AD229" s="93"/>
      <c r="AE229" s="93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9">
        <f t="shared" si="97"/>
        <v>44875</v>
      </c>
      <c r="B230" s="90">
        <f t="shared" ca="1" si="98"/>
        <v>1005.47429999</v>
      </c>
      <c r="C230" s="14">
        <f t="shared" si="85"/>
        <v>1000</v>
      </c>
      <c r="D230" s="63">
        <f t="shared" si="86"/>
        <v>44872</v>
      </c>
      <c r="E230" s="61">
        <f ca="1">IF(D230&lt;$B$1,VLOOKUP(D230,[1]DI!$A$4:$B$15000,2,FALSE),0)</f>
        <v>0.13650000000000001</v>
      </c>
      <c r="F230" s="14">
        <f t="shared" ca="1" si="87"/>
        <v>1.00050788</v>
      </c>
      <c r="G230" s="92">
        <f t="shared" ca="1" si="100"/>
        <v>1.1041721468441099</v>
      </c>
      <c r="H230" s="92">
        <f t="shared" ca="1" si="88"/>
        <v>1.09969608715988</v>
      </c>
      <c r="I230" s="14">
        <f t="shared" ca="1" si="99"/>
        <v>1.0040702699999999</v>
      </c>
      <c r="J230" s="13">
        <f t="shared" si="89"/>
        <v>4.4999999999999998E-2</v>
      </c>
      <c r="K230" s="29">
        <f t="shared" si="90"/>
        <v>44862</v>
      </c>
      <c r="L230" s="2">
        <f t="shared" si="91"/>
        <v>8</v>
      </c>
      <c r="M230" s="17">
        <f t="shared" si="92"/>
        <v>8</v>
      </c>
      <c r="N230" s="12">
        <f t="shared" si="81"/>
        <v>1.001398338</v>
      </c>
      <c r="O230" s="12">
        <f t="shared" ca="1" si="82"/>
        <v>1.0054742999999999</v>
      </c>
      <c r="P230" s="17">
        <f t="shared" si="93"/>
        <v>0</v>
      </c>
      <c r="Q230" s="14">
        <f t="shared" ca="1" si="83"/>
        <v>5.4742999899999996</v>
      </c>
      <c r="R230" s="20">
        <f t="shared" si="84"/>
        <v>0</v>
      </c>
      <c r="S230" s="14">
        <f t="shared" si="94"/>
        <v>0</v>
      </c>
      <c r="T230" s="4" t="str">
        <f t="shared" si="95"/>
        <v>J=</v>
      </c>
      <c r="U230" s="29">
        <f t="shared" si="96"/>
        <v>44894</v>
      </c>
      <c r="V230" s="3"/>
      <c r="W230" s="3"/>
      <c r="X230" s="107">
        <f>[2]Plan1!$A300</f>
        <v>45963</v>
      </c>
      <c r="Y230" s="108" t="str">
        <f>[2]Plan1!$C300</f>
        <v>Finados</v>
      </c>
      <c r="Z230" s="95"/>
      <c r="AA230" s="1"/>
      <c r="AB230" s="3"/>
      <c r="AC230" s="93"/>
      <c r="AD230" s="93"/>
      <c r="AE230" s="93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9">
        <f t="shared" si="97"/>
        <v>44876</v>
      </c>
      <c r="B231" s="90">
        <f t="shared" ca="1" si="98"/>
        <v>1006.160694</v>
      </c>
      <c r="C231" s="14">
        <f t="shared" si="85"/>
        <v>1000</v>
      </c>
      <c r="D231" s="63">
        <f t="shared" si="86"/>
        <v>44873</v>
      </c>
      <c r="E231" s="61">
        <f ca="1">IF(D231&lt;$B$1,VLOOKUP(D231,[1]DI!$A$4:$B$15000,2,FALSE),0)</f>
        <v>0.13650000000000001</v>
      </c>
      <c r="F231" s="14">
        <f t="shared" ca="1" si="87"/>
        <v>1.00050788</v>
      </c>
      <c r="G231" s="92">
        <f t="shared" ca="1" si="100"/>
        <v>1.1047329337940499</v>
      </c>
      <c r="H231" s="92">
        <f t="shared" ca="1" si="88"/>
        <v>1.09969608715988</v>
      </c>
      <c r="I231" s="14">
        <f t="shared" ca="1" si="99"/>
        <v>1.00458022</v>
      </c>
      <c r="J231" s="13">
        <f t="shared" si="89"/>
        <v>4.4999999999999998E-2</v>
      </c>
      <c r="K231" s="29">
        <f t="shared" si="90"/>
        <v>44862</v>
      </c>
      <c r="L231" s="2">
        <f t="shared" si="91"/>
        <v>9</v>
      </c>
      <c r="M231" s="17">
        <f t="shared" si="92"/>
        <v>9</v>
      </c>
      <c r="N231" s="12">
        <f t="shared" si="81"/>
        <v>1.001573268</v>
      </c>
      <c r="O231" s="12">
        <f t="shared" ca="1" si="82"/>
        <v>1.0061606940000001</v>
      </c>
      <c r="P231" s="17">
        <f t="shared" si="93"/>
        <v>0</v>
      </c>
      <c r="Q231" s="14">
        <f t="shared" ca="1" si="83"/>
        <v>6.1606940000000003</v>
      </c>
      <c r="R231" s="20">
        <f t="shared" si="84"/>
        <v>0</v>
      </c>
      <c r="S231" s="14">
        <f t="shared" si="94"/>
        <v>0</v>
      </c>
      <c r="T231" s="4" t="str">
        <f t="shared" si="95"/>
        <v>J=</v>
      </c>
      <c r="U231" s="29">
        <f t="shared" si="96"/>
        <v>44894</v>
      </c>
      <c r="V231" s="3"/>
      <c r="W231" s="3"/>
      <c r="X231" s="107">
        <f>[2]Plan1!$A301</f>
        <v>45976</v>
      </c>
      <c r="Y231" s="108" t="str">
        <f>[2]Plan1!$C301</f>
        <v>Proclamação da República</v>
      </c>
      <c r="Z231" s="95"/>
      <c r="AA231" s="1"/>
      <c r="AB231" s="3"/>
      <c r="AC231" s="93"/>
      <c r="AD231" s="93"/>
      <c r="AE231" s="93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9">
        <f t="shared" si="97"/>
        <v>44879</v>
      </c>
      <c r="B232" s="90">
        <f t="shared" ca="1" si="98"/>
        <v>1006.847547</v>
      </c>
      <c r="C232" s="14">
        <f t="shared" si="85"/>
        <v>1000</v>
      </c>
      <c r="D232" s="63">
        <f t="shared" si="86"/>
        <v>44874</v>
      </c>
      <c r="E232" s="61">
        <f ca="1">IF(D232&lt;$B$1,VLOOKUP(D232,[1]DI!$A$4:$B$15000,2,FALSE),0)</f>
        <v>0.13650000000000001</v>
      </c>
      <c r="F232" s="14">
        <f t="shared" ca="1" si="87"/>
        <v>1.00050788</v>
      </c>
      <c r="G232" s="92">
        <f t="shared" ca="1" si="100"/>
        <v>1.1052940055564699</v>
      </c>
      <c r="H232" s="92">
        <f t="shared" ca="1" si="88"/>
        <v>1.09969608715988</v>
      </c>
      <c r="I232" s="14">
        <f t="shared" ca="1" si="99"/>
        <v>1.0050904199999999</v>
      </c>
      <c r="J232" s="13">
        <f t="shared" si="89"/>
        <v>4.4999999999999998E-2</v>
      </c>
      <c r="K232" s="29">
        <f t="shared" si="90"/>
        <v>44862</v>
      </c>
      <c r="L232" s="2">
        <f t="shared" si="91"/>
        <v>10</v>
      </c>
      <c r="M232" s="17">
        <f t="shared" si="92"/>
        <v>10</v>
      </c>
      <c r="N232" s="12">
        <f t="shared" si="81"/>
        <v>1.0017482280000001</v>
      </c>
      <c r="O232" s="12">
        <f t="shared" ca="1" si="82"/>
        <v>1.006847547</v>
      </c>
      <c r="P232" s="17">
        <f t="shared" si="93"/>
        <v>0</v>
      </c>
      <c r="Q232" s="14">
        <f t="shared" ca="1" si="83"/>
        <v>6.8475469999999996</v>
      </c>
      <c r="R232" s="20">
        <f t="shared" si="84"/>
        <v>0</v>
      </c>
      <c r="S232" s="14">
        <f t="shared" si="94"/>
        <v>0</v>
      </c>
      <c r="T232" s="4" t="str">
        <f t="shared" si="95"/>
        <v>J=</v>
      </c>
      <c r="U232" s="29">
        <f t="shared" si="96"/>
        <v>44894</v>
      </c>
      <c r="V232" s="3"/>
      <c r="W232" s="3"/>
      <c r="X232" s="107">
        <f>[2]Plan1!$A302</f>
        <v>45981</v>
      </c>
      <c r="Y232" s="108" t="str">
        <f>[2]Plan1!$C302</f>
        <v>Dia Nacional de Zumbi e da Consciência Negra</v>
      </c>
      <c r="Z232" s="95"/>
      <c r="AA232" s="1"/>
      <c r="AB232" s="3"/>
      <c r="AC232" s="93"/>
      <c r="AD232" s="93"/>
      <c r="AE232" s="93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9">
        <f t="shared" si="97"/>
        <v>44881</v>
      </c>
      <c r="B233" s="90">
        <f t="shared" ca="1" si="98"/>
        <v>1007.53488099</v>
      </c>
      <c r="C233" s="14">
        <f t="shared" si="85"/>
        <v>1000</v>
      </c>
      <c r="D233" s="63">
        <f t="shared" si="86"/>
        <v>44875</v>
      </c>
      <c r="E233" s="61">
        <f ca="1">IF(D233&lt;$B$1,VLOOKUP(D233,[1]DI!$A$4:$B$15000,2,FALSE),0)</f>
        <v>0.13650000000000001</v>
      </c>
      <c r="F233" s="14">
        <f t="shared" ca="1" si="87"/>
        <v>1.00050788</v>
      </c>
      <c r="G233" s="92">
        <f t="shared" ca="1" si="100"/>
        <v>1.1058553622760099</v>
      </c>
      <c r="H233" s="92">
        <f t="shared" ca="1" si="88"/>
        <v>1.09969608715988</v>
      </c>
      <c r="I233" s="14">
        <f t="shared" ca="1" si="99"/>
        <v>1.00560089</v>
      </c>
      <c r="J233" s="13">
        <f t="shared" si="89"/>
        <v>4.4999999999999998E-2</v>
      </c>
      <c r="K233" s="29">
        <f t="shared" si="90"/>
        <v>44862</v>
      </c>
      <c r="L233" s="2">
        <f t="shared" si="91"/>
        <v>11</v>
      </c>
      <c r="M233" s="17">
        <f t="shared" si="92"/>
        <v>11</v>
      </c>
      <c r="N233" s="12">
        <f t="shared" si="81"/>
        <v>1.001923219</v>
      </c>
      <c r="O233" s="12">
        <f t="shared" ca="1" si="82"/>
        <v>1.007534881</v>
      </c>
      <c r="P233" s="17">
        <f t="shared" si="93"/>
        <v>0</v>
      </c>
      <c r="Q233" s="14">
        <f t="shared" ca="1" si="83"/>
        <v>7.5348809899999996</v>
      </c>
      <c r="R233" s="20">
        <f t="shared" si="84"/>
        <v>0</v>
      </c>
      <c r="S233" s="14">
        <f t="shared" si="94"/>
        <v>0</v>
      </c>
      <c r="T233" s="4" t="str">
        <f t="shared" si="95"/>
        <v>J=</v>
      </c>
      <c r="U233" s="29">
        <f t="shared" si="96"/>
        <v>44894</v>
      </c>
      <c r="V233" s="3"/>
      <c r="W233" s="3"/>
      <c r="X233" s="107">
        <f>[2]Plan1!$A303</f>
        <v>46016</v>
      </c>
      <c r="Y233" s="108" t="str">
        <f>[2]Plan1!$C303</f>
        <v>Natal</v>
      </c>
      <c r="Z233" s="95"/>
      <c r="AA233" s="1"/>
      <c r="AB233" s="3"/>
      <c r="AC233" s="93"/>
      <c r="AD233" s="93"/>
      <c r="AE233" s="93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9">
        <f t="shared" si="97"/>
        <v>44882</v>
      </c>
      <c r="B234" s="90">
        <f t="shared" ca="1" si="98"/>
        <v>1008.22267399</v>
      </c>
      <c r="C234" s="14">
        <f t="shared" si="85"/>
        <v>1000</v>
      </c>
      <c r="D234" s="63">
        <f t="shared" si="86"/>
        <v>44876</v>
      </c>
      <c r="E234" s="61">
        <f ca="1">IF(D234&lt;$B$1,VLOOKUP(D234,[1]DI!$A$4:$B$15000,2,FALSE),0)</f>
        <v>0.13650000000000001</v>
      </c>
      <c r="F234" s="14">
        <f t="shared" ca="1" si="87"/>
        <v>1.00050788</v>
      </c>
      <c r="G234" s="92">
        <f t="shared" ca="1" si="100"/>
        <v>1.1064170040974</v>
      </c>
      <c r="H234" s="92">
        <f t="shared" ca="1" si="88"/>
        <v>1.09969608715988</v>
      </c>
      <c r="I234" s="14">
        <f t="shared" ca="1" si="99"/>
        <v>1.00611161</v>
      </c>
      <c r="J234" s="13">
        <f t="shared" si="89"/>
        <v>4.4999999999999998E-2</v>
      </c>
      <c r="K234" s="29">
        <f t="shared" si="90"/>
        <v>44862</v>
      </c>
      <c r="L234" s="2">
        <f t="shared" si="91"/>
        <v>12</v>
      </c>
      <c r="M234" s="17">
        <f t="shared" si="92"/>
        <v>12</v>
      </c>
      <c r="N234" s="12">
        <f t="shared" si="81"/>
        <v>1.00209824</v>
      </c>
      <c r="O234" s="12">
        <f t="shared" ca="1" si="82"/>
        <v>1.008222674</v>
      </c>
      <c r="P234" s="17">
        <f t="shared" si="93"/>
        <v>0</v>
      </c>
      <c r="Q234" s="14">
        <f t="shared" ca="1" si="83"/>
        <v>8.2226739900000005</v>
      </c>
      <c r="R234" s="20">
        <f t="shared" si="84"/>
        <v>0</v>
      </c>
      <c r="S234" s="14">
        <f t="shared" si="94"/>
        <v>0</v>
      </c>
      <c r="T234" s="4" t="str">
        <f t="shared" si="95"/>
        <v>J=</v>
      </c>
      <c r="U234" s="29">
        <f t="shared" si="96"/>
        <v>44894</v>
      </c>
      <c r="V234" s="3"/>
      <c r="W234" s="3"/>
      <c r="X234" s="107">
        <f>[2]Plan1!$A304</f>
        <v>46023</v>
      </c>
      <c r="Y234" s="108" t="str">
        <f>[2]Plan1!$C304</f>
        <v>Confraternização Universal</v>
      </c>
      <c r="Z234" s="95"/>
      <c r="AA234" s="1"/>
      <c r="AB234" s="3"/>
      <c r="AC234" s="93"/>
      <c r="AD234" s="93"/>
      <c r="AE234" s="93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9">
        <f t="shared" si="97"/>
        <v>44883</v>
      </c>
      <c r="B235" s="90">
        <f t="shared" ca="1" si="98"/>
        <v>1008.91094699</v>
      </c>
      <c r="C235" s="14">
        <f t="shared" si="85"/>
        <v>1000</v>
      </c>
      <c r="D235" s="63">
        <f t="shared" si="86"/>
        <v>44879</v>
      </c>
      <c r="E235" s="61">
        <f ca="1">IF(D235&lt;$B$1,VLOOKUP(D235,[1]DI!$A$4:$B$15000,2,FALSE),0)</f>
        <v>0.13650000000000001</v>
      </c>
      <c r="F235" s="14">
        <f t="shared" ca="1" si="87"/>
        <v>1.00050788</v>
      </c>
      <c r="G235" s="92">
        <f t="shared" ca="1" si="100"/>
        <v>1.1069789311654401</v>
      </c>
      <c r="H235" s="92">
        <f t="shared" ca="1" si="88"/>
        <v>1.09969608715988</v>
      </c>
      <c r="I235" s="14">
        <f t="shared" ca="1" si="99"/>
        <v>1.0066226</v>
      </c>
      <c r="J235" s="13">
        <f t="shared" si="89"/>
        <v>4.4999999999999998E-2</v>
      </c>
      <c r="K235" s="29">
        <f t="shared" si="90"/>
        <v>44862</v>
      </c>
      <c r="L235" s="2">
        <f t="shared" si="91"/>
        <v>13</v>
      </c>
      <c r="M235" s="17">
        <f t="shared" si="92"/>
        <v>13</v>
      </c>
      <c r="N235" s="12">
        <f t="shared" si="81"/>
        <v>1.0022732919999999</v>
      </c>
      <c r="O235" s="12">
        <f t="shared" ca="1" si="82"/>
        <v>1.0089109469999999</v>
      </c>
      <c r="P235" s="17">
        <f t="shared" si="93"/>
        <v>0</v>
      </c>
      <c r="Q235" s="14">
        <f t="shared" ca="1" si="83"/>
        <v>8.9109469899999993</v>
      </c>
      <c r="R235" s="20">
        <f t="shared" si="84"/>
        <v>0</v>
      </c>
      <c r="S235" s="14">
        <f t="shared" si="94"/>
        <v>0</v>
      </c>
      <c r="T235" s="4" t="str">
        <f t="shared" si="95"/>
        <v>J=</v>
      </c>
      <c r="U235" s="29">
        <f t="shared" si="96"/>
        <v>44894</v>
      </c>
      <c r="V235" s="3"/>
      <c r="W235" s="3"/>
      <c r="X235" s="107">
        <f>[2]Plan1!$A305</f>
        <v>46069</v>
      </c>
      <c r="Y235" s="108" t="str">
        <f>[2]Plan1!$C305</f>
        <v>Carnaval</v>
      </c>
      <c r="Z235" s="95"/>
      <c r="AA235" s="1"/>
      <c r="AB235" s="3"/>
      <c r="AC235" s="93"/>
      <c r="AD235" s="93"/>
      <c r="AE235" s="93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9">
        <f t="shared" si="97"/>
        <v>44886</v>
      </c>
      <c r="B236" s="90">
        <f t="shared" ca="1" si="98"/>
        <v>1009.599681</v>
      </c>
      <c r="C236" s="14">
        <f t="shared" si="85"/>
        <v>1000</v>
      </c>
      <c r="D236" s="63">
        <f t="shared" si="86"/>
        <v>44881</v>
      </c>
      <c r="E236" s="61">
        <f ca="1">IF(D236&lt;$B$1,VLOOKUP(D236,[1]DI!$A$4:$B$15000,2,FALSE),0)</f>
        <v>0.13650000000000001</v>
      </c>
      <c r="F236" s="14">
        <f t="shared" ca="1" si="87"/>
        <v>1.00050788</v>
      </c>
      <c r="G236" s="92">
        <f t="shared" ca="1" si="100"/>
        <v>1.107541143625</v>
      </c>
      <c r="H236" s="92">
        <f t="shared" ca="1" si="88"/>
        <v>1.09969608715988</v>
      </c>
      <c r="I236" s="14">
        <f t="shared" ca="1" si="99"/>
        <v>1.0071338400000001</v>
      </c>
      <c r="J236" s="13">
        <f t="shared" si="89"/>
        <v>4.4999999999999998E-2</v>
      </c>
      <c r="K236" s="29">
        <f t="shared" si="90"/>
        <v>44862</v>
      </c>
      <c r="L236" s="2">
        <f t="shared" si="91"/>
        <v>14</v>
      </c>
      <c r="M236" s="17">
        <f t="shared" si="92"/>
        <v>14</v>
      </c>
      <c r="N236" s="12">
        <f t="shared" si="81"/>
        <v>1.0024483749999999</v>
      </c>
      <c r="O236" s="12">
        <f t="shared" ca="1" si="82"/>
        <v>1.0095996810000001</v>
      </c>
      <c r="P236" s="17">
        <f t="shared" si="93"/>
        <v>0</v>
      </c>
      <c r="Q236" s="14">
        <f t="shared" ca="1" si="83"/>
        <v>9.5996810000000004</v>
      </c>
      <c r="R236" s="20">
        <f t="shared" si="84"/>
        <v>0</v>
      </c>
      <c r="S236" s="14">
        <f t="shared" si="94"/>
        <v>0</v>
      </c>
      <c r="T236" s="4" t="str">
        <f t="shared" si="95"/>
        <v>J=</v>
      </c>
      <c r="U236" s="29">
        <f t="shared" si="96"/>
        <v>44894</v>
      </c>
      <c r="V236" s="3"/>
      <c r="W236" s="3"/>
      <c r="X236" s="107">
        <f>[2]Plan1!$A306</f>
        <v>46070</v>
      </c>
      <c r="Y236" s="108" t="str">
        <f>[2]Plan1!$C306</f>
        <v>Carnaval</v>
      </c>
      <c r="Z236" s="95"/>
      <c r="AA236" s="1"/>
      <c r="AB236" s="3"/>
      <c r="AC236" s="93"/>
      <c r="AD236" s="93"/>
      <c r="AE236" s="93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9">
        <f t="shared" si="97"/>
        <v>44887</v>
      </c>
      <c r="B237" s="90">
        <f t="shared" ca="1" si="98"/>
        <v>1010.2888850000001</v>
      </c>
      <c r="C237" s="14">
        <f t="shared" si="85"/>
        <v>1000</v>
      </c>
      <c r="D237" s="63">
        <f t="shared" si="86"/>
        <v>44882</v>
      </c>
      <c r="E237" s="61">
        <f ca="1">IF(D237&lt;$B$1,VLOOKUP(D237,[1]DI!$A$4:$B$15000,2,FALSE),0)</f>
        <v>0.13650000000000001</v>
      </c>
      <c r="F237" s="14">
        <f t="shared" ca="1" si="87"/>
        <v>1.00050788</v>
      </c>
      <c r="G237" s="92">
        <f t="shared" ca="1" si="100"/>
        <v>1.1081036416210199</v>
      </c>
      <c r="H237" s="92">
        <f t="shared" ca="1" si="88"/>
        <v>1.09969608715988</v>
      </c>
      <c r="I237" s="14">
        <f t="shared" ca="1" si="99"/>
        <v>1.0076453400000001</v>
      </c>
      <c r="J237" s="13">
        <f t="shared" si="89"/>
        <v>4.4999999999999998E-2</v>
      </c>
      <c r="K237" s="29">
        <f t="shared" si="90"/>
        <v>44862</v>
      </c>
      <c r="L237" s="2">
        <f t="shared" si="91"/>
        <v>15</v>
      </c>
      <c r="M237" s="17">
        <f t="shared" si="92"/>
        <v>15</v>
      </c>
      <c r="N237" s="12">
        <f t="shared" si="81"/>
        <v>1.002623488</v>
      </c>
      <c r="O237" s="12">
        <f t="shared" ca="1" si="82"/>
        <v>1.010288885</v>
      </c>
      <c r="P237" s="17">
        <f t="shared" si="93"/>
        <v>0</v>
      </c>
      <c r="Q237" s="14">
        <f t="shared" ca="1" si="83"/>
        <v>10.288885000000001</v>
      </c>
      <c r="R237" s="20">
        <f t="shared" si="84"/>
        <v>0</v>
      </c>
      <c r="S237" s="14">
        <f t="shared" si="94"/>
        <v>0</v>
      </c>
      <c r="T237" s="4" t="str">
        <f t="shared" si="95"/>
        <v>J=</v>
      </c>
      <c r="U237" s="29">
        <f t="shared" si="96"/>
        <v>44894</v>
      </c>
      <c r="V237" s="3"/>
      <c r="W237" s="3"/>
      <c r="X237" s="107">
        <f>[2]Plan1!$A307</f>
        <v>46115</v>
      </c>
      <c r="Y237" s="108" t="str">
        <f>[2]Plan1!$C307</f>
        <v>Paixão de Cristo</v>
      </c>
      <c r="Z237" s="95"/>
      <c r="AA237" s="1"/>
      <c r="AB237" s="3"/>
      <c r="AC237" s="93"/>
      <c r="AD237" s="93"/>
      <c r="AE237" s="93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9">
        <f t="shared" si="97"/>
        <v>44888</v>
      </c>
      <c r="B238" s="90">
        <f t="shared" ca="1" si="98"/>
        <v>1010.978571</v>
      </c>
      <c r="C238" s="14">
        <f t="shared" si="85"/>
        <v>1000</v>
      </c>
      <c r="D238" s="63">
        <f t="shared" si="86"/>
        <v>44883</v>
      </c>
      <c r="E238" s="61">
        <f ca="1">IF(D238&lt;$B$1,VLOOKUP(D238,[1]DI!$A$4:$B$15000,2,FALSE),0)</f>
        <v>0.13650000000000001</v>
      </c>
      <c r="F238" s="14">
        <f t="shared" ca="1" si="87"/>
        <v>1.00050788</v>
      </c>
      <c r="G238" s="92">
        <f t="shared" ca="1" si="100"/>
        <v>1.1086664252985301</v>
      </c>
      <c r="H238" s="92">
        <f t="shared" ca="1" si="88"/>
        <v>1.09969608715988</v>
      </c>
      <c r="I238" s="14">
        <f t="shared" ca="1" si="99"/>
        <v>1.00815711</v>
      </c>
      <c r="J238" s="13">
        <f t="shared" si="89"/>
        <v>4.4999999999999998E-2</v>
      </c>
      <c r="K238" s="29">
        <f t="shared" si="90"/>
        <v>44862</v>
      </c>
      <c r="L238" s="2">
        <f t="shared" si="91"/>
        <v>16</v>
      </c>
      <c r="M238" s="17">
        <f t="shared" si="92"/>
        <v>16</v>
      </c>
      <c r="N238" s="12">
        <f t="shared" si="81"/>
        <v>1.002798632</v>
      </c>
      <c r="O238" s="12">
        <f t="shared" ca="1" si="82"/>
        <v>1.0109785710000001</v>
      </c>
      <c r="P238" s="17">
        <f t="shared" si="93"/>
        <v>0</v>
      </c>
      <c r="Q238" s="14">
        <f t="shared" ca="1" si="83"/>
        <v>10.978571000000001</v>
      </c>
      <c r="R238" s="20">
        <f t="shared" si="84"/>
        <v>0</v>
      </c>
      <c r="S238" s="14">
        <f t="shared" si="94"/>
        <v>0</v>
      </c>
      <c r="T238" s="4" t="str">
        <f t="shared" si="95"/>
        <v>J=</v>
      </c>
      <c r="U238" s="29">
        <f t="shared" si="96"/>
        <v>44894</v>
      </c>
      <c r="V238" s="3"/>
      <c r="W238" s="3"/>
      <c r="X238" s="107">
        <f>[2]Plan1!$A308</f>
        <v>46133</v>
      </c>
      <c r="Y238" s="108" t="str">
        <f>[2]Plan1!$C308</f>
        <v>Tiradentes</v>
      </c>
      <c r="Z238" s="95"/>
      <c r="AA238" s="1"/>
      <c r="AB238" s="3"/>
      <c r="AC238" s="93"/>
      <c r="AD238" s="93"/>
      <c r="AE238" s="93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9">
        <f t="shared" si="97"/>
        <v>44889</v>
      </c>
      <c r="B239" s="90">
        <f t="shared" ca="1" si="98"/>
        <v>1011.668716</v>
      </c>
      <c r="C239" s="14">
        <f t="shared" si="85"/>
        <v>1000</v>
      </c>
      <c r="D239" s="63">
        <f t="shared" si="86"/>
        <v>44886</v>
      </c>
      <c r="E239" s="61">
        <f ca="1">IF(D239&lt;$B$1,VLOOKUP(D239,[1]DI!$A$4:$B$15000,2,FALSE),0)</f>
        <v>0.13650000000000001</v>
      </c>
      <c r="F239" s="14">
        <f t="shared" ca="1" si="87"/>
        <v>1.00050788</v>
      </c>
      <c r="G239" s="92">
        <f t="shared" ca="1" si="100"/>
        <v>1.10922949480261</v>
      </c>
      <c r="H239" s="92">
        <f t="shared" ca="1" si="88"/>
        <v>1.09969608715988</v>
      </c>
      <c r="I239" s="14">
        <f t="shared" ca="1" si="99"/>
        <v>1.0086691299999999</v>
      </c>
      <c r="J239" s="13">
        <f t="shared" si="89"/>
        <v>4.4999999999999998E-2</v>
      </c>
      <c r="K239" s="29">
        <f t="shared" si="90"/>
        <v>44862</v>
      </c>
      <c r="L239" s="2">
        <f t="shared" si="91"/>
        <v>17</v>
      </c>
      <c r="M239" s="17">
        <f t="shared" si="92"/>
        <v>17</v>
      </c>
      <c r="N239" s="12">
        <f t="shared" si="81"/>
        <v>1.002973806</v>
      </c>
      <c r="O239" s="12">
        <f t="shared" ca="1" si="82"/>
        <v>1.011668716</v>
      </c>
      <c r="P239" s="17">
        <f t="shared" si="93"/>
        <v>0</v>
      </c>
      <c r="Q239" s="14">
        <f t="shared" ca="1" si="83"/>
        <v>11.668716</v>
      </c>
      <c r="R239" s="20">
        <f t="shared" si="84"/>
        <v>0</v>
      </c>
      <c r="S239" s="14">
        <f t="shared" si="94"/>
        <v>0</v>
      </c>
      <c r="T239" s="4" t="str">
        <f t="shared" si="95"/>
        <v>J=</v>
      </c>
      <c r="U239" s="29">
        <f t="shared" si="96"/>
        <v>44894</v>
      </c>
      <c r="V239" s="3"/>
      <c r="W239" s="3"/>
      <c r="X239" s="107">
        <f>[2]Plan1!$A309</f>
        <v>46143</v>
      </c>
      <c r="Y239" s="108" t="str">
        <f>[2]Plan1!$C309</f>
        <v>Dia do Trabalho</v>
      </c>
      <c r="Z239" s="95"/>
      <c r="AA239" s="1"/>
      <c r="AB239" s="3"/>
      <c r="AC239" s="93"/>
      <c r="AD239" s="93"/>
      <c r="AE239" s="93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9">
        <f t="shared" si="97"/>
        <v>44890</v>
      </c>
      <c r="B240" s="90">
        <f t="shared" ca="1" si="98"/>
        <v>1012.359333</v>
      </c>
      <c r="C240" s="14">
        <f t="shared" si="85"/>
        <v>1000</v>
      </c>
      <c r="D240" s="63">
        <f t="shared" si="86"/>
        <v>44887</v>
      </c>
      <c r="E240" s="61">
        <f ca="1">IF(D240&lt;$B$1,VLOOKUP(D240,[1]DI!$A$4:$B$15000,2,FALSE),0)</f>
        <v>0.13650000000000001</v>
      </c>
      <c r="F240" s="14">
        <f t="shared" ca="1" si="87"/>
        <v>1.00050788</v>
      </c>
      <c r="G240" s="92">
        <f t="shared" ca="1" si="100"/>
        <v>1.10979285027843</v>
      </c>
      <c r="H240" s="92">
        <f t="shared" ca="1" si="88"/>
        <v>1.09969608715988</v>
      </c>
      <c r="I240" s="14">
        <f t="shared" ca="1" si="99"/>
        <v>1.0091814100000001</v>
      </c>
      <c r="J240" s="13">
        <f t="shared" si="89"/>
        <v>4.4999999999999998E-2</v>
      </c>
      <c r="K240" s="29">
        <f t="shared" si="90"/>
        <v>44862</v>
      </c>
      <c r="L240" s="2">
        <f t="shared" si="91"/>
        <v>18</v>
      </c>
      <c r="M240" s="17">
        <f t="shared" si="92"/>
        <v>18</v>
      </c>
      <c r="N240" s="12">
        <f t="shared" si="81"/>
        <v>1.0031490110000001</v>
      </c>
      <c r="O240" s="12">
        <f t="shared" ca="1" si="82"/>
        <v>1.012359333</v>
      </c>
      <c r="P240" s="17">
        <f t="shared" si="93"/>
        <v>0</v>
      </c>
      <c r="Q240" s="14">
        <f t="shared" ca="1" si="83"/>
        <v>12.359332999999999</v>
      </c>
      <c r="R240" s="20">
        <f t="shared" si="84"/>
        <v>0</v>
      </c>
      <c r="S240" s="14">
        <f t="shared" si="94"/>
        <v>0</v>
      </c>
      <c r="T240" s="4" t="str">
        <f t="shared" si="95"/>
        <v>J=</v>
      </c>
      <c r="U240" s="29">
        <f t="shared" si="96"/>
        <v>44894</v>
      </c>
      <c r="V240" s="3"/>
      <c r="W240" s="3"/>
      <c r="X240" s="107">
        <f>[2]Plan1!$A310</f>
        <v>46177</v>
      </c>
      <c r="Y240" s="108" t="str">
        <f>[2]Plan1!$C310</f>
        <v>Corpus Christi</v>
      </c>
      <c r="Z240" s="95"/>
      <c r="AA240" s="1"/>
      <c r="AB240" s="3"/>
      <c r="AC240" s="93"/>
      <c r="AD240" s="93"/>
      <c r="AE240" s="93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9">
        <f t="shared" si="97"/>
        <v>44893</v>
      </c>
      <c r="B241" s="90">
        <f t="shared" ca="1" si="98"/>
        <v>1013.050432</v>
      </c>
      <c r="C241" s="14">
        <f t="shared" si="85"/>
        <v>1000</v>
      </c>
      <c r="D241" s="63">
        <f t="shared" si="86"/>
        <v>44888</v>
      </c>
      <c r="E241" s="61">
        <f ca="1">IF(D241&lt;$B$1,VLOOKUP(D241,[1]DI!$A$4:$B$15000,2,FALSE),0)</f>
        <v>0.13650000000000001</v>
      </c>
      <c r="F241" s="14">
        <f t="shared" ca="1" si="87"/>
        <v>1.00050788</v>
      </c>
      <c r="G241" s="92">
        <f t="shared" ca="1" si="100"/>
        <v>1.1103564918712301</v>
      </c>
      <c r="H241" s="92">
        <f t="shared" ca="1" si="88"/>
        <v>1.09969608715988</v>
      </c>
      <c r="I241" s="14">
        <f t="shared" ca="1" si="99"/>
        <v>1.0096939599999999</v>
      </c>
      <c r="J241" s="13">
        <f t="shared" si="89"/>
        <v>4.4999999999999998E-2</v>
      </c>
      <c r="K241" s="29">
        <f t="shared" si="90"/>
        <v>44862</v>
      </c>
      <c r="L241" s="2">
        <f t="shared" si="91"/>
        <v>19</v>
      </c>
      <c r="M241" s="17">
        <f t="shared" si="92"/>
        <v>19</v>
      </c>
      <c r="N241" s="12">
        <f t="shared" si="81"/>
        <v>1.0033242469999999</v>
      </c>
      <c r="O241" s="12">
        <f t="shared" ca="1" si="82"/>
        <v>1.013050432</v>
      </c>
      <c r="P241" s="17">
        <f t="shared" si="93"/>
        <v>0</v>
      </c>
      <c r="Q241" s="14">
        <f t="shared" ca="1" si="83"/>
        <v>13.050432000000001</v>
      </c>
      <c r="R241" s="20">
        <f t="shared" si="84"/>
        <v>0</v>
      </c>
      <c r="S241" s="14">
        <f t="shared" si="94"/>
        <v>0</v>
      </c>
      <c r="T241" s="4" t="str">
        <f t="shared" si="95"/>
        <v>J=</v>
      </c>
      <c r="U241" s="29">
        <f t="shared" si="96"/>
        <v>44894</v>
      </c>
      <c r="V241" s="3"/>
      <c r="W241" s="3"/>
      <c r="X241" s="107">
        <f>[2]Plan1!$A311</f>
        <v>46272</v>
      </c>
      <c r="Y241" s="108" t="str">
        <f>[2]Plan1!$C311</f>
        <v>Independência do Brasil</v>
      </c>
      <c r="Z241" s="95"/>
      <c r="AA241" s="1"/>
      <c r="AB241" s="3"/>
      <c r="AC241" s="93"/>
      <c r="AD241" s="93"/>
      <c r="AE241" s="93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9">
        <f t="shared" si="97"/>
        <v>44894</v>
      </c>
      <c r="B242" s="90">
        <f t="shared" ca="1" si="98"/>
        <v>1013.74199199</v>
      </c>
      <c r="C242" s="14">
        <f t="shared" si="85"/>
        <v>1000</v>
      </c>
      <c r="D242" s="63">
        <f t="shared" si="86"/>
        <v>44889</v>
      </c>
      <c r="E242" s="61">
        <f ca="1">IF(D242&lt;$B$1,VLOOKUP(D242,[1]DI!$A$4:$B$15000,2,FALSE),0)</f>
        <v>0.13650000000000001</v>
      </c>
      <c r="F242" s="14">
        <f t="shared" ca="1" si="87"/>
        <v>1.00050788</v>
      </c>
      <c r="G242" s="92">
        <f t="shared" ca="1" si="100"/>
        <v>1.1109204197263201</v>
      </c>
      <c r="H242" s="92">
        <f t="shared" ca="1" si="88"/>
        <v>1.09969608715988</v>
      </c>
      <c r="I242" s="14">
        <f t="shared" ca="1" si="99"/>
        <v>1.01020676</v>
      </c>
      <c r="J242" s="13">
        <f t="shared" si="89"/>
        <v>4.4999999999999998E-2</v>
      </c>
      <c r="K242" s="29">
        <f t="shared" si="90"/>
        <v>44862</v>
      </c>
      <c r="L242" s="2">
        <f t="shared" si="91"/>
        <v>20</v>
      </c>
      <c r="M242" s="17">
        <f t="shared" si="92"/>
        <v>20</v>
      </c>
      <c r="N242" s="12">
        <f t="shared" si="81"/>
        <v>1.003499513</v>
      </c>
      <c r="O242" s="12">
        <f t="shared" ca="1" si="82"/>
        <v>1.0137419919999999</v>
      </c>
      <c r="P242" s="17">
        <f t="shared" si="93"/>
        <v>11</v>
      </c>
      <c r="Q242" s="14">
        <f t="shared" ca="1" si="83"/>
        <v>13.741991990000001</v>
      </c>
      <c r="R242" s="20">
        <f t="shared" si="84"/>
        <v>0</v>
      </c>
      <c r="S242" s="14">
        <f t="shared" si="94"/>
        <v>0</v>
      </c>
      <c r="T242" s="4" t="str">
        <f t="shared" si="95"/>
        <v>J=</v>
      </c>
      <c r="U242" s="29">
        <f t="shared" si="96"/>
        <v>44894</v>
      </c>
      <c r="V242" s="3"/>
      <c r="W242" s="3"/>
      <c r="X242" s="107">
        <f>[2]Plan1!$A312</f>
        <v>46307</v>
      </c>
      <c r="Y242" s="108" t="str">
        <f>[2]Plan1!$C312</f>
        <v>Nossa Sr.a Aparecida - Padroeira do Brasil</v>
      </c>
      <c r="Z242" s="95"/>
      <c r="AA242" s="1"/>
      <c r="AB242" s="3"/>
      <c r="AC242" s="93"/>
      <c r="AD242" s="93"/>
      <c r="AE242" s="93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9">
        <f t="shared" si="97"/>
        <v>44895</v>
      </c>
      <c r="B243" s="90">
        <f t="shared" ca="1" si="98"/>
        <v>1000.682654</v>
      </c>
      <c r="C243" s="14">
        <f t="shared" si="85"/>
        <v>1000</v>
      </c>
      <c r="D243" s="63">
        <f t="shared" si="86"/>
        <v>44890</v>
      </c>
      <c r="E243" s="61">
        <f ca="1">IF(D243&lt;$B$1,VLOOKUP(D243,[1]DI!$A$4:$B$15000,2,FALSE),0)</f>
        <v>0.13650000000000001</v>
      </c>
      <c r="F243" s="14">
        <f t="shared" ca="1" si="87"/>
        <v>1.00050788</v>
      </c>
      <c r="G243" s="92">
        <f t="shared" ca="1" si="100"/>
        <v>1.11148463398909</v>
      </c>
      <c r="H243" s="92">
        <f t="shared" ca="1" si="88"/>
        <v>1.1109204197263201</v>
      </c>
      <c r="I243" s="14">
        <f t="shared" ca="1" si="99"/>
        <v>1.00050788</v>
      </c>
      <c r="J243" s="13">
        <f t="shared" si="89"/>
        <v>4.4999999999999998E-2</v>
      </c>
      <c r="K243" s="29">
        <f t="shared" si="90"/>
        <v>44894</v>
      </c>
      <c r="L243" s="2">
        <f t="shared" si="91"/>
        <v>1</v>
      </c>
      <c r="M243" s="17">
        <f t="shared" si="92"/>
        <v>1</v>
      </c>
      <c r="N243" s="12">
        <f t="shared" si="81"/>
        <v>1.000174685</v>
      </c>
      <c r="O243" s="12">
        <f t="shared" ca="1" si="82"/>
        <v>1.000682654</v>
      </c>
      <c r="P243" s="17">
        <f t="shared" si="93"/>
        <v>0</v>
      </c>
      <c r="Q243" s="14">
        <f t="shared" ca="1" si="83"/>
        <v>0.68265399999999998</v>
      </c>
      <c r="R243" s="20">
        <f t="shared" si="84"/>
        <v>0</v>
      </c>
      <c r="S243" s="14">
        <f t="shared" si="94"/>
        <v>0</v>
      </c>
      <c r="T243" s="4" t="str">
        <f t="shared" si="95"/>
        <v>J=</v>
      </c>
      <c r="U243" s="29">
        <f t="shared" si="96"/>
        <v>44924</v>
      </c>
      <c r="V243" s="3"/>
      <c r="W243" s="3"/>
      <c r="X243" s="107">
        <f>[2]Plan1!$A313</f>
        <v>46328</v>
      </c>
      <c r="Y243" s="108" t="str">
        <f>[2]Plan1!$C313</f>
        <v>Finados</v>
      </c>
      <c r="Z243" s="95"/>
      <c r="AA243" s="1"/>
      <c r="AB243" s="3"/>
      <c r="AC243" s="93"/>
      <c r="AD243" s="93"/>
      <c r="AE243" s="93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9">
        <f t="shared" si="97"/>
        <v>44896</v>
      </c>
      <c r="B244" s="90">
        <f t="shared" ca="1" si="98"/>
        <v>1001.365776</v>
      </c>
      <c r="C244" s="14">
        <f t="shared" si="85"/>
        <v>1000</v>
      </c>
      <c r="D244" s="63">
        <f t="shared" si="86"/>
        <v>44893</v>
      </c>
      <c r="E244" s="61">
        <f ca="1">IF(D244&lt;$B$1,VLOOKUP(D244,[1]DI!$A$4:$B$15000,2,FALSE),0)</f>
        <v>0.13650000000000001</v>
      </c>
      <c r="F244" s="14">
        <f t="shared" ca="1" si="87"/>
        <v>1.00050788</v>
      </c>
      <c r="G244" s="92">
        <f t="shared" ca="1" si="100"/>
        <v>1.1120491348049999</v>
      </c>
      <c r="H244" s="92">
        <f t="shared" ca="1" si="88"/>
        <v>1.1109204197263201</v>
      </c>
      <c r="I244" s="14">
        <f t="shared" ca="1" si="99"/>
        <v>1.00101602</v>
      </c>
      <c r="J244" s="13">
        <f t="shared" si="89"/>
        <v>4.4999999999999998E-2</v>
      </c>
      <c r="K244" s="29">
        <f t="shared" si="90"/>
        <v>44894</v>
      </c>
      <c r="L244" s="2">
        <f t="shared" si="91"/>
        <v>2</v>
      </c>
      <c r="M244" s="17">
        <f t="shared" si="92"/>
        <v>2</v>
      </c>
      <c r="N244" s="12">
        <f t="shared" si="81"/>
        <v>1.000349401</v>
      </c>
      <c r="O244" s="12">
        <f t="shared" ca="1" si="82"/>
        <v>1.0013657760000001</v>
      </c>
      <c r="P244" s="17">
        <f t="shared" si="93"/>
        <v>0</v>
      </c>
      <c r="Q244" s="14">
        <f t="shared" ca="1" si="83"/>
        <v>1.3657760000000001</v>
      </c>
      <c r="R244" s="20">
        <f t="shared" si="84"/>
        <v>0</v>
      </c>
      <c r="S244" s="14">
        <f t="shared" si="94"/>
        <v>0</v>
      </c>
      <c r="T244" s="4" t="str">
        <f t="shared" si="95"/>
        <v>J=</v>
      </c>
      <c r="U244" s="29">
        <f t="shared" si="96"/>
        <v>44924</v>
      </c>
      <c r="V244" s="3"/>
      <c r="W244" s="3"/>
      <c r="X244" s="107">
        <f>[2]Plan1!$A314</f>
        <v>46341</v>
      </c>
      <c r="Y244" s="108" t="str">
        <f>[2]Plan1!$C314</f>
        <v>Proclamação da República</v>
      </c>
      <c r="Z244" s="95"/>
      <c r="AA244" s="1"/>
      <c r="AB244" s="3"/>
      <c r="AC244" s="93"/>
      <c r="AD244" s="93"/>
      <c r="AE244" s="93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9">
        <f t="shared" si="97"/>
        <v>44897</v>
      </c>
      <c r="B245" s="90">
        <f t="shared" ca="1" si="98"/>
        <v>1002.04935699</v>
      </c>
      <c r="C245" s="14">
        <f t="shared" si="85"/>
        <v>1000</v>
      </c>
      <c r="D245" s="63">
        <f t="shared" si="86"/>
        <v>44894</v>
      </c>
      <c r="E245" s="61">
        <f ca="1">IF(D245&lt;$B$1,VLOOKUP(D245,[1]DI!$A$4:$B$15000,2,FALSE),0)</f>
        <v>0.13650000000000001</v>
      </c>
      <c r="F245" s="14">
        <f t="shared" ca="1" si="87"/>
        <v>1.00050788</v>
      </c>
      <c r="G245" s="92">
        <f t="shared" ca="1" si="100"/>
        <v>1.1126139223195799</v>
      </c>
      <c r="H245" s="92">
        <f t="shared" ca="1" si="88"/>
        <v>1.1109204197263201</v>
      </c>
      <c r="I245" s="14">
        <f t="shared" ca="1" si="99"/>
        <v>1.00152441</v>
      </c>
      <c r="J245" s="13">
        <f t="shared" si="89"/>
        <v>4.4999999999999998E-2</v>
      </c>
      <c r="K245" s="29">
        <f t="shared" si="90"/>
        <v>44894</v>
      </c>
      <c r="L245" s="2">
        <f t="shared" si="91"/>
        <v>3</v>
      </c>
      <c r="M245" s="17">
        <f t="shared" si="92"/>
        <v>3</v>
      </c>
      <c r="N245" s="12">
        <f t="shared" si="81"/>
        <v>1.000524148</v>
      </c>
      <c r="O245" s="12">
        <f t="shared" ca="1" si="82"/>
        <v>1.002049357</v>
      </c>
      <c r="P245" s="17">
        <f t="shared" si="93"/>
        <v>0</v>
      </c>
      <c r="Q245" s="14">
        <f t="shared" ca="1" si="83"/>
        <v>2.0493569900000002</v>
      </c>
      <c r="R245" s="20">
        <f t="shared" si="84"/>
        <v>0</v>
      </c>
      <c r="S245" s="14">
        <f t="shared" si="94"/>
        <v>0</v>
      </c>
      <c r="T245" s="4" t="str">
        <f t="shared" si="95"/>
        <v>J=</v>
      </c>
      <c r="U245" s="29">
        <f t="shared" si="96"/>
        <v>44924</v>
      </c>
      <c r="V245" s="3"/>
      <c r="W245" s="3"/>
      <c r="X245" s="107">
        <f>[2]Plan1!$A315</f>
        <v>46346</v>
      </c>
      <c r="Y245" s="108" t="str">
        <f>[2]Plan1!$C315</f>
        <v>Dia Nacional de Zumbi e da Consciência Negra</v>
      </c>
      <c r="Z245" s="95"/>
      <c r="AA245" s="1"/>
      <c r="AB245" s="3"/>
      <c r="AC245" s="93"/>
      <c r="AD245" s="93"/>
      <c r="AE245" s="93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9">
        <f t="shared" si="97"/>
        <v>44900</v>
      </c>
      <c r="B246" s="90">
        <f t="shared" ca="1" si="98"/>
        <v>1002.733416</v>
      </c>
      <c r="C246" s="14">
        <f t="shared" si="85"/>
        <v>1000</v>
      </c>
      <c r="D246" s="63">
        <f t="shared" si="86"/>
        <v>44895</v>
      </c>
      <c r="E246" s="61">
        <f ca="1">IF(D246&lt;$B$1,VLOOKUP(D246,[1]DI!$A$4:$B$15000,2,FALSE),0)</f>
        <v>0.13650000000000001</v>
      </c>
      <c r="F246" s="14">
        <f t="shared" ca="1" si="87"/>
        <v>1.00050788</v>
      </c>
      <c r="G246" s="92">
        <f t="shared" ca="1" si="100"/>
        <v>1.11317899667845</v>
      </c>
      <c r="H246" s="92">
        <f t="shared" ca="1" si="88"/>
        <v>1.1109204197263201</v>
      </c>
      <c r="I246" s="14">
        <f t="shared" ca="1" si="99"/>
        <v>1.00203307</v>
      </c>
      <c r="J246" s="13">
        <f t="shared" si="89"/>
        <v>4.4999999999999998E-2</v>
      </c>
      <c r="K246" s="29">
        <f t="shared" si="90"/>
        <v>44894</v>
      </c>
      <c r="L246" s="2">
        <f t="shared" si="91"/>
        <v>4</v>
      </c>
      <c r="M246" s="17">
        <f t="shared" si="92"/>
        <v>4</v>
      </c>
      <c r="N246" s="12">
        <f t="shared" si="81"/>
        <v>1.000698925</v>
      </c>
      <c r="O246" s="12">
        <f t="shared" ca="1" si="82"/>
        <v>1.0027334160000001</v>
      </c>
      <c r="P246" s="17">
        <f t="shared" si="93"/>
        <v>0</v>
      </c>
      <c r="Q246" s="14">
        <f t="shared" ca="1" si="83"/>
        <v>2.7334160000000001</v>
      </c>
      <c r="R246" s="20">
        <f t="shared" si="84"/>
        <v>0</v>
      </c>
      <c r="S246" s="14">
        <f t="shared" si="94"/>
        <v>0</v>
      </c>
      <c r="T246" s="4" t="str">
        <f t="shared" si="95"/>
        <v>J=</v>
      </c>
      <c r="U246" s="29">
        <f t="shared" si="96"/>
        <v>44924</v>
      </c>
      <c r="V246" s="3"/>
      <c r="W246" s="3"/>
      <c r="X246" s="107">
        <f>[2]Plan1!$A316</f>
        <v>46381</v>
      </c>
      <c r="Y246" s="108" t="str">
        <f>[2]Plan1!$C316</f>
        <v>Natal</v>
      </c>
      <c r="Z246" s="95"/>
      <c r="AA246" s="1"/>
      <c r="AB246" s="3"/>
      <c r="AC246" s="93"/>
      <c r="AD246" s="93"/>
      <c r="AE246" s="93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9">
        <f t="shared" si="97"/>
        <v>44901</v>
      </c>
      <c r="B247" s="90">
        <f t="shared" ca="1" si="98"/>
        <v>1003.4179329900001</v>
      </c>
      <c r="C247" s="14">
        <f t="shared" si="85"/>
        <v>1000</v>
      </c>
      <c r="D247" s="63">
        <f t="shared" si="86"/>
        <v>44896</v>
      </c>
      <c r="E247" s="61">
        <f ca="1">IF(D247&lt;$B$1,VLOOKUP(D247,[1]DI!$A$4:$B$15000,2,FALSE),0)</f>
        <v>0.13650000000000001</v>
      </c>
      <c r="F247" s="14">
        <f t="shared" ca="1" si="87"/>
        <v>1.00050788</v>
      </c>
      <c r="G247" s="92">
        <f t="shared" ca="1" si="100"/>
        <v>1.1137443580272799</v>
      </c>
      <c r="H247" s="92">
        <f t="shared" ca="1" si="88"/>
        <v>1.1109204197263201</v>
      </c>
      <c r="I247" s="14">
        <f t="shared" ca="1" si="99"/>
        <v>1.0025419799999999</v>
      </c>
      <c r="J247" s="13">
        <f t="shared" si="89"/>
        <v>4.4999999999999998E-2</v>
      </c>
      <c r="K247" s="29">
        <f t="shared" si="90"/>
        <v>44894</v>
      </c>
      <c r="L247" s="2">
        <f t="shared" si="91"/>
        <v>5</v>
      </c>
      <c r="M247" s="17">
        <f t="shared" si="92"/>
        <v>5</v>
      </c>
      <c r="N247" s="12">
        <f t="shared" si="81"/>
        <v>1.0008737320000001</v>
      </c>
      <c r="O247" s="12">
        <f t="shared" ca="1" si="82"/>
        <v>1.0034179329999999</v>
      </c>
      <c r="P247" s="17">
        <f t="shared" si="93"/>
        <v>0</v>
      </c>
      <c r="Q247" s="14">
        <f t="shared" ca="1" si="83"/>
        <v>3.4179329900000002</v>
      </c>
      <c r="R247" s="20">
        <f t="shared" si="84"/>
        <v>0</v>
      </c>
      <c r="S247" s="14">
        <f t="shared" si="94"/>
        <v>0</v>
      </c>
      <c r="T247" s="4" t="str">
        <f t="shared" si="95"/>
        <v>J=</v>
      </c>
      <c r="U247" s="29">
        <f t="shared" si="96"/>
        <v>44924</v>
      </c>
      <c r="V247" s="3"/>
      <c r="W247" s="3"/>
      <c r="X247" s="107">
        <f>[2]Plan1!$A317</f>
        <v>46388</v>
      </c>
      <c r="Y247" s="108" t="str">
        <f>[2]Plan1!$C317</f>
        <v>Confraternização Universal</v>
      </c>
      <c r="Z247" s="95"/>
      <c r="AA247" s="1"/>
      <c r="AB247" s="3"/>
      <c r="AC247" s="93"/>
      <c r="AD247" s="93"/>
      <c r="AE247" s="93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9">
        <f t="shared" si="97"/>
        <v>44902</v>
      </c>
      <c r="B248" s="90">
        <f t="shared" ca="1" si="98"/>
        <v>1004.10291899</v>
      </c>
      <c r="C248" s="14">
        <f t="shared" si="85"/>
        <v>1000</v>
      </c>
      <c r="D248" s="63">
        <f t="shared" si="86"/>
        <v>44897</v>
      </c>
      <c r="E248" s="61">
        <f ca="1">IF(D248&lt;$B$1,VLOOKUP(D248,[1]DI!$A$4:$B$15000,2,FALSE),0)</f>
        <v>0.13650000000000001</v>
      </c>
      <c r="F248" s="14">
        <f t="shared" ca="1" si="87"/>
        <v>1.00050788</v>
      </c>
      <c r="G248" s="92">
        <f t="shared" ca="1" si="100"/>
        <v>1.1143100065118301</v>
      </c>
      <c r="H248" s="92">
        <f t="shared" ca="1" si="88"/>
        <v>1.1109204197263201</v>
      </c>
      <c r="I248" s="14">
        <f t="shared" ca="1" si="99"/>
        <v>1.0030511499999999</v>
      </c>
      <c r="J248" s="13">
        <f t="shared" si="89"/>
        <v>4.4999999999999998E-2</v>
      </c>
      <c r="K248" s="29">
        <f t="shared" si="90"/>
        <v>44894</v>
      </c>
      <c r="L248" s="2">
        <f t="shared" si="91"/>
        <v>6</v>
      </c>
      <c r="M248" s="17">
        <f t="shared" si="92"/>
        <v>6</v>
      </c>
      <c r="N248" s="12">
        <f t="shared" si="81"/>
        <v>1.00104857</v>
      </c>
      <c r="O248" s="12">
        <f t="shared" ca="1" si="82"/>
        <v>1.0041029189999999</v>
      </c>
      <c r="P248" s="17">
        <f t="shared" si="93"/>
        <v>0</v>
      </c>
      <c r="Q248" s="14">
        <f t="shared" ca="1" si="83"/>
        <v>4.10291899</v>
      </c>
      <c r="R248" s="20">
        <f t="shared" si="84"/>
        <v>0</v>
      </c>
      <c r="S248" s="14">
        <f t="shared" si="94"/>
        <v>0</v>
      </c>
      <c r="T248" s="4" t="str">
        <f t="shared" si="95"/>
        <v>J=</v>
      </c>
      <c r="U248" s="29">
        <f t="shared" si="96"/>
        <v>44924</v>
      </c>
      <c r="V248" s="3"/>
      <c r="W248" s="3"/>
      <c r="X248" s="107">
        <f>[2]Plan1!$A318</f>
        <v>46426</v>
      </c>
      <c r="Y248" s="108" t="str">
        <f>[2]Plan1!$C318</f>
        <v>Carnaval</v>
      </c>
      <c r="Z248" s="95"/>
      <c r="AA248" s="1"/>
      <c r="AB248" s="3"/>
      <c r="AC248" s="93"/>
      <c r="AD248" s="93"/>
      <c r="AE248" s="93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9">
        <f t="shared" si="97"/>
        <v>44903</v>
      </c>
      <c r="B249" s="90">
        <f t="shared" ca="1" si="98"/>
        <v>1004.78837499</v>
      </c>
      <c r="C249" s="14">
        <f t="shared" si="85"/>
        <v>1000</v>
      </c>
      <c r="D249" s="63">
        <f t="shared" si="86"/>
        <v>44900</v>
      </c>
      <c r="E249" s="61">
        <f ca="1">IF(D249&lt;$B$1,VLOOKUP(D249,[1]DI!$A$4:$B$15000,2,FALSE),0)</f>
        <v>0.13650000000000001</v>
      </c>
      <c r="F249" s="14">
        <f t="shared" ca="1" si="87"/>
        <v>1.00050788</v>
      </c>
      <c r="G249" s="92">
        <f t="shared" ca="1" si="100"/>
        <v>1.11487594227794</v>
      </c>
      <c r="H249" s="92">
        <f t="shared" ca="1" si="88"/>
        <v>1.1109204197263201</v>
      </c>
      <c r="I249" s="14">
        <f t="shared" ca="1" si="99"/>
        <v>1.00356058</v>
      </c>
      <c r="J249" s="13">
        <f t="shared" si="89"/>
        <v>4.4999999999999998E-2</v>
      </c>
      <c r="K249" s="29">
        <f t="shared" si="90"/>
        <v>44894</v>
      </c>
      <c r="L249" s="2">
        <f t="shared" si="91"/>
        <v>7</v>
      </c>
      <c r="M249" s="17">
        <f t="shared" si="92"/>
        <v>7</v>
      </c>
      <c r="N249" s="12">
        <f t="shared" si="81"/>
        <v>1.0012234390000001</v>
      </c>
      <c r="O249" s="12">
        <f t="shared" ca="1" si="82"/>
        <v>1.004788375</v>
      </c>
      <c r="P249" s="17">
        <f t="shared" si="93"/>
        <v>0</v>
      </c>
      <c r="Q249" s="14">
        <f t="shared" ca="1" si="83"/>
        <v>4.7883749900000003</v>
      </c>
      <c r="R249" s="20">
        <f t="shared" si="84"/>
        <v>0</v>
      </c>
      <c r="S249" s="14">
        <f t="shared" si="94"/>
        <v>0</v>
      </c>
      <c r="T249" s="4" t="str">
        <f t="shared" si="95"/>
        <v>J=</v>
      </c>
      <c r="U249" s="29">
        <f t="shared" si="96"/>
        <v>44924</v>
      </c>
      <c r="V249" s="3"/>
      <c r="W249" s="3"/>
      <c r="X249" s="107">
        <f>[2]Plan1!$A319</f>
        <v>46427</v>
      </c>
      <c r="Y249" s="108" t="str">
        <f>[2]Plan1!$C319</f>
        <v>Carnaval</v>
      </c>
      <c r="Z249" s="95"/>
      <c r="AA249" s="1"/>
      <c r="AB249" s="3"/>
      <c r="AC249" s="93"/>
      <c r="AD249" s="93"/>
      <c r="AE249" s="93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9">
        <f t="shared" si="97"/>
        <v>44904</v>
      </c>
      <c r="B250" s="90">
        <f t="shared" ca="1" si="98"/>
        <v>1005.47429999</v>
      </c>
      <c r="C250" s="14">
        <f t="shared" si="85"/>
        <v>1000</v>
      </c>
      <c r="D250" s="63">
        <f t="shared" si="86"/>
        <v>44901</v>
      </c>
      <c r="E250" s="61">
        <f ca="1">IF(D250&lt;$B$1,VLOOKUP(D250,[1]DI!$A$4:$B$15000,2,FALSE),0)</f>
        <v>0.13650000000000001</v>
      </c>
      <c r="F250" s="14">
        <f t="shared" ca="1" si="87"/>
        <v>1.00050788</v>
      </c>
      <c r="G250" s="92">
        <f t="shared" ca="1" si="100"/>
        <v>1.1154421654715001</v>
      </c>
      <c r="H250" s="92">
        <f t="shared" ca="1" si="88"/>
        <v>1.1109204197263201</v>
      </c>
      <c r="I250" s="14">
        <f t="shared" ca="1" si="99"/>
        <v>1.0040702699999999</v>
      </c>
      <c r="J250" s="13">
        <f t="shared" si="89"/>
        <v>4.4999999999999998E-2</v>
      </c>
      <c r="K250" s="29">
        <f t="shared" si="90"/>
        <v>44894</v>
      </c>
      <c r="L250" s="2">
        <f t="shared" si="91"/>
        <v>8</v>
      </c>
      <c r="M250" s="17">
        <f t="shared" si="92"/>
        <v>8</v>
      </c>
      <c r="N250" s="12">
        <f t="shared" si="81"/>
        <v>1.001398338</v>
      </c>
      <c r="O250" s="12">
        <f t="shared" ca="1" si="82"/>
        <v>1.0054742999999999</v>
      </c>
      <c r="P250" s="17">
        <f t="shared" si="93"/>
        <v>0</v>
      </c>
      <c r="Q250" s="14">
        <f t="shared" ca="1" si="83"/>
        <v>5.4742999899999996</v>
      </c>
      <c r="R250" s="20">
        <f t="shared" si="84"/>
        <v>0</v>
      </c>
      <c r="S250" s="14">
        <f t="shared" si="94"/>
        <v>0</v>
      </c>
      <c r="T250" s="4" t="str">
        <f t="shared" si="95"/>
        <v>J=</v>
      </c>
      <c r="U250" s="29">
        <f t="shared" si="96"/>
        <v>44924</v>
      </c>
      <c r="V250" s="3"/>
      <c r="W250" s="3"/>
      <c r="X250" s="107">
        <f>[2]Plan1!$A320</f>
        <v>46472</v>
      </c>
      <c r="Y250" s="108" t="str">
        <f>[2]Plan1!$C320</f>
        <v>Paixão de Cristo</v>
      </c>
      <c r="Z250" s="95"/>
      <c r="AA250" s="1"/>
      <c r="AB250" s="3"/>
      <c r="AC250" s="93"/>
      <c r="AD250" s="93"/>
      <c r="AE250" s="93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9">
        <f t="shared" si="97"/>
        <v>44907</v>
      </c>
      <c r="B251" s="90">
        <f t="shared" ca="1" si="98"/>
        <v>1006.160694</v>
      </c>
      <c r="C251" s="14">
        <f t="shared" si="85"/>
        <v>1000</v>
      </c>
      <c r="D251" s="63">
        <f t="shared" si="86"/>
        <v>44902</v>
      </c>
      <c r="E251" s="61">
        <f ca="1">IF(D251&lt;$B$1,VLOOKUP(D251,[1]DI!$A$4:$B$15000,2,FALSE),0)</f>
        <v>0.13650000000000001</v>
      </c>
      <c r="F251" s="14">
        <f t="shared" ca="1" si="87"/>
        <v>1.00050788</v>
      </c>
      <c r="G251" s="92">
        <f t="shared" ca="1" si="100"/>
        <v>1.1160086762385</v>
      </c>
      <c r="H251" s="92">
        <f t="shared" ca="1" si="88"/>
        <v>1.1109204197263201</v>
      </c>
      <c r="I251" s="14">
        <f t="shared" ca="1" si="99"/>
        <v>1.00458022</v>
      </c>
      <c r="J251" s="13">
        <f t="shared" si="89"/>
        <v>4.4999999999999998E-2</v>
      </c>
      <c r="K251" s="29">
        <f t="shared" si="90"/>
        <v>44894</v>
      </c>
      <c r="L251" s="2">
        <f t="shared" si="91"/>
        <v>9</v>
      </c>
      <c r="M251" s="17">
        <f t="shared" si="92"/>
        <v>9</v>
      </c>
      <c r="N251" s="12">
        <f t="shared" si="81"/>
        <v>1.001573268</v>
      </c>
      <c r="O251" s="12">
        <f t="shared" ca="1" si="82"/>
        <v>1.0061606940000001</v>
      </c>
      <c r="P251" s="17">
        <f t="shared" si="93"/>
        <v>0</v>
      </c>
      <c r="Q251" s="14">
        <f t="shared" ca="1" si="83"/>
        <v>6.1606940000000003</v>
      </c>
      <c r="R251" s="20">
        <f t="shared" si="84"/>
        <v>0</v>
      </c>
      <c r="S251" s="14">
        <f t="shared" si="94"/>
        <v>0</v>
      </c>
      <c r="T251" s="4" t="str">
        <f t="shared" si="95"/>
        <v>J=</v>
      </c>
      <c r="U251" s="29">
        <f t="shared" si="96"/>
        <v>44924</v>
      </c>
      <c r="V251" s="3"/>
      <c r="W251" s="3"/>
      <c r="X251" s="107">
        <f>[2]Plan1!$A321</f>
        <v>46498</v>
      </c>
      <c r="Y251" s="108" t="str">
        <f>[2]Plan1!$C321</f>
        <v>Tiradentes</v>
      </c>
      <c r="Z251" s="95"/>
      <c r="AA251" s="1"/>
      <c r="AB251" s="3"/>
      <c r="AC251" s="93"/>
      <c r="AD251" s="93"/>
      <c r="AE251" s="93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9">
        <f t="shared" si="97"/>
        <v>44908</v>
      </c>
      <c r="B252" s="90">
        <f t="shared" ca="1" si="98"/>
        <v>1006.847547</v>
      </c>
      <c r="C252" s="14">
        <f t="shared" si="85"/>
        <v>1000</v>
      </c>
      <c r="D252" s="63">
        <f t="shared" si="86"/>
        <v>44903</v>
      </c>
      <c r="E252" s="61">
        <f ca="1">IF(D252&lt;$B$1,VLOOKUP(D252,[1]DI!$A$4:$B$15000,2,FALSE),0)</f>
        <v>0.13650000000000001</v>
      </c>
      <c r="F252" s="14">
        <f t="shared" ca="1" si="87"/>
        <v>1.00050788</v>
      </c>
      <c r="G252" s="92">
        <f t="shared" ca="1" si="100"/>
        <v>1.1165754747249901</v>
      </c>
      <c r="H252" s="92">
        <f t="shared" ca="1" si="88"/>
        <v>1.1109204197263201</v>
      </c>
      <c r="I252" s="14">
        <f t="shared" ca="1" si="99"/>
        <v>1.0050904199999999</v>
      </c>
      <c r="J252" s="13">
        <f t="shared" si="89"/>
        <v>4.4999999999999998E-2</v>
      </c>
      <c r="K252" s="29">
        <f t="shared" si="90"/>
        <v>44894</v>
      </c>
      <c r="L252" s="2">
        <f t="shared" si="91"/>
        <v>10</v>
      </c>
      <c r="M252" s="17">
        <f t="shared" si="92"/>
        <v>10</v>
      </c>
      <c r="N252" s="12">
        <f t="shared" si="81"/>
        <v>1.0017482280000001</v>
      </c>
      <c r="O252" s="12">
        <f t="shared" ca="1" si="82"/>
        <v>1.006847547</v>
      </c>
      <c r="P252" s="17">
        <f t="shared" si="93"/>
        <v>0</v>
      </c>
      <c r="Q252" s="14">
        <f t="shared" ca="1" si="83"/>
        <v>6.8475469999999996</v>
      </c>
      <c r="R252" s="20">
        <f t="shared" si="84"/>
        <v>0</v>
      </c>
      <c r="S252" s="14">
        <f t="shared" si="94"/>
        <v>0</v>
      </c>
      <c r="T252" s="4" t="str">
        <f t="shared" si="95"/>
        <v>J=</v>
      </c>
      <c r="U252" s="29">
        <f t="shared" si="96"/>
        <v>44924</v>
      </c>
      <c r="V252" s="3"/>
      <c r="W252" s="3"/>
      <c r="X252" s="107">
        <f>[2]Plan1!$A322</f>
        <v>46508</v>
      </c>
      <c r="Y252" s="108" t="str">
        <f>[2]Plan1!$C322</f>
        <v>Dia do Trabalho</v>
      </c>
      <c r="Z252" s="95"/>
      <c r="AA252" s="1"/>
      <c r="AB252" s="3"/>
      <c r="AC252" s="93"/>
      <c r="AD252" s="93"/>
      <c r="AE252" s="93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9">
        <f t="shared" si="97"/>
        <v>44909</v>
      </c>
      <c r="B253" s="90">
        <f t="shared" ca="1" si="98"/>
        <v>1007.53488099</v>
      </c>
      <c r="C253" s="14">
        <f t="shared" si="85"/>
        <v>1000</v>
      </c>
      <c r="D253" s="63">
        <f t="shared" si="86"/>
        <v>44904</v>
      </c>
      <c r="E253" s="61">
        <f ca="1">IF(D253&lt;$B$1,VLOOKUP(D253,[1]DI!$A$4:$B$15000,2,FALSE),0)</f>
        <v>0.13650000000000001</v>
      </c>
      <c r="F253" s="14">
        <f t="shared" ca="1" si="87"/>
        <v>1.00050788</v>
      </c>
      <c r="G253" s="92">
        <f t="shared" ca="1" si="100"/>
        <v>1.11714256107709</v>
      </c>
      <c r="H253" s="92">
        <f t="shared" ca="1" si="88"/>
        <v>1.1109204197263201</v>
      </c>
      <c r="I253" s="14">
        <f t="shared" ca="1" si="99"/>
        <v>1.00560089</v>
      </c>
      <c r="J253" s="13">
        <f t="shared" si="89"/>
        <v>4.4999999999999998E-2</v>
      </c>
      <c r="K253" s="29">
        <f t="shared" si="90"/>
        <v>44894</v>
      </c>
      <c r="L253" s="2">
        <f t="shared" si="91"/>
        <v>11</v>
      </c>
      <c r="M253" s="17">
        <f t="shared" si="92"/>
        <v>11</v>
      </c>
      <c r="N253" s="12">
        <f t="shared" si="81"/>
        <v>1.001923219</v>
      </c>
      <c r="O253" s="12">
        <f t="shared" ca="1" si="82"/>
        <v>1.007534881</v>
      </c>
      <c r="P253" s="17">
        <f t="shared" si="93"/>
        <v>0</v>
      </c>
      <c r="Q253" s="14">
        <f t="shared" ca="1" si="83"/>
        <v>7.5348809899999996</v>
      </c>
      <c r="R253" s="20">
        <f t="shared" si="84"/>
        <v>0</v>
      </c>
      <c r="S253" s="14">
        <f t="shared" si="94"/>
        <v>0</v>
      </c>
      <c r="T253" s="4" t="str">
        <f t="shared" si="95"/>
        <v>J=</v>
      </c>
      <c r="U253" s="29">
        <f t="shared" si="96"/>
        <v>44924</v>
      </c>
      <c r="V253" s="3"/>
      <c r="W253" s="3"/>
      <c r="X253" s="107">
        <f>[2]Plan1!$A323</f>
        <v>46534</v>
      </c>
      <c r="Y253" s="108" t="str">
        <f>[2]Plan1!$C323</f>
        <v>Corpus Christi</v>
      </c>
      <c r="Z253" s="95"/>
      <c r="AA253" s="1"/>
      <c r="AB253" s="3"/>
      <c r="AC253" s="93"/>
      <c r="AD253" s="93"/>
      <c r="AE253" s="93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9">
        <f t="shared" si="97"/>
        <v>44910</v>
      </c>
      <c r="B254" s="90">
        <f t="shared" ca="1" si="98"/>
        <v>1008.22267399</v>
      </c>
      <c r="C254" s="14">
        <f t="shared" si="85"/>
        <v>1000</v>
      </c>
      <c r="D254" s="63">
        <f t="shared" si="86"/>
        <v>44907</v>
      </c>
      <c r="E254" s="61">
        <f ca="1">IF(D254&lt;$B$1,VLOOKUP(D254,[1]DI!$A$4:$B$15000,2,FALSE),0)</f>
        <v>0.13650000000000001</v>
      </c>
      <c r="F254" s="14">
        <f t="shared" ca="1" si="87"/>
        <v>1.00050788</v>
      </c>
      <c r="G254" s="92">
        <f t="shared" ca="1" si="100"/>
        <v>1.11770993544101</v>
      </c>
      <c r="H254" s="92">
        <f t="shared" ca="1" si="88"/>
        <v>1.1109204197263201</v>
      </c>
      <c r="I254" s="14">
        <f t="shared" ca="1" si="99"/>
        <v>1.00611161</v>
      </c>
      <c r="J254" s="13">
        <f t="shared" si="89"/>
        <v>4.4999999999999998E-2</v>
      </c>
      <c r="K254" s="29">
        <f t="shared" si="90"/>
        <v>44894</v>
      </c>
      <c r="L254" s="2">
        <f t="shared" si="91"/>
        <v>12</v>
      </c>
      <c r="M254" s="17">
        <f t="shared" si="92"/>
        <v>12</v>
      </c>
      <c r="N254" s="12">
        <f t="shared" si="81"/>
        <v>1.00209824</v>
      </c>
      <c r="O254" s="12">
        <f t="shared" ca="1" si="82"/>
        <v>1.008222674</v>
      </c>
      <c r="P254" s="17">
        <f t="shared" si="93"/>
        <v>0</v>
      </c>
      <c r="Q254" s="14">
        <f t="shared" ca="1" si="83"/>
        <v>8.2226739900000005</v>
      </c>
      <c r="R254" s="20">
        <f t="shared" si="84"/>
        <v>0</v>
      </c>
      <c r="S254" s="14">
        <f t="shared" si="94"/>
        <v>0</v>
      </c>
      <c r="T254" s="4" t="str">
        <f t="shared" si="95"/>
        <v>J=</v>
      </c>
      <c r="U254" s="29">
        <f t="shared" si="96"/>
        <v>44924</v>
      </c>
      <c r="V254" s="3"/>
      <c r="W254" s="3"/>
      <c r="X254" s="107">
        <f>[2]Plan1!$A324</f>
        <v>46637</v>
      </c>
      <c r="Y254" s="108" t="str">
        <f>[2]Plan1!$C324</f>
        <v>Independência do Brasil</v>
      </c>
      <c r="Z254" s="95"/>
      <c r="AA254" s="1"/>
      <c r="AB254" s="3"/>
      <c r="AC254" s="93"/>
      <c r="AD254" s="93"/>
      <c r="AE254" s="93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9">
        <f t="shared" si="97"/>
        <v>44911</v>
      </c>
      <c r="B255" s="90">
        <f t="shared" ca="1" si="98"/>
        <v>1008.91094699</v>
      </c>
      <c r="C255" s="14">
        <f t="shared" si="85"/>
        <v>1000</v>
      </c>
      <c r="D255" s="63">
        <f t="shared" si="86"/>
        <v>44908</v>
      </c>
      <c r="E255" s="61">
        <f ca="1">IF(D255&lt;$B$1,VLOOKUP(D255,[1]DI!$A$4:$B$15000,2,FALSE),0)</f>
        <v>0.13650000000000001</v>
      </c>
      <c r="F255" s="14">
        <f t="shared" ca="1" si="87"/>
        <v>1.00050788</v>
      </c>
      <c r="G255" s="92">
        <f t="shared" ca="1" si="100"/>
        <v>1.11827759796302</v>
      </c>
      <c r="H255" s="92">
        <f t="shared" ca="1" si="88"/>
        <v>1.1109204197263201</v>
      </c>
      <c r="I255" s="14">
        <f t="shared" ca="1" si="99"/>
        <v>1.0066226</v>
      </c>
      <c r="J255" s="13">
        <f t="shared" si="89"/>
        <v>4.4999999999999998E-2</v>
      </c>
      <c r="K255" s="29">
        <f t="shared" si="90"/>
        <v>44894</v>
      </c>
      <c r="L255" s="2">
        <f t="shared" si="91"/>
        <v>13</v>
      </c>
      <c r="M255" s="17">
        <f t="shared" si="92"/>
        <v>13</v>
      </c>
      <c r="N255" s="12">
        <f t="shared" si="81"/>
        <v>1.0022732919999999</v>
      </c>
      <c r="O255" s="12">
        <f t="shared" ca="1" si="82"/>
        <v>1.0089109469999999</v>
      </c>
      <c r="P255" s="17">
        <f t="shared" si="93"/>
        <v>0</v>
      </c>
      <c r="Q255" s="14">
        <f t="shared" ca="1" si="83"/>
        <v>8.9109469899999993</v>
      </c>
      <c r="R255" s="20">
        <f t="shared" si="84"/>
        <v>0</v>
      </c>
      <c r="S255" s="14">
        <f t="shared" si="94"/>
        <v>0</v>
      </c>
      <c r="T255" s="4" t="str">
        <f t="shared" si="95"/>
        <v>J=</v>
      </c>
      <c r="U255" s="29">
        <f t="shared" si="96"/>
        <v>44924</v>
      </c>
      <c r="V255" s="3"/>
      <c r="W255" s="3"/>
      <c r="X255" s="107">
        <f>[2]Plan1!$A325</f>
        <v>46672</v>
      </c>
      <c r="Y255" s="108" t="str">
        <f>[2]Plan1!$C325</f>
        <v>Nossa Sr.a Aparecida - Padroeira do Brasil</v>
      </c>
      <c r="Z255" s="95"/>
      <c r="AA255" s="1"/>
      <c r="AB255" s="3"/>
      <c r="AC255" s="93"/>
      <c r="AD255" s="93"/>
      <c r="AE255" s="93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9">
        <f t="shared" si="97"/>
        <v>44914</v>
      </c>
      <c r="B256" s="90">
        <f t="shared" ca="1" si="98"/>
        <v>1009.599681</v>
      </c>
      <c r="C256" s="14">
        <f t="shared" si="85"/>
        <v>1000</v>
      </c>
      <c r="D256" s="63">
        <f t="shared" si="86"/>
        <v>44909</v>
      </c>
      <c r="E256" s="61">
        <f ca="1">IF(D256&lt;$B$1,VLOOKUP(D256,[1]DI!$A$4:$B$15000,2,FALSE),0)</f>
        <v>0.13650000000000001</v>
      </c>
      <c r="F256" s="14">
        <f t="shared" ca="1" si="87"/>
        <v>1.00050788</v>
      </c>
      <c r="G256" s="92">
        <f t="shared" ca="1" si="100"/>
        <v>1.11884554878947</v>
      </c>
      <c r="H256" s="92">
        <f t="shared" ca="1" si="88"/>
        <v>1.1109204197263201</v>
      </c>
      <c r="I256" s="14">
        <f t="shared" ca="1" si="99"/>
        <v>1.0071338400000001</v>
      </c>
      <c r="J256" s="13">
        <f t="shared" si="89"/>
        <v>4.4999999999999998E-2</v>
      </c>
      <c r="K256" s="29">
        <f t="shared" si="90"/>
        <v>44894</v>
      </c>
      <c r="L256" s="2">
        <f t="shared" si="91"/>
        <v>14</v>
      </c>
      <c r="M256" s="17">
        <f t="shared" si="92"/>
        <v>14</v>
      </c>
      <c r="N256" s="12">
        <f t="shared" si="81"/>
        <v>1.0024483749999999</v>
      </c>
      <c r="O256" s="12">
        <f t="shared" ca="1" si="82"/>
        <v>1.0095996810000001</v>
      </c>
      <c r="P256" s="17">
        <f t="shared" si="93"/>
        <v>0</v>
      </c>
      <c r="Q256" s="14">
        <f t="shared" ca="1" si="83"/>
        <v>9.5996810000000004</v>
      </c>
      <c r="R256" s="20">
        <f t="shared" si="84"/>
        <v>0</v>
      </c>
      <c r="S256" s="14">
        <f t="shared" si="94"/>
        <v>0</v>
      </c>
      <c r="T256" s="4" t="str">
        <f t="shared" si="95"/>
        <v>J=</v>
      </c>
      <c r="U256" s="29">
        <f t="shared" si="96"/>
        <v>44924</v>
      </c>
      <c r="V256" s="3"/>
      <c r="W256" s="3"/>
      <c r="X256" s="107">
        <f>[2]Plan1!$A326</f>
        <v>46693</v>
      </c>
      <c r="Y256" s="108" t="str">
        <f>[2]Plan1!$C326</f>
        <v>Finados</v>
      </c>
      <c r="Z256" s="95"/>
      <c r="AA256" s="1"/>
      <c r="AB256" s="3"/>
      <c r="AC256" s="93"/>
      <c r="AD256" s="93"/>
      <c r="AE256" s="93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9">
        <f t="shared" si="97"/>
        <v>44915</v>
      </c>
      <c r="B257" s="90">
        <f t="shared" ca="1" si="98"/>
        <v>1010.2888850000001</v>
      </c>
      <c r="C257" s="14">
        <f t="shared" si="85"/>
        <v>1000</v>
      </c>
      <c r="D257" s="63">
        <f t="shared" si="86"/>
        <v>44910</v>
      </c>
      <c r="E257" s="61">
        <f ca="1">IF(D257&lt;$B$1,VLOOKUP(D257,[1]DI!$A$4:$B$15000,2,FALSE),0)</f>
        <v>0.13650000000000001</v>
      </c>
      <c r="F257" s="14">
        <f t="shared" ca="1" si="87"/>
        <v>1.00050788</v>
      </c>
      <c r="G257" s="92">
        <f t="shared" ca="1" si="100"/>
        <v>1.11941378806679</v>
      </c>
      <c r="H257" s="92">
        <f t="shared" ca="1" si="88"/>
        <v>1.1109204197263201</v>
      </c>
      <c r="I257" s="14">
        <f t="shared" ca="1" si="99"/>
        <v>1.0076453400000001</v>
      </c>
      <c r="J257" s="13">
        <f t="shared" si="89"/>
        <v>4.4999999999999998E-2</v>
      </c>
      <c r="K257" s="29">
        <f t="shared" si="90"/>
        <v>44894</v>
      </c>
      <c r="L257" s="2">
        <f t="shared" si="91"/>
        <v>15</v>
      </c>
      <c r="M257" s="17">
        <f t="shared" si="92"/>
        <v>15</v>
      </c>
      <c r="N257" s="12">
        <f t="shared" si="81"/>
        <v>1.002623488</v>
      </c>
      <c r="O257" s="12">
        <f t="shared" ca="1" si="82"/>
        <v>1.010288885</v>
      </c>
      <c r="P257" s="17">
        <f t="shared" si="93"/>
        <v>0</v>
      </c>
      <c r="Q257" s="14">
        <f t="shared" ca="1" si="83"/>
        <v>10.288885000000001</v>
      </c>
      <c r="R257" s="20">
        <f t="shared" si="84"/>
        <v>0</v>
      </c>
      <c r="S257" s="14">
        <f t="shared" si="94"/>
        <v>0</v>
      </c>
      <c r="T257" s="4" t="str">
        <f t="shared" si="95"/>
        <v>J=</v>
      </c>
      <c r="U257" s="29">
        <f t="shared" si="96"/>
        <v>44924</v>
      </c>
      <c r="V257" s="3"/>
      <c r="W257" s="3"/>
      <c r="X257" s="107">
        <f>[2]Plan1!$A327</f>
        <v>46706</v>
      </c>
      <c r="Y257" s="108" t="str">
        <f>[2]Plan1!$C327</f>
        <v>Proclamação da República</v>
      </c>
      <c r="Z257" s="95"/>
      <c r="AA257" s="1"/>
      <c r="AB257" s="3"/>
      <c r="AC257" s="93"/>
      <c r="AD257" s="93"/>
      <c r="AE257" s="93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9">
        <f t="shared" si="97"/>
        <v>44916</v>
      </c>
      <c r="B258" s="90">
        <f t="shared" ca="1" si="98"/>
        <v>1010.978571</v>
      </c>
      <c r="C258" s="14">
        <f t="shared" si="85"/>
        <v>1000</v>
      </c>
      <c r="D258" s="63">
        <f t="shared" si="86"/>
        <v>44911</v>
      </c>
      <c r="E258" s="61">
        <f ca="1">IF(D258&lt;$B$1,VLOOKUP(D258,[1]DI!$A$4:$B$15000,2,FALSE),0)</f>
        <v>0.13650000000000001</v>
      </c>
      <c r="F258" s="14">
        <f t="shared" ca="1" si="87"/>
        <v>1.00050788</v>
      </c>
      <c r="G258" s="92">
        <f t="shared" ca="1" si="100"/>
        <v>1.1199823159414699</v>
      </c>
      <c r="H258" s="92">
        <f t="shared" ca="1" si="88"/>
        <v>1.1109204197263201</v>
      </c>
      <c r="I258" s="14">
        <f t="shared" ca="1" si="99"/>
        <v>1.00815711</v>
      </c>
      <c r="J258" s="13">
        <f t="shared" si="89"/>
        <v>4.4999999999999998E-2</v>
      </c>
      <c r="K258" s="29">
        <f t="shared" si="90"/>
        <v>44894</v>
      </c>
      <c r="L258" s="2">
        <f t="shared" si="91"/>
        <v>16</v>
      </c>
      <c r="M258" s="17">
        <f t="shared" si="92"/>
        <v>16</v>
      </c>
      <c r="N258" s="12">
        <f t="shared" si="81"/>
        <v>1.002798632</v>
      </c>
      <c r="O258" s="12">
        <f t="shared" ca="1" si="82"/>
        <v>1.0109785710000001</v>
      </c>
      <c r="P258" s="17">
        <f t="shared" si="93"/>
        <v>0</v>
      </c>
      <c r="Q258" s="14">
        <f t="shared" ca="1" si="83"/>
        <v>10.978571000000001</v>
      </c>
      <c r="R258" s="20">
        <f t="shared" si="84"/>
        <v>0</v>
      </c>
      <c r="S258" s="14">
        <f t="shared" si="94"/>
        <v>0</v>
      </c>
      <c r="T258" s="4" t="str">
        <f t="shared" si="95"/>
        <v>J=</v>
      </c>
      <c r="U258" s="29">
        <f t="shared" si="96"/>
        <v>44924</v>
      </c>
      <c r="V258" s="3"/>
      <c r="W258" s="3"/>
      <c r="X258" s="107">
        <f>[2]Plan1!$A328</f>
        <v>46711</v>
      </c>
      <c r="Y258" s="108" t="str">
        <f>[2]Plan1!$C328</f>
        <v>Dia Nacional de Zumbi e da Consciência Negra</v>
      </c>
      <c r="Z258" s="95"/>
      <c r="AA258" s="1"/>
      <c r="AB258" s="3"/>
      <c r="AC258" s="93"/>
      <c r="AD258" s="93"/>
      <c r="AE258" s="93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9">
        <f t="shared" si="97"/>
        <v>44917</v>
      </c>
      <c r="B259" s="90">
        <f t="shared" ca="1" si="98"/>
        <v>1011.668716</v>
      </c>
      <c r="C259" s="14">
        <f t="shared" si="85"/>
        <v>1000</v>
      </c>
      <c r="D259" s="63">
        <f t="shared" si="86"/>
        <v>44914</v>
      </c>
      <c r="E259" s="61">
        <f ca="1">IF(D259&lt;$B$1,VLOOKUP(D259,[1]DI!$A$4:$B$15000,2,FALSE),0)</f>
        <v>0.13650000000000001</v>
      </c>
      <c r="F259" s="14">
        <f t="shared" ca="1" si="87"/>
        <v>1.00050788</v>
      </c>
      <c r="G259" s="92">
        <f t="shared" ca="1" si="100"/>
        <v>1.1205511325600901</v>
      </c>
      <c r="H259" s="92">
        <f t="shared" ca="1" si="88"/>
        <v>1.1109204197263201</v>
      </c>
      <c r="I259" s="14">
        <f t="shared" ca="1" si="99"/>
        <v>1.0086691299999999</v>
      </c>
      <c r="J259" s="13">
        <f t="shared" si="89"/>
        <v>4.4999999999999998E-2</v>
      </c>
      <c r="K259" s="29">
        <f t="shared" si="90"/>
        <v>44894</v>
      </c>
      <c r="L259" s="2">
        <f t="shared" si="91"/>
        <v>17</v>
      </c>
      <c r="M259" s="17">
        <f t="shared" si="92"/>
        <v>17</v>
      </c>
      <c r="N259" s="12">
        <f t="shared" si="81"/>
        <v>1.002973806</v>
      </c>
      <c r="O259" s="12">
        <f t="shared" ca="1" si="82"/>
        <v>1.011668716</v>
      </c>
      <c r="P259" s="17">
        <f t="shared" si="93"/>
        <v>0</v>
      </c>
      <c r="Q259" s="14">
        <f t="shared" ca="1" si="83"/>
        <v>11.668716</v>
      </c>
      <c r="R259" s="20">
        <f t="shared" si="84"/>
        <v>0</v>
      </c>
      <c r="S259" s="14">
        <f t="shared" si="94"/>
        <v>0</v>
      </c>
      <c r="T259" s="4" t="str">
        <f t="shared" si="95"/>
        <v>J=</v>
      </c>
      <c r="U259" s="29">
        <f t="shared" si="96"/>
        <v>44924</v>
      </c>
      <c r="V259" s="3"/>
      <c r="W259" s="3"/>
      <c r="X259" s="107">
        <f>[2]Plan1!$A329</f>
        <v>46746</v>
      </c>
      <c r="Y259" s="108" t="str">
        <f>[2]Plan1!$C329</f>
        <v>Natal</v>
      </c>
      <c r="Z259" s="95"/>
      <c r="AA259" s="1"/>
      <c r="AB259" s="3"/>
      <c r="AC259" s="93"/>
      <c r="AD259" s="93"/>
      <c r="AE259" s="93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9">
        <f t="shared" si="97"/>
        <v>44918</v>
      </c>
      <c r="B260" s="90">
        <f t="shared" ca="1" si="98"/>
        <v>1012.359333</v>
      </c>
      <c r="C260" s="14">
        <f t="shared" si="85"/>
        <v>1000</v>
      </c>
      <c r="D260" s="63">
        <f t="shared" si="86"/>
        <v>44915</v>
      </c>
      <c r="E260" s="61">
        <f ca="1">IF(D260&lt;$B$1,VLOOKUP(D260,[1]DI!$A$4:$B$15000,2,FALSE),0)</f>
        <v>0.13650000000000001</v>
      </c>
      <c r="F260" s="14">
        <f t="shared" ca="1" si="87"/>
        <v>1.00050788</v>
      </c>
      <c r="G260" s="92">
        <f t="shared" ca="1" si="100"/>
        <v>1.12112023806929</v>
      </c>
      <c r="H260" s="92">
        <f t="shared" ca="1" si="88"/>
        <v>1.1109204197263201</v>
      </c>
      <c r="I260" s="14">
        <f t="shared" ca="1" si="99"/>
        <v>1.0091814100000001</v>
      </c>
      <c r="J260" s="13">
        <f t="shared" si="89"/>
        <v>4.4999999999999998E-2</v>
      </c>
      <c r="K260" s="29">
        <f t="shared" si="90"/>
        <v>44894</v>
      </c>
      <c r="L260" s="2">
        <f t="shared" si="91"/>
        <v>18</v>
      </c>
      <c r="M260" s="17">
        <f t="shared" si="92"/>
        <v>18</v>
      </c>
      <c r="N260" s="12">
        <f t="shared" si="81"/>
        <v>1.0031490110000001</v>
      </c>
      <c r="O260" s="12">
        <f t="shared" ca="1" si="82"/>
        <v>1.012359333</v>
      </c>
      <c r="P260" s="17">
        <f t="shared" si="93"/>
        <v>0</v>
      </c>
      <c r="Q260" s="14">
        <f t="shared" ca="1" si="83"/>
        <v>12.359332999999999</v>
      </c>
      <c r="R260" s="20">
        <f t="shared" si="84"/>
        <v>0</v>
      </c>
      <c r="S260" s="14">
        <f t="shared" si="94"/>
        <v>0</v>
      </c>
      <c r="T260" s="4" t="str">
        <f t="shared" si="95"/>
        <v>J=</v>
      </c>
      <c r="U260" s="29">
        <f t="shared" si="96"/>
        <v>44924</v>
      </c>
      <c r="V260" s="3"/>
      <c r="W260" s="3"/>
      <c r="X260" s="107">
        <f>[2]Plan1!$A330</f>
        <v>46753</v>
      </c>
      <c r="Y260" s="108" t="str">
        <f>[2]Plan1!$C330</f>
        <v>Confraternização Universal</v>
      </c>
      <c r="Z260" s="95"/>
      <c r="AA260" s="1"/>
      <c r="AB260" s="3"/>
      <c r="AC260" s="93"/>
      <c r="AD260" s="93"/>
      <c r="AE260" s="93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9">
        <f t="shared" si="97"/>
        <v>44921</v>
      </c>
      <c r="B261" s="90">
        <f t="shared" ca="1" si="98"/>
        <v>1013.050432</v>
      </c>
      <c r="C261" s="14">
        <f t="shared" si="85"/>
        <v>1000</v>
      </c>
      <c r="D261" s="63">
        <f t="shared" si="86"/>
        <v>44916</v>
      </c>
      <c r="E261" s="61">
        <f ca="1">IF(D261&lt;$B$1,VLOOKUP(D261,[1]DI!$A$4:$B$15000,2,FALSE),0)</f>
        <v>0.13650000000000001</v>
      </c>
      <c r="F261" s="14">
        <f t="shared" ca="1" si="87"/>
        <v>1.00050788</v>
      </c>
      <c r="G261" s="92">
        <f t="shared" ca="1" si="100"/>
        <v>1.1216896326157999</v>
      </c>
      <c r="H261" s="92">
        <f t="shared" ca="1" si="88"/>
        <v>1.1109204197263201</v>
      </c>
      <c r="I261" s="14">
        <f t="shared" ca="1" si="99"/>
        <v>1.0096939599999999</v>
      </c>
      <c r="J261" s="13">
        <f t="shared" si="89"/>
        <v>4.4999999999999998E-2</v>
      </c>
      <c r="K261" s="29">
        <f t="shared" si="90"/>
        <v>44894</v>
      </c>
      <c r="L261" s="2">
        <f t="shared" si="91"/>
        <v>19</v>
      </c>
      <c r="M261" s="17">
        <f t="shared" si="92"/>
        <v>19</v>
      </c>
      <c r="N261" s="12">
        <f t="shared" si="81"/>
        <v>1.0033242469999999</v>
      </c>
      <c r="O261" s="12">
        <f t="shared" ca="1" si="82"/>
        <v>1.013050432</v>
      </c>
      <c r="P261" s="17">
        <f t="shared" si="93"/>
        <v>0</v>
      </c>
      <c r="Q261" s="14">
        <f t="shared" ca="1" si="83"/>
        <v>13.050432000000001</v>
      </c>
      <c r="R261" s="20">
        <f t="shared" si="84"/>
        <v>0</v>
      </c>
      <c r="S261" s="14">
        <f t="shared" si="94"/>
        <v>0</v>
      </c>
      <c r="T261" s="4" t="str">
        <f t="shared" si="95"/>
        <v>J=</v>
      </c>
      <c r="U261" s="29">
        <f t="shared" si="96"/>
        <v>44924</v>
      </c>
      <c r="V261" s="3"/>
      <c r="W261" s="3"/>
      <c r="X261" s="107">
        <f>[2]Plan1!$A331</f>
        <v>46811</v>
      </c>
      <c r="Y261" s="108" t="str">
        <f>[2]Plan1!$C331</f>
        <v>Carnaval</v>
      </c>
      <c r="Z261" s="95"/>
      <c r="AA261" s="1"/>
      <c r="AB261" s="3"/>
      <c r="AC261" s="93"/>
      <c r="AD261" s="93"/>
      <c r="AE261" s="93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9">
        <f t="shared" si="97"/>
        <v>44922</v>
      </c>
      <c r="B262" s="90">
        <f t="shared" ref="B262:B325" ca="1" si="101">IF(A262&lt;=TODAY(),C262+Q262,IF(AND(A262&gt;TODAY(),A262&lt;=$B$1),IF(VLOOKUP(TODAY(),$A$10:$E$5000,4,FALSE)=0,"n.d",C262+Q262),"n.d"))</f>
        <v>1013.74199199</v>
      </c>
      <c r="C262" s="14">
        <f t="shared" ref="C262:C325" si="102">(C261-S261)</f>
        <v>1000</v>
      </c>
      <c r="D262" s="63">
        <f t="shared" si="86"/>
        <v>44917</v>
      </c>
      <c r="E262" s="61">
        <f ca="1">IF(D262&lt;$B$1,VLOOKUP(D262,[1]DI!$A$4:$B$15000,2,FALSE),0)</f>
        <v>0.13650000000000001</v>
      </c>
      <c r="F262" s="14">
        <f t="shared" ref="F262:F325" ca="1" si="103">ROUND(1+ROUND(((1+E262)^(1/252))-1,8),16)</f>
        <v>1.00050788</v>
      </c>
      <c r="G262" s="92">
        <f t="shared" ref="G262:G325" ca="1" si="104">ROUND(F261*G261,16)</f>
        <v>1.1222593163464101</v>
      </c>
      <c r="H262" s="92">
        <f t="shared" ref="H262:H325" ca="1" si="105">IF(P261&gt;0,G261,H261)</f>
        <v>1.1109204197263201</v>
      </c>
      <c r="I262" s="14">
        <f t="shared" ref="I262:I325" ca="1" si="106">ROUND(G262/H262,8)</f>
        <v>1.01020676</v>
      </c>
      <c r="J262" s="13">
        <f t="shared" si="89"/>
        <v>4.4999999999999998E-2</v>
      </c>
      <c r="K262" s="29">
        <f t="shared" ref="K262:K325" si="107">IF(P261&gt;0,VLOOKUP(P261,X$12:AH$150,2),K261)</f>
        <v>44894</v>
      </c>
      <c r="L262" s="2">
        <f t="shared" ref="L262:L325" si="108">IF(A262&gt;K262,IF(NETWORKDAYS(K262,A262,$X$160:$X$544)-1=0,1,NETWORKDAYS(K262,A262,$X$160:$X$544)-1),0)</f>
        <v>20</v>
      </c>
      <c r="M262" s="17">
        <f t="shared" ref="M262:M325" si="109">IF(AND(L262=1,L261=1),1,IF(L262&gt;0,IF(L262=L261,L262+1,L262),0))</f>
        <v>20</v>
      </c>
      <c r="N262" s="12">
        <f t="shared" ref="N262:N325" si="110">ROUND((J262+1)^(M262/252),9)</f>
        <v>1.003499513</v>
      </c>
      <c r="O262" s="12">
        <f t="shared" ref="O262:O325" ca="1" si="111">ROUND(I262*N262,9)</f>
        <v>1.0137419919999999</v>
      </c>
      <c r="P262" s="17">
        <f t="shared" ref="P262:P325" si="112">IF(VLOOKUP(A262,Y$12:AF$150,8)=VLOOKUP(A261,Y$12:AF$150,8),0,VLOOKUP(A262,Y$12:AF$150,8))</f>
        <v>0</v>
      </c>
      <c r="Q262" s="14">
        <f t="shared" ref="Q262:Q325" ca="1" si="113">TRUNC(((O262-1)*C262),8)</f>
        <v>13.741991990000001</v>
      </c>
      <c r="R262" s="20">
        <f t="shared" si="84"/>
        <v>0</v>
      </c>
      <c r="S262" s="14">
        <f t="shared" ref="S262:S325" si="114">IF(R262&gt;0,TRUNC(R262*C262,8),0)</f>
        <v>0</v>
      </c>
      <c r="T262" s="4" t="str">
        <f t="shared" ref="T262:T325" si="115">IF(P261&gt;0,VLOOKUP(P261,X$12:AH$150,10),T261)</f>
        <v>J=</v>
      </c>
      <c r="U262" s="29">
        <f t="shared" ref="U262:U325" si="116">IF(P261&gt;0,VLOOKUP(P261,X$12:AH$150,11),U261)</f>
        <v>44924</v>
      </c>
      <c r="V262" s="3"/>
      <c r="W262" s="3"/>
      <c r="X262" s="107">
        <f>[2]Plan1!$A332</f>
        <v>46812</v>
      </c>
      <c r="Y262" s="108" t="str">
        <f>[2]Plan1!$C332</f>
        <v>Carnaval</v>
      </c>
      <c r="Z262" s="95"/>
      <c r="AA262" s="1"/>
      <c r="AB262" s="3"/>
      <c r="AC262" s="93"/>
      <c r="AD262" s="93"/>
      <c r="AE262" s="93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9">
        <f t="shared" si="97"/>
        <v>44923</v>
      </c>
      <c r="B263" s="90">
        <f t="shared" ca="1" si="101"/>
        <v>1014.434022</v>
      </c>
      <c r="C263" s="14">
        <f t="shared" si="102"/>
        <v>1000</v>
      </c>
      <c r="D263" s="63">
        <f t="shared" si="86"/>
        <v>44918</v>
      </c>
      <c r="E263" s="61">
        <f ca="1">IF(D263&lt;$B$1,VLOOKUP(D263,[1]DI!$A$4:$B$15000,2,FALSE),0)</f>
        <v>0.13650000000000001</v>
      </c>
      <c r="F263" s="14">
        <f t="shared" ca="1" si="103"/>
        <v>1.00050788</v>
      </c>
      <c r="G263" s="92">
        <f t="shared" ca="1" si="104"/>
        <v>1.1228292894080001</v>
      </c>
      <c r="H263" s="92">
        <f t="shared" ca="1" si="105"/>
        <v>1.1109204197263201</v>
      </c>
      <c r="I263" s="14">
        <f t="shared" ca="1" si="106"/>
        <v>1.01071982</v>
      </c>
      <c r="J263" s="13">
        <f t="shared" si="89"/>
        <v>4.4999999999999998E-2</v>
      </c>
      <c r="K263" s="29">
        <f t="shared" si="107"/>
        <v>44894</v>
      </c>
      <c r="L263" s="2">
        <f t="shared" si="108"/>
        <v>21</v>
      </c>
      <c r="M263" s="17">
        <f t="shared" si="109"/>
        <v>21</v>
      </c>
      <c r="N263" s="12">
        <f t="shared" si="110"/>
        <v>1.0036748090000001</v>
      </c>
      <c r="O263" s="12">
        <f t="shared" ca="1" si="111"/>
        <v>1.0144340220000001</v>
      </c>
      <c r="P263" s="17">
        <f t="shared" si="112"/>
        <v>0</v>
      </c>
      <c r="Q263" s="14">
        <f t="shared" ca="1" si="113"/>
        <v>14.434022000000001</v>
      </c>
      <c r="R263" s="20">
        <f t="shared" si="84"/>
        <v>0</v>
      </c>
      <c r="S263" s="14">
        <f t="shared" si="114"/>
        <v>0</v>
      </c>
      <c r="T263" s="4" t="str">
        <f t="shared" si="115"/>
        <v>J=</v>
      </c>
      <c r="U263" s="29">
        <f t="shared" si="116"/>
        <v>44924</v>
      </c>
      <c r="V263" s="3"/>
      <c r="W263" s="3"/>
      <c r="X263" s="107">
        <f>[2]Plan1!$A333</f>
        <v>46857</v>
      </c>
      <c r="Y263" s="108" t="str">
        <f>[2]Plan1!$C333</f>
        <v>Paixão de Cristo</v>
      </c>
      <c r="Z263" s="95"/>
      <c r="AA263" s="1"/>
      <c r="AB263" s="3"/>
      <c r="AC263" s="93"/>
      <c r="AD263" s="93"/>
      <c r="AE263" s="93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9">
        <f t="shared" si="97"/>
        <v>44924</v>
      </c>
      <c r="B264" s="90">
        <f t="shared" ca="1" si="101"/>
        <v>1015.12653599</v>
      </c>
      <c r="C264" s="14">
        <f t="shared" si="102"/>
        <v>1000</v>
      </c>
      <c r="D264" s="63">
        <f t="shared" si="86"/>
        <v>44921</v>
      </c>
      <c r="E264" s="61">
        <f ca="1">IF(D264&lt;$B$1,VLOOKUP(D264,[1]DI!$A$4:$B$15000,2,FALSE),0)</f>
        <v>0.13650000000000001</v>
      </c>
      <c r="F264" s="14">
        <f t="shared" ca="1" si="103"/>
        <v>1.00050788</v>
      </c>
      <c r="G264" s="92">
        <f t="shared" ca="1" si="104"/>
        <v>1.1233995519475</v>
      </c>
      <c r="H264" s="92">
        <f t="shared" ca="1" si="105"/>
        <v>1.1109204197263201</v>
      </c>
      <c r="I264" s="14">
        <f t="shared" ca="1" si="106"/>
        <v>1.01123315</v>
      </c>
      <c r="J264" s="13">
        <f t="shared" si="89"/>
        <v>4.4999999999999998E-2</v>
      </c>
      <c r="K264" s="29">
        <f t="shared" si="107"/>
        <v>44894</v>
      </c>
      <c r="L264" s="2">
        <f t="shared" si="108"/>
        <v>22</v>
      </c>
      <c r="M264" s="17">
        <f t="shared" si="109"/>
        <v>22</v>
      </c>
      <c r="N264" s="12">
        <f t="shared" si="110"/>
        <v>1.0038501369999999</v>
      </c>
      <c r="O264" s="12">
        <f t="shared" ca="1" si="111"/>
        <v>1.0151265359999999</v>
      </c>
      <c r="P264" s="17">
        <f t="shared" si="112"/>
        <v>12</v>
      </c>
      <c r="Q264" s="14">
        <f t="shared" ca="1" si="113"/>
        <v>15.126535990000001</v>
      </c>
      <c r="R264" s="20">
        <f t="shared" si="84"/>
        <v>0</v>
      </c>
      <c r="S264" s="14">
        <f t="shared" si="114"/>
        <v>0</v>
      </c>
      <c r="T264" s="4" t="str">
        <f t="shared" si="115"/>
        <v>J=</v>
      </c>
      <c r="U264" s="29">
        <f t="shared" si="116"/>
        <v>44924</v>
      </c>
      <c r="V264" s="3"/>
      <c r="W264" s="3"/>
      <c r="X264" s="107">
        <f>[2]Plan1!$A334</f>
        <v>46864</v>
      </c>
      <c r="Y264" s="108" t="str">
        <f>[2]Plan1!$C334</f>
        <v>Tiradentes</v>
      </c>
      <c r="Z264" s="95"/>
      <c r="AA264" s="1"/>
      <c r="AB264" s="3"/>
      <c r="AC264" s="93"/>
      <c r="AD264" s="93"/>
      <c r="AE264" s="93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9">
        <f t="shared" si="97"/>
        <v>44925</v>
      </c>
      <c r="B265" s="90">
        <f t="shared" ca="1" si="101"/>
        <v>1000.682654</v>
      </c>
      <c r="C265" s="14">
        <f t="shared" si="102"/>
        <v>1000</v>
      </c>
      <c r="D265" s="63">
        <f t="shared" si="86"/>
        <v>44922</v>
      </c>
      <c r="E265" s="61">
        <f ca="1">IF(D265&lt;$B$1,VLOOKUP(D265,[1]DI!$A$4:$B$15000,2,FALSE),0)</f>
        <v>0.13650000000000001</v>
      </c>
      <c r="F265" s="14">
        <f t="shared" ca="1" si="103"/>
        <v>1.00050788</v>
      </c>
      <c r="G265" s="92">
        <f t="shared" ca="1" si="104"/>
        <v>1.1239701041119401</v>
      </c>
      <c r="H265" s="92">
        <f t="shared" ca="1" si="105"/>
        <v>1.1233995519475</v>
      </c>
      <c r="I265" s="14">
        <f t="shared" ca="1" si="106"/>
        <v>1.00050788</v>
      </c>
      <c r="J265" s="13">
        <f t="shared" si="89"/>
        <v>4.4999999999999998E-2</v>
      </c>
      <c r="K265" s="29">
        <f t="shared" si="107"/>
        <v>44924</v>
      </c>
      <c r="L265" s="2">
        <f t="shared" si="108"/>
        <v>1</v>
      </c>
      <c r="M265" s="17">
        <f t="shared" si="109"/>
        <v>1</v>
      </c>
      <c r="N265" s="12">
        <f t="shared" si="110"/>
        <v>1.000174685</v>
      </c>
      <c r="O265" s="12">
        <f t="shared" ca="1" si="111"/>
        <v>1.000682654</v>
      </c>
      <c r="P265" s="17">
        <f t="shared" si="112"/>
        <v>0</v>
      </c>
      <c r="Q265" s="14">
        <f t="shared" ca="1" si="113"/>
        <v>0.68265399999999998</v>
      </c>
      <c r="R265" s="20">
        <f t="shared" si="84"/>
        <v>0</v>
      </c>
      <c r="S265" s="14">
        <f t="shared" si="114"/>
        <v>0</v>
      </c>
      <c r="T265" s="4" t="str">
        <f t="shared" si="115"/>
        <v>J=</v>
      </c>
      <c r="U265" s="29">
        <f t="shared" si="116"/>
        <v>44956</v>
      </c>
      <c r="V265" s="3"/>
      <c r="W265" s="3"/>
      <c r="X265" s="107">
        <f>[2]Plan1!$A335</f>
        <v>46874</v>
      </c>
      <c r="Y265" s="108" t="str">
        <f>[2]Plan1!$C335</f>
        <v>Dia do Trabalho</v>
      </c>
      <c r="Z265" s="95"/>
      <c r="AA265" s="1"/>
      <c r="AB265" s="3"/>
      <c r="AC265" s="93"/>
      <c r="AD265" s="93"/>
      <c r="AE265" s="93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9">
        <f t="shared" si="97"/>
        <v>44928</v>
      </c>
      <c r="B266" s="90">
        <f t="shared" ca="1" si="101"/>
        <v>1001.365776</v>
      </c>
      <c r="C266" s="14">
        <f t="shared" si="102"/>
        <v>1000</v>
      </c>
      <c r="D266" s="63">
        <f t="shared" si="86"/>
        <v>44923</v>
      </c>
      <c r="E266" s="61">
        <f ca="1">IF(D266&lt;$B$1,VLOOKUP(D266,[1]DI!$A$4:$B$15000,2,FALSE),0)</f>
        <v>0.13650000000000001</v>
      </c>
      <c r="F266" s="14">
        <f t="shared" ca="1" si="103"/>
        <v>1.00050788</v>
      </c>
      <c r="G266" s="92">
        <f t="shared" ca="1" si="104"/>
        <v>1.1245409460484199</v>
      </c>
      <c r="H266" s="92">
        <f t="shared" ca="1" si="105"/>
        <v>1.1233995519475</v>
      </c>
      <c r="I266" s="14">
        <f t="shared" ca="1" si="106"/>
        <v>1.00101602</v>
      </c>
      <c r="J266" s="13">
        <f t="shared" si="89"/>
        <v>4.4999999999999998E-2</v>
      </c>
      <c r="K266" s="29">
        <f t="shared" si="107"/>
        <v>44924</v>
      </c>
      <c r="L266" s="2">
        <f t="shared" si="108"/>
        <v>2</v>
      </c>
      <c r="M266" s="17">
        <f t="shared" si="109"/>
        <v>2</v>
      </c>
      <c r="N266" s="12">
        <f t="shared" si="110"/>
        <v>1.000349401</v>
      </c>
      <c r="O266" s="12">
        <f t="shared" ca="1" si="111"/>
        <v>1.0013657760000001</v>
      </c>
      <c r="P266" s="17">
        <f t="shared" si="112"/>
        <v>0</v>
      </c>
      <c r="Q266" s="14">
        <f t="shared" ca="1" si="113"/>
        <v>1.3657760000000001</v>
      </c>
      <c r="R266" s="20">
        <f t="shared" si="84"/>
        <v>0</v>
      </c>
      <c r="S266" s="14">
        <f t="shared" si="114"/>
        <v>0</v>
      </c>
      <c r="T266" s="4" t="str">
        <f t="shared" si="115"/>
        <v>J=</v>
      </c>
      <c r="U266" s="29">
        <f t="shared" si="116"/>
        <v>44956</v>
      </c>
      <c r="V266" s="3"/>
      <c r="W266" s="3"/>
      <c r="X266" s="107">
        <f>[2]Plan1!$A336</f>
        <v>46919</v>
      </c>
      <c r="Y266" s="108" t="str">
        <f>[2]Plan1!$C336</f>
        <v>Corpus Christi</v>
      </c>
      <c r="Z266" s="95"/>
      <c r="AA266" s="1"/>
      <c r="AB266" s="3"/>
      <c r="AC266" s="93"/>
      <c r="AD266" s="93"/>
      <c r="AE266" s="93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9">
        <f t="shared" si="97"/>
        <v>44929</v>
      </c>
      <c r="B267" s="90">
        <f t="shared" ca="1" si="101"/>
        <v>1002.04935699</v>
      </c>
      <c r="C267" s="14">
        <f t="shared" si="102"/>
        <v>1000</v>
      </c>
      <c r="D267" s="63">
        <f t="shared" si="86"/>
        <v>44924</v>
      </c>
      <c r="E267" s="61">
        <f ca="1">IF(D267&lt;$B$1,VLOOKUP(D267,[1]DI!$A$4:$B$15000,2,FALSE),0)</f>
        <v>0.13650000000000001</v>
      </c>
      <c r="F267" s="14">
        <f t="shared" ca="1" si="103"/>
        <v>1.00050788</v>
      </c>
      <c r="G267" s="92">
        <f t="shared" ca="1" si="104"/>
        <v>1.1251120779040999</v>
      </c>
      <c r="H267" s="92">
        <f t="shared" ca="1" si="105"/>
        <v>1.1233995519475</v>
      </c>
      <c r="I267" s="14">
        <f t="shared" ca="1" si="106"/>
        <v>1.00152441</v>
      </c>
      <c r="J267" s="13">
        <f t="shared" si="89"/>
        <v>4.4999999999999998E-2</v>
      </c>
      <c r="K267" s="29">
        <f t="shared" si="107"/>
        <v>44924</v>
      </c>
      <c r="L267" s="2">
        <f t="shared" si="108"/>
        <v>3</v>
      </c>
      <c r="M267" s="17">
        <f t="shared" si="109"/>
        <v>3</v>
      </c>
      <c r="N267" s="12">
        <f t="shared" si="110"/>
        <v>1.000524148</v>
      </c>
      <c r="O267" s="12">
        <f t="shared" ca="1" si="111"/>
        <v>1.002049357</v>
      </c>
      <c r="P267" s="17">
        <f t="shared" si="112"/>
        <v>0</v>
      </c>
      <c r="Q267" s="14">
        <f t="shared" ca="1" si="113"/>
        <v>2.0493569900000002</v>
      </c>
      <c r="R267" s="20">
        <f t="shared" si="84"/>
        <v>0</v>
      </c>
      <c r="S267" s="14">
        <f t="shared" si="114"/>
        <v>0</v>
      </c>
      <c r="T267" s="4" t="str">
        <f t="shared" si="115"/>
        <v>J=</v>
      </c>
      <c r="U267" s="29">
        <f t="shared" si="116"/>
        <v>44956</v>
      </c>
      <c r="V267" s="3"/>
      <c r="W267" s="3"/>
      <c r="X267" s="107">
        <f>[2]Plan1!$A337</f>
        <v>47003</v>
      </c>
      <c r="Y267" s="108" t="str">
        <f>[2]Plan1!$C337</f>
        <v>Independência do Brasil</v>
      </c>
      <c r="Z267" s="95"/>
      <c r="AA267" s="1"/>
      <c r="AB267" s="3"/>
      <c r="AC267" s="93"/>
      <c r="AD267" s="93"/>
      <c r="AE267" s="93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9">
        <f t="shared" si="97"/>
        <v>44930</v>
      </c>
      <c r="B268" s="90">
        <f t="shared" ca="1" si="101"/>
        <v>1002.733416</v>
      </c>
      <c r="C268" s="14">
        <f t="shared" si="102"/>
        <v>1000</v>
      </c>
      <c r="D268" s="63">
        <f t="shared" si="86"/>
        <v>44925</v>
      </c>
      <c r="E268" s="61">
        <f ca="1">IF(D268&lt;$B$1,VLOOKUP(D268,[1]DI!$A$4:$B$15000,2,FALSE),0)</f>
        <v>0.13650000000000001</v>
      </c>
      <c r="F268" s="14">
        <f t="shared" ca="1" si="103"/>
        <v>1.00050788</v>
      </c>
      <c r="G268" s="92">
        <f t="shared" ca="1" si="104"/>
        <v>1.1256834998262299</v>
      </c>
      <c r="H268" s="92">
        <f t="shared" ca="1" si="105"/>
        <v>1.1233995519475</v>
      </c>
      <c r="I268" s="14">
        <f t="shared" ca="1" si="106"/>
        <v>1.00203307</v>
      </c>
      <c r="J268" s="13">
        <f t="shared" si="89"/>
        <v>4.4999999999999998E-2</v>
      </c>
      <c r="K268" s="29">
        <f t="shared" si="107"/>
        <v>44924</v>
      </c>
      <c r="L268" s="2">
        <f t="shared" si="108"/>
        <v>4</v>
      </c>
      <c r="M268" s="17">
        <f t="shared" si="109"/>
        <v>4</v>
      </c>
      <c r="N268" s="12">
        <f t="shared" si="110"/>
        <v>1.000698925</v>
      </c>
      <c r="O268" s="12">
        <f t="shared" ca="1" si="111"/>
        <v>1.0027334160000001</v>
      </c>
      <c r="P268" s="17">
        <f t="shared" si="112"/>
        <v>0</v>
      </c>
      <c r="Q268" s="14">
        <f t="shared" ca="1" si="113"/>
        <v>2.7334160000000001</v>
      </c>
      <c r="R268" s="20">
        <f t="shared" ref="R268:R331" si="117">IF($P268&gt;0,VLOOKUP($P268,$X$12:$AD$150,7),0)</f>
        <v>0</v>
      </c>
      <c r="S268" s="14">
        <f t="shared" si="114"/>
        <v>0</v>
      </c>
      <c r="T268" s="4" t="str">
        <f t="shared" si="115"/>
        <v>J=</v>
      </c>
      <c r="U268" s="29">
        <f t="shared" si="116"/>
        <v>44956</v>
      </c>
      <c r="V268" s="3"/>
      <c r="W268" s="3"/>
      <c r="X268" s="107">
        <f>[2]Plan1!$A338</f>
        <v>47038</v>
      </c>
      <c r="Y268" s="108" t="str">
        <f>[2]Plan1!$C338</f>
        <v>Nossa Sr.a Aparecida - Padroeira do Brasil</v>
      </c>
      <c r="Z268" s="95"/>
      <c r="AA268" s="1"/>
      <c r="AB268" s="3"/>
      <c r="AC268" s="93"/>
      <c r="AD268" s="93"/>
      <c r="AE268" s="93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9">
        <f t="shared" si="97"/>
        <v>44931</v>
      </c>
      <c r="B269" s="90">
        <f t="shared" ca="1" si="101"/>
        <v>1003.4179329900001</v>
      </c>
      <c r="C269" s="14">
        <f t="shared" si="102"/>
        <v>1000</v>
      </c>
      <c r="D269" s="63">
        <f t="shared" ref="D269:D332" si="118">WORKDAY($A269,-3,$X$160:$X$544)</f>
        <v>44928</v>
      </c>
      <c r="E269" s="61">
        <f ca="1">IF(D269&lt;$B$1,VLOOKUP(D269,[1]DI!$A$4:$B$15000,2,FALSE),0)</f>
        <v>0.13650000000000001</v>
      </c>
      <c r="F269" s="14">
        <f t="shared" ca="1" si="103"/>
        <v>1.00050788</v>
      </c>
      <c r="G269" s="92">
        <f t="shared" ca="1" si="104"/>
        <v>1.1262552119621201</v>
      </c>
      <c r="H269" s="92">
        <f t="shared" ca="1" si="105"/>
        <v>1.1233995519475</v>
      </c>
      <c r="I269" s="14">
        <f t="shared" ca="1" si="106"/>
        <v>1.0025419799999999</v>
      </c>
      <c r="J269" s="13">
        <f t="shared" ref="J269:J332" si="119">J268</f>
        <v>4.4999999999999998E-2</v>
      </c>
      <c r="K269" s="29">
        <f t="shared" si="107"/>
        <v>44924</v>
      </c>
      <c r="L269" s="2">
        <f t="shared" si="108"/>
        <v>5</v>
      </c>
      <c r="M269" s="17">
        <f t="shared" si="109"/>
        <v>5</v>
      </c>
      <c r="N269" s="12">
        <f t="shared" si="110"/>
        <v>1.0008737320000001</v>
      </c>
      <c r="O269" s="12">
        <f t="shared" ca="1" si="111"/>
        <v>1.0034179329999999</v>
      </c>
      <c r="P269" s="17">
        <f t="shared" si="112"/>
        <v>0</v>
      </c>
      <c r="Q269" s="14">
        <f t="shared" ca="1" si="113"/>
        <v>3.4179329900000002</v>
      </c>
      <c r="R269" s="20">
        <f t="shared" si="117"/>
        <v>0</v>
      </c>
      <c r="S269" s="14">
        <f t="shared" si="114"/>
        <v>0</v>
      </c>
      <c r="T269" s="4" t="str">
        <f t="shared" si="115"/>
        <v>J=</v>
      </c>
      <c r="U269" s="29">
        <f t="shared" si="116"/>
        <v>44956</v>
      </c>
      <c r="V269" s="3"/>
      <c r="W269" s="3"/>
      <c r="X269" s="107">
        <f>[2]Plan1!$A339</f>
        <v>47059</v>
      </c>
      <c r="Y269" s="108" t="str">
        <f>[2]Plan1!$C339</f>
        <v>Finados</v>
      </c>
      <c r="Z269" s="95"/>
      <c r="AA269" s="1"/>
      <c r="AB269" s="3"/>
      <c r="AC269" s="93"/>
      <c r="AD269" s="93"/>
      <c r="AE269" s="93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9">
        <f t="shared" ref="A270:A333" si="120">WORKDAY($A269,1,$X$166:$X$544)</f>
        <v>44932</v>
      </c>
      <c r="B270" s="90">
        <f t="shared" ca="1" si="101"/>
        <v>1004.10291899</v>
      </c>
      <c r="C270" s="14">
        <f t="shared" si="102"/>
        <v>1000</v>
      </c>
      <c r="D270" s="63">
        <f t="shared" si="118"/>
        <v>44929</v>
      </c>
      <c r="E270" s="61">
        <f ca="1">IF(D270&lt;$B$1,VLOOKUP(D270,[1]DI!$A$4:$B$15000,2,FALSE),0)</f>
        <v>0.13650000000000001</v>
      </c>
      <c r="F270" s="14">
        <f t="shared" ca="1" si="103"/>
        <v>1.00050788</v>
      </c>
      <c r="G270" s="92">
        <f t="shared" ca="1" si="104"/>
        <v>1.12682721445917</v>
      </c>
      <c r="H270" s="92">
        <f t="shared" ca="1" si="105"/>
        <v>1.1233995519475</v>
      </c>
      <c r="I270" s="14">
        <f t="shared" ca="1" si="106"/>
        <v>1.0030511499999999</v>
      </c>
      <c r="J270" s="13">
        <f t="shared" si="119"/>
        <v>4.4999999999999998E-2</v>
      </c>
      <c r="K270" s="29">
        <f t="shared" si="107"/>
        <v>44924</v>
      </c>
      <c r="L270" s="2">
        <f t="shared" si="108"/>
        <v>6</v>
      </c>
      <c r="M270" s="17">
        <f t="shared" si="109"/>
        <v>6</v>
      </c>
      <c r="N270" s="12">
        <f t="shared" si="110"/>
        <v>1.00104857</v>
      </c>
      <c r="O270" s="12">
        <f t="shared" ca="1" si="111"/>
        <v>1.0041029189999999</v>
      </c>
      <c r="P270" s="17">
        <f t="shared" si="112"/>
        <v>0</v>
      </c>
      <c r="Q270" s="14">
        <f t="shared" ca="1" si="113"/>
        <v>4.10291899</v>
      </c>
      <c r="R270" s="20">
        <f t="shared" si="117"/>
        <v>0</v>
      </c>
      <c r="S270" s="14">
        <f t="shared" si="114"/>
        <v>0</v>
      </c>
      <c r="T270" s="4" t="str">
        <f t="shared" si="115"/>
        <v>J=</v>
      </c>
      <c r="U270" s="29">
        <f t="shared" si="116"/>
        <v>44956</v>
      </c>
      <c r="V270" s="3"/>
      <c r="W270" s="3"/>
      <c r="X270" s="107">
        <f>[2]Plan1!$A340</f>
        <v>47072</v>
      </c>
      <c r="Y270" s="108" t="str">
        <f>[2]Plan1!$C340</f>
        <v>Proclamação da República</v>
      </c>
      <c r="Z270" s="95"/>
      <c r="AA270" s="1"/>
      <c r="AB270" s="3"/>
      <c r="AC270" s="93"/>
      <c r="AD270" s="93"/>
      <c r="AE270" s="93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9">
        <f t="shared" si="120"/>
        <v>44935</v>
      </c>
      <c r="B271" s="90">
        <f t="shared" ca="1" si="101"/>
        <v>1004.78837499</v>
      </c>
      <c r="C271" s="14">
        <f t="shared" si="102"/>
        <v>1000</v>
      </c>
      <c r="D271" s="63">
        <f t="shared" si="118"/>
        <v>44930</v>
      </c>
      <c r="E271" s="61">
        <f ca="1">IF(D271&lt;$B$1,VLOOKUP(D271,[1]DI!$A$4:$B$15000,2,FALSE),0)</f>
        <v>0.13650000000000001</v>
      </c>
      <c r="F271" s="14">
        <f t="shared" ca="1" si="103"/>
        <v>1.00050788</v>
      </c>
      <c r="G271" s="92">
        <f t="shared" ca="1" si="104"/>
        <v>1.12739950746485</v>
      </c>
      <c r="H271" s="92">
        <f t="shared" ca="1" si="105"/>
        <v>1.1233995519475</v>
      </c>
      <c r="I271" s="14">
        <f t="shared" ca="1" si="106"/>
        <v>1.00356058</v>
      </c>
      <c r="J271" s="13">
        <f t="shared" si="119"/>
        <v>4.4999999999999998E-2</v>
      </c>
      <c r="K271" s="29">
        <f t="shared" si="107"/>
        <v>44924</v>
      </c>
      <c r="L271" s="2">
        <f t="shared" si="108"/>
        <v>7</v>
      </c>
      <c r="M271" s="17">
        <f t="shared" si="109"/>
        <v>7</v>
      </c>
      <c r="N271" s="12">
        <f t="shared" si="110"/>
        <v>1.0012234390000001</v>
      </c>
      <c r="O271" s="12">
        <f t="shared" ca="1" si="111"/>
        <v>1.004788375</v>
      </c>
      <c r="P271" s="17">
        <f t="shared" si="112"/>
        <v>0</v>
      </c>
      <c r="Q271" s="14">
        <f t="shared" ca="1" si="113"/>
        <v>4.7883749900000003</v>
      </c>
      <c r="R271" s="20">
        <f t="shared" si="117"/>
        <v>0</v>
      </c>
      <c r="S271" s="14">
        <f t="shared" si="114"/>
        <v>0</v>
      </c>
      <c r="T271" s="4" t="str">
        <f t="shared" si="115"/>
        <v>J=</v>
      </c>
      <c r="U271" s="29">
        <f t="shared" si="116"/>
        <v>44956</v>
      </c>
      <c r="V271" s="3"/>
      <c r="W271" s="3"/>
      <c r="X271" s="107">
        <f>[2]Plan1!$A341</f>
        <v>47077</v>
      </c>
      <c r="Y271" s="108" t="str">
        <f>[2]Plan1!$C341</f>
        <v>Dia Nacional de Zumbi e da Consciência Negra</v>
      </c>
      <c r="Z271" s="95"/>
      <c r="AA271" s="1"/>
      <c r="AB271" s="3"/>
      <c r="AC271" s="93"/>
      <c r="AD271" s="93"/>
      <c r="AE271" s="93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9">
        <f t="shared" si="120"/>
        <v>44936</v>
      </c>
      <c r="B272" s="90">
        <f t="shared" ca="1" si="101"/>
        <v>1005.47429999</v>
      </c>
      <c r="C272" s="14">
        <f t="shared" si="102"/>
        <v>1000</v>
      </c>
      <c r="D272" s="63">
        <f t="shared" si="118"/>
        <v>44931</v>
      </c>
      <c r="E272" s="61">
        <f ca="1">IF(D272&lt;$B$1,VLOOKUP(D272,[1]DI!$A$4:$B$15000,2,FALSE),0)</f>
        <v>0.13650000000000001</v>
      </c>
      <c r="F272" s="14">
        <f t="shared" ca="1" si="103"/>
        <v>1.00050788</v>
      </c>
      <c r="G272" s="92">
        <f t="shared" ca="1" si="104"/>
        <v>1.1279720911266999</v>
      </c>
      <c r="H272" s="92">
        <f t="shared" ca="1" si="105"/>
        <v>1.1233995519475</v>
      </c>
      <c r="I272" s="14">
        <f t="shared" ca="1" si="106"/>
        <v>1.0040702699999999</v>
      </c>
      <c r="J272" s="13">
        <f t="shared" si="119"/>
        <v>4.4999999999999998E-2</v>
      </c>
      <c r="K272" s="29">
        <f t="shared" si="107"/>
        <v>44924</v>
      </c>
      <c r="L272" s="2">
        <f t="shared" si="108"/>
        <v>8</v>
      </c>
      <c r="M272" s="17">
        <f t="shared" si="109"/>
        <v>8</v>
      </c>
      <c r="N272" s="12">
        <f t="shared" si="110"/>
        <v>1.001398338</v>
      </c>
      <c r="O272" s="12">
        <f t="shared" ca="1" si="111"/>
        <v>1.0054742999999999</v>
      </c>
      <c r="P272" s="17">
        <f t="shared" si="112"/>
        <v>0</v>
      </c>
      <c r="Q272" s="14">
        <f t="shared" ca="1" si="113"/>
        <v>5.4742999899999996</v>
      </c>
      <c r="R272" s="20">
        <f t="shared" si="117"/>
        <v>0</v>
      </c>
      <c r="S272" s="14">
        <f t="shared" si="114"/>
        <v>0</v>
      </c>
      <c r="T272" s="4" t="str">
        <f t="shared" si="115"/>
        <v>J=</v>
      </c>
      <c r="U272" s="29">
        <f t="shared" si="116"/>
        <v>44956</v>
      </c>
      <c r="V272" s="3"/>
      <c r="W272" s="3"/>
      <c r="X272" s="107">
        <f>[2]Plan1!$A342</f>
        <v>47112</v>
      </c>
      <c r="Y272" s="108" t="str">
        <f>[2]Plan1!$C342</f>
        <v>Natal</v>
      </c>
      <c r="Z272" s="95"/>
      <c r="AA272" s="1"/>
      <c r="AB272" s="3"/>
      <c r="AC272" s="93"/>
      <c r="AD272" s="93"/>
      <c r="AE272" s="93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9">
        <f t="shared" si="120"/>
        <v>44937</v>
      </c>
      <c r="B273" s="90">
        <f t="shared" ca="1" si="101"/>
        <v>1006.160694</v>
      </c>
      <c r="C273" s="14">
        <f t="shared" si="102"/>
        <v>1000</v>
      </c>
      <c r="D273" s="63">
        <f t="shared" si="118"/>
        <v>44932</v>
      </c>
      <c r="E273" s="61">
        <f ca="1">IF(D273&lt;$B$1,VLOOKUP(D273,[1]DI!$A$4:$B$15000,2,FALSE),0)</f>
        <v>0.13650000000000001</v>
      </c>
      <c r="F273" s="14">
        <f t="shared" ca="1" si="103"/>
        <v>1.00050788</v>
      </c>
      <c r="G273" s="92">
        <f t="shared" ca="1" si="104"/>
        <v>1.1285449655923401</v>
      </c>
      <c r="H273" s="92">
        <f t="shared" ca="1" si="105"/>
        <v>1.1233995519475</v>
      </c>
      <c r="I273" s="14">
        <f t="shared" ca="1" si="106"/>
        <v>1.00458022</v>
      </c>
      <c r="J273" s="13">
        <f t="shared" si="119"/>
        <v>4.4999999999999998E-2</v>
      </c>
      <c r="K273" s="29">
        <f t="shared" si="107"/>
        <v>44924</v>
      </c>
      <c r="L273" s="2">
        <f t="shared" si="108"/>
        <v>9</v>
      </c>
      <c r="M273" s="17">
        <f t="shared" si="109"/>
        <v>9</v>
      </c>
      <c r="N273" s="12">
        <f t="shared" si="110"/>
        <v>1.001573268</v>
      </c>
      <c r="O273" s="12">
        <f t="shared" ca="1" si="111"/>
        <v>1.0061606940000001</v>
      </c>
      <c r="P273" s="17">
        <f t="shared" si="112"/>
        <v>0</v>
      </c>
      <c r="Q273" s="14">
        <f t="shared" ca="1" si="113"/>
        <v>6.1606940000000003</v>
      </c>
      <c r="R273" s="20">
        <f t="shared" si="117"/>
        <v>0</v>
      </c>
      <c r="S273" s="14">
        <f t="shared" si="114"/>
        <v>0</v>
      </c>
      <c r="T273" s="4" t="str">
        <f t="shared" si="115"/>
        <v>J=</v>
      </c>
      <c r="U273" s="29">
        <f t="shared" si="116"/>
        <v>44956</v>
      </c>
      <c r="V273" s="3"/>
      <c r="W273" s="3"/>
      <c r="X273" s="107">
        <f>[2]Plan1!$A343</f>
        <v>47119</v>
      </c>
      <c r="Y273" s="108" t="str">
        <f>[2]Plan1!$C343</f>
        <v>Confraternização Universal</v>
      </c>
      <c r="Z273" s="95"/>
      <c r="AA273" s="1"/>
      <c r="AB273" s="3"/>
      <c r="AC273" s="93"/>
      <c r="AD273" s="93"/>
      <c r="AE273" s="93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9">
        <f t="shared" si="120"/>
        <v>44938</v>
      </c>
      <c r="B274" s="90">
        <f t="shared" ca="1" si="101"/>
        <v>1006.847547</v>
      </c>
      <c r="C274" s="14">
        <f t="shared" si="102"/>
        <v>1000</v>
      </c>
      <c r="D274" s="63">
        <f t="shared" si="118"/>
        <v>44935</v>
      </c>
      <c r="E274" s="61">
        <f ca="1">IF(D274&lt;$B$1,VLOOKUP(D274,[1]DI!$A$4:$B$15000,2,FALSE),0)</f>
        <v>0.13650000000000001</v>
      </c>
      <c r="F274" s="14">
        <f t="shared" ca="1" si="103"/>
        <v>1.00050788</v>
      </c>
      <c r="G274" s="92">
        <f t="shared" ca="1" si="104"/>
        <v>1.12911813100947</v>
      </c>
      <c r="H274" s="92">
        <f t="shared" ca="1" si="105"/>
        <v>1.1233995519475</v>
      </c>
      <c r="I274" s="14">
        <f t="shared" ca="1" si="106"/>
        <v>1.0050904199999999</v>
      </c>
      <c r="J274" s="13">
        <f t="shared" si="119"/>
        <v>4.4999999999999998E-2</v>
      </c>
      <c r="K274" s="29">
        <f t="shared" si="107"/>
        <v>44924</v>
      </c>
      <c r="L274" s="2">
        <f t="shared" si="108"/>
        <v>10</v>
      </c>
      <c r="M274" s="17">
        <f t="shared" si="109"/>
        <v>10</v>
      </c>
      <c r="N274" s="12">
        <f t="shared" si="110"/>
        <v>1.0017482280000001</v>
      </c>
      <c r="O274" s="12">
        <f t="shared" ca="1" si="111"/>
        <v>1.006847547</v>
      </c>
      <c r="P274" s="17">
        <f t="shared" si="112"/>
        <v>0</v>
      </c>
      <c r="Q274" s="14">
        <f t="shared" ca="1" si="113"/>
        <v>6.8475469999999996</v>
      </c>
      <c r="R274" s="20">
        <f t="shared" si="117"/>
        <v>0</v>
      </c>
      <c r="S274" s="14">
        <f t="shared" si="114"/>
        <v>0</v>
      </c>
      <c r="T274" s="4" t="str">
        <f t="shared" si="115"/>
        <v>J=</v>
      </c>
      <c r="U274" s="29">
        <f t="shared" si="116"/>
        <v>44956</v>
      </c>
      <c r="V274" s="3"/>
      <c r="W274" s="3"/>
      <c r="X274" s="107">
        <f>[2]Plan1!$A344</f>
        <v>47161</v>
      </c>
      <c r="Y274" s="108" t="str">
        <f>[2]Plan1!$C344</f>
        <v>Carnaval</v>
      </c>
      <c r="Z274" s="95"/>
      <c r="AA274" s="1"/>
      <c r="AB274" s="3"/>
      <c r="AC274" s="93"/>
      <c r="AD274" s="93"/>
      <c r="AE274" s="93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9">
        <f t="shared" si="120"/>
        <v>44939</v>
      </c>
      <c r="B275" s="90">
        <f t="shared" ca="1" si="101"/>
        <v>1007.53488099</v>
      </c>
      <c r="C275" s="14">
        <f t="shared" si="102"/>
        <v>1000</v>
      </c>
      <c r="D275" s="63">
        <f t="shared" si="118"/>
        <v>44936</v>
      </c>
      <c r="E275" s="61">
        <f ca="1">IF(D275&lt;$B$1,VLOOKUP(D275,[1]DI!$A$4:$B$15000,2,FALSE),0)</f>
        <v>0.13650000000000001</v>
      </c>
      <c r="F275" s="14">
        <f t="shared" ca="1" si="103"/>
        <v>1.00050788</v>
      </c>
      <c r="G275" s="92">
        <f t="shared" ca="1" si="104"/>
        <v>1.12969158752585</v>
      </c>
      <c r="H275" s="92">
        <f t="shared" ca="1" si="105"/>
        <v>1.1233995519475</v>
      </c>
      <c r="I275" s="14">
        <f t="shared" ca="1" si="106"/>
        <v>1.00560089</v>
      </c>
      <c r="J275" s="13">
        <f t="shared" si="119"/>
        <v>4.4999999999999998E-2</v>
      </c>
      <c r="K275" s="29">
        <f t="shared" si="107"/>
        <v>44924</v>
      </c>
      <c r="L275" s="2">
        <f t="shared" si="108"/>
        <v>11</v>
      </c>
      <c r="M275" s="17">
        <f t="shared" si="109"/>
        <v>11</v>
      </c>
      <c r="N275" s="12">
        <f t="shared" si="110"/>
        <v>1.001923219</v>
      </c>
      <c r="O275" s="12">
        <f t="shared" ca="1" si="111"/>
        <v>1.007534881</v>
      </c>
      <c r="P275" s="17">
        <f t="shared" si="112"/>
        <v>0</v>
      </c>
      <c r="Q275" s="14">
        <f t="shared" ca="1" si="113"/>
        <v>7.5348809899999996</v>
      </c>
      <c r="R275" s="20">
        <f t="shared" si="117"/>
        <v>0</v>
      </c>
      <c r="S275" s="14">
        <f t="shared" si="114"/>
        <v>0</v>
      </c>
      <c r="T275" s="4" t="str">
        <f t="shared" si="115"/>
        <v>J=</v>
      </c>
      <c r="U275" s="29">
        <f t="shared" si="116"/>
        <v>44956</v>
      </c>
      <c r="V275" s="3"/>
      <c r="W275" s="3"/>
      <c r="X275" s="107">
        <f>[2]Plan1!$A345</f>
        <v>47162</v>
      </c>
      <c r="Y275" s="108" t="str">
        <f>[2]Plan1!$C345</f>
        <v>Carnaval</v>
      </c>
      <c r="Z275" s="95"/>
      <c r="AA275" s="1"/>
      <c r="AB275" s="3"/>
      <c r="AC275" s="93"/>
      <c r="AD275" s="93"/>
      <c r="AE275" s="93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9">
        <f t="shared" si="120"/>
        <v>44942</v>
      </c>
      <c r="B276" s="90">
        <f t="shared" ca="1" si="101"/>
        <v>1008.22267399</v>
      </c>
      <c r="C276" s="14">
        <f t="shared" si="102"/>
        <v>1000</v>
      </c>
      <c r="D276" s="63">
        <f t="shared" si="118"/>
        <v>44937</v>
      </c>
      <c r="E276" s="61">
        <f ca="1">IF(D276&lt;$B$1,VLOOKUP(D276,[1]DI!$A$4:$B$15000,2,FALSE),0)</f>
        <v>0.13650000000000001</v>
      </c>
      <c r="F276" s="14">
        <f t="shared" ca="1" si="103"/>
        <v>1.00050788</v>
      </c>
      <c r="G276" s="92">
        <f t="shared" ca="1" si="104"/>
        <v>1.1302653352893199</v>
      </c>
      <c r="H276" s="92">
        <f t="shared" ca="1" si="105"/>
        <v>1.1233995519475</v>
      </c>
      <c r="I276" s="14">
        <f t="shared" ca="1" si="106"/>
        <v>1.00611161</v>
      </c>
      <c r="J276" s="13">
        <f t="shared" si="119"/>
        <v>4.4999999999999998E-2</v>
      </c>
      <c r="K276" s="29">
        <f t="shared" si="107"/>
        <v>44924</v>
      </c>
      <c r="L276" s="2">
        <f t="shared" si="108"/>
        <v>12</v>
      </c>
      <c r="M276" s="17">
        <f t="shared" si="109"/>
        <v>12</v>
      </c>
      <c r="N276" s="12">
        <f t="shared" si="110"/>
        <v>1.00209824</v>
      </c>
      <c r="O276" s="12">
        <f t="shared" ca="1" si="111"/>
        <v>1.008222674</v>
      </c>
      <c r="P276" s="17">
        <f t="shared" si="112"/>
        <v>0</v>
      </c>
      <c r="Q276" s="14">
        <f t="shared" ca="1" si="113"/>
        <v>8.2226739900000005</v>
      </c>
      <c r="R276" s="20">
        <f t="shared" si="117"/>
        <v>0</v>
      </c>
      <c r="S276" s="14">
        <f t="shared" si="114"/>
        <v>0</v>
      </c>
      <c r="T276" s="4" t="str">
        <f t="shared" si="115"/>
        <v>J=</v>
      </c>
      <c r="U276" s="29">
        <f t="shared" si="116"/>
        <v>44956</v>
      </c>
      <c r="V276" s="3"/>
      <c r="W276" s="3"/>
      <c r="X276" s="107">
        <f>[2]Plan1!$A346</f>
        <v>47207</v>
      </c>
      <c r="Y276" s="108" t="str">
        <f>[2]Plan1!$C346</f>
        <v>Paixão de Cristo</v>
      </c>
      <c r="Z276" s="95"/>
      <c r="AA276" s="1"/>
      <c r="AB276" s="3"/>
      <c r="AC276" s="93"/>
      <c r="AD276" s="93"/>
      <c r="AE276" s="93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9">
        <f t="shared" si="120"/>
        <v>44943</v>
      </c>
      <c r="B277" s="90">
        <f t="shared" ca="1" si="101"/>
        <v>1008.91094699</v>
      </c>
      <c r="C277" s="14">
        <f t="shared" si="102"/>
        <v>1000</v>
      </c>
      <c r="D277" s="63">
        <f t="shared" si="118"/>
        <v>44938</v>
      </c>
      <c r="E277" s="61">
        <f ca="1">IF(D277&lt;$B$1,VLOOKUP(D277,[1]DI!$A$4:$B$15000,2,FALSE),0)</f>
        <v>0.13650000000000001</v>
      </c>
      <c r="F277" s="14">
        <f t="shared" ca="1" si="103"/>
        <v>1.00050788</v>
      </c>
      <c r="G277" s="92">
        <f t="shared" ca="1" si="104"/>
        <v>1.13083937444781</v>
      </c>
      <c r="H277" s="92">
        <f t="shared" ca="1" si="105"/>
        <v>1.1233995519475</v>
      </c>
      <c r="I277" s="14">
        <f t="shared" ca="1" si="106"/>
        <v>1.0066226</v>
      </c>
      <c r="J277" s="13">
        <f t="shared" si="119"/>
        <v>4.4999999999999998E-2</v>
      </c>
      <c r="K277" s="29">
        <f t="shared" si="107"/>
        <v>44924</v>
      </c>
      <c r="L277" s="2">
        <f t="shared" si="108"/>
        <v>13</v>
      </c>
      <c r="M277" s="17">
        <f t="shared" si="109"/>
        <v>13</v>
      </c>
      <c r="N277" s="12">
        <f t="shared" si="110"/>
        <v>1.0022732919999999</v>
      </c>
      <c r="O277" s="12">
        <f t="shared" ca="1" si="111"/>
        <v>1.0089109469999999</v>
      </c>
      <c r="P277" s="17">
        <f t="shared" si="112"/>
        <v>0</v>
      </c>
      <c r="Q277" s="14">
        <f t="shared" ca="1" si="113"/>
        <v>8.9109469899999993</v>
      </c>
      <c r="R277" s="20">
        <f t="shared" si="117"/>
        <v>0</v>
      </c>
      <c r="S277" s="14">
        <f t="shared" si="114"/>
        <v>0</v>
      </c>
      <c r="T277" s="4" t="str">
        <f t="shared" si="115"/>
        <v>J=</v>
      </c>
      <c r="U277" s="29">
        <f t="shared" si="116"/>
        <v>44956</v>
      </c>
      <c r="V277" s="3"/>
      <c r="W277" s="3"/>
      <c r="X277" s="107">
        <f>[2]Plan1!$A347</f>
        <v>47229</v>
      </c>
      <c r="Y277" s="108" t="str">
        <f>[2]Plan1!$C347</f>
        <v>Tiradentes</v>
      </c>
      <c r="Z277" s="95"/>
      <c r="AA277" s="1"/>
      <c r="AB277" s="3"/>
      <c r="AC277" s="93"/>
      <c r="AD277" s="93"/>
      <c r="AE277" s="93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9">
        <f t="shared" si="120"/>
        <v>44944</v>
      </c>
      <c r="B278" s="90">
        <f t="shared" ca="1" si="101"/>
        <v>1009.599681</v>
      </c>
      <c r="C278" s="14">
        <f t="shared" si="102"/>
        <v>1000</v>
      </c>
      <c r="D278" s="63">
        <f t="shared" si="118"/>
        <v>44939</v>
      </c>
      <c r="E278" s="61">
        <f ca="1">IF(D278&lt;$B$1,VLOOKUP(D278,[1]DI!$A$4:$B$15000,2,FALSE),0)</f>
        <v>0.13650000000000001</v>
      </c>
      <c r="F278" s="14">
        <f t="shared" ca="1" si="103"/>
        <v>1.00050788</v>
      </c>
      <c r="G278" s="92">
        <f t="shared" ca="1" si="104"/>
        <v>1.1314137051493001</v>
      </c>
      <c r="H278" s="92">
        <f t="shared" ca="1" si="105"/>
        <v>1.1233995519475</v>
      </c>
      <c r="I278" s="14">
        <f t="shared" ca="1" si="106"/>
        <v>1.0071338400000001</v>
      </c>
      <c r="J278" s="13">
        <f t="shared" si="119"/>
        <v>4.4999999999999998E-2</v>
      </c>
      <c r="K278" s="29">
        <f t="shared" si="107"/>
        <v>44924</v>
      </c>
      <c r="L278" s="2">
        <f t="shared" si="108"/>
        <v>14</v>
      </c>
      <c r="M278" s="17">
        <f t="shared" si="109"/>
        <v>14</v>
      </c>
      <c r="N278" s="12">
        <f t="shared" si="110"/>
        <v>1.0024483749999999</v>
      </c>
      <c r="O278" s="12">
        <f t="shared" ca="1" si="111"/>
        <v>1.0095996810000001</v>
      </c>
      <c r="P278" s="17">
        <f t="shared" si="112"/>
        <v>0</v>
      </c>
      <c r="Q278" s="14">
        <f t="shared" ca="1" si="113"/>
        <v>9.5996810000000004</v>
      </c>
      <c r="R278" s="20">
        <f t="shared" si="117"/>
        <v>0</v>
      </c>
      <c r="S278" s="14">
        <f t="shared" si="114"/>
        <v>0</v>
      </c>
      <c r="T278" s="4" t="str">
        <f t="shared" si="115"/>
        <v>J=</v>
      </c>
      <c r="U278" s="29">
        <f t="shared" si="116"/>
        <v>44956</v>
      </c>
      <c r="V278" s="3"/>
      <c r="W278" s="3"/>
      <c r="X278" s="107">
        <f>[2]Plan1!$A348</f>
        <v>47239</v>
      </c>
      <c r="Y278" s="108" t="str">
        <f>[2]Plan1!$C348</f>
        <v>Dia do Trabalho</v>
      </c>
      <c r="Z278" s="95"/>
      <c r="AA278" s="1"/>
      <c r="AB278" s="3"/>
      <c r="AC278" s="93"/>
      <c r="AD278" s="93"/>
      <c r="AE278" s="93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9">
        <f t="shared" si="120"/>
        <v>44945</v>
      </c>
      <c r="B279" s="90">
        <f t="shared" ca="1" si="101"/>
        <v>1010.2888850000001</v>
      </c>
      <c r="C279" s="14">
        <f t="shared" si="102"/>
        <v>1000</v>
      </c>
      <c r="D279" s="63">
        <f t="shared" si="118"/>
        <v>44942</v>
      </c>
      <c r="E279" s="61">
        <f ca="1">IF(D279&lt;$B$1,VLOOKUP(D279,[1]DI!$A$4:$B$15000,2,FALSE),0)</f>
        <v>0.13650000000000001</v>
      </c>
      <c r="F279" s="14">
        <f t="shared" ca="1" si="103"/>
        <v>1.00050788</v>
      </c>
      <c r="G279" s="92">
        <f t="shared" ca="1" si="104"/>
        <v>1.1319883275418701</v>
      </c>
      <c r="H279" s="92">
        <f t="shared" ca="1" si="105"/>
        <v>1.1233995519475</v>
      </c>
      <c r="I279" s="14">
        <f t="shared" ca="1" si="106"/>
        <v>1.0076453400000001</v>
      </c>
      <c r="J279" s="13">
        <f t="shared" si="119"/>
        <v>4.4999999999999998E-2</v>
      </c>
      <c r="K279" s="29">
        <f t="shared" si="107"/>
        <v>44924</v>
      </c>
      <c r="L279" s="2">
        <f t="shared" si="108"/>
        <v>15</v>
      </c>
      <c r="M279" s="17">
        <f t="shared" si="109"/>
        <v>15</v>
      </c>
      <c r="N279" s="12">
        <f t="shared" si="110"/>
        <v>1.002623488</v>
      </c>
      <c r="O279" s="12">
        <f t="shared" ca="1" si="111"/>
        <v>1.010288885</v>
      </c>
      <c r="P279" s="17">
        <f t="shared" si="112"/>
        <v>0</v>
      </c>
      <c r="Q279" s="14">
        <f t="shared" ca="1" si="113"/>
        <v>10.288885000000001</v>
      </c>
      <c r="R279" s="20">
        <f t="shared" si="117"/>
        <v>0</v>
      </c>
      <c r="S279" s="14">
        <f t="shared" si="114"/>
        <v>0</v>
      </c>
      <c r="T279" s="4" t="str">
        <f t="shared" si="115"/>
        <v>J=</v>
      </c>
      <c r="U279" s="29">
        <f t="shared" si="116"/>
        <v>44956</v>
      </c>
      <c r="V279" s="3"/>
      <c r="W279" s="3"/>
      <c r="X279" s="107">
        <f>[2]Plan1!$A349</f>
        <v>47269</v>
      </c>
      <c r="Y279" s="108" t="str">
        <f>[2]Plan1!$C349</f>
        <v>Corpus Christi</v>
      </c>
      <c r="Z279" s="95"/>
      <c r="AA279" s="1"/>
      <c r="AB279" s="3"/>
      <c r="AC279" s="93"/>
      <c r="AD279" s="93"/>
      <c r="AE279" s="93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9">
        <f t="shared" si="120"/>
        <v>44946</v>
      </c>
      <c r="B280" s="90">
        <f t="shared" ca="1" si="101"/>
        <v>1010.978571</v>
      </c>
      <c r="C280" s="14">
        <f t="shared" si="102"/>
        <v>1000</v>
      </c>
      <c r="D280" s="63">
        <f t="shared" si="118"/>
        <v>44943</v>
      </c>
      <c r="E280" s="61">
        <f ca="1">IF(D280&lt;$B$1,VLOOKUP(D280,[1]DI!$A$4:$B$15000,2,FALSE),0)</f>
        <v>0.13650000000000001</v>
      </c>
      <c r="F280" s="14">
        <f t="shared" ca="1" si="103"/>
        <v>1.00050788</v>
      </c>
      <c r="G280" s="92">
        <f t="shared" ca="1" si="104"/>
        <v>1.13256324177366</v>
      </c>
      <c r="H280" s="92">
        <f t="shared" ca="1" si="105"/>
        <v>1.1233995519475</v>
      </c>
      <c r="I280" s="14">
        <f t="shared" ca="1" si="106"/>
        <v>1.00815711</v>
      </c>
      <c r="J280" s="13">
        <f t="shared" si="119"/>
        <v>4.4999999999999998E-2</v>
      </c>
      <c r="K280" s="29">
        <f t="shared" si="107"/>
        <v>44924</v>
      </c>
      <c r="L280" s="2">
        <f t="shared" si="108"/>
        <v>16</v>
      </c>
      <c r="M280" s="17">
        <f t="shared" si="109"/>
        <v>16</v>
      </c>
      <c r="N280" s="12">
        <f t="shared" si="110"/>
        <v>1.002798632</v>
      </c>
      <c r="O280" s="12">
        <f t="shared" ca="1" si="111"/>
        <v>1.0109785710000001</v>
      </c>
      <c r="P280" s="17">
        <f t="shared" si="112"/>
        <v>0</v>
      </c>
      <c r="Q280" s="14">
        <f t="shared" ca="1" si="113"/>
        <v>10.978571000000001</v>
      </c>
      <c r="R280" s="20">
        <f t="shared" si="117"/>
        <v>0</v>
      </c>
      <c r="S280" s="14">
        <f t="shared" si="114"/>
        <v>0</v>
      </c>
      <c r="T280" s="4" t="str">
        <f t="shared" si="115"/>
        <v>J=</v>
      </c>
      <c r="U280" s="29">
        <f t="shared" si="116"/>
        <v>44956</v>
      </c>
      <c r="V280" s="3"/>
      <c r="W280" s="3"/>
      <c r="X280" s="107">
        <f>[2]Plan1!$A350</f>
        <v>47368</v>
      </c>
      <c r="Y280" s="108" t="str">
        <f>[2]Plan1!$C350</f>
        <v>Independência do Brasil</v>
      </c>
      <c r="Z280" s="95"/>
      <c r="AA280" s="1"/>
      <c r="AB280" s="3"/>
      <c r="AC280" s="93"/>
      <c r="AD280" s="93"/>
      <c r="AE280" s="93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9">
        <f t="shared" si="120"/>
        <v>44949</v>
      </c>
      <c r="B281" s="90">
        <f t="shared" ca="1" si="101"/>
        <v>1011.668716</v>
      </c>
      <c r="C281" s="14">
        <f t="shared" si="102"/>
        <v>1000</v>
      </c>
      <c r="D281" s="63">
        <f t="shared" si="118"/>
        <v>44944</v>
      </c>
      <c r="E281" s="61">
        <f ca="1">IF(D281&lt;$B$1,VLOOKUP(D281,[1]DI!$A$4:$B$15000,2,FALSE),0)</f>
        <v>0.13650000000000001</v>
      </c>
      <c r="F281" s="14">
        <f t="shared" ca="1" si="103"/>
        <v>1.00050788</v>
      </c>
      <c r="G281" s="92">
        <f t="shared" ca="1" si="104"/>
        <v>1.1331384479928901</v>
      </c>
      <c r="H281" s="92">
        <f t="shared" ca="1" si="105"/>
        <v>1.1233995519475</v>
      </c>
      <c r="I281" s="14">
        <f t="shared" ca="1" si="106"/>
        <v>1.0086691299999999</v>
      </c>
      <c r="J281" s="13">
        <f t="shared" si="119"/>
        <v>4.4999999999999998E-2</v>
      </c>
      <c r="K281" s="29">
        <f t="shared" si="107"/>
        <v>44924</v>
      </c>
      <c r="L281" s="2">
        <f t="shared" si="108"/>
        <v>17</v>
      </c>
      <c r="M281" s="17">
        <f t="shared" si="109"/>
        <v>17</v>
      </c>
      <c r="N281" s="12">
        <f t="shared" si="110"/>
        <v>1.002973806</v>
      </c>
      <c r="O281" s="12">
        <f t="shared" ca="1" si="111"/>
        <v>1.011668716</v>
      </c>
      <c r="P281" s="17">
        <f t="shared" si="112"/>
        <v>0</v>
      </c>
      <c r="Q281" s="14">
        <f t="shared" ca="1" si="113"/>
        <v>11.668716</v>
      </c>
      <c r="R281" s="20">
        <f t="shared" si="117"/>
        <v>0</v>
      </c>
      <c r="S281" s="14">
        <f t="shared" si="114"/>
        <v>0</v>
      </c>
      <c r="T281" s="4" t="str">
        <f t="shared" si="115"/>
        <v>J=</v>
      </c>
      <c r="U281" s="29">
        <f t="shared" si="116"/>
        <v>44956</v>
      </c>
      <c r="V281" s="3"/>
      <c r="W281" s="3"/>
      <c r="X281" s="107">
        <f>[2]Plan1!$A351</f>
        <v>47403</v>
      </c>
      <c r="Y281" s="108" t="str">
        <f>[2]Plan1!$C351</f>
        <v>Nossa Sr.a Aparecida - Padroeira do Brasil</v>
      </c>
      <c r="Z281" s="95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9">
        <f t="shared" si="120"/>
        <v>44950</v>
      </c>
      <c r="B282" s="90">
        <f t="shared" ca="1" si="101"/>
        <v>1012.359333</v>
      </c>
      <c r="C282" s="14">
        <f t="shared" si="102"/>
        <v>1000</v>
      </c>
      <c r="D282" s="63">
        <f t="shared" si="118"/>
        <v>44945</v>
      </c>
      <c r="E282" s="61">
        <f ca="1">IF(D282&lt;$B$1,VLOOKUP(D282,[1]DI!$A$4:$B$15000,2,FALSE),0)</f>
        <v>0.13650000000000001</v>
      </c>
      <c r="F282" s="14">
        <f t="shared" ca="1" si="103"/>
        <v>1.00050788</v>
      </c>
      <c r="G282" s="92">
        <f t="shared" ca="1" si="104"/>
        <v>1.13371394634786</v>
      </c>
      <c r="H282" s="92">
        <f t="shared" ca="1" si="105"/>
        <v>1.1233995519475</v>
      </c>
      <c r="I282" s="14">
        <f t="shared" ca="1" si="106"/>
        <v>1.0091814100000001</v>
      </c>
      <c r="J282" s="13">
        <f t="shared" si="119"/>
        <v>4.4999999999999998E-2</v>
      </c>
      <c r="K282" s="29">
        <f t="shared" si="107"/>
        <v>44924</v>
      </c>
      <c r="L282" s="2">
        <f t="shared" si="108"/>
        <v>18</v>
      </c>
      <c r="M282" s="17">
        <f t="shared" si="109"/>
        <v>18</v>
      </c>
      <c r="N282" s="12">
        <f t="shared" si="110"/>
        <v>1.0031490110000001</v>
      </c>
      <c r="O282" s="12">
        <f t="shared" ca="1" si="111"/>
        <v>1.012359333</v>
      </c>
      <c r="P282" s="17">
        <f t="shared" si="112"/>
        <v>0</v>
      </c>
      <c r="Q282" s="14">
        <f t="shared" ca="1" si="113"/>
        <v>12.359332999999999</v>
      </c>
      <c r="R282" s="20">
        <f t="shared" si="117"/>
        <v>0</v>
      </c>
      <c r="S282" s="14">
        <f t="shared" si="114"/>
        <v>0</v>
      </c>
      <c r="T282" s="4" t="str">
        <f t="shared" si="115"/>
        <v>J=</v>
      </c>
      <c r="U282" s="29">
        <f t="shared" si="116"/>
        <v>44956</v>
      </c>
      <c r="V282" s="3"/>
      <c r="W282" s="3"/>
      <c r="X282" s="107">
        <f>[2]Plan1!$A352</f>
        <v>47424</v>
      </c>
      <c r="Y282" s="108" t="str">
        <f>[2]Plan1!$C352</f>
        <v>Finados</v>
      </c>
      <c r="Z282" s="95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9">
        <f t="shared" si="120"/>
        <v>44951</v>
      </c>
      <c r="B283" s="90">
        <f t="shared" ca="1" si="101"/>
        <v>1013.050432</v>
      </c>
      <c r="C283" s="14">
        <f t="shared" si="102"/>
        <v>1000</v>
      </c>
      <c r="D283" s="63">
        <f t="shared" si="118"/>
        <v>44946</v>
      </c>
      <c r="E283" s="61">
        <f ca="1">IF(D283&lt;$B$1,VLOOKUP(D283,[1]DI!$A$4:$B$15000,2,FALSE),0)</f>
        <v>0.13650000000000001</v>
      </c>
      <c r="F283" s="14">
        <f t="shared" ca="1" si="103"/>
        <v>1.00050788</v>
      </c>
      <c r="G283" s="92">
        <f t="shared" ca="1" si="104"/>
        <v>1.13428973698693</v>
      </c>
      <c r="H283" s="92">
        <f t="shared" ca="1" si="105"/>
        <v>1.1233995519475</v>
      </c>
      <c r="I283" s="14">
        <f t="shared" ca="1" si="106"/>
        <v>1.0096939599999999</v>
      </c>
      <c r="J283" s="13">
        <f t="shared" si="119"/>
        <v>4.4999999999999998E-2</v>
      </c>
      <c r="K283" s="29">
        <f t="shared" si="107"/>
        <v>44924</v>
      </c>
      <c r="L283" s="2">
        <f t="shared" si="108"/>
        <v>19</v>
      </c>
      <c r="M283" s="17">
        <f t="shared" si="109"/>
        <v>19</v>
      </c>
      <c r="N283" s="12">
        <f t="shared" si="110"/>
        <v>1.0033242469999999</v>
      </c>
      <c r="O283" s="12">
        <f t="shared" ca="1" si="111"/>
        <v>1.013050432</v>
      </c>
      <c r="P283" s="17">
        <f t="shared" si="112"/>
        <v>0</v>
      </c>
      <c r="Q283" s="14">
        <f t="shared" ca="1" si="113"/>
        <v>13.050432000000001</v>
      </c>
      <c r="R283" s="20">
        <f t="shared" si="117"/>
        <v>0</v>
      </c>
      <c r="S283" s="14">
        <f t="shared" si="114"/>
        <v>0</v>
      </c>
      <c r="T283" s="4" t="str">
        <f t="shared" si="115"/>
        <v>J=</v>
      </c>
      <c r="U283" s="29">
        <f t="shared" si="116"/>
        <v>44956</v>
      </c>
      <c r="V283" s="3"/>
      <c r="W283" s="3"/>
      <c r="X283" s="107">
        <f>[2]Plan1!$A353</f>
        <v>47437</v>
      </c>
      <c r="Y283" s="108" t="str">
        <f>[2]Plan1!$C353</f>
        <v>Proclamação da República</v>
      </c>
      <c r="Z283" s="95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9">
        <f t="shared" si="120"/>
        <v>44952</v>
      </c>
      <c r="B284" s="90">
        <f t="shared" ca="1" si="101"/>
        <v>1013.74199199</v>
      </c>
      <c r="C284" s="14">
        <f t="shared" si="102"/>
        <v>1000</v>
      </c>
      <c r="D284" s="63">
        <f t="shared" si="118"/>
        <v>44949</v>
      </c>
      <c r="E284" s="61">
        <f ca="1">IF(D284&lt;$B$1,VLOOKUP(D284,[1]DI!$A$4:$B$15000,2,FALSE),0)</f>
        <v>0.13650000000000001</v>
      </c>
      <c r="F284" s="14">
        <f t="shared" ca="1" si="103"/>
        <v>1.00050788</v>
      </c>
      <c r="G284" s="92">
        <f t="shared" ca="1" si="104"/>
        <v>1.13486582005855</v>
      </c>
      <c r="H284" s="92">
        <f t="shared" ca="1" si="105"/>
        <v>1.1233995519475</v>
      </c>
      <c r="I284" s="14">
        <f t="shared" ca="1" si="106"/>
        <v>1.01020676</v>
      </c>
      <c r="J284" s="13">
        <f t="shared" si="119"/>
        <v>4.4999999999999998E-2</v>
      </c>
      <c r="K284" s="29">
        <f t="shared" si="107"/>
        <v>44924</v>
      </c>
      <c r="L284" s="2">
        <f t="shared" si="108"/>
        <v>20</v>
      </c>
      <c r="M284" s="17">
        <f t="shared" si="109"/>
        <v>20</v>
      </c>
      <c r="N284" s="12">
        <f t="shared" si="110"/>
        <v>1.003499513</v>
      </c>
      <c r="O284" s="12">
        <f t="shared" ca="1" si="111"/>
        <v>1.0137419919999999</v>
      </c>
      <c r="P284" s="17">
        <f t="shared" si="112"/>
        <v>0</v>
      </c>
      <c r="Q284" s="14">
        <f t="shared" ca="1" si="113"/>
        <v>13.741991990000001</v>
      </c>
      <c r="R284" s="20">
        <f t="shared" si="117"/>
        <v>0</v>
      </c>
      <c r="S284" s="14">
        <f t="shared" si="114"/>
        <v>0</v>
      </c>
      <c r="T284" s="4" t="str">
        <f t="shared" si="115"/>
        <v>J=</v>
      </c>
      <c r="U284" s="29">
        <f t="shared" si="116"/>
        <v>44956</v>
      </c>
      <c r="V284" s="3"/>
      <c r="W284" s="3"/>
      <c r="X284" s="107">
        <f>[2]Plan1!$A354</f>
        <v>47442</v>
      </c>
      <c r="Y284" s="108" t="str">
        <f>[2]Plan1!$C354</f>
        <v>Dia Nacional de Zumbi e da Consciência Negra</v>
      </c>
      <c r="Z284" s="95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9">
        <f t="shared" si="120"/>
        <v>44953</v>
      </c>
      <c r="B285" s="90">
        <f t="shared" ca="1" si="101"/>
        <v>1014.434022</v>
      </c>
      <c r="C285" s="14">
        <f t="shared" si="102"/>
        <v>1000</v>
      </c>
      <c r="D285" s="63">
        <f t="shared" si="118"/>
        <v>44950</v>
      </c>
      <c r="E285" s="61">
        <f ca="1">IF(D285&lt;$B$1,VLOOKUP(D285,[1]DI!$A$4:$B$15000,2,FALSE),0)</f>
        <v>0.13650000000000001</v>
      </c>
      <c r="F285" s="14">
        <f t="shared" ca="1" si="103"/>
        <v>1.00050788</v>
      </c>
      <c r="G285" s="92">
        <f t="shared" ca="1" si="104"/>
        <v>1.1354421957112399</v>
      </c>
      <c r="H285" s="92">
        <f t="shared" ca="1" si="105"/>
        <v>1.1233995519475</v>
      </c>
      <c r="I285" s="14">
        <f t="shared" ca="1" si="106"/>
        <v>1.01071982</v>
      </c>
      <c r="J285" s="13">
        <f t="shared" si="119"/>
        <v>4.4999999999999998E-2</v>
      </c>
      <c r="K285" s="29">
        <f t="shared" si="107"/>
        <v>44924</v>
      </c>
      <c r="L285" s="2">
        <f t="shared" si="108"/>
        <v>21</v>
      </c>
      <c r="M285" s="17">
        <f t="shared" si="109"/>
        <v>21</v>
      </c>
      <c r="N285" s="12">
        <f t="shared" si="110"/>
        <v>1.0036748090000001</v>
      </c>
      <c r="O285" s="12">
        <f t="shared" ca="1" si="111"/>
        <v>1.0144340220000001</v>
      </c>
      <c r="P285" s="17">
        <f t="shared" si="112"/>
        <v>0</v>
      </c>
      <c r="Q285" s="14">
        <f t="shared" ca="1" si="113"/>
        <v>14.434022000000001</v>
      </c>
      <c r="R285" s="20">
        <f t="shared" si="117"/>
        <v>0</v>
      </c>
      <c r="S285" s="14">
        <f t="shared" si="114"/>
        <v>0</v>
      </c>
      <c r="T285" s="4" t="str">
        <f t="shared" si="115"/>
        <v>J=</v>
      </c>
      <c r="U285" s="29">
        <f t="shared" si="116"/>
        <v>44956</v>
      </c>
      <c r="V285" s="3"/>
      <c r="W285" s="3"/>
      <c r="X285" s="107">
        <f>[2]Plan1!$A355</f>
        <v>47477</v>
      </c>
      <c r="Y285" s="108" t="str">
        <f>[2]Plan1!$C355</f>
        <v>Natal</v>
      </c>
      <c r="Z285" s="95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9">
        <f t="shared" si="120"/>
        <v>44956</v>
      </c>
      <c r="B286" s="90">
        <f t="shared" ca="1" si="101"/>
        <v>1015.12653599</v>
      </c>
      <c r="C286" s="14">
        <f t="shared" si="102"/>
        <v>1000</v>
      </c>
      <c r="D286" s="63">
        <f t="shared" si="118"/>
        <v>44951</v>
      </c>
      <c r="E286" s="61">
        <f ca="1">IF(D286&lt;$B$1,VLOOKUP(D286,[1]DI!$A$4:$B$15000,2,FALSE),0)</f>
        <v>0.13650000000000001</v>
      </c>
      <c r="F286" s="14">
        <f t="shared" ca="1" si="103"/>
        <v>1.00050788</v>
      </c>
      <c r="G286" s="92">
        <f t="shared" ca="1" si="104"/>
        <v>1.1360188640936</v>
      </c>
      <c r="H286" s="92">
        <f t="shared" ca="1" si="105"/>
        <v>1.1233995519475</v>
      </c>
      <c r="I286" s="14">
        <f t="shared" ca="1" si="106"/>
        <v>1.01123315</v>
      </c>
      <c r="J286" s="13">
        <f t="shared" si="119"/>
        <v>4.4999999999999998E-2</v>
      </c>
      <c r="K286" s="29">
        <f t="shared" si="107"/>
        <v>44924</v>
      </c>
      <c r="L286" s="2">
        <f t="shared" si="108"/>
        <v>22</v>
      </c>
      <c r="M286" s="17">
        <f t="shared" si="109"/>
        <v>22</v>
      </c>
      <c r="N286" s="12">
        <f t="shared" si="110"/>
        <v>1.0038501369999999</v>
      </c>
      <c r="O286" s="12">
        <f t="shared" ca="1" si="111"/>
        <v>1.0151265359999999</v>
      </c>
      <c r="P286" s="17">
        <f t="shared" si="112"/>
        <v>13</v>
      </c>
      <c r="Q286" s="14">
        <f t="shared" ca="1" si="113"/>
        <v>15.126535990000001</v>
      </c>
      <c r="R286" s="20">
        <f t="shared" si="117"/>
        <v>0</v>
      </c>
      <c r="S286" s="14">
        <f t="shared" si="114"/>
        <v>0</v>
      </c>
      <c r="T286" s="4" t="str">
        <f t="shared" si="115"/>
        <v>J=</v>
      </c>
      <c r="U286" s="29">
        <f t="shared" si="116"/>
        <v>44956</v>
      </c>
      <c r="V286" s="3"/>
      <c r="W286" s="3"/>
      <c r="X286" s="107">
        <f>[2]Plan1!$A356</f>
        <v>47484</v>
      </c>
      <c r="Y286" s="108" t="str">
        <f>[2]Plan1!$C356</f>
        <v>Confraternização Universal</v>
      </c>
      <c r="Z286" s="95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9">
        <f t="shared" si="120"/>
        <v>44957</v>
      </c>
      <c r="B287" s="90">
        <f t="shared" ca="1" si="101"/>
        <v>1000.682654</v>
      </c>
      <c r="C287" s="14">
        <f t="shared" si="102"/>
        <v>1000</v>
      </c>
      <c r="D287" s="63">
        <f t="shared" si="118"/>
        <v>44952</v>
      </c>
      <c r="E287" s="61">
        <f ca="1">IF(D287&lt;$B$1,VLOOKUP(D287,[1]DI!$A$4:$B$15000,2,FALSE),0)</f>
        <v>0.13650000000000001</v>
      </c>
      <c r="F287" s="14">
        <f t="shared" ca="1" si="103"/>
        <v>1.00050788</v>
      </c>
      <c r="G287" s="92">
        <f t="shared" ca="1" si="104"/>
        <v>1.1365958253543</v>
      </c>
      <c r="H287" s="92">
        <f t="shared" ca="1" si="105"/>
        <v>1.1360188640936</v>
      </c>
      <c r="I287" s="14">
        <f t="shared" ca="1" si="106"/>
        <v>1.00050788</v>
      </c>
      <c r="J287" s="13">
        <f t="shared" si="119"/>
        <v>4.4999999999999998E-2</v>
      </c>
      <c r="K287" s="29">
        <f t="shared" si="107"/>
        <v>44956</v>
      </c>
      <c r="L287" s="2">
        <f t="shared" si="108"/>
        <v>1</v>
      </c>
      <c r="M287" s="17">
        <f t="shared" si="109"/>
        <v>1</v>
      </c>
      <c r="N287" s="12">
        <f t="shared" si="110"/>
        <v>1.000174685</v>
      </c>
      <c r="O287" s="12">
        <f t="shared" ca="1" si="111"/>
        <v>1.000682654</v>
      </c>
      <c r="P287" s="17">
        <f t="shared" si="112"/>
        <v>0</v>
      </c>
      <c r="Q287" s="14">
        <f t="shared" ca="1" si="113"/>
        <v>0.68265399999999998</v>
      </c>
      <c r="R287" s="20">
        <f t="shared" si="117"/>
        <v>0</v>
      </c>
      <c r="S287" s="14">
        <f t="shared" si="114"/>
        <v>0</v>
      </c>
      <c r="T287" s="4" t="str">
        <f t="shared" si="115"/>
        <v>J=</v>
      </c>
      <c r="U287" s="29">
        <f t="shared" si="116"/>
        <v>44984</v>
      </c>
      <c r="V287" s="3"/>
      <c r="W287" s="3"/>
      <c r="X287" s="107">
        <f>[2]Plan1!$A357</f>
        <v>47546</v>
      </c>
      <c r="Y287" s="108" t="str">
        <f>[2]Plan1!$C357</f>
        <v>Carnaval</v>
      </c>
      <c r="Z287" s="95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9">
        <f t="shared" si="120"/>
        <v>44958</v>
      </c>
      <c r="B288" s="90">
        <f t="shared" ca="1" si="101"/>
        <v>1001.365776</v>
      </c>
      <c r="C288" s="14">
        <f t="shared" si="102"/>
        <v>1000</v>
      </c>
      <c r="D288" s="63">
        <f t="shared" si="118"/>
        <v>44953</v>
      </c>
      <c r="E288" s="61">
        <f ca="1">IF(D288&lt;$B$1,VLOOKUP(D288,[1]DI!$A$4:$B$15000,2,FALSE),0)</f>
        <v>0.13650000000000001</v>
      </c>
      <c r="F288" s="14">
        <f t="shared" ca="1" si="103"/>
        <v>1.00050788</v>
      </c>
      <c r="G288" s="92">
        <f t="shared" ca="1" si="104"/>
        <v>1.13717307964208</v>
      </c>
      <c r="H288" s="92">
        <f t="shared" ca="1" si="105"/>
        <v>1.1360188640936</v>
      </c>
      <c r="I288" s="14">
        <f t="shared" ca="1" si="106"/>
        <v>1.00101602</v>
      </c>
      <c r="J288" s="13">
        <f t="shared" si="119"/>
        <v>4.4999999999999998E-2</v>
      </c>
      <c r="K288" s="29">
        <f t="shared" si="107"/>
        <v>44956</v>
      </c>
      <c r="L288" s="2">
        <f t="shared" si="108"/>
        <v>2</v>
      </c>
      <c r="M288" s="17">
        <f t="shared" si="109"/>
        <v>2</v>
      </c>
      <c r="N288" s="12">
        <f t="shared" si="110"/>
        <v>1.000349401</v>
      </c>
      <c r="O288" s="12">
        <f t="shared" ca="1" si="111"/>
        <v>1.0013657760000001</v>
      </c>
      <c r="P288" s="17">
        <f t="shared" si="112"/>
        <v>0</v>
      </c>
      <c r="Q288" s="14">
        <f t="shared" ca="1" si="113"/>
        <v>1.3657760000000001</v>
      </c>
      <c r="R288" s="20">
        <f t="shared" si="117"/>
        <v>0</v>
      </c>
      <c r="S288" s="14">
        <f t="shared" si="114"/>
        <v>0</v>
      </c>
      <c r="T288" s="4" t="str">
        <f t="shared" si="115"/>
        <v>J=</v>
      </c>
      <c r="U288" s="29">
        <f t="shared" si="116"/>
        <v>44984</v>
      </c>
      <c r="V288" s="3"/>
      <c r="W288" s="3"/>
      <c r="X288" s="107">
        <f>[2]Plan1!$A358</f>
        <v>47547</v>
      </c>
      <c r="Y288" s="108" t="str">
        <f>[2]Plan1!$C358</f>
        <v>Carnaval</v>
      </c>
      <c r="Z288" s="95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9">
        <f t="shared" si="120"/>
        <v>44959</v>
      </c>
      <c r="B289" s="90">
        <f t="shared" ca="1" si="101"/>
        <v>1002.04935699</v>
      </c>
      <c r="C289" s="14">
        <f t="shared" si="102"/>
        <v>1000</v>
      </c>
      <c r="D289" s="63">
        <f t="shared" si="118"/>
        <v>44956</v>
      </c>
      <c r="E289" s="61">
        <f ca="1">IF(D289&lt;$B$1,VLOOKUP(D289,[1]DI!$A$4:$B$15000,2,FALSE),0)</f>
        <v>0.13650000000000001</v>
      </c>
      <c r="F289" s="14">
        <f t="shared" ca="1" si="103"/>
        <v>1.00050788</v>
      </c>
      <c r="G289" s="92">
        <f t="shared" ca="1" si="104"/>
        <v>1.13775062710577</v>
      </c>
      <c r="H289" s="92">
        <f t="shared" ca="1" si="105"/>
        <v>1.1360188640936</v>
      </c>
      <c r="I289" s="14">
        <f t="shared" ca="1" si="106"/>
        <v>1.00152441</v>
      </c>
      <c r="J289" s="13">
        <f t="shared" si="119"/>
        <v>4.4999999999999998E-2</v>
      </c>
      <c r="K289" s="29">
        <f t="shared" si="107"/>
        <v>44956</v>
      </c>
      <c r="L289" s="2">
        <f t="shared" si="108"/>
        <v>3</v>
      </c>
      <c r="M289" s="17">
        <f t="shared" si="109"/>
        <v>3</v>
      </c>
      <c r="N289" s="12">
        <f t="shared" si="110"/>
        <v>1.000524148</v>
      </c>
      <c r="O289" s="12">
        <f t="shared" ca="1" si="111"/>
        <v>1.002049357</v>
      </c>
      <c r="P289" s="17">
        <f t="shared" si="112"/>
        <v>0</v>
      </c>
      <c r="Q289" s="14">
        <f t="shared" ca="1" si="113"/>
        <v>2.0493569900000002</v>
      </c>
      <c r="R289" s="20">
        <f t="shared" si="117"/>
        <v>0</v>
      </c>
      <c r="S289" s="14">
        <f t="shared" si="114"/>
        <v>0</v>
      </c>
      <c r="T289" s="4" t="str">
        <f t="shared" si="115"/>
        <v>J=</v>
      </c>
      <c r="U289" s="29">
        <f t="shared" si="116"/>
        <v>44984</v>
      </c>
      <c r="V289" s="3"/>
      <c r="W289" s="3"/>
      <c r="X289" s="107">
        <f>[2]Plan1!$A359</f>
        <v>47592</v>
      </c>
      <c r="Y289" s="108" t="str">
        <f>[2]Plan1!$C359</f>
        <v>Paixão de Cristo</v>
      </c>
      <c r="Z289" s="95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9">
        <f t="shared" si="120"/>
        <v>44960</v>
      </c>
      <c r="B290" s="90">
        <f t="shared" ca="1" si="101"/>
        <v>1002.733416</v>
      </c>
      <c r="C290" s="14">
        <f t="shared" si="102"/>
        <v>1000</v>
      </c>
      <c r="D290" s="63">
        <f t="shared" si="118"/>
        <v>44957</v>
      </c>
      <c r="E290" s="61">
        <f ca="1">IF(D290&lt;$B$1,VLOOKUP(D290,[1]DI!$A$4:$B$15000,2,FALSE),0)</f>
        <v>0.13650000000000001</v>
      </c>
      <c r="F290" s="14">
        <f t="shared" ca="1" si="103"/>
        <v>1.00050788</v>
      </c>
      <c r="G290" s="92">
        <f t="shared" ca="1" si="104"/>
        <v>1.13832846789426</v>
      </c>
      <c r="H290" s="92">
        <f t="shared" ca="1" si="105"/>
        <v>1.1360188640936</v>
      </c>
      <c r="I290" s="14">
        <f t="shared" ca="1" si="106"/>
        <v>1.00203307</v>
      </c>
      <c r="J290" s="13">
        <f t="shared" si="119"/>
        <v>4.4999999999999998E-2</v>
      </c>
      <c r="K290" s="29">
        <f t="shared" si="107"/>
        <v>44956</v>
      </c>
      <c r="L290" s="2">
        <f t="shared" si="108"/>
        <v>4</v>
      </c>
      <c r="M290" s="17">
        <f t="shared" si="109"/>
        <v>4</v>
      </c>
      <c r="N290" s="12">
        <f t="shared" si="110"/>
        <v>1.000698925</v>
      </c>
      <c r="O290" s="12">
        <f t="shared" ca="1" si="111"/>
        <v>1.0027334160000001</v>
      </c>
      <c r="P290" s="17">
        <f t="shared" si="112"/>
        <v>0</v>
      </c>
      <c r="Q290" s="14">
        <f t="shared" ca="1" si="113"/>
        <v>2.7334160000000001</v>
      </c>
      <c r="R290" s="20">
        <f t="shared" si="117"/>
        <v>0</v>
      </c>
      <c r="S290" s="14">
        <f t="shared" si="114"/>
        <v>0</v>
      </c>
      <c r="T290" s="4" t="str">
        <f t="shared" si="115"/>
        <v>J=</v>
      </c>
      <c r="U290" s="29">
        <f t="shared" si="116"/>
        <v>44984</v>
      </c>
      <c r="V290" s="3"/>
      <c r="W290" s="3"/>
      <c r="X290" s="107">
        <f>[2]Plan1!$A360</f>
        <v>47594</v>
      </c>
      <c r="Y290" s="108" t="str">
        <f>[2]Plan1!$C360</f>
        <v>Tiradentes</v>
      </c>
      <c r="Z290" s="95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9">
        <f t="shared" si="120"/>
        <v>44963</v>
      </c>
      <c r="B291" s="90">
        <f t="shared" ca="1" si="101"/>
        <v>1003.4179329900001</v>
      </c>
      <c r="C291" s="14">
        <f t="shared" si="102"/>
        <v>1000</v>
      </c>
      <c r="D291" s="63">
        <f t="shared" si="118"/>
        <v>44958</v>
      </c>
      <c r="E291" s="61">
        <f ca="1">IF(D291&lt;$B$1,VLOOKUP(D291,[1]DI!$A$4:$B$15000,2,FALSE),0)</f>
        <v>0.13650000000000001</v>
      </c>
      <c r="F291" s="14">
        <f t="shared" ca="1" si="103"/>
        <v>1.00050788</v>
      </c>
      <c r="G291" s="92">
        <f t="shared" ca="1" si="104"/>
        <v>1.1389066021565299</v>
      </c>
      <c r="H291" s="92">
        <f t="shared" ca="1" si="105"/>
        <v>1.1360188640936</v>
      </c>
      <c r="I291" s="14">
        <f t="shared" ca="1" si="106"/>
        <v>1.0025419799999999</v>
      </c>
      <c r="J291" s="13">
        <f t="shared" si="119"/>
        <v>4.4999999999999998E-2</v>
      </c>
      <c r="K291" s="29">
        <f t="shared" si="107"/>
        <v>44956</v>
      </c>
      <c r="L291" s="2">
        <f t="shared" si="108"/>
        <v>5</v>
      </c>
      <c r="M291" s="17">
        <f t="shared" si="109"/>
        <v>5</v>
      </c>
      <c r="N291" s="12">
        <f t="shared" si="110"/>
        <v>1.0008737320000001</v>
      </c>
      <c r="O291" s="12">
        <f t="shared" ca="1" si="111"/>
        <v>1.0034179329999999</v>
      </c>
      <c r="P291" s="17">
        <f t="shared" si="112"/>
        <v>0</v>
      </c>
      <c r="Q291" s="14">
        <f t="shared" ca="1" si="113"/>
        <v>3.4179329900000002</v>
      </c>
      <c r="R291" s="20">
        <f t="shared" si="117"/>
        <v>0</v>
      </c>
      <c r="S291" s="14">
        <f t="shared" si="114"/>
        <v>0</v>
      </c>
      <c r="T291" s="4" t="str">
        <f t="shared" si="115"/>
        <v>J=</v>
      </c>
      <c r="U291" s="29">
        <f t="shared" si="116"/>
        <v>44984</v>
      </c>
      <c r="V291" s="3"/>
      <c r="W291" s="3"/>
      <c r="X291" s="107">
        <f>[2]Plan1!$A361</f>
        <v>47604</v>
      </c>
      <c r="Y291" s="108" t="str">
        <f>[2]Plan1!$C361</f>
        <v>Dia do Trabalho</v>
      </c>
      <c r="Z291" s="95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9">
        <f t="shared" si="120"/>
        <v>44964</v>
      </c>
      <c r="B292" s="90">
        <f t="shared" ca="1" si="101"/>
        <v>1004.10291899</v>
      </c>
      <c r="C292" s="14">
        <f t="shared" si="102"/>
        <v>1000</v>
      </c>
      <c r="D292" s="63">
        <f t="shared" si="118"/>
        <v>44959</v>
      </c>
      <c r="E292" s="61">
        <f ca="1">IF(D292&lt;$B$1,VLOOKUP(D292,[1]DI!$A$4:$B$15000,2,FALSE),0)</f>
        <v>0.13650000000000001</v>
      </c>
      <c r="F292" s="14">
        <f t="shared" ca="1" si="103"/>
        <v>1.00050788</v>
      </c>
      <c r="G292" s="92">
        <f t="shared" ca="1" si="104"/>
        <v>1.1394850300416299</v>
      </c>
      <c r="H292" s="92">
        <f t="shared" ca="1" si="105"/>
        <v>1.1360188640936</v>
      </c>
      <c r="I292" s="14">
        <f t="shared" ca="1" si="106"/>
        <v>1.0030511499999999</v>
      </c>
      <c r="J292" s="13">
        <f t="shared" si="119"/>
        <v>4.4999999999999998E-2</v>
      </c>
      <c r="K292" s="29">
        <f t="shared" si="107"/>
        <v>44956</v>
      </c>
      <c r="L292" s="2">
        <f t="shared" si="108"/>
        <v>6</v>
      </c>
      <c r="M292" s="17">
        <f t="shared" si="109"/>
        <v>6</v>
      </c>
      <c r="N292" s="12">
        <f t="shared" si="110"/>
        <v>1.00104857</v>
      </c>
      <c r="O292" s="12">
        <f t="shared" ca="1" si="111"/>
        <v>1.0041029189999999</v>
      </c>
      <c r="P292" s="17">
        <f t="shared" si="112"/>
        <v>0</v>
      </c>
      <c r="Q292" s="14">
        <f t="shared" ca="1" si="113"/>
        <v>4.10291899</v>
      </c>
      <c r="R292" s="20">
        <f t="shared" si="117"/>
        <v>0</v>
      </c>
      <c r="S292" s="14">
        <f t="shared" si="114"/>
        <v>0</v>
      </c>
      <c r="T292" s="4" t="str">
        <f t="shared" si="115"/>
        <v>J=</v>
      </c>
      <c r="U292" s="29">
        <f t="shared" si="116"/>
        <v>44984</v>
      </c>
      <c r="V292" s="3"/>
      <c r="W292" s="3"/>
      <c r="X292" s="107">
        <f>[2]Plan1!$A362</f>
        <v>47654</v>
      </c>
      <c r="Y292" s="108" t="str">
        <f>[2]Plan1!$C362</f>
        <v>Corpus Christi</v>
      </c>
      <c r="Z292" s="95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9">
        <f t="shared" si="120"/>
        <v>44965</v>
      </c>
      <c r="B293" s="90">
        <f t="shared" ca="1" si="101"/>
        <v>1004.78837499</v>
      </c>
      <c r="C293" s="14">
        <f t="shared" si="102"/>
        <v>1000</v>
      </c>
      <c r="D293" s="63">
        <f t="shared" si="118"/>
        <v>44960</v>
      </c>
      <c r="E293" s="61">
        <f ca="1">IF(D293&lt;$B$1,VLOOKUP(D293,[1]DI!$A$4:$B$15000,2,FALSE),0)</f>
        <v>0.13650000000000001</v>
      </c>
      <c r="F293" s="14">
        <f t="shared" ca="1" si="103"/>
        <v>1.00050788</v>
      </c>
      <c r="G293" s="92">
        <f t="shared" ca="1" si="104"/>
        <v>1.14006375169869</v>
      </c>
      <c r="H293" s="92">
        <f t="shared" ca="1" si="105"/>
        <v>1.1360188640936</v>
      </c>
      <c r="I293" s="14">
        <f t="shared" ca="1" si="106"/>
        <v>1.00356058</v>
      </c>
      <c r="J293" s="13">
        <f t="shared" si="119"/>
        <v>4.4999999999999998E-2</v>
      </c>
      <c r="K293" s="29">
        <f t="shared" si="107"/>
        <v>44956</v>
      </c>
      <c r="L293" s="2">
        <f t="shared" si="108"/>
        <v>7</v>
      </c>
      <c r="M293" s="17">
        <f t="shared" si="109"/>
        <v>7</v>
      </c>
      <c r="N293" s="12">
        <f t="shared" si="110"/>
        <v>1.0012234390000001</v>
      </c>
      <c r="O293" s="12">
        <f t="shared" ca="1" si="111"/>
        <v>1.004788375</v>
      </c>
      <c r="P293" s="17">
        <f t="shared" si="112"/>
        <v>0</v>
      </c>
      <c r="Q293" s="14">
        <f t="shared" ca="1" si="113"/>
        <v>4.7883749900000003</v>
      </c>
      <c r="R293" s="20">
        <f t="shared" si="117"/>
        <v>0</v>
      </c>
      <c r="S293" s="14">
        <f t="shared" si="114"/>
        <v>0</v>
      </c>
      <c r="T293" s="4" t="str">
        <f t="shared" si="115"/>
        <v>J=</v>
      </c>
      <c r="U293" s="29">
        <f t="shared" si="116"/>
        <v>44984</v>
      </c>
      <c r="V293" s="3"/>
      <c r="W293" s="3"/>
      <c r="X293" s="107">
        <f>[2]Plan1!$A363</f>
        <v>47733</v>
      </c>
      <c r="Y293" s="108" t="str">
        <f>[2]Plan1!$C363</f>
        <v>Independência do Brasil</v>
      </c>
      <c r="Z293" s="95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9">
        <f t="shared" si="120"/>
        <v>44966</v>
      </c>
      <c r="B294" s="90">
        <f t="shared" ca="1" si="101"/>
        <v>1005.47429999</v>
      </c>
      <c r="C294" s="14">
        <f t="shared" si="102"/>
        <v>1000</v>
      </c>
      <c r="D294" s="63">
        <f t="shared" si="118"/>
        <v>44963</v>
      </c>
      <c r="E294" s="61">
        <f ca="1">IF(D294&lt;$B$1,VLOOKUP(D294,[1]DI!$A$4:$B$15000,2,FALSE),0)</f>
        <v>0.13650000000000001</v>
      </c>
      <c r="F294" s="14">
        <f t="shared" ca="1" si="103"/>
        <v>1.00050788</v>
      </c>
      <c r="G294" s="92">
        <f t="shared" ca="1" si="104"/>
        <v>1.1406427672768999</v>
      </c>
      <c r="H294" s="92">
        <f t="shared" ca="1" si="105"/>
        <v>1.1360188640936</v>
      </c>
      <c r="I294" s="14">
        <f t="shared" ca="1" si="106"/>
        <v>1.0040702699999999</v>
      </c>
      <c r="J294" s="13">
        <f t="shared" si="119"/>
        <v>4.4999999999999998E-2</v>
      </c>
      <c r="K294" s="29">
        <f t="shared" si="107"/>
        <v>44956</v>
      </c>
      <c r="L294" s="2">
        <f t="shared" si="108"/>
        <v>8</v>
      </c>
      <c r="M294" s="17">
        <f t="shared" si="109"/>
        <v>8</v>
      </c>
      <c r="N294" s="12">
        <f t="shared" si="110"/>
        <v>1.001398338</v>
      </c>
      <c r="O294" s="12">
        <f t="shared" ca="1" si="111"/>
        <v>1.0054742999999999</v>
      </c>
      <c r="P294" s="17">
        <f t="shared" si="112"/>
        <v>0</v>
      </c>
      <c r="Q294" s="14">
        <f t="shared" ca="1" si="113"/>
        <v>5.4742999899999996</v>
      </c>
      <c r="R294" s="20">
        <f t="shared" si="117"/>
        <v>0</v>
      </c>
      <c r="S294" s="14">
        <f t="shared" si="114"/>
        <v>0</v>
      </c>
      <c r="T294" s="4" t="str">
        <f t="shared" si="115"/>
        <v>J=</v>
      </c>
      <c r="U294" s="29">
        <f t="shared" si="116"/>
        <v>44984</v>
      </c>
      <c r="V294" s="3"/>
      <c r="W294" s="3"/>
      <c r="X294" s="107">
        <f>[2]Plan1!$A364</f>
        <v>47768</v>
      </c>
      <c r="Y294" s="108" t="str">
        <f>[2]Plan1!$C364</f>
        <v>Nossa Sr.a Aparecida - Padroeira do Brasil</v>
      </c>
      <c r="Z294" s="95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9">
        <f t="shared" si="120"/>
        <v>44967</v>
      </c>
      <c r="B295" s="90">
        <f t="shared" ca="1" si="101"/>
        <v>1006.160694</v>
      </c>
      <c r="C295" s="14">
        <f t="shared" si="102"/>
        <v>1000</v>
      </c>
      <c r="D295" s="63">
        <f t="shared" si="118"/>
        <v>44964</v>
      </c>
      <c r="E295" s="61">
        <f ca="1">IF(D295&lt;$B$1,VLOOKUP(D295,[1]DI!$A$4:$B$15000,2,FALSE),0)</f>
        <v>0.13650000000000001</v>
      </c>
      <c r="F295" s="14">
        <f t="shared" ca="1" si="103"/>
        <v>1.00050788</v>
      </c>
      <c r="G295" s="92">
        <f t="shared" ca="1" si="104"/>
        <v>1.1412220769255399</v>
      </c>
      <c r="H295" s="92">
        <f t="shared" ca="1" si="105"/>
        <v>1.1360188640936</v>
      </c>
      <c r="I295" s="14">
        <f t="shared" ca="1" si="106"/>
        <v>1.00458022</v>
      </c>
      <c r="J295" s="13">
        <f t="shared" si="119"/>
        <v>4.4999999999999998E-2</v>
      </c>
      <c r="K295" s="29">
        <f t="shared" si="107"/>
        <v>44956</v>
      </c>
      <c r="L295" s="2">
        <f t="shared" si="108"/>
        <v>9</v>
      </c>
      <c r="M295" s="17">
        <f t="shared" si="109"/>
        <v>9</v>
      </c>
      <c r="N295" s="12">
        <f t="shared" si="110"/>
        <v>1.001573268</v>
      </c>
      <c r="O295" s="12">
        <f t="shared" ca="1" si="111"/>
        <v>1.0061606940000001</v>
      </c>
      <c r="P295" s="17">
        <f t="shared" si="112"/>
        <v>0</v>
      </c>
      <c r="Q295" s="14">
        <f t="shared" ca="1" si="113"/>
        <v>6.1606940000000003</v>
      </c>
      <c r="R295" s="20">
        <f t="shared" si="117"/>
        <v>0</v>
      </c>
      <c r="S295" s="14">
        <f t="shared" si="114"/>
        <v>0</v>
      </c>
      <c r="T295" s="4" t="str">
        <f t="shared" si="115"/>
        <v>J=</v>
      </c>
      <c r="U295" s="29">
        <f t="shared" si="116"/>
        <v>44984</v>
      </c>
      <c r="V295" s="3"/>
      <c r="W295" s="3"/>
      <c r="X295" s="107">
        <f>[2]Plan1!$A365</f>
        <v>47789</v>
      </c>
      <c r="Y295" s="108" t="str">
        <f>[2]Plan1!$C365</f>
        <v>Finados</v>
      </c>
      <c r="Z295" s="95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9">
        <f t="shared" si="120"/>
        <v>44970</v>
      </c>
      <c r="B296" s="90">
        <f t="shared" ca="1" si="101"/>
        <v>1006.847547</v>
      </c>
      <c r="C296" s="14">
        <f t="shared" si="102"/>
        <v>1000</v>
      </c>
      <c r="D296" s="63">
        <f t="shared" si="118"/>
        <v>44965</v>
      </c>
      <c r="E296" s="61">
        <f ca="1">IF(D296&lt;$B$1,VLOOKUP(D296,[1]DI!$A$4:$B$15000,2,FALSE),0)</f>
        <v>0.13650000000000001</v>
      </c>
      <c r="F296" s="14">
        <f t="shared" ca="1" si="103"/>
        <v>1.00050788</v>
      </c>
      <c r="G296" s="92">
        <f t="shared" ca="1" si="104"/>
        <v>1.1418016807939699</v>
      </c>
      <c r="H296" s="92">
        <f t="shared" ca="1" si="105"/>
        <v>1.1360188640936</v>
      </c>
      <c r="I296" s="14">
        <f t="shared" ca="1" si="106"/>
        <v>1.0050904199999999</v>
      </c>
      <c r="J296" s="13">
        <f t="shared" si="119"/>
        <v>4.4999999999999998E-2</v>
      </c>
      <c r="K296" s="29">
        <f t="shared" si="107"/>
        <v>44956</v>
      </c>
      <c r="L296" s="2">
        <f t="shared" si="108"/>
        <v>10</v>
      </c>
      <c r="M296" s="17">
        <f t="shared" si="109"/>
        <v>10</v>
      </c>
      <c r="N296" s="12">
        <f t="shared" si="110"/>
        <v>1.0017482280000001</v>
      </c>
      <c r="O296" s="12">
        <f t="shared" ca="1" si="111"/>
        <v>1.006847547</v>
      </c>
      <c r="P296" s="17">
        <f t="shared" si="112"/>
        <v>0</v>
      </c>
      <c r="Q296" s="14">
        <f t="shared" ca="1" si="113"/>
        <v>6.8475469999999996</v>
      </c>
      <c r="R296" s="20">
        <f t="shared" si="117"/>
        <v>0</v>
      </c>
      <c r="S296" s="14">
        <f t="shared" si="114"/>
        <v>0</v>
      </c>
      <c r="T296" s="4" t="str">
        <f t="shared" si="115"/>
        <v>J=</v>
      </c>
      <c r="U296" s="29">
        <f t="shared" si="116"/>
        <v>44984</v>
      </c>
      <c r="V296" s="3"/>
      <c r="W296" s="3"/>
      <c r="X296" s="107">
        <f>[2]Plan1!$A366</f>
        <v>47802</v>
      </c>
      <c r="Y296" s="108" t="str">
        <f>[2]Plan1!$C366</f>
        <v>Proclamação da República</v>
      </c>
      <c r="Z296" s="95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9">
        <f t="shared" si="120"/>
        <v>44971</v>
      </c>
      <c r="B297" s="90">
        <f t="shared" ca="1" si="101"/>
        <v>1007.53488099</v>
      </c>
      <c r="C297" s="14">
        <f t="shared" si="102"/>
        <v>1000</v>
      </c>
      <c r="D297" s="63">
        <f t="shared" si="118"/>
        <v>44966</v>
      </c>
      <c r="E297" s="61">
        <f ca="1">IF(D297&lt;$B$1,VLOOKUP(D297,[1]DI!$A$4:$B$15000,2,FALSE),0)</f>
        <v>0.13650000000000001</v>
      </c>
      <c r="F297" s="14">
        <f t="shared" ca="1" si="103"/>
        <v>1.00050788</v>
      </c>
      <c r="G297" s="92">
        <f t="shared" ca="1" si="104"/>
        <v>1.1423815790316101</v>
      </c>
      <c r="H297" s="92">
        <f t="shared" ca="1" si="105"/>
        <v>1.1360188640936</v>
      </c>
      <c r="I297" s="14">
        <f t="shared" ca="1" si="106"/>
        <v>1.00560089</v>
      </c>
      <c r="J297" s="13">
        <f t="shared" si="119"/>
        <v>4.4999999999999998E-2</v>
      </c>
      <c r="K297" s="29">
        <f t="shared" si="107"/>
        <v>44956</v>
      </c>
      <c r="L297" s="2">
        <f t="shared" si="108"/>
        <v>11</v>
      </c>
      <c r="M297" s="17">
        <f t="shared" si="109"/>
        <v>11</v>
      </c>
      <c r="N297" s="12">
        <f t="shared" si="110"/>
        <v>1.001923219</v>
      </c>
      <c r="O297" s="12">
        <f t="shared" ca="1" si="111"/>
        <v>1.007534881</v>
      </c>
      <c r="P297" s="17">
        <f t="shared" si="112"/>
        <v>0</v>
      </c>
      <c r="Q297" s="14">
        <f t="shared" ca="1" si="113"/>
        <v>7.5348809899999996</v>
      </c>
      <c r="R297" s="20">
        <f t="shared" si="117"/>
        <v>0</v>
      </c>
      <c r="S297" s="14">
        <f t="shared" si="114"/>
        <v>0</v>
      </c>
      <c r="T297" s="4" t="str">
        <f t="shared" si="115"/>
        <v>J=</v>
      </c>
      <c r="U297" s="29">
        <f t="shared" si="116"/>
        <v>44984</v>
      </c>
      <c r="V297" s="3"/>
      <c r="W297" s="3"/>
      <c r="X297" s="107">
        <f>[2]Plan1!$A367</f>
        <v>47807</v>
      </c>
      <c r="Y297" s="108" t="str">
        <f>[2]Plan1!$C367</f>
        <v>Dia Nacional de Zumbi e da Consciência Negra</v>
      </c>
      <c r="Z297" s="95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9">
        <f t="shared" si="120"/>
        <v>44972</v>
      </c>
      <c r="B298" s="90">
        <f t="shared" ca="1" si="101"/>
        <v>1008.22267399</v>
      </c>
      <c r="C298" s="14">
        <f t="shared" si="102"/>
        <v>1000</v>
      </c>
      <c r="D298" s="63">
        <f t="shared" si="118"/>
        <v>44967</v>
      </c>
      <c r="E298" s="61">
        <f ca="1">IF(D298&lt;$B$1,VLOOKUP(D298,[1]DI!$A$4:$B$15000,2,FALSE),0)</f>
        <v>0.13650000000000001</v>
      </c>
      <c r="F298" s="14">
        <f t="shared" ca="1" si="103"/>
        <v>1.00050788</v>
      </c>
      <c r="G298" s="92">
        <f t="shared" ca="1" si="104"/>
        <v>1.1429617717879701</v>
      </c>
      <c r="H298" s="92">
        <f t="shared" ca="1" si="105"/>
        <v>1.1360188640936</v>
      </c>
      <c r="I298" s="14">
        <f t="shared" ca="1" si="106"/>
        <v>1.00611161</v>
      </c>
      <c r="J298" s="13">
        <f t="shared" si="119"/>
        <v>4.4999999999999998E-2</v>
      </c>
      <c r="K298" s="29">
        <f t="shared" si="107"/>
        <v>44956</v>
      </c>
      <c r="L298" s="2">
        <f t="shared" si="108"/>
        <v>12</v>
      </c>
      <c r="M298" s="17">
        <f t="shared" si="109"/>
        <v>12</v>
      </c>
      <c r="N298" s="12">
        <f t="shared" si="110"/>
        <v>1.00209824</v>
      </c>
      <c r="O298" s="12">
        <f t="shared" ca="1" si="111"/>
        <v>1.008222674</v>
      </c>
      <c r="P298" s="17">
        <f t="shared" si="112"/>
        <v>0</v>
      </c>
      <c r="Q298" s="14">
        <f t="shared" ca="1" si="113"/>
        <v>8.2226739900000005</v>
      </c>
      <c r="R298" s="20">
        <f t="shared" si="117"/>
        <v>0</v>
      </c>
      <c r="S298" s="14">
        <f t="shared" si="114"/>
        <v>0</v>
      </c>
      <c r="T298" s="4" t="str">
        <f t="shared" si="115"/>
        <v>J=</v>
      </c>
      <c r="U298" s="29">
        <f t="shared" si="116"/>
        <v>44984</v>
      </c>
      <c r="V298" s="3"/>
      <c r="W298" s="3"/>
      <c r="X298" s="107">
        <f>[2]Plan1!$A368</f>
        <v>47842</v>
      </c>
      <c r="Y298" s="108" t="str">
        <f>[2]Plan1!$C368</f>
        <v>Natal</v>
      </c>
      <c r="Z298" s="95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9">
        <f t="shared" si="120"/>
        <v>44973</v>
      </c>
      <c r="B299" s="90">
        <f t="shared" ca="1" si="101"/>
        <v>1008.91094699</v>
      </c>
      <c r="C299" s="14">
        <f t="shared" si="102"/>
        <v>1000</v>
      </c>
      <c r="D299" s="63">
        <f t="shared" si="118"/>
        <v>44970</v>
      </c>
      <c r="E299" s="61">
        <f ca="1">IF(D299&lt;$B$1,VLOOKUP(D299,[1]DI!$A$4:$B$15000,2,FALSE),0)</f>
        <v>0.13650000000000001</v>
      </c>
      <c r="F299" s="14">
        <f t="shared" ca="1" si="103"/>
        <v>1.00050788</v>
      </c>
      <c r="G299" s="92">
        <f t="shared" ca="1" si="104"/>
        <v>1.1435422592126301</v>
      </c>
      <c r="H299" s="92">
        <f t="shared" ca="1" si="105"/>
        <v>1.1360188640936</v>
      </c>
      <c r="I299" s="14">
        <f t="shared" ca="1" si="106"/>
        <v>1.0066226</v>
      </c>
      <c r="J299" s="13">
        <f t="shared" si="119"/>
        <v>4.4999999999999998E-2</v>
      </c>
      <c r="K299" s="29">
        <f t="shared" si="107"/>
        <v>44956</v>
      </c>
      <c r="L299" s="2">
        <f t="shared" si="108"/>
        <v>13</v>
      </c>
      <c r="M299" s="17">
        <f t="shared" si="109"/>
        <v>13</v>
      </c>
      <c r="N299" s="12">
        <f t="shared" si="110"/>
        <v>1.0022732919999999</v>
      </c>
      <c r="O299" s="12">
        <f t="shared" ca="1" si="111"/>
        <v>1.0089109469999999</v>
      </c>
      <c r="P299" s="17">
        <f t="shared" si="112"/>
        <v>0</v>
      </c>
      <c r="Q299" s="14">
        <f t="shared" ca="1" si="113"/>
        <v>8.9109469899999993</v>
      </c>
      <c r="R299" s="20">
        <f t="shared" si="117"/>
        <v>0</v>
      </c>
      <c r="S299" s="14">
        <f t="shared" si="114"/>
        <v>0</v>
      </c>
      <c r="T299" s="4" t="str">
        <f t="shared" si="115"/>
        <v>J=</v>
      </c>
      <c r="U299" s="29">
        <f t="shared" si="116"/>
        <v>44984</v>
      </c>
      <c r="V299" s="3"/>
      <c r="W299" s="3"/>
      <c r="X299" s="107">
        <f>[2]Plan1!$A369</f>
        <v>47849</v>
      </c>
      <c r="Y299" s="108" t="str">
        <f>[2]Plan1!$C369</f>
        <v>Confraternização Universal</v>
      </c>
      <c r="Z299" s="95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9">
        <f t="shared" si="120"/>
        <v>44974</v>
      </c>
      <c r="B300" s="90">
        <f t="shared" ca="1" si="101"/>
        <v>1009.599681</v>
      </c>
      <c r="C300" s="14">
        <f t="shared" si="102"/>
        <v>1000</v>
      </c>
      <c r="D300" s="63">
        <f t="shared" si="118"/>
        <v>44971</v>
      </c>
      <c r="E300" s="61">
        <f ca="1">IF(D300&lt;$B$1,VLOOKUP(D300,[1]DI!$A$4:$B$15000,2,FALSE),0)</f>
        <v>0.13650000000000001</v>
      </c>
      <c r="F300" s="14">
        <f t="shared" ca="1" si="103"/>
        <v>1.00050788</v>
      </c>
      <c r="G300" s="92">
        <f t="shared" ca="1" si="104"/>
        <v>1.1441230414552399</v>
      </c>
      <c r="H300" s="92">
        <f t="shared" ca="1" si="105"/>
        <v>1.1360188640936</v>
      </c>
      <c r="I300" s="14">
        <f t="shared" ca="1" si="106"/>
        <v>1.0071338400000001</v>
      </c>
      <c r="J300" s="13">
        <f t="shared" si="119"/>
        <v>4.4999999999999998E-2</v>
      </c>
      <c r="K300" s="29">
        <f t="shared" si="107"/>
        <v>44956</v>
      </c>
      <c r="L300" s="2">
        <f t="shared" si="108"/>
        <v>14</v>
      </c>
      <c r="M300" s="17">
        <f t="shared" si="109"/>
        <v>14</v>
      </c>
      <c r="N300" s="12">
        <f t="shared" si="110"/>
        <v>1.0024483749999999</v>
      </c>
      <c r="O300" s="12">
        <f t="shared" ca="1" si="111"/>
        <v>1.0095996810000001</v>
      </c>
      <c r="P300" s="17">
        <f t="shared" si="112"/>
        <v>0</v>
      </c>
      <c r="Q300" s="14">
        <f t="shared" ca="1" si="113"/>
        <v>9.5996810000000004</v>
      </c>
      <c r="R300" s="20">
        <f t="shared" si="117"/>
        <v>0</v>
      </c>
      <c r="S300" s="14">
        <f t="shared" si="114"/>
        <v>0</v>
      </c>
      <c r="T300" s="4" t="str">
        <f t="shared" si="115"/>
        <v>J=</v>
      </c>
      <c r="U300" s="29">
        <f t="shared" si="116"/>
        <v>44984</v>
      </c>
      <c r="V300" s="3"/>
      <c r="W300" s="3"/>
      <c r="X300" s="107">
        <f>[2]Plan1!$A370</f>
        <v>47903</v>
      </c>
      <c r="Y300" s="108" t="str">
        <f>[2]Plan1!$C370</f>
        <v>Carnaval</v>
      </c>
      <c r="Z300" s="95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9">
        <f t="shared" si="120"/>
        <v>44979</v>
      </c>
      <c r="B301" s="90">
        <f t="shared" ca="1" si="101"/>
        <v>1010.2888850000001</v>
      </c>
      <c r="C301" s="14">
        <f t="shared" si="102"/>
        <v>1000</v>
      </c>
      <c r="D301" s="63">
        <f t="shared" si="118"/>
        <v>44972</v>
      </c>
      <c r="E301" s="61">
        <f ca="1">IF(D301&lt;$B$1,VLOOKUP(D301,[1]DI!$A$4:$B$15000,2,FALSE),0)</f>
        <v>0.13650000000000001</v>
      </c>
      <c r="F301" s="14">
        <f t="shared" ca="1" si="103"/>
        <v>1.00050788</v>
      </c>
      <c r="G301" s="92">
        <f t="shared" ca="1" si="104"/>
        <v>1.14470411866553</v>
      </c>
      <c r="H301" s="92">
        <f t="shared" ca="1" si="105"/>
        <v>1.1360188640936</v>
      </c>
      <c r="I301" s="14">
        <f t="shared" ca="1" si="106"/>
        <v>1.0076453400000001</v>
      </c>
      <c r="J301" s="13">
        <f t="shared" si="119"/>
        <v>4.4999999999999998E-2</v>
      </c>
      <c r="K301" s="29">
        <f t="shared" si="107"/>
        <v>44956</v>
      </c>
      <c r="L301" s="2">
        <f t="shared" si="108"/>
        <v>15</v>
      </c>
      <c r="M301" s="17">
        <f t="shared" si="109"/>
        <v>15</v>
      </c>
      <c r="N301" s="12">
        <f t="shared" si="110"/>
        <v>1.002623488</v>
      </c>
      <c r="O301" s="12">
        <f t="shared" ca="1" si="111"/>
        <v>1.010288885</v>
      </c>
      <c r="P301" s="17">
        <f t="shared" si="112"/>
        <v>0</v>
      </c>
      <c r="Q301" s="14">
        <f t="shared" ca="1" si="113"/>
        <v>10.288885000000001</v>
      </c>
      <c r="R301" s="20">
        <f t="shared" si="117"/>
        <v>0</v>
      </c>
      <c r="S301" s="14">
        <f t="shared" si="114"/>
        <v>0</v>
      </c>
      <c r="T301" s="4" t="str">
        <f t="shared" si="115"/>
        <v>J=</v>
      </c>
      <c r="U301" s="29">
        <f t="shared" si="116"/>
        <v>44984</v>
      </c>
      <c r="V301" s="3"/>
      <c r="W301" s="3"/>
      <c r="X301" s="107">
        <f>[2]Plan1!$A371</f>
        <v>47904</v>
      </c>
      <c r="Y301" s="108" t="str">
        <f>[2]Plan1!$C371</f>
        <v>Carnaval</v>
      </c>
      <c r="Z301" s="95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9">
        <f t="shared" si="120"/>
        <v>44980</v>
      </c>
      <c r="B302" s="90">
        <f t="shared" ca="1" si="101"/>
        <v>1010.978571</v>
      </c>
      <c r="C302" s="14">
        <f t="shared" si="102"/>
        <v>1000</v>
      </c>
      <c r="D302" s="63">
        <f t="shared" si="118"/>
        <v>44973</v>
      </c>
      <c r="E302" s="61">
        <f ca="1">IF(D302&lt;$B$1,VLOOKUP(D302,[1]DI!$A$4:$B$15000,2,FALSE),0)</f>
        <v>0.13650000000000001</v>
      </c>
      <c r="F302" s="14">
        <f t="shared" ca="1" si="103"/>
        <v>1.00050788</v>
      </c>
      <c r="G302" s="92">
        <f t="shared" ca="1" si="104"/>
        <v>1.1452854909933201</v>
      </c>
      <c r="H302" s="92">
        <f t="shared" ca="1" si="105"/>
        <v>1.1360188640936</v>
      </c>
      <c r="I302" s="14">
        <f t="shared" ca="1" si="106"/>
        <v>1.00815711</v>
      </c>
      <c r="J302" s="13">
        <f t="shared" si="119"/>
        <v>4.4999999999999998E-2</v>
      </c>
      <c r="K302" s="29">
        <f t="shared" si="107"/>
        <v>44956</v>
      </c>
      <c r="L302" s="2">
        <f t="shared" si="108"/>
        <v>16</v>
      </c>
      <c r="M302" s="17">
        <f t="shared" si="109"/>
        <v>16</v>
      </c>
      <c r="N302" s="12">
        <f t="shared" si="110"/>
        <v>1.002798632</v>
      </c>
      <c r="O302" s="12">
        <f t="shared" ca="1" si="111"/>
        <v>1.0109785710000001</v>
      </c>
      <c r="P302" s="17">
        <f t="shared" si="112"/>
        <v>0</v>
      </c>
      <c r="Q302" s="14">
        <f t="shared" ca="1" si="113"/>
        <v>10.978571000000001</v>
      </c>
      <c r="R302" s="20">
        <f t="shared" si="117"/>
        <v>0</v>
      </c>
      <c r="S302" s="14">
        <f t="shared" si="114"/>
        <v>0</v>
      </c>
      <c r="T302" s="4" t="str">
        <f t="shared" si="115"/>
        <v>J=</v>
      </c>
      <c r="U302" s="29">
        <f t="shared" si="116"/>
        <v>44984</v>
      </c>
      <c r="V302" s="3"/>
      <c r="W302" s="3"/>
      <c r="X302" s="107">
        <f>[2]Plan1!$A372</f>
        <v>47949</v>
      </c>
      <c r="Y302" s="108" t="str">
        <f>[2]Plan1!$C372</f>
        <v>Paixão de Cristo</v>
      </c>
      <c r="Z302" s="110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9">
        <f t="shared" si="120"/>
        <v>44981</v>
      </c>
      <c r="B303" s="90">
        <f t="shared" ca="1" si="101"/>
        <v>1011.668716</v>
      </c>
      <c r="C303" s="14">
        <f t="shared" si="102"/>
        <v>1000</v>
      </c>
      <c r="D303" s="63">
        <f t="shared" si="118"/>
        <v>44974</v>
      </c>
      <c r="E303" s="61">
        <f ca="1">IF(D303&lt;$B$1,VLOOKUP(D303,[1]DI!$A$4:$B$15000,2,FALSE),0)</f>
        <v>0.13650000000000001</v>
      </c>
      <c r="F303" s="14">
        <f t="shared" ca="1" si="103"/>
        <v>1.00050788</v>
      </c>
      <c r="G303" s="92">
        <f t="shared" ca="1" si="104"/>
        <v>1.1458671585884901</v>
      </c>
      <c r="H303" s="92">
        <f t="shared" ca="1" si="105"/>
        <v>1.1360188640936</v>
      </c>
      <c r="I303" s="14">
        <f t="shared" ca="1" si="106"/>
        <v>1.0086691299999999</v>
      </c>
      <c r="J303" s="13">
        <f t="shared" si="119"/>
        <v>4.4999999999999998E-2</v>
      </c>
      <c r="K303" s="29">
        <f t="shared" si="107"/>
        <v>44956</v>
      </c>
      <c r="L303" s="2">
        <f t="shared" si="108"/>
        <v>17</v>
      </c>
      <c r="M303" s="17">
        <f t="shared" si="109"/>
        <v>17</v>
      </c>
      <c r="N303" s="12">
        <f t="shared" si="110"/>
        <v>1.002973806</v>
      </c>
      <c r="O303" s="12">
        <f t="shared" ca="1" si="111"/>
        <v>1.011668716</v>
      </c>
      <c r="P303" s="17">
        <f t="shared" si="112"/>
        <v>0</v>
      </c>
      <c r="Q303" s="14">
        <f t="shared" ca="1" si="113"/>
        <v>11.668716</v>
      </c>
      <c r="R303" s="20">
        <f t="shared" si="117"/>
        <v>0</v>
      </c>
      <c r="S303" s="14">
        <f t="shared" si="114"/>
        <v>0</v>
      </c>
      <c r="T303" s="4" t="str">
        <f t="shared" si="115"/>
        <v>J=</v>
      </c>
      <c r="U303" s="29">
        <f t="shared" si="116"/>
        <v>44984</v>
      </c>
      <c r="V303" s="3"/>
      <c r="W303" s="3"/>
      <c r="X303" s="107">
        <f>[2]Plan1!$A373</f>
        <v>47959</v>
      </c>
      <c r="Y303" s="108" t="str">
        <f>[2]Plan1!$C373</f>
        <v>Tiradentes</v>
      </c>
      <c r="Z303" s="95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9">
        <f t="shared" si="120"/>
        <v>44984</v>
      </c>
      <c r="B304" s="90">
        <f t="shared" ca="1" si="101"/>
        <v>1012.359333</v>
      </c>
      <c r="C304" s="14">
        <f t="shared" si="102"/>
        <v>1000</v>
      </c>
      <c r="D304" s="63">
        <f t="shared" si="118"/>
        <v>44979</v>
      </c>
      <c r="E304" s="61">
        <f ca="1">IF(D304&lt;$B$1,VLOOKUP(D304,[1]DI!$A$4:$B$15000,2,FALSE),0)</f>
        <v>0.13650000000000001</v>
      </c>
      <c r="F304" s="14">
        <f t="shared" ca="1" si="103"/>
        <v>1.00050788</v>
      </c>
      <c r="G304" s="92">
        <f t="shared" ca="1" si="104"/>
        <v>1.14644912160099</v>
      </c>
      <c r="H304" s="92">
        <f t="shared" ca="1" si="105"/>
        <v>1.1360188640936</v>
      </c>
      <c r="I304" s="14">
        <f t="shared" ca="1" si="106"/>
        <v>1.0091814100000001</v>
      </c>
      <c r="J304" s="13">
        <f t="shared" si="119"/>
        <v>4.4999999999999998E-2</v>
      </c>
      <c r="K304" s="29">
        <f t="shared" si="107"/>
        <v>44956</v>
      </c>
      <c r="L304" s="2">
        <f t="shared" si="108"/>
        <v>18</v>
      </c>
      <c r="M304" s="17">
        <f t="shared" si="109"/>
        <v>18</v>
      </c>
      <c r="N304" s="12">
        <f t="shared" si="110"/>
        <v>1.0031490110000001</v>
      </c>
      <c r="O304" s="12">
        <f t="shared" ca="1" si="111"/>
        <v>1.012359333</v>
      </c>
      <c r="P304" s="17">
        <f t="shared" si="112"/>
        <v>14</v>
      </c>
      <c r="Q304" s="14">
        <f t="shared" ca="1" si="113"/>
        <v>12.359332999999999</v>
      </c>
      <c r="R304" s="20">
        <f t="shared" si="117"/>
        <v>0</v>
      </c>
      <c r="S304" s="14">
        <f t="shared" si="114"/>
        <v>0</v>
      </c>
      <c r="T304" s="4" t="str">
        <f t="shared" si="115"/>
        <v>J=</v>
      </c>
      <c r="U304" s="29">
        <f t="shared" si="116"/>
        <v>44984</v>
      </c>
      <c r="V304" s="3"/>
      <c r="W304" s="3"/>
      <c r="X304" s="107">
        <f>[2]Plan1!$A374</f>
        <v>47969</v>
      </c>
      <c r="Y304" s="108" t="str">
        <f>[2]Plan1!$C374</f>
        <v>Dia do Trabalho</v>
      </c>
      <c r="Z304" s="95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9">
        <f t="shared" si="120"/>
        <v>44985</v>
      </c>
      <c r="B305" s="90">
        <f t="shared" ca="1" si="101"/>
        <v>1000.682654</v>
      </c>
      <c r="C305" s="14">
        <f t="shared" si="102"/>
        <v>1000</v>
      </c>
      <c r="D305" s="63">
        <f t="shared" si="118"/>
        <v>44980</v>
      </c>
      <c r="E305" s="61">
        <f ca="1">IF(D305&lt;$B$1,VLOOKUP(D305,[1]DI!$A$4:$B$15000,2,FALSE),0)</f>
        <v>0.13650000000000001</v>
      </c>
      <c r="F305" s="14">
        <f t="shared" ca="1" si="103"/>
        <v>1.00050788</v>
      </c>
      <c r="G305" s="92">
        <f t="shared" ca="1" si="104"/>
        <v>1.14703138018087</v>
      </c>
      <c r="H305" s="92">
        <f t="shared" ca="1" si="105"/>
        <v>1.14644912160099</v>
      </c>
      <c r="I305" s="14">
        <f t="shared" ca="1" si="106"/>
        <v>1.00050788</v>
      </c>
      <c r="J305" s="13">
        <f t="shared" si="119"/>
        <v>4.4999999999999998E-2</v>
      </c>
      <c r="K305" s="29">
        <f t="shared" si="107"/>
        <v>44984</v>
      </c>
      <c r="L305" s="2">
        <f t="shared" si="108"/>
        <v>1</v>
      </c>
      <c r="M305" s="17">
        <f t="shared" si="109"/>
        <v>1</v>
      </c>
      <c r="N305" s="12">
        <f t="shared" si="110"/>
        <v>1.000174685</v>
      </c>
      <c r="O305" s="12">
        <f t="shared" ca="1" si="111"/>
        <v>1.000682654</v>
      </c>
      <c r="P305" s="17">
        <f t="shared" si="112"/>
        <v>0</v>
      </c>
      <c r="Q305" s="14">
        <f t="shared" ca="1" si="113"/>
        <v>0.68265399999999998</v>
      </c>
      <c r="R305" s="20">
        <f t="shared" si="117"/>
        <v>0</v>
      </c>
      <c r="S305" s="14">
        <f t="shared" si="114"/>
        <v>0</v>
      </c>
      <c r="T305" s="4" t="str">
        <f t="shared" si="115"/>
        <v>J=</v>
      </c>
      <c r="U305" s="29">
        <f t="shared" si="116"/>
        <v>45015</v>
      </c>
      <c r="V305" s="3"/>
      <c r="W305" s="3"/>
      <c r="X305" s="107">
        <f>[2]Plan1!$A375</f>
        <v>48011</v>
      </c>
      <c r="Y305" s="108" t="str">
        <f>[2]Plan1!$C375</f>
        <v>Corpus Christi</v>
      </c>
      <c r="Z305" s="110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9">
        <f t="shared" si="120"/>
        <v>44986</v>
      </c>
      <c r="B306" s="90">
        <f t="shared" ca="1" si="101"/>
        <v>1001.365776</v>
      </c>
      <c r="C306" s="14">
        <f t="shared" si="102"/>
        <v>1000</v>
      </c>
      <c r="D306" s="63">
        <f t="shared" si="118"/>
        <v>44981</v>
      </c>
      <c r="E306" s="61">
        <f ca="1">IF(D306&lt;$B$1,VLOOKUP(D306,[1]DI!$A$4:$B$15000,2,FALSE),0)</f>
        <v>0.13650000000000001</v>
      </c>
      <c r="F306" s="14">
        <f t="shared" ca="1" si="103"/>
        <v>1.00050788</v>
      </c>
      <c r="G306" s="92">
        <f t="shared" ca="1" si="104"/>
        <v>1.1476139344782399</v>
      </c>
      <c r="H306" s="92">
        <f t="shared" ca="1" si="105"/>
        <v>1.14644912160099</v>
      </c>
      <c r="I306" s="14">
        <f t="shared" ca="1" si="106"/>
        <v>1.00101602</v>
      </c>
      <c r="J306" s="13">
        <f t="shared" si="119"/>
        <v>4.4999999999999998E-2</v>
      </c>
      <c r="K306" s="29">
        <f t="shared" si="107"/>
        <v>44984</v>
      </c>
      <c r="L306" s="2">
        <f t="shared" si="108"/>
        <v>2</v>
      </c>
      <c r="M306" s="17">
        <f t="shared" si="109"/>
        <v>2</v>
      </c>
      <c r="N306" s="12">
        <f t="shared" si="110"/>
        <v>1.000349401</v>
      </c>
      <c r="O306" s="12">
        <f t="shared" ca="1" si="111"/>
        <v>1.0013657760000001</v>
      </c>
      <c r="P306" s="17">
        <f t="shared" si="112"/>
        <v>0</v>
      </c>
      <c r="Q306" s="14">
        <f t="shared" ca="1" si="113"/>
        <v>1.3657760000000001</v>
      </c>
      <c r="R306" s="20">
        <f t="shared" si="117"/>
        <v>0</v>
      </c>
      <c r="S306" s="14">
        <f t="shared" si="114"/>
        <v>0</v>
      </c>
      <c r="T306" s="4" t="str">
        <f t="shared" si="115"/>
        <v>J=</v>
      </c>
      <c r="U306" s="29">
        <f t="shared" si="116"/>
        <v>45015</v>
      </c>
      <c r="V306" s="3"/>
      <c r="W306" s="3"/>
      <c r="X306" s="107">
        <f>[2]Plan1!$A376</f>
        <v>48098</v>
      </c>
      <c r="Y306" s="108" t="str">
        <f>[2]Plan1!$C376</f>
        <v>Independência do Brasil</v>
      </c>
      <c r="Z306" s="95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9">
        <f t="shared" si="120"/>
        <v>44987</v>
      </c>
      <c r="B307" s="90">
        <f t="shared" ca="1" si="101"/>
        <v>1002.04935699</v>
      </c>
      <c r="C307" s="14">
        <f t="shared" si="102"/>
        <v>1000</v>
      </c>
      <c r="D307" s="63">
        <f t="shared" si="118"/>
        <v>44984</v>
      </c>
      <c r="E307" s="61">
        <f ca="1">IF(D307&lt;$B$1,VLOOKUP(D307,[1]DI!$A$4:$B$15000,2,FALSE),0)</f>
        <v>0.13650000000000001</v>
      </c>
      <c r="F307" s="14">
        <f t="shared" ca="1" si="103"/>
        <v>1.00050788</v>
      </c>
      <c r="G307" s="92">
        <f t="shared" ca="1" si="104"/>
        <v>1.1481967846432799</v>
      </c>
      <c r="H307" s="92">
        <f t="shared" ca="1" si="105"/>
        <v>1.14644912160099</v>
      </c>
      <c r="I307" s="14">
        <f t="shared" ca="1" si="106"/>
        <v>1.00152441</v>
      </c>
      <c r="J307" s="13">
        <f t="shared" si="119"/>
        <v>4.4999999999999998E-2</v>
      </c>
      <c r="K307" s="29">
        <f t="shared" si="107"/>
        <v>44984</v>
      </c>
      <c r="L307" s="2">
        <f t="shared" si="108"/>
        <v>3</v>
      </c>
      <c r="M307" s="17">
        <f t="shared" si="109"/>
        <v>3</v>
      </c>
      <c r="N307" s="12">
        <f t="shared" si="110"/>
        <v>1.000524148</v>
      </c>
      <c r="O307" s="12">
        <f t="shared" ca="1" si="111"/>
        <v>1.002049357</v>
      </c>
      <c r="P307" s="17">
        <f t="shared" si="112"/>
        <v>0</v>
      </c>
      <c r="Q307" s="14">
        <f t="shared" ca="1" si="113"/>
        <v>2.0493569900000002</v>
      </c>
      <c r="R307" s="20">
        <f t="shared" si="117"/>
        <v>0</v>
      </c>
      <c r="S307" s="14">
        <f t="shared" si="114"/>
        <v>0</v>
      </c>
      <c r="T307" s="4" t="str">
        <f t="shared" si="115"/>
        <v>J=</v>
      </c>
      <c r="U307" s="29">
        <f t="shared" si="116"/>
        <v>45015</v>
      </c>
      <c r="V307" s="3"/>
      <c r="W307" s="3"/>
      <c r="X307" s="107">
        <f>[2]Plan1!$A377</f>
        <v>48133</v>
      </c>
      <c r="Y307" s="108" t="str">
        <f>[2]Plan1!$C377</f>
        <v>Nossa Sr.a Aparecida - Padroeira do Brasil</v>
      </c>
      <c r="Z307" s="95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9">
        <f t="shared" si="120"/>
        <v>44988</v>
      </c>
      <c r="B308" s="90">
        <f t="shared" ca="1" si="101"/>
        <v>1002.733416</v>
      </c>
      <c r="C308" s="14">
        <f t="shared" si="102"/>
        <v>1000</v>
      </c>
      <c r="D308" s="63">
        <f t="shared" si="118"/>
        <v>44985</v>
      </c>
      <c r="E308" s="61">
        <f ca="1">IF(D308&lt;$B$1,VLOOKUP(D308,[1]DI!$A$4:$B$15000,2,FALSE),0)</f>
        <v>0.13650000000000001</v>
      </c>
      <c r="F308" s="14">
        <f t="shared" ca="1" si="103"/>
        <v>1.00050788</v>
      </c>
      <c r="G308" s="92">
        <f t="shared" ca="1" si="104"/>
        <v>1.1487799308262601</v>
      </c>
      <c r="H308" s="92">
        <f t="shared" ca="1" si="105"/>
        <v>1.14644912160099</v>
      </c>
      <c r="I308" s="14">
        <f t="shared" ca="1" si="106"/>
        <v>1.00203307</v>
      </c>
      <c r="J308" s="13">
        <f t="shared" si="119"/>
        <v>4.4999999999999998E-2</v>
      </c>
      <c r="K308" s="29">
        <f t="shared" si="107"/>
        <v>44984</v>
      </c>
      <c r="L308" s="2">
        <f t="shared" si="108"/>
        <v>4</v>
      </c>
      <c r="M308" s="17">
        <f t="shared" si="109"/>
        <v>4</v>
      </c>
      <c r="N308" s="12">
        <f t="shared" si="110"/>
        <v>1.000698925</v>
      </c>
      <c r="O308" s="12">
        <f t="shared" ca="1" si="111"/>
        <v>1.0027334160000001</v>
      </c>
      <c r="P308" s="17">
        <f t="shared" si="112"/>
        <v>0</v>
      </c>
      <c r="Q308" s="14">
        <f t="shared" ca="1" si="113"/>
        <v>2.7334160000000001</v>
      </c>
      <c r="R308" s="20">
        <f t="shared" si="117"/>
        <v>0</v>
      </c>
      <c r="S308" s="14">
        <f t="shared" si="114"/>
        <v>0</v>
      </c>
      <c r="T308" s="4" t="str">
        <f t="shared" si="115"/>
        <v>J=</v>
      </c>
      <c r="U308" s="29">
        <f t="shared" si="116"/>
        <v>45015</v>
      </c>
      <c r="V308" s="3"/>
      <c r="W308" s="3"/>
      <c r="X308" s="107">
        <f>[2]Plan1!$A378</f>
        <v>48154</v>
      </c>
      <c r="Y308" s="108" t="str">
        <f>[2]Plan1!$C378</f>
        <v>Finados</v>
      </c>
      <c r="Z308" s="95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9">
        <f t="shared" si="120"/>
        <v>44991</v>
      </c>
      <c r="B309" s="90">
        <f t="shared" ca="1" si="101"/>
        <v>1003.4179329900001</v>
      </c>
      <c r="C309" s="14">
        <f t="shared" si="102"/>
        <v>1000</v>
      </c>
      <c r="D309" s="63">
        <f t="shared" si="118"/>
        <v>44986</v>
      </c>
      <c r="E309" s="61">
        <f ca="1">IF(D309&lt;$B$1,VLOOKUP(D309,[1]DI!$A$4:$B$15000,2,FALSE),0)</f>
        <v>0.13650000000000001</v>
      </c>
      <c r="F309" s="14">
        <f t="shared" ca="1" si="103"/>
        <v>1.00050788</v>
      </c>
      <c r="G309" s="92">
        <f t="shared" ca="1" si="104"/>
        <v>1.1493633731775299</v>
      </c>
      <c r="H309" s="92">
        <f t="shared" ca="1" si="105"/>
        <v>1.14644912160099</v>
      </c>
      <c r="I309" s="14">
        <f t="shared" ca="1" si="106"/>
        <v>1.0025419799999999</v>
      </c>
      <c r="J309" s="13">
        <f t="shared" si="119"/>
        <v>4.4999999999999998E-2</v>
      </c>
      <c r="K309" s="29">
        <f t="shared" si="107"/>
        <v>44984</v>
      </c>
      <c r="L309" s="2">
        <f t="shared" si="108"/>
        <v>5</v>
      </c>
      <c r="M309" s="17">
        <f t="shared" si="109"/>
        <v>5</v>
      </c>
      <c r="N309" s="12">
        <f t="shared" si="110"/>
        <v>1.0008737320000001</v>
      </c>
      <c r="O309" s="12">
        <f t="shared" ca="1" si="111"/>
        <v>1.0034179329999999</v>
      </c>
      <c r="P309" s="17">
        <f t="shared" si="112"/>
        <v>0</v>
      </c>
      <c r="Q309" s="14">
        <f t="shared" ca="1" si="113"/>
        <v>3.4179329900000002</v>
      </c>
      <c r="R309" s="20">
        <f t="shared" si="117"/>
        <v>0</v>
      </c>
      <c r="S309" s="14">
        <f t="shared" si="114"/>
        <v>0</v>
      </c>
      <c r="T309" s="4" t="str">
        <f t="shared" si="115"/>
        <v>J=</v>
      </c>
      <c r="U309" s="29">
        <f t="shared" si="116"/>
        <v>45015</v>
      </c>
      <c r="V309" s="3"/>
      <c r="W309" s="3"/>
      <c r="X309" s="107">
        <f>[2]Plan1!$A379</f>
        <v>48167</v>
      </c>
      <c r="Y309" s="108" t="str">
        <f>[2]Plan1!$C379</f>
        <v>Proclamação da República</v>
      </c>
      <c r="Z309" s="95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9">
        <f t="shared" si="120"/>
        <v>44992</v>
      </c>
      <c r="B310" s="90">
        <f t="shared" ca="1" si="101"/>
        <v>1004.10291899</v>
      </c>
      <c r="C310" s="14">
        <f t="shared" si="102"/>
        <v>1000</v>
      </c>
      <c r="D310" s="63">
        <f t="shared" si="118"/>
        <v>44987</v>
      </c>
      <c r="E310" s="61">
        <f ca="1">IF(D310&lt;$B$1,VLOOKUP(D310,[1]DI!$A$4:$B$15000,2,FALSE),0)</f>
        <v>0.13650000000000001</v>
      </c>
      <c r="F310" s="14">
        <f t="shared" ca="1" si="103"/>
        <v>1.00050788</v>
      </c>
      <c r="G310" s="92">
        <f t="shared" ca="1" si="104"/>
        <v>1.1499471118475</v>
      </c>
      <c r="H310" s="92">
        <f t="shared" ca="1" si="105"/>
        <v>1.14644912160099</v>
      </c>
      <c r="I310" s="14">
        <f t="shared" ca="1" si="106"/>
        <v>1.0030511499999999</v>
      </c>
      <c r="J310" s="13">
        <f t="shared" si="119"/>
        <v>4.4999999999999998E-2</v>
      </c>
      <c r="K310" s="29">
        <f t="shared" si="107"/>
        <v>44984</v>
      </c>
      <c r="L310" s="2">
        <f t="shared" si="108"/>
        <v>6</v>
      </c>
      <c r="M310" s="17">
        <f t="shared" si="109"/>
        <v>6</v>
      </c>
      <c r="N310" s="12">
        <f t="shared" si="110"/>
        <v>1.00104857</v>
      </c>
      <c r="O310" s="12">
        <f t="shared" ca="1" si="111"/>
        <v>1.0041029189999999</v>
      </c>
      <c r="P310" s="17">
        <f t="shared" si="112"/>
        <v>0</v>
      </c>
      <c r="Q310" s="14">
        <f t="shared" ca="1" si="113"/>
        <v>4.10291899</v>
      </c>
      <c r="R310" s="20">
        <f t="shared" si="117"/>
        <v>0</v>
      </c>
      <c r="S310" s="14">
        <f t="shared" si="114"/>
        <v>0</v>
      </c>
      <c r="T310" s="4" t="str">
        <f t="shared" si="115"/>
        <v>J=</v>
      </c>
      <c r="U310" s="29">
        <f t="shared" si="116"/>
        <v>45015</v>
      </c>
      <c r="V310" s="3"/>
      <c r="W310" s="3"/>
      <c r="X310" s="107">
        <f>[2]Plan1!$A380</f>
        <v>48172</v>
      </c>
      <c r="Y310" s="108" t="str">
        <f>[2]Plan1!$C380</f>
        <v>Dia Nacional de Zumbi e da Consciência Negra</v>
      </c>
      <c r="Z310" s="95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9">
        <f t="shared" si="120"/>
        <v>44993</v>
      </c>
      <c r="B311" s="90">
        <f t="shared" ca="1" si="101"/>
        <v>1004.78837499</v>
      </c>
      <c r="C311" s="14">
        <f t="shared" si="102"/>
        <v>1000</v>
      </c>
      <c r="D311" s="63">
        <f t="shared" si="118"/>
        <v>44988</v>
      </c>
      <c r="E311" s="61">
        <f ca="1">IF(D311&lt;$B$1,VLOOKUP(D311,[1]DI!$A$4:$B$15000,2,FALSE),0)</f>
        <v>0.13650000000000001</v>
      </c>
      <c r="F311" s="14">
        <f t="shared" ca="1" si="103"/>
        <v>1.00050788</v>
      </c>
      <c r="G311" s="92">
        <f t="shared" ca="1" si="104"/>
        <v>1.1505311469866699</v>
      </c>
      <c r="H311" s="92">
        <f t="shared" ca="1" si="105"/>
        <v>1.14644912160099</v>
      </c>
      <c r="I311" s="14">
        <f t="shared" ca="1" si="106"/>
        <v>1.00356058</v>
      </c>
      <c r="J311" s="13">
        <f t="shared" si="119"/>
        <v>4.4999999999999998E-2</v>
      </c>
      <c r="K311" s="29">
        <f t="shared" si="107"/>
        <v>44984</v>
      </c>
      <c r="L311" s="2">
        <f t="shared" si="108"/>
        <v>7</v>
      </c>
      <c r="M311" s="17">
        <f t="shared" si="109"/>
        <v>7</v>
      </c>
      <c r="N311" s="12">
        <f t="shared" si="110"/>
        <v>1.0012234390000001</v>
      </c>
      <c r="O311" s="12">
        <f t="shared" ca="1" si="111"/>
        <v>1.004788375</v>
      </c>
      <c r="P311" s="17">
        <f t="shared" si="112"/>
        <v>0</v>
      </c>
      <c r="Q311" s="14">
        <f t="shared" ca="1" si="113"/>
        <v>4.7883749900000003</v>
      </c>
      <c r="R311" s="20">
        <f t="shared" si="117"/>
        <v>0</v>
      </c>
      <c r="S311" s="14">
        <f t="shared" si="114"/>
        <v>0</v>
      </c>
      <c r="T311" s="4" t="str">
        <f t="shared" si="115"/>
        <v>J=</v>
      </c>
      <c r="U311" s="29">
        <f t="shared" si="116"/>
        <v>45015</v>
      </c>
      <c r="V311" s="3"/>
      <c r="W311" s="3"/>
      <c r="X311" s="107">
        <f>[2]Plan1!$A381</f>
        <v>48207</v>
      </c>
      <c r="Y311" s="108" t="str">
        <f>[2]Plan1!$C381</f>
        <v>Natal</v>
      </c>
      <c r="Z311" s="95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9">
        <f t="shared" si="120"/>
        <v>44994</v>
      </c>
      <c r="B312" s="90">
        <f t="shared" ca="1" si="101"/>
        <v>1005.47429999</v>
      </c>
      <c r="C312" s="14">
        <f t="shared" si="102"/>
        <v>1000</v>
      </c>
      <c r="D312" s="63">
        <f t="shared" si="118"/>
        <v>44991</v>
      </c>
      <c r="E312" s="61">
        <f ca="1">IF(D312&lt;$B$1,VLOOKUP(D312,[1]DI!$A$4:$B$15000,2,FALSE),0)</f>
        <v>0.13650000000000001</v>
      </c>
      <c r="F312" s="14">
        <f t="shared" ca="1" si="103"/>
        <v>1.00050788</v>
      </c>
      <c r="G312" s="92">
        <f t="shared" ca="1" si="104"/>
        <v>1.1511154787455999</v>
      </c>
      <c r="H312" s="92">
        <f t="shared" ca="1" si="105"/>
        <v>1.14644912160099</v>
      </c>
      <c r="I312" s="14">
        <f t="shared" ca="1" si="106"/>
        <v>1.0040702699999999</v>
      </c>
      <c r="J312" s="13">
        <f t="shared" si="119"/>
        <v>4.4999999999999998E-2</v>
      </c>
      <c r="K312" s="29">
        <f t="shared" si="107"/>
        <v>44984</v>
      </c>
      <c r="L312" s="2">
        <f t="shared" si="108"/>
        <v>8</v>
      </c>
      <c r="M312" s="17">
        <f t="shared" si="109"/>
        <v>8</v>
      </c>
      <c r="N312" s="12">
        <f t="shared" si="110"/>
        <v>1.001398338</v>
      </c>
      <c r="O312" s="12">
        <f t="shared" ca="1" si="111"/>
        <v>1.0054742999999999</v>
      </c>
      <c r="P312" s="17">
        <f t="shared" si="112"/>
        <v>0</v>
      </c>
      <c r="Q312" s="14">
        <f t="shared" ca="1" si="113"/>
        <v>5.4742999899999996</v>
      </c>
      <c r="R312" s="20">
        <f t="shared" si="117"/>
        <v>0</v>
      </c>
      <c r="S312" s="14">
        <f t="shared" si="114"/>
        <v>0</v>
      </c>
      <c r="T312" s="4" t="str">
        <f t="shared" si="115"/>
        <v>J=</v>
      </c>
      <c r="U312" s="29">
        <f t="shared" si="116"/>
        <v>45015</v>
      </c>
      <c r="V312" s="3"/>
      <c r="W312" s="3"/>
      <c r="X312" s="107">
        <f>[2]Plan1!$A382</f>
        <v>48214</v>
      </c>
      <c r="Y312" s="108" t="str">
        <f>[2]Plan1!$C382</f>
        <v>Confraternização Universal</v>
      </c>
      <c r="Z312" s="95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9">
        <f t="shared" si="120"/>
        <v>44995</v>
      </c>
      <c r="B313" s="90">
        <f t="shared" ca="1" si="101"/>
        <v>1006.160694</v>
      </c>
      <c r="C313" s="14">
        <f t="shared" si="102"/>
        <v>1000</v>
      </c>
      <c r="D313" s="63">
        <f t="shared" si="118"/>
        <v>44992</v>
      </c>
      <c r="E313" s="61">
        <f ca="1">IF(D313&lt;$B$1,VLOOKUP(D313,[1]DI!$A$4:$B$15000,2,FALSE),0)</f>
        <v>0.13650000000000001</v>
      </c>
      <c r="F313" s="14">
        <f t="shared" ca="1" si="103"/>
        <v>1.00050788</v>
      </c>
      <c r="G313" s="92">
        <f t="shared" ca="1" si="104"/>
        <v>1.15170010727495</v>
      </c>
      <c r="H313" s="92">
        <f t="shared" ca="1" si="105"/>
        <v>1.14644912160099</v>
      </c>
      <c r="I313" s="14">
        <f t="shared" ca="1" si="106"/>
        <v>1.00458022</v>
      </c>
      <c r="J313" s="13">
        <f t="shared" si="119"/>
        <v>4.4999999999999998E-2</v>
      </c>
      <c r="K313" s="29">
        <f t="shared" si="107"/>
        <v>44984</v>
      </c>
      <c r="L313" s="2">
        <f t="shared" si="108"/>
        <v>9</v>
      </c>
      <c r="M313" s="17">
        <f t="shared" si="109"/>
        <v>9</v>
      </c>
      <c r="N313" s="12">
        <f t="shared" si="110"/>
        <v>1.001573268</v>
      </c>
      <c r="O313" s="12">
        <f t="shared" ca="1" si="111"/>
        <v>1.0061606940000001</v>
      </c>
      <c r="P313" s="17">
        <f t="shared" si="112"/>
        <v>0</v>
      </c>
      <c r="Q313" s="14">
        <f t="shared" ca="1" si="113"/>
        <v>6.1606940000000003</v>
      </c>
      <c r="R313" s="20">
        <f t="shared" si="117"/>
        <v>0</v>
      </c>
      <c r="S313" s="14">
        <f t="shared" si="114"/>
        <v>0</v>
      </c>
      <c r="T313" s="4" t="str">
        <f t="shared" si="115"/>
        <v>J=</v>
      </c>
      <c r="U313" s="29">
        <f t="shared" si="116"/>
        <v>45015</v>
      </c>
      <c r="V313" s="3"/>
      <c r="W313" s="3"/>
      <c r="X313" s="107">
        <f>[2]Plan1!$A383</f>
        <v>48253</v>
      </c>
      <c r="Y313" s="108" t="str">
        <f>[2]Plan1!$C383</f>
        <v>Carnaval</v>
      </c>
      <c r="Z313" s="95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9">
        <f t="shared" si="120"/>
        <v>44998</v>
      </c>
      <c r="B314" s="90">
        <f t="shared" ca="1" si="101"/>
        <v>1006.847547</v>
      </c>
      <c r="C314" s="14">
        <f t="shared" si="102"/>
        <v>1000</v>
      </c>
      <c r="D314" s="63">
        <f t="shared" si="118"/>
        <v>44993</v>
      </c>
      <c r="E314" s="61">
        <f ca="1">IF(D314&lt;$B$1,VLOOKUP(D314,[1]DI!$A$4:$B$15000,2,FALSE),0)</f>
        <v>0.13650000000000001</v>
      </c>
      <c r="F314" s="14">
        <f t="shared" ca="1" si="103"/>
        <v>1.00050788</v>
      </c>
      <c r="G314" s="92">
        <f t="shared" ca="1" si="104"/>
        <v>1.1522850327254299</v>
      </c>
      <c r="H314" s="92">
        <f t="shared" ca="1" si="105"/>
        <v>1.14644912160099</v>
      </c>
      <c r="I314" s="14">
        <f t="shared" ca="1" si="106"/>
        <v>1.0050904199999999</v>
      </c>
      <c r="J314" s="13">
        <f t="shared" si="119"/>
        <v>4.4999999999999998E-2</v>
      </c>
      <c r="K314" s="29">
        <f t="shared" si="107"/>
        <v>44984</v>
      </c>
      <c r="L314" s="2">
        <f t="shared" si="108"/>
        <v>10</v>
      </c>
      <c r="M314" s="17">
        <f t="shared" si="109"/>
        <v>10</v>
      </c>
      <c r="N314" s="12">
        <f t="shared" si="110"/>
        <v>1.0017482280000001</v>
      </c>
      <c r="O314" s="12">
        <f t="shared" ca="1" si="111"/>
        <v>1.006847547</v>
      </c>
      <c r="P314" s="17">
        <f t="shared" si="112"/>
        <v>0</v>
      </c>
      <c r="Q314" s="14">
        <f t="shared" ca="1" si="113"/>
        <v>6.8475469999999996</v>
      </c>
      <c r="R314" s="20">
        <f t="shared" si="117"/>
        <v>0</v>
      </c>
      <c r="S314" s="14">
        <f t="shared" si="114"/>
        <v>0</v>
      </c>
      <c r="T314" s="4" t="str">
        <f t="shared" si="115"/>
        <v>J=</v>
      </c>
      <c r="U314" s="29">
        <f t="shared" si="116"/>
        <v>45015</v>
      </c>
      <c r="V314" s="3"/>
      <c r="W314" s="3"/>
      <c r="X314" s="107">
        <f>[2]Plan1!$A384</f>
        <v>48254</v>
      </c>
      <c r="Y314" s="108" t="str">
        <f>[2]Plan1!$C384</f>
        <v>Carnaval</v>
      </c>
      <c r="Z314" s="95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9">
        <f t="shared" si="120"/>
        <v>44999</v>
      </c>
      <c r="B315" s="90">
        <f t="shared" ca="1" si="101"/>
        <v>1007.53488099</v>
      </c>
      <c r="C315" s="14">
        <f t="shared" si="102"/>
        <v>1000</v>
      </c>
      <c r="D315" s="63">
        <f t="shared" si="118"/>
        <v>44994</v>
      </c>
      <c r="E315" s="61">
        <f ca="1">IF(D315&lt;$B$1,VLOOKUP(D315,[1]DI!$A$4:$B$15000,2,FALSE),0)</f>
        <v>0.13650000000000001</v>
      </c>
      <c r="F315" s="14">
        <f t="shared" ca="1" si="103"/>
        <v>1.00050788</v>
      </c>
      <c r="G315" s="92">
        <f t="shared" ca="1" si="104"/>
        <v>1.15287025524785</v>
      </c>
      <c r="H315" s="92">
        <f t="shared" ca="1" si="105"/>
        <v>1.14644912160099</v>
      </c>
      <c r="I315" s="14">
        <f t="shared" ca="1" si="106"/>
        <v>1.00560089</v>
      </c>
      <c r="J315" s="13">
        <f t="shared" si="119"/>
        <v>4.4999999999999998E-2</v>
      </c>
      <c r="K315" s="29">
        <f t="shared" si="107"/>
        <v>44984</v>
      </c>
      <c r="L315" s="2">
        <f t="shared" si="108"/>
        <v>11</v>
      </c>
      <c r="M315" s="17">
        <f t="shared" si="109"/>
        <v>11</v>
      </c>
      <c r="N315" s="12">
        <f t="shared" si="110"/>
        <v>1.001923219</v>
      </c>
      <c r="O315" s="12">
        <f t="shared" ca="1" si="111"/>
        <v>1.007534881</v>
      </c>
      <c r="P315" s="17">
        <f t="shared" si="112"/>
        <v>0</v>
      </c>
      <c r="Q315" s="14">
        <f t="shared" ca="1" si="113"/>
        <v>7.5348809899999996</v>
      </c>
      <c r="R315" s="20">
        <f t="shared" si="117"/>
        <v>0</v>
      </c>
      <c r="S315" s="14">
        <f t="shared" si="114"/>
        <v>0</v>
      </c>
      <c r="T315" s="4" t="str">
        <f t="shared" si="115"/>
        <v>J=</v>
      </c>
      <c r="U315" s="29">
        <f t="shared" si="116"/>
        <v>45015</v>
      </c>
      <c r="V315" s="3"/>
      <c r="W315" s="3"/>
      <c r="X315" s="107">
        <f>[2]Plan1!$A385</f>
        <v>48299</v>
      </c>
      <c r="Y315" s="108" t="str">
        <f>[2]Plan1!$C385</f>
        <v>Paixão de Cristo</v>
      </c>
      <c r="Z315" s="95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9">
        <f t="shared" si="120"/>
        <v>45000</v>
      </c>
      <c r="B316" s="90">
        <f t="shared" ca="1" si="101"/>
        <v>1008.22267399</v>
      </c>
      <c r="C316" s="14">
        <f t="shared" si="102"/>
        <v>1000</v>
      </c>
      <c r="D316" s="63">
        <f t="shared" si="118"/>
        <v>44995</v>
      </c>
      <c r="E316" s="61">
        <f ca="1">IF(D316&lt;$B$1,VLOOKUP(D316,[1]DI!$A$4:$B$15000,2,FALSE),0)</f>
        <v>0.13650000000000001</v>
      </c>
      <c r="F316" s="14">
        <f t="shared" ca="1" si="103"/>
        <v>1.00050788</v>
      </c>
      <c r="G316" s="92">
        <f t="shared" ca="1" si="104"/>
        <v>1.15345577499309</v>
      </c>
      <c r="H316" s="92">
        <f t="shared" ca="1" si="105"/>
        <v>1.14644912160099</v>
      </c>
      <c r="I316" s="14">
        <f t="shared" ca="1" si="106"/>
        <v>1.00611161</v>
      </c>
      <c r="J316" s="13">
        <f t="shared" si="119"/>
        <v>4.4999999999999998E-2</v>
      </c>
      <c r="K316" s="29">
        <f t="shared" si="107"/>
        <v>44984</v>
      </c>
      <c r="L316" s="2">
        <f t="shared" si="108"/>
        <v>12</v>
      </c>
      <c r="M316" s="17">
        <f t="shared" si="109"/>
        <v>12</v>
      </c>
      <c r="N316" s="12">
        <f t="shared" si="110"/>
        <v>1.00209824</v>
      </c>
      <c r="O316" s="12">
        <f t="shared" ca="1" si="111"/>
        <v>1.008222674</v>
      </c>
      <c r="P316" s="17">
        <f t="shared" si="112"/>
        <v>0</v>
      </c>
      <c r="Q316" s="14">
        <f t="shared" ca="1" si="113"/>
        <v>8.2226739900000005</v>
      </c>
      <c r="R316" s="20">
        <f t="shared" si="117"/>
        <v>0</v>
      </c>
      <c r="S316" s="14">
        <f t="shared" si="114"/>
        <v>0</v>
      </c>
      <c r="T316" s="4" t="str">
        <f t="shared" si="115"/>
        <v>J=</v>
      </c>
      <c r="U316" s="29">
        <f t="shared" si="116"/>
        <v>45015</v>
      </c>
      <c r="V316" s="3"/>
      <c r="W316" s="3"/>
      <c r="X316" s="107">
        <f>[2]Plan1!$A386</f>
        <v>48325</v>
      </c>
      <c r="Y316" s="108" t="str">
        <f>[2]Plan1!$C386</f>
        <v>Tiradentes</v>
      </c>
      <c r="Z316" s="95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9">
        <f t="shared" si="120"/>
        <v>45001</v>
      </c>
      <c r="B317" s="90">
        <f t="shared" ca="1" si="101"/>
        <v>1008.91094699</v>
      </c>
      <c r="C317" s="14">
        <f t="shared" si="102"/>
        <v>1000</v>
      </c>
      <c r="D317" s="63">
        <f t="shared" si="118"/>
        <v>44998</v>
      </c>
      <c r="E317" s="61">
        <f ca="1">IF(D317&lt;$B$1,VLOOKUP(D317,[1]DI!$A$4:$B$15000,2,FALSE),0)</f>
        <v>0.13650000000000001</v>
      </c>
      <c r="F317" s="14">
        <f t="shared" ca="1" si="103"/>
        <v>1.00050788</v>
      </c>
      <c r="G317" s="92">
        <f t="shared" ca="1" si="104"/>
        <v>1.1540415921120899</v>
      </c>
      <c r="H317" s="92">
        <f t="shared" ca="1" si="105"/>
        <v>1.14644912160099</v>
      </c>
      <c r="I317" s="14">
        <f t="shared" ca="1" si="106"/>
        <v>1.0066226</v>
      </c>
      <c r="J317" s="13">
        <f t="shared" si="119"/>
        <v>4.4999999999999998E-2</v>
      </c>
      <c r="K317" s="29">
        <f t="shared" si="107"/>
        <v>44984</v>
      </c>
      <c r="L317" s="2">
        <f t="shared" si="108"/>
        <v>13</v>
      </c>
      <c r="M317" s="17">
        <f t="shared" si="109"/>
        <v>13</v>
      </c>
      <c r="N317" s="12">
        <f t="shared" si="110"/>
        <v>1.0022732919999999</v>
      </c>
      <c r="O317" s="12">
        <f t="shared" ca="1" si="111"/>
        <v>1.0089109469999999</v>
      </c>
      <c r="P317" s="17">
        <f t="shared" si="112"/>
        <v>0</v>
      </c>
      <c r="Q317" s="14">
        <f t="shared" ca="1" si="113"/>
        <v>8.9109469899999993</v>
      </c>
      <c r="R317" s="20">
        <f t="shared" si="117"/>
        <v>0</v>
      </c>
      <c r="S317" s="14">
        <f t="shared" si="114"/>
        <v>0</v>
      </c>
      <c r="T317" s="4" t="str">
        <f t="shared" si="115"/>
        <v>J=</v>
      </c>
      <c r="U317" s="29">
        <f t="shared" si="116"/>
        <v>45015</v>
      </c>
      <c r="V317" s="3"/>
      <c r="W317" s="3"/>
      <c r="X317" s="107">
        <f>[2]Plan1!$A387</f>
        <v>48335</v>
      </c>
      <c r="Y317" s="108" t="str">
        <f>[2]Plan1!$C387</f>
        <v>Dia do Trabalho</v>
      </c>
      <c r="Z317" s="95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9">
        <f t="shared" si="120"/>
        <v>45002</v>
      </c>
      <c r="B318" s="90">
        <f t="shared" ca="1" si="101"/>
        <v>1009.599681</v>
      </c>
      <c r="C318" s="14">
        <f t="shared" si="102"/>
        <v>1000</v>
      </c>
      <c r="D318" s="63">
        <f t="shared" si="118"/>
        <v>44999</v>
      </c>
      <c r="E318" s="61">
        <f ca="1">IF(D318&lt;$B$1,VLOOKUP(D318,[1]DI!$A$4:$B$15000,2,FALSE),0)</f>
        <v>0.13650000000000001</v>
      </c>
      <c r="F318" s="14">
        <f t="shared" ca="1" si="103"/>
        <v>1.00050788</v>
      </c>
      <c r="G318" s="92">
        <f t="shared" ca="1" si="104"/>
        <v>1.1546277067558901</v>
      </c>
      <c r="H318" s="92">
        <f t="shared" ca="1" si="105"/>
        <v>1.14644912160099</v>
      </c>
      <c r="I318" s="14">
        <f t="shared" ca="1" si="106"/>
        <v>1.0071338400000001</v>
      </c>
      <c r="J318" s="13">
        <f t="shared" si="119"/>
        <v>4.4999999999999998E-2</v>
      </c>
      <c r="K318" s="29">
        <f t="shared" si="107"/>
        <v>44984</v>
      </c>
      <c r="L318" s="2">
        <f t="shared" si="108"/>
        <v>14</v>
      </c>
      <c r="M318" s="17">
        <f t="shared" si="109"/>
        <v>14</v>
      </c>
      <c r="N318" s="12">
        <f t="shared" si="110"/>
        <v>1.0024483749999999</v>
      </c>
      <c r="O318" s="12">
        <f t="shared" ca="1" si="111"/>
        <v>1.0095996810000001</v>
      </c>
      <c r="P318" s="17">
        <f t="shared" si="112"/>
        <v>0</v>
      </c>
      <c r="Q318" s="14">
        <f t="shared" ca="1" si="113"/>
        <v>9.5996810000000004</v>
      </c>
      <c r="R318" s="20">
        <f t="shared" si="117"/>
        <v>0</v>
      </c>
      <c r="S318" s="14">
        <f t="shared" si="114"/>
        <v>0</v>
      </c>
      <c r="T318" s="4" t="str">
        <f t="shared" si="115"/>
        <v>J=</v>
      </c>
      <c r="U318" s="29">
        <f t="shared" si="116"/>
        <v>45015</v>
      </c>
      <c r="V318" s="3"/>
      <c r="W318" s="3"/>
      <c r="X318" s="107">
        <f>[2]Plan1!$A388</f>
        <v>48361</v>
      </c>
      <c r="Y318" s="108" t="str">
        <f>[2]Plan1!$C388</f>
        <v>Corpus Christi</v>
      </c>
      <c r="Z318" s="95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9">
        <f t="shared" si="120"/>
        <v>45005</v>
      </c>
      <c r="B319" s="90">
        <f t="shared" ca="1" si="101"/>
        <v>1010.2888850000001</v>
      </c>
      <c r="C319" s="14">
        <f t="shared" si="102"/>
        <v>1000</v>
      </c>
      <c r="D319" s="63">
        <f t="shared" si="118"/>
        <v>45000</v>
      </c>
      <c r="E319" s="61">
        <f ca="1">IF(D319&lt;$B$1,VLOOKUP(D319,[1]DI!$A$4:$B$15000,2,FALSE),0)</f>
        <v>0.13650000000000001</v>
      </c>
      <c r="F319" s="14">
        <f t="shared" ca="1" si="103"/>
        <v>1.00050788</v>
      </c>
      <c r="G319" s="92">
        <f t="shared" ca="1" si="104"/>
        <v>1.1552141190756</v>
      </c>
      <c r="H319" s="92">
        <f t="shared" ca="1" si="105"/>
        <v>1.14644912160099</v>
      </c>
      <c r="I319" s="14">
        <f t="shared" ca="1" si="106"/>
        <v>1.0076453400000001</v>
      </c>
      <c r="J319" s="13">
        <f t="shared" si="119"/>
        <v>4.4999999999999998E-2</v>
      </c>
      <c r="K319" s="29">
        <f t="shared" si="107"/>
        <v>44984</v>
      </c>
      <c r="L319" s="2">
        <f t="shared" si="108"/>
        <v>15</v>
      </c>
      <c r="M319" s="17">
        <f t="shared" si="109"/>
        <v>15</v>
      </c>
      <c r="N319" s="12">
        <f t="shared" si="110"/>
        <v>1.002623488</v>
      </c>
      <c r="O319" s="12">
        <f t="shared" ca="1" si="111"/>
        <v>1.010288885</v>
      </c>
      <c r="P319" s="17">
        <f t="shared" si="112"/>
        <v>0</v>
      </c>
      <c r="Q319" s="14">
        <f t="shared" ca="1" si="113"/>
        <v>10.288885000000001</v>
      </c>
      <c r="R319" s="20">
        <f t="shared" si="117"/>
        <v>0</v>
      </c>
      <c r="S319" s="14">
        <f t="shared" si="114"/>
        <v>0</v>
      </c>
      <c r="T319" s="4" t="str">
        <f t="shared" si="115"/>
        <v>J=</v>
      </c>
      <c r="U319" s="29">
        <f t="shared" si="116"/>
        <v>45015</v>
      </c>
      <c r="V319" s="3"/>
      <c r="W319" s="3"/>
      <c r="X319" s="107">
        <f>[2]Plan1!$A389</f>
        <v>48464</v>
      </c>
      <c r="Y319" s="108" t="str">
        <f>[2]Plan1!$C389</f>
        <v>Independência do Brasil</v>
      </c>
      <c r="Z319" s="95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9">
        <f t="shared" si="120"/>
        <v>45006</v>
      </c>
      <c r="B320" s="90">
        <f t="shared" ca="1" si="101"/>
        <v>1010.978571</v>
      </c>
      <c r="C320" s="14">
        <f t="shared" si="102"/>
        <v>1000</v>
      </c>
      <c r="D320" s="63">
        <f t="shared" si="118"/>
        <v>45001</v>
      </c>
      <c r="E320" s="61">
        <f ca="1">IF(D320&lt;$B$1,VLOOKUP(D320,[1]DI!$A$4:$B$15000,2,FALSE),0)</f>
        <v>0.13650000000000001</v>
      </c>
      <c r="F320" s="14">
        <f t="shared" ca="1" si="103"/>
        <v>1.00050788</v>
      </c>
      <c r="G320" s="92">
        <f t="shared" ca="1" si="104"/>
        <v>1.1558008292224</v>
      </c>
      <c r="H320" s="92">
        <f t="shared" ca="1" si="105"/>
        <v>1.14644912160099</v>
      </c>
      <c r="I320" s="14">
        <f t="shared" ca="1" si="106"/>
        <v>1.00815711</v>
      </c>
      <c r="J320" s="13">
        <f t="shared" si="119"/>
        <v>4.4999999999999998E-2</v>
      </c>
      <c r="K320" s="29">
        <f t="shared" si="107"/>
        <v>44984</v>
      </c>
      <c r="L320" s="2">
        <f t="shared" si="108"/>
        <v>16</v>
      </c>
      <c r="M320" s="17">
        <f t="shared" si="109"/>
        <v>16</v>
      </c>
      <c r="N320" s="12">
        <f t="shared" si="110"/>
        <v>1.002798632</v>
      </c>
      <c r="O320" s="12">
        <f t="shared" ca="1" si="111"/>
        <v>1.0109785710000001</v>
      </c>
      <c r="P320" s="17">
        <f t="shared" si="112"/>
        <v>0</v>
      </c>
      <c r="Q320" s="14">
        <f t="shared" ca="1" si="113"/>
        <v>10.978571000000001</v>
      </c>
      <c r="R320" s="20">
        <f t="shared" si="117"/>
        <v>0</v>
      </c>
      <c r="S320" s="14">
        <f t="shared" si="114"/>
        <v>0</v>
      </c>
      <c r="T320" s="4" t="str">
        <f t="shared" si="115"/>
        <v>J=</v>
      </c>
      <c r="U320" s="29">
        <f t="shared" si="116"/>
        <v>45015</v>
      </c>
      <c r="V320" s="3"/>
      <c r="W320" s="3"/>
      <c r="X320" s="107">
        <f>[2]Plan1!$A390</f>
        <v>48499</v>
      </c>
      <c r="Y320" s="108" t="str">
        <f>[2]Plan1!$C390</f>
        <v>Nossa Sr.a Aparecida - Padroeira do Brasil</v>
      </c>
      <c r="Z320" s="95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9">
        <f t="shared" si="120"/>
        <v>45007</v>
      </c>
      <c r="B321" s="90">
        <f t="shared" ca="1" si="101"/>
        <v>1011.668716</v>
      </c>
      <c r="C321" s="14">
        <f t="shared" si="102"/>
        <v>1000</v>
      </c>
      <c r="D321" s="63">
        <f t="shared" si="118"/>
        <v>45002</v>
      </c>
      <c r="E321" s="61">
        <f ca="1">IF(D321&lt;$B$1,VLOOKUP(D321,[1]DI!$A$4:$B$15000,2,FALSE),0)</f>
        <v>0.13650000000000001</v>
      </c>
      <c r="F321" s="14">
        <f t="shared" ca="1" si="103"/>
        <v>1.00050788</v>
      </c>
      <c r="G321" s="92">
        <f t="shared" ca="1" si="104"/>
        <v>1.15638783734755</v>
      </c>
      <c r="H321" s="92">
        <f t="shared" ca="1" si="105"/>
        <v>1.14644912160099</v>
      </c>
      <c r="I321" s="14">
        <f t="shared" ca="1" si="106"/>
        <v>1.0086691299999999</v>
      </c>
      <c r="J321" s="13">
        <f t="shared" si="119"/>
        <v>4.4999999999999998E-2</v>
      </c>
      <c r="K321" s="29">
        <f t="shared" si="107"/>
        <v>44984</v>
      </c>
      <c r="L321" s="2">
        <f t="shared" si="108"/>
        <v>17</v>
      </c>
      <c r="M321" s="17">
        <f t="shared" si="109"/>
        <v>17</v>
      </c>
      <c r="N321" s="12">
        <f t="shared" si="110"/>
        <v>1.002973806</v>
      </c>
      <c r="O321" s="12">
        <f t="shared" ca="1" si="111"/>
        <v>1.011668716</v>
      </c>
      <c r="P321" s="17">
        <f t="shared" si="112"/>
        <v>0</v>
      </c>
      <c r="Q321" s="14">
        <f t="shared" ca="1" si="113"/>
        <v>11.668716</v>
      </c>
      <c r="R321" s="20">
        <f t="shared" si="117"/>
        <v>0</v>
      </c>
      <c r="S321" s="14">
        <f t="shared" si="114"/>
        <v>0</v>
      </c>
      <c r="T321" s="4" t="str">
        <f t="shared" si="115"/>
        <v>J=</v>
      </c>
      <c r="U321" s="29">
        <f t="shared" si="116"/>
        <v>45015</v>
      </c>
      <c r="V321" s="3"/>
      <c r="W321" s="3"/>
      <c r="X321" s="107">
        <f>[2]Plan1!$A391</f>
        <v>48520</v>
      </c>
      <c r="Y321" s="108" t="str">
        <f>[2]Plan1!$C391</f>
        <v>Finados</v>
      </c>
      <c r="Z321" s="95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9">
        <f t="shared" si="120"/>
        <v>45008</v>
      </c>
      <c r="B322" s="90">
        <f t="shared" ca="1" si="101"/>
        <v>1012.359333</v>
      </c>
      <c r="C322" s="14">
        <f t="shared" si="102"/>
        <v>1000</v>
      </c>
      <c r="D322" s="63">
        <f t="shared" si="118"/>
        <v>45005</v>
      </c>
      <c r="E322" s="61">
        <f ca="1">IF(D322&lt;$B$1,VLOOKUP(D322,[1]DI!$A$4:$B$15000,2,FALSE),0)</f>
        <v>0.13650000000000001</v>
      </c>
      <c r="F322" s="14">
        <f t="shared" ca="1" si="103"/>
        <v>1.00050788</v>
      </c>
      <c r="G322" s="92">
        <f t="shared" ca="1" si="104"/>
        <v>1.1569751436023801</v>
      </c>
      <c r="H322" s="92">
        <f t="shared" ca="1" si="105"/>
        <v>1.14644912160099</v>
      </c>
      <c r="I322" s="14">
        <f t="shared" ca="1" si="106"/>
        <v>1.0091814100000001</v>
      </c>
      <c r="J322" s="13">
        <f t="shared" si="119"/>
        <v>4.4999999999999998E-2</v>
      </c>
      <c r="K322" s="29">
        <f t="shared" si="107"/>
        <v>44984</v>
      </c>
      <c r="L322" s="2">
        <f t="shared" si="108"/>
        <v>18</v>
      </c>
      <c r="M322" s="17">
        <f t="shared" si="109"/>
        <v>18</v>
      </c>
      <c r="N322" s="12">
        <f t="shared" si="110"/>
        <v>1.0031490110000001</v>
      </c>
      <c r="O322" s="12">
        <f t="shared" ca="1" si="111"/>
        <v>1.012359333</v>
      </c>
      <c r="P322" s="17">
        <f t="shared" si="112"/>
        <v>0</v>
      </c>
      <c r="Q322" s="14">
        <f t="shared" ca="1" si="113"/>
        <v>12.359332999999999</v>
      </c>
      <c r="R322" s="20">
        <f t="shared" si="117"/>
        <v>0</v>
      </c>
      <c r="S322" s="14">
        <f t="shared" si="114"/>
        <v>0</v>
      </c>
      <c r="T322" s="4" t="str">
        <f t="shared" si="115"/>
        <v>J=</v>
      </c>
      <c r="U322" s="29">
        <f t="shared" si="116"/>
        <v>45015</v>
      </c>
      <c r="V322" s="3"/>
      <c r="W322" s="3"/>
      <c r="X322" s="107">
        <f>[2]Plan1!$A392</f>
        <v>48533</v>
      </c>
      <c r="Y322" s="108" t="str">
        <f>[2]Plan1!$C392</f>
        <v>Proclamação da República</v>
      </c>
      <c r="Z322" s="95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9">
        <f t="shared" si="120"/>
        <v>45009</v>
      </c>
      <c r="B323" s="90">
        <f t="shared" ca="1" si="101"/>
        <v>1013.050432</v>
      </c>
      <c r="C323" s="14">
        <f t="shared" si="102"/>
        <v>1000</v>
      </c>
      <c r="D323" s="63">
        <f t="shared" si="118"/>
        <v>45006</v>
      </c>
      <c r="E323" s="61">
        <f ca="1">IF(D323&lt;$B$1,VLOOKUP(D323,[1]DI!$A$4:$B$15000,2,FALSE),0)</f>
        <v>0.13650000000000001</v>
      </c>
      <c r="F323" s="14">
        <f t="shared" ca="1" si="103"/>
        <v>1.00050788</v>
      </c>
      <c r="G323" s="92">
        <f t="shared" ca="1" si="104"/>
        <v>1.1575627481383099</v>
      </c>
      <c r="H323" s="92">
        <f t="shared" ca="1" si="105"/>
        <v>1.14644912160099</v>
      </c>
      <c r="I323" s="14">
        <f t="shared" ca="1" si="106"/>
        <v>1.0096939599999999</v>
      </c>
      <c r="J323" s="13">
        <f t="shared" si="119"/>
        <v>4.4999999999999998E-2</v>
      </c>
      <c r="K323" s="29">
        <f t="shared" si="107"/>
        <v>44984</v>
      </c>
      <c r="L323" s="2">
        <f t="shared" si="108"/>
        <v>19</v>
      </c>
      <c r="M323" s="17">
        <f t="shared" si="109"/>
        <v>19</v>
      </c>
      <c r="N323" s="12">
        <f t="shared" si="110"/>
        <v>1.0033242469999999</v>
      </c>
      <c r="O323" s="12">
        <f t="shared" ca="1" si="111"/>
        <v>1.013050432</v>
      </c>
      <c r="P323" s="17">
        <f t="shared" si="112"/>
        <v>0</v>
      </c>
      <c r="Q323" s="14">
        <f t="shared" ca="1" si="113"/>
        <v>13.050432000000001</v>
      </c>
      <c r="R323" s="20">
        <f t="shared" si="117"/>
        <v>0</v>
      </c>
      <c r="S323" s="14">
        <f t="shared" si="114"/>
        <v>0</v>
      </c>
      <c r="T323" s="4" t="str">
        <f t="shared" si="115"/>
        <v>J=</v>
      </c>
      <c r="U323" s="29">
        <f t="shared" si="116"/>
        <v>45015</v>
      </c>
      <c r="V323" s="3"/>
      <c r="W323" s="3"/>
      <c r="X323" s="107">
        <f>[2]Plan1!$A393</f>
        <v>48538</v>
      </c>
      <c r="Y323" s="108" t="str">
        <f>[2]Plan1!$C393</f>
        <v>Dia Nacional de Zumbi e da Consciência Negra</v>
      </c>
      <c r="Z323" s="95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9">
        <f t="shared" si="120"/>
        <v>45012</v>
      </c>
      <c r="B324" s="90">
        <f t="shared" ca="1" si="101"/>
        <v>1013.74199199</v>
      </c>
      <c r="C324" s="14">
        <f t="shared" si="102"/>
        <v>1000</v>
      </c>
      <c r="D324" s="63">
        <f t="shared" si="118"/>
        <v>45007</v>
      </c>
      <c r="E324" s="61">
        <f ca="1">IF(D324&lt;$B$1,VLOOKUP(D324,[1]DI!$A$4:$B$15000,2,FALSE),0)</f>
        <v>0.13650000000000001</v>
      </c>
      <c r="F324" s="14">
        <f t="shared" ca="1" si="103"/>
        <v>1.00050788</v>
      </c>
      <c r="G324" s="92">
        <f t="shared" ca="1" si="104"/>
        <v>1.15815065110683</v>
      </c>
      <c r="H324" s="92">
        <f t="shared" ca="1" si="105"/>
        <v>1.14644912160099</v>
      </c>
      <c r="I324" s="14">
        <f t="shared" ca="1" si="106"/>
        <v>1.01020676</v>
      </c>
      <c r="J324" s="13">
        <f t="shared" si="119"/>
        <v>4.4999999999999998E-2</v>
      </c>
      <c r="K324" s="29">
        <f t="shared" si="107"/>
        <v>44984</v>
      </c>
      <c r="L324" s="2">
        <f t="shared" si="108"/>
        <v>20</v>
      </c>
      <c r="M324" s="17">
        <f t="shared" si="109"/>
        <v>20</v>
      </c>
      <c r="N324" s="12">
        <f t="shared" si="110"/>
        <v>1.003499513</v>
      </c>
      <c r="O324" s="12">
        <f t="shared" ca="1" si="111"/>
        <v>1.0137419919999999</v>
      </c>
      <c r="P324" s="17">
        <f t="shared" si="112"/>
        <v>0</v>
      </c>
      <c r="Q324" s="14">
        <f t="shared" ca="1" si="113"/>
        <v>13.741991990000001</v>
      </c>
      <c r="R324" s="20">
        <f t="shared" si="117"/>
        <v>0</v>
      </c>
      <c r="S324" s="14">
        <f t="shared" si="114"/>
        <v>0</v>
      </c>
      <c r="T324" s="4" t="str">
        <f t="shared" si="115"/>
        <v>J=</v>
      </c>
      <c r="U324" s="29">
        <f t="shared" si="116"/>
        <v>45015</v>
      </c>
      <c r="V324" s="3"/>
      <c r="W324" s="3"/>
      <c r="X324" s="107">
        <f>[2]Plan1!$A394</f>
        <v>48573</v>
      </c>
      <c r="Y324" s="108" t="str">
        <f>[2]Plan1!$C394</f>
        <v>Natal</v>
      </c>
      <c r="Z324" s="95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9">
        <f t="shared" si="120"/>
        <v>45013</v>
      </c>
      <c r="B325" s="90">
        <f t="shared" ca="1" si="101"/>
        <v>1014.434022</v>
      </c>
      <c r="C325" s="14">
        <f t="shared" si="102"/>
        <v>1000</v>
      </c>
      <c r="D325" s="63">
        <f t="shared" si="118"/>
        <v>45008</v>
      </c>
      <c r="E325" s="61">
        <f ca="1">IF(D325&lt;$B$1,VLOOKUP(D325,[1]DI!$A$4:$B$15000,2,FALSE),0)</f>
        <v>0.13650000000000001</v>
      </c>
      <c r="F325" s="14">
        <f t="shared" ca="1" si="103"/>
        <v>1.00050788</v>
      </c>
      <c r="G325" s="92">
        <f t="shared" ca="1" si="104"/>
        <v>1.1587388526595099</v>
      </c>
      <c r="H325" s="92">
        <f t="shared" ca="1" si="105"/>
        <v>1.14644912160099</v>
      </c>
      <c r="I325" s="14">
        <f t="shared" ca="1" si="106"/>
        <v>1.01071982</v>
      </c>
      <c r="J325" s="13">
        <f t="shared" si="119"/>
        <v>4.4999999999999998E-2</v>
      </c>
      <c r="K325" s="29">
        <f t="shared" si="107"/>
        <v>44984</v>
      </c>
      <c r="L325" s="2">
        <f t="shared" si="108"/>
        <v>21</v>
      </c>
      <c r="M325" s="17">
        <f t="shared" si="109"/>
        <v>21</v>
      </c>
      <c r="N325" s="12">
        <f t="shared" si="110"/>
        <v>1.0036748090000001</v>
      </c>
      <c r="O325" s="12">
        <f t="shared" ca="1" si="111"/>
        <v>1.0144340220000001</v>
      </c>
      <c r="P325" s="17">
        <f t="shared" si="112"/>
        <v>0</v>
      </c>
      <c r="Q325" s="14">
        <f t="shared" ca="1" si="113"/>
        <v>14.434022000000001</v>
      </c>
      <c r="R325" s="20">
        <f t="shared" si="117"/>
        <v>0</v>
      </c>
      <c r="S325" s="14">
        <f t="shared" si="114"/>
        <v>0</v>
      </c>
      <c r="T325" s="4" t="str">
        <f t="shared" si="115"/>
        <v>J=</v>
      </c>
      <c r="U325" s="29">
        <f t="shared" si="116"/>
        <v>45015</v>
      </c>
      <c r="V325" s="3"/>
      <c r="W325" s="3"/>
      <c r="X325" s="107">
        <f>[2]Plan1!$A395</f>
        <v>48580</v>
      </c>
      <c r="Y325" s="108" t="str">
        <f>[2]Plan1!$C395</f>
        <v>Confraternização Universal</v>
      </c>
      <c r="Z325" s="95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9">
        <f t="shared" si="120"/>
        <v>45014</v>
      </c>
      <c r="B326" s="90">
        <f t="shared" ref="B326:B389" ca="1" si="121">IF(A326&lt;=TODAY(),C326+Q326,IF(AND(A326&gt;TODAY(),A326&lt;=$B$1),IF(VLOOKUP(TODAY(),$A$10:$E$5000,4,FALSE)=0,"n.d",C326+Q326),"n.d"))</f>
        <v>1015.12653599</v>
      </c>
      <c r="C326" s="14">
        <f t="shared" ref="C326:C389" si="122">(C325-S325)</f>
        <v>1000</v>
      </c>
      <c r="D326" s="63">
        <f t="shared" si="118"/>
        <v>45009</v>
      </c>
      <c r="E326" s="61">
        <f ca="1">IF(D326&lt;$B$1,VLOOKUP(D326,[1]DI!$A$4:$B$15000,2,FALSE),0)</f>
        <v>0.13650000000000001</v>
      </c>
      <c r="F326" s="14">
        <f t="shared" ref="F326:F389" ca="1" si="123">ROUND(1+ROUND(((1+E326)^(1/252))-1,8),16)</f>
        <v>1.00050788</v>
      </c>
      <c r="G326" s="92">
        <f t="shared" ref="G326:G389" ca="1" si="124">ROUND(F325*G325,16)</f>
        <v>1.1593273529479999</v>
      </c>
      <c r="H326" s="92">
        <f t="shared" ref="H326:H389" ca="1" si="125">IF(P325&gt;0,G325,H325)</f>
        <v>1.14644912160099</v>
      </c>
      <c r="I326" s="14">
        <f t="shared" ref="I326:I389" ca="1" si="126">ROUND(G326/H326,8)</f>
        <v>1.01123315</v>
      </c>
      <c r="J326" s="13">
        <f t="shared" si="119"/>
        <v>4.4999999999999998E-2</v>
      </c>
      <c r="K326" s="29">
        <f t="shared" ref="K326:K389" si="127">IF(P325&gt;0,VLOOKUP(P325,X$12:AH$150,2),K325)</f>
        <v>44984</v>
      </c>
      <c r="L326" s="2">
        <f t="shared" ref="L326:L389" si="128">IF(A326&gt;K326,IF(NETWORKDAYS(K326,A326,$X$160:$X$544)-1=0,1,NETWORKDAYS(K326,A326,$X$160:$X$544)-1),0)</f>
        <v>22</v>
      </c>
      <c r="M326" s="17">
        <f t="shared" ref="M326:M389" si="129">IF(AND(L326=1,L325=1),1,IF(L326&gt;0,IF(L326=L325,L326+1,L326),0))</f>
        <v>22</v>
      </c>
      <c r="N326" s="12">
        <f t="shared" ref="N326:N389" si="130">ROUND((J326+1)^(M326/252),9)</f>
        <v>1.0038501369999999</v>
      </c>
      <c r="O326" s="12">
        <f t="shared" ref="O326:O389" ca="1" si="131">ROUND(I326*N326,9)</f>
        <v>1.0151265359999999</v>
      </c>
      <c r="P326" s="17">
        <f t="shared" ref="P326:P389" si="132">IF(VLOOKUP(A326,Y$12:AF$150,8)=VLOOKUP(A325,Y$12:AF$150,8),0,VLOOKUP(A326,Y$12:AF$150,8))</f>
        <v>0</v>
      </c>
      <c r="Q326" s="14">
        <f t="shared" ref="Q326:Q389" ca="1" si="133">TRUNC(((O326-1)*C326),8)</f>
        <v>15.126535990000001</v>
      </c>
      <c r="R326" s="20">
        <f t="shared" si="117"/>
        <v>0</v>
      </c>
      <c r="S326" s="14">
        <f t="shared" ref="S326:S389" si="134">IF(R326&gt;0,TRUNC(R326*C326,8),0)</f>
        <v>0</v>
      </c>
      <c r="T326" s="4" t="str">
        <f t="shared" ref="T326:T389" si="135">IF(P325&gt;0,VLOOKUP(P325,X$12:AH$150,10),T325)</f>
        <v>J=</v>
      </c>
      <c r="U326" s="29">
        <f t="shared" ref="U326:U389" si="136">IF(P325&gt;0,VLOOKUP(P325,X$12:AH$150,11),U325)</f>
        <v>45015</v>
      </c>
      <c r="V326" s="3"/>
      <c r="W326" s="3"/>
      <c r="X326" s="107">
        <f>[2]Plan1!$A396</f>
        <v>48638</v>
      </c>
      <c r="Y326" s="108" t="str">
        <f>[2]Plan1!$C396</f>
        <v>Carnaval</v>
      </c>
      <c r="Z326" s="95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9">
        <f t="shared" si="120"/>
        <v>45015</v>
      </c>
      <c r="B327" s="90">
        <f t="shared" ca="1" si="121"/>
        <v>1015.81951099</v>
      </c>
      <c r="C327" s="14">
        <f t="shared" si="122"/>
        <v>1000</v>
      </c>
      <c r="D327" s="63">
        <f t="shared" si="118"/>
        <v>45012</v>
      </c>
      <c r="E327" s="61">
        <f ca="1">IF(D327&lt;$B$1,VLOOKUP(D327,[1]DI!$A$4:$B$15000,2,FALSE),0)</f>
        <v>0.13650000000000001</v>
      </c>
      <c r="F327" s="14">
        <f t="shared" ca="1" si="123"/>
        <v>1.00050788</v>
      </c>
      <c r="G327" s="92">
        <f t="shared" ca="1" si="124"/>
        <v>1.15991615212402</v>
      </c>
      <c r="H327" s="92">
        <f t="shared" ca="1" si="125"/>
        <v>1.14644912160099</v>
      </c>
      <c r="I327" s="14">
        <f t="shared" ca="1" si="126"/>
        <v>1.01174673</v>
      </c>
      <c r="J327" s="13">
        <f t="shared" si="119"/>
        <v>4.4999999999999998E-2</v>
      </c>
      <c r="K327" s="29">
        <f t="shared" si="127"/>
        <v>44984</v>
      </c>
      <c r="L327" s="2">
        <f t="shared" si="128"/>
        <v>23</v>
      </c>
      <c r="M327" s="17">
        <f t="shared" si="129"/>
        <v>23</v>
      </c>
      <c r="N327" s="12">
        <f t="shared" si="130"/>
        <v>1.004025495</v>
      </c>
      <c r="O327" s="12">
        <f t="shared" ca="1" si="131"/>
        <v>1.0158195109999999</v>
      </c>
      <c r="P327" s="17">
        <f t="shared" si="132"/>
        <v>15</v>
      </c>
      <c r="Q327" s="14">
        <f t="shared" ca="1" si="133"/>
        <v>15.819510989999999</v>
      </c>
      <c r="R327" s="20">
        <f t="shared" si="117"/>
        <v>0</v>
      </c>
      <c r="S327" s="14">
        <f t="shared" si="134"/>
        <v>0</v>
      </c>
      <c r="T327" s="4" t="str">
        <f t="shared" si="135"/>
        <v>J=</v>
      </c>
      <c r="U327" s="29">
        <f t="shared" si="136"/>
        <v>45015</v>
      </c>
      <c r="V327" s="3"/>
      <c r="W327" s="3"/>
      <c r="X327" s="107">
        <f>[2]Plan1!$A397</f>
        <v>48639</v>
      </c>
      <c r="Y327" s="108" t="str">
        <f>[2]Plan1!$C397</f>
        <v>Carnaval</v>
      </c>
      <c r="Z327" s="95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9">
        <f t="shared" si="120"/>
        <v>45016</v>
      </c>
      <c r="B328" s="90">
        <f t="shared" ca="1" si="121"/>
        <v>1000.682654</v>
      </c>
      <c r="C328" s="14">
        <f t="shared" si="122"/>
        <v>1000</v>
      </c>
      <c r="D328" s="63">
        <f t="shared" si="118"/>
        <v>45013</v>
      </c>
      <c r="E328" s="61">
        <f ca="1">IF(D328&lt;$B$1,VLOOKUP(D328,[1]DI!$A$4:$B$15000,2,FALSE),0)</f>
        <v>0.13650000000000001</v>
      </c>
      <c r="F328" s="14">
        <f t="shared" ca="1" si="123"/>
        <v>1.00050788</v>
      </c>
      <c r="G328" s="92">
        <f t="shared" ca="1" si="124"/>
        <v>1.16050525033936</v>
      </c>
      <c r="H328" s="92">
        <f t="shared" ca="1" si="125"/>
        <v>1.15991615212402</v>
      </c>
      <c r="I328" s="14">
        <f t="shared" ca="1" si="126"/>
        <v>1.00050788</v>
      </c>
      <c r="J328" s="13">
        <f t="shared" si="119"/>
        <v>4.4999999999999998E-2</v>
      </c>
      <c r="K328" s="29">
        <f t="shared" si="127"/>
        <v>45015</v>
      </c>
      <c r="L328" s="2">
        <f t="shared" si="128"/>
        <v>1</v>
      </c>
      <c r="M328" s="17">
        <f t="shared" si="129"/>
        <v>1</v>
      </c>
      <c r="N328" s="12">
        <f t="shared" si="130"/>
        <v>1.000174685</v>
      </c>
      <c r="O328" s="12">
        <f t="shared" ca="1" si="131"/>
        <v>1.000682654</v>
      </c>
      <c r="P328" s="17">
        <f t="shared" si="132"/>
        <v>0</v>
      </c>
      <c r="Q328" s="14">
        <f t="shared" ca="1" si="133"/>
        <v>0.68265399999999998</v>
      </c>
      <c r="R328" s="20">
        <f t="shared" si="117"/>
        <v>0</v>
      </c>
      <c r="S328" s="14">
        <f t="shared" si="134"/>
        <v>0</v>
      </c>
      <c r="T328" s="4" t="str">
        <f t="shared" si="135"/>
        <v>J=</v>
      </c>
      <c r="U328" s="29">
        <f t="shared" si="136"/>
        <v>45043</v>
      </c>
      <c r="V328" s="3"/>
      <c r="W328" s="3"/>
      <c r="X328" s="107">
        <f>[2]Plan1!$A398</f>
        <v>48684</v>
      </c>
      <c r="Y328" s="108" t="str">
        <f>[2]Plan1!$C398</f>
        <v>Paixão de Cristo</v>
      </c>
      <c r="Z328" s="95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9">
        <f t="shared" si="120"/>
        <v>45019</v>
      </c>
      <c r="B329" s="90">
        <f t="shared" ca="1" si="121"/>
        <v>1001.365776</v>
      </c>
      <c r="C329" s="14">
        <f t="shared" si="122"/>
        <v>1000</v>
      </c>
      <c r="D329" s="63">
        <f t="shared" si="118"/>
        <v>45014</v>
      </c>
      <c r="E329" s="61">
        <f ca="1">IF(D329&lt;$B$1,VLOOKUP(D329,[1]DI!$A$4:$B$15000,2,FALSE),0)</f>
        <v>0.13650000000000001</v>
      </c>
      <c r="F329" s="14">
        <f t="shared" ca="1" si="123"/>
        <v>1.00050788</v>
      </c>
      <c r="G329" s="92">
        <f t="shared" ca="1" si="124"/>
        <v>1.1610946477459001</v>
      </c>
      <c r="H329" s="92">
        <f t="shared" ca="1" si="125"/>
        <v>1.15991615212402</v>
      </c>
      <c r="I329" s="14">
        <f t="shared" ca="1" si="126"/>
        <v>1.00101602</v>
      </c>
      <c r="J329" s="13">
        <f t="shared" si="119"/>
        <v>4.4999999999999998E-2</v>
      </c>
      <c r="K329" s="29">
        <f t="shared" si="127"/>
        <v>45015</v>
      </c>
      <c r="L329" s="2">
        <f t="shared" si="128"/>
        <v>2</v>
      </c>
      <c r="M329" s="17">
        <f t="shared" si="129"/>
        <v>2</v>
      </c>
      <c r="N329" s="12">
        <f t="shared" si="130"/>
        <v>1.000349401</v>
      </c>
      <c r="O329" s="12">
        <f t="shared" ca="1" si="131"/>
        <v>1.0013657760000001</v>
      </c>
      <c r="P329" s="17">
        <f t="shared" si="132"/>
        <v>0</v>
      </c>
      <c r="Q329" s="14">
        <f t="shared" ca="1" si="133"/>
        <v>1.3657760000000001</v>
      </c>
      <c r="R329" s="20">
        <f t="shared" si="117"/>
        <v>0</v>
      </c>
      <c r="S329" s="14">
        <f t="shared" si="134"/>
        <v>0</v>
      </c>
      <c r="T329" s="4" t="str">
        <f t="shared" si="135"/>
        <v>J=</v>
      </c>
      <c r="U329" s="29">
        <f t="shared" si="136"/>
        <v>45043</v>
      </c>
      <c r="V329" s="3"/>
      <c r="W329" s="3"/>
      <c r="X329" s="107">
        <f>[2]Plan1!$A399</f>
        <v>48690</v>
      </c>
      <c r="Y329" s="108" t="str">
        <f>[2]Plan1!$C399</f>
        <v>Tiradentes</v>
      </c>
      <c r="Z329" s="95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9">
        <f t="shared" si="120"/>
        <v>45020</v>
      </c>
      <c r="B330" s="90">
        <f t="shared" ca="1" si="121"/>
        <v>1002.04935699</v>
      </c>
      <c r="C330" s="14">
        <f t="shared" si="122"/>
        <v>1000</v>
      </c>
      <c r="D330" s="63">
        <f t="shared" si="118"/>
        <v>45015</v>
      </c>
      <c r="E330" s="61">
        <f ca="1">IF(D330&lt;$B$1,VLOOKUP(D330,[1]DI!$A$4:$B$15000,2,FALSE),0)</f>
        <v>0.13650000000000001</v>
      </c>
      <c r="F330" s="14">
        <f t="shared" ca="1" si="123"/>
        <v>1.00050788</v>
      </c>
      <c r="G330" s="92">
        <f t="shared" ca="1" si="124"/>
        <v>1.1616843444956</v>
      </c>
      <c r="H330" s="92">
        <f t="shared" ca="1" si="125"/>
        <v>1.15991615212402</v>
      </c>
      <c r="I330" s="14">
        <f t="shared" ca="1" si="126"/>
        <v>1.00152441</v>
      </c>
      <c r="J330" s="13">
        <f t="shared" si="119"/>
        <v>4.4999999999999998E-2</v>
      </c>
      <c r="K330" s="29">
        <f t="shared" si="127"/>
        <v>45015</v>
      </c>
      <c r="L330" s="2">
        <f t="shared" si="128"/>
        <v>3</v>
      </c>
      <c r="M330" s="17">
        <f t="shared" si="129"/>
        <v>3</v>
      </c>
      <c r="N330" s="12">
        <f t="shared" si="130"/>
        <v>1.000524148</v>
      </c>
      <c r="O330" s="12">
        <f t="shared" ca="1" si="131"/>
        <v>1.002049357</v>
      </c>
      <c r="P330" s="17">
        <f t="shared" si="132"/>
        <v>0</v>
      </c>
      <c r="Q330" s="14">
        <f t="shared" ca="1" si="133"/>
        <v>2.0493569900000002</v>
      </c>
      <c r="R330" s="20">
        <f t="shared" si="117"/>
        <v>0</v>
      </c>
      <c r="S330" s="14">
        <f t="shared" si="134"/>
        <v>0</v>
      </c>
      <c r="T330" s="4" t="str">
        <f t="shared" si="135"/>
        <v>J=</v>
      </c>
      <c r="U330" s="29">
        <f t="shared" si="136"/>
        <v>45043</v>
      </c>
      <c r="V330" s="3"/>
      <c r="W330" s="3"/>
      <c r="X330" s="107">
        <f>[2]Plan1!$A400</f>
        <v>48700</v>
      </c>
      <c r="Y330" s="108" t="str">
        <f>[2]Plan1!$C400</f>
        <v>Dia do Trabalho</v>
      </c>
      <c r="Z330" s="95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9">
        <f t="shared" si="120"/>
        <v>45021</v>
      </c>
      <c r="B331" s="90">
        <f t="shared" ca="1" si="121"/>
        <v>1002.733416</v>
      </c>
      <c r="C331" s="14">
        <f t="shared" si="122"/>
        <v>1000</v>
      </c>
      <c r="D331" s="63">
        <f t="shared" si="118"/>
        <v>45016</v>
      </c>
      <c r="E331" s="61">
        <f ca="1">IF(D331&lt;$B$1,VLOOKUP(D331,[1]DI!$A$4:$B$15000,2,FALSE),0)</f>
        <v>0.13650000000000001</v>
      </c>
      <c r="F331" s="14">
        <f t="shared" ca="1" si="123"/>
        <v>1.00050788</v>
      </c>
      <c r="G331" s="92">
        <f t="shared" ca="1" si="124"/>
        <v>1.1622743407404801</v>
      </c>
      <c r="H331" s="92">
        <f t="shared" ca="1" si="125"/>
        <v>1.15991615212402</v>
      </c>
      <c r="I331" s="14">
        <f t="shared" ca="1" si="126"/>
        <v>1.00203307</v>
      </c>
      <c r="J331" s="13">
        <f t="shared" si="119"/>
        <v>4.4999999999999998E-2</v>
      </c>
      <c r="K331" s="29">
        <f t="shared" si="127"/>
        <v>45015</v>
      </c>
      <c r="L331" s="2">
        <f t="shared" si="128"/>
        <v>4</v>
      </c>
      <c r="M331" s="17">
        <f t="shared" si="129"/>
        <v>4</v>
      </c>
      <c r="N331" s="12">
        <f t="shared" si="130"/>
        <v>1.000698925</v>
      </c>
      <c r="O331" s="12">
        <f t="shared" ca="1" si="131"/>
        <v>1.0027334160000001</v>
      </c>
      <c r="P331" s="17">
        <f t="shared" si="132"/>
        <v>0</v>
      </c>
      <c r="Q331" s="14">
        <f t="shared" ca="1" si="133"/>
        <v>2.7334160000000001</v>
      </c>
      <c r="R331" s="20">
        <f t="shared" si="117"/>
        <v>0</v>
      </c>
      <c r="S331" s="14">
        <f t="shared" si="134"/>
        <v>0</v>
      </c>
      <c r="T331" s="4" t="str">
        <f t="shared" si="135"/>
        <v>J=</v>
      </c>
      <c r="U331" s="29">
        <f t="shared" si="136"/>
        <v>45043</v>
      </c>
      <c r="V331" s="3"/>
      <c r="W331" s="3"/>
      <c r="X331" s="107">
        <f>[2]Plan1!$A401</f>
        <v>48746</v>
      </c>
      <c r="Y331" s="108" t="str">
        <f>[2]Plan1!$C401</f>
        <v>Corpus Christi</v>
      </c>
      <c r="Z331" s="95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9">
        <f t="shared" si="120"/>
        <v>45022</v>
      </c>
      <c r="B332" s="90">
        <f t="shared" ca="1" si="121"/>
        <v>1003.4179329900001</v>
      </c>
      <c r="C332" s="14">
        <f t="shared" si="122"/>
        <v>1000</v>
      </c>
      <c r="D332" s="63">
        <f t="shared" si="118"/>
        <v>45019</v>
      </c>
      <c r="E332" s="61">
        <f ca="1">IF(D332&lt;$B$1,VLOOKUP(D332,[1]DI!$A$4:$B$15000,2,FALSE),0)</f>
        <v>0.13650000000000001</v>
      </c>
      <c r="F332" s="14">
        <f t="shared" ca="1" si="123"/>
        <v>1.00050788</v>
      </c>
      <c r="G332" s="92">
        <f t="shared" ca="1" si="124"/>
        <v>1.16286463663266</v>
      </c>
      <c r="H332" s="92">
        <f t="shared" ca="1" si="125"/>
        <v>1.15991615212402</v>
      </c>
      <c r="I332" s="14">
        <f t="shared" ca="1" si="126"/>
        <v>1.0025419799999999</v>
      </c>
      <c r="J332" s="13">
        <f t="shared" si="119"/>
        <v>4.4999999999999998E-2</v>
      </c>
      <c r="K332" s="29">
        <f t="shared" si="127"/>
        <v>45015</v>
      </c>
      <c r="L332" s="2">
        <f t="shared" si="128"/>
        <v>5</v>
      </c>
      <c r="M332" s="17">
        <f t="shared" si="129"/>
        <v>5</v>
      </c>
      <c r="N332" s="12">
        <f t="shared" si="130"/>
        <v>1.0008737320000001</v>
      </c>
      <c r="O332" s="12">
        <f t="shared" ca="1" si="131"/>
        <v>1.0034179329999999</v>
      </c>
      <c r="P332" s="17">
        <f t="shared" si="132"/>
        <v>0</v>
      </c>
      <c r="Q332" s="14">
        <f t="shared" ca="1" si="133"/>
        <v>3.4179329900000002</v>
      </c>
      <c r="R332" s="20">
        <f t="shared" ref="R332:R395" si="137">IF($P332&gt;0,VLOOKUP($P332,$X$12:$AD$150,7),0)</f>
        <v>0</v>
      </c>
      <c r="S332" s="14">
        <f t="shared" si="134"/>
        <v>0</v>
      </c>
      <c r="T332" s="4" t="str">
        <f t="shared" si="135"/>
        <v>J=</v>
      </c>
      <c r="U332" s="29">
        <f t="shared" si="136"/>
        <v>45043</v>
      </c>
      <c r="V332" s="3"/>
      <c r="W332" s="3"/>
      <c r="X332" s="107">
        <f>[2]Plan1!$A402</f>
        <v>48829</v>
      </c>
      <c r="Y332" s="108" t="str">
        <f>[2]Plan1!$C402</f>
        <v>Independência do Brasil</v>
      </c>
      <c r="Z332" s="95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9">
        <f t="shared" si="120"/>
        <v>45026</v>
      </c>
      <c r="B333" s="90">
        <f t="shared" ca="1" si="121"/>
        <v>1004.10291899</v>
      </c>
      <c r="C333" s="14">
        <f t="shared" si="122"/>
        <v>1000</v>
      </c>
      <c r="D333" s="63">
        <f t="shared" ref="D333:D396" si="138">WORKDAY($A333,-3,$X$160:$X$544)</f>
        <v>45020</v>
      </c>
      <c r="E333" s="61">
        <f ca="1">IF(D333&lt;$B$1,VLOOKUP(D333,[1]DI!$A$4:$B$15000,2,FALSE),0)</f>
        <v>0.13650000000000001</v>
      </c>
      <c r="F333" s="14">
        <f t="shared" ca="1" si="123"/>
        <v>1.00050788</v>
      </c>
      <c r="G333" s="92">
        <f t="shared" ca="1" si="124"/>
        <v>1.1634552323243099</v>
      </c>
      <c r="H333" s="92">
        <f t="shared" ca="1" si="125"/>
        <v>1.15991615212402</v>
      </c>
      <c r="I333" s="14">
        <f t="shared" ca="1" si="126"/>
        <v>1.0030511499999999</v>
      </c>
      <c r="J333" s="13">
        <f t="shared" ref="J333:J396" si="139">J332</f>
        <v>4.4999999999999998E-2</v>
      </c>
      <c r="K333" s="29">
        <f t="shared" si="127"/>
        <v>45015</v>
      </c>
      <c r="L333" s="2">
        <f t="shared" si="128"/>
        <v>6</v>
      </c>
      <c r="M333" s="17">
        <f t="shared" si="129"/>
        <v>6</v>
      </c>
      <c r="N333" s="12">
        <f t="shared" si="130"/>
        <v>1.00104857</v>
      </c>
      <c r="O333" s="12">
        <f t="shared" ca="1" si="131"/>
        <v>1.0041029189999999</v>
      </c>
      <c r="P333" s="17">
        <f t="shared" si="132"/>
        <v>0</v>
      </c>
      <c r="Q333" s="14">
        <f t="shared" ca="1" si="133"/>
        <v>4.10291899</v>
      </c>
      <c r="R333" s="20">
        <f t="shared" si="137"/>
        <v>0</v>
      </c>
      <c r="S333" s="14">
        <f t="shared" si="134"/>
        <v>0</v>
      </c>
      <c r="T333" s="4" t="str">
        <f t="shared" si="135"/>
        <v>J=</v>
      </c>
      <c r="U333" s="29">
        <f t="shared" si="136"/>
        <v>45043</v>
      </c>
      <c r="V333" s="3"/>
      <c r="W333" s="3"/>
      <c r="X333" s="107">
        <f>[2]Plan1!$A403</f>
        <v>48864</v>
      </c>
      <c r="Y333" s="108" t="str">
        <f>[2]Plan1!$C403</f>
        <v>Nossa Sr.a Aparecida - Padroeira do Brasil</v>
      </c>
      <c r="Z333" s="95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9">
        <f t="shared" ref="A334:A397" si="140">WORKDAY($A333,1,$X$166:$X$544)</f>
        <v>45027</v>
      </c>
      <c r="B334" s="90">
        <f t="shared" ca="1" si="121"/>
        <v>1004.78837499</v>
      </c>
      <c r="C334" s="14">
        <f t="shared" si="122"/>
        <v>1000</v>
      </c>
      <c r="D334" s="63">
        <f t="shared" si="138"/>
        <v>45021</v>
      </c>
      <c r="E334" s="61">
        <f ca="1">IF(D334&lt;$B$1,VLOOKUP(D334,[1]DI!$A$4:$B$15000,2,FALSE),0)</f>
        <v>0.13650000000000001</v>
      </c>
      <c r="F334" s="14">
        <f t="shared" ca="1" si="123"/>
        <v>1.00050788</v>
      </c>
      <c r="G334" s="92">
        <f t="shared" ca="1" si="124"/>
        <v>1.1640461279676999</v>
      </c>
      <c r="H334" s="92">
        <f t="shared" ca="1" si="125"/>
        <v>1.15991615212402</v>
      </c>
      <c r="I334" s="14">
        <f t="shared" ca="1" si="126"/>
        <v>1.00356058</v>
      </c>
      <c r="J334" s="13">
        <f t="shared" si="139"/>
        <v>4.4999999999999998E-2</v>
      </c>
      <c r="K334" s="29">
        <f t="shared" si="127"/>
        <v>45015</v>
      </c>
      <c r="L334" s="2">
        <f t="shared" si="128"/>
        <v>7</v>
      </c>
      <c r="M334" s="17">
        <f t="shared" si="129"/>
        <v>7</v>
      </c>
      <c r="N334" s="12">
        <f t="shared" si="130"/>
        <v>1.0012234390000001</v>
      </c>
      <c r="O334" s="12">
        <f t="shared" ca="1" si="131"/>
        <v>1.004788375</v>
      </c>
      <c r="P334" s="17">
        <f t="shared" si="132"/>
        <v>0</v>
      </c>
      <c r="Q334" s="14">
        <f t="shared" ca="1" si="133"/>
        <v>4.7883749900000003</v>
      </c>
      <c r="R334" s="20">
        <f t="shared" si="137"/>
        <v>0</v>
      </c>
      <c r="S334" s="14">
        <f t="shared" si="134"/>
        <v>0</v>
      </c>
      <c r="T334" s="4" t="str">
        <f t="shared" si="135"/>
        <v>J=</v>
      </c>
      <c r="U334" s="29">
        <f t="shared" si="136"/>
        <v>45043</v>
      </c>
      <c r="V334" s="3"/>
      <c r="W334" s="3"/>
      <c r="X334" s="107">
        <f>[2]Plan1!$A404</f>
        <v>48885</v>
      </c>
      <c r="Y334" s="108" t="str">
        <f>[2]Plan1!$C404</f>
        <v>Finados</v>
      </c>
      <c r="Z334" s="95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9">
        <f t="shared" si="140"/>
        <v>45028</v>
      </c>
      <c r="B335" s="90">
        <f t="shared" ca="1" si="121"/>
        <v>1005.47429999</v>
      </c>
      <c r="C335" s="14">
        <f t="shared" si="122"/>
        <v>1000</v>
      </c>
      <c r="D335" s="63">
        <f t="shared" si="138"/>
        <v>45022</v>
      </c>
      <c r="E335" s="61">
        <f ca="1">IF(D335&lt;$B$1,VLOOKUP(D335,[1]DI!$A$4:$B$15000,2,FALSE),0)</f>
        <v>0.13650000000000001</v>
      </c>
      <c r="F335" s="14">
        <f t="shared" ca="1" si="123"/>
        <v>1.00050788</v>
      </c>
      <c r="G335" s="92">
        <f t="shared" ca="1" si="124"/>
        <v>1.1646373237151699</v>
      </c>
      <c r="H335" s="92">
        <f t="shared" ca="1" si="125"/>
        <v>1.15991615212402</v>
      </c>
      <c r="I335" s="14">
        <f t="shared" ca="1" si="126"/>
        <v>1.0040702699999999</v>
      </c>
      <c r="J335" s="13">
        <f t="shared" si="139"/>
        <v>4.4999999999999998E-2</v>
      </c>
      <c r="K335" s="29">
        <f t="shared" si="127"/>
        <v>45015</v>
      </c>
      <c r="L335" s="2">
        <f t="shared" si="128"/>
        <v>8</v>
      </c>
      <c r="M335" s="17">
        <f t="shared" si="129"/>
        <v>8</v>
      </c>
      <c r="N335" s="12">
        <f t="shared" si="130"/>
        <v>1.001398338</v>
      </c>
      <c r="O335" s="12">
        <f t="shared" ca="1" si="131"/>
        <v>1.0054742999999999</v>
      </c>
      <c r="P335" s="17">
        <f t="shared" si="132"/>
        <v>0</v>
      </c>
      <c r="Q335" s="14">
        <f t="shared" ca="1" si="133"/>
        <v>5.4742999899999996</v>
      </c>
      <c r="R335" s="20">
        <f t="shared" si="137"/>
        <v>0</v>
      </c>
      <c r="S335" s="14">
        <f t="shared" si="134"/>
        <v>0</v>
      </c>
      <c r="T335" s="4" t="str">
        <f t="shared" si="135"/>
        <v>J=</v>
      </c>
      <c r="U335" s="29">
        <f t="shared" si="136"/>
        <v>45043</v>
      </c>
      <c r="V335" s="3"/>
      <c r="W335" s="3"/>
      <c r="X335" s="107">
        <f>[2]Plan1!$A405</f>
        <v>48898</v>
      </c>
      <c r="Y335" s="108" t="str">
        <f>[2]Plan1!$C405</f>
        <v>Proclamação da República</v>
      </c>
      <c r="Z335" s="95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9">
        <f t="shared" si="140"/>
        <v>45029</v>
      </c>
      <c r="B336" s="90">
        <f t="shared" ca="1" si="121"/>
        <v>1006.160694</v>
      </c>
      <c r="C336" s="14">
        <f t="shared" si="122"/>
        <v>1000</v>
      </c>
      <c r="D336" s="63">
        <f t="shared" si="138"/>
        <v>45026</v>
      </c>
      <c r="E336" s="61">
        <f ca="1">IF(D336&lt;$B$1,VLOOKUP(D336,[1]DI!$A$4:$B$15000,2,FALSE),0)</f>
        <v>0.13650000000000001</v>
      </c>
      <c r="F336" s="14">
        <f t="shared" ca="1" si="123"/>
        <v>1.00050788</v>
      </c>
      <c r="G336" s="92">
        <f t="shared" ca="1" si="124"/>
        <v>1.1652288197191401</v>
      </c>
      <c r="H336" s="92">
        <f t="shared" ca="1" si="125"/>
        <v>1.15991615212402</v>
      </c>
      <c r="I336" s="14">
        <f t="shared" ca="1" si="126"/>
        <v>1.00458022</v>
      </c>
      <c r="J336" s="13">
        <f t="shared" si="139"/>
        <v>4.4999999999999998E-2</v>
      </c>
      <c r="K336" s="29">
        <f t="shared" si="127"/>
        <v>45015</v>
      </c>
      <c r="L336" s="2">
        <f t="shared" si="128"/>
        <v>9</v>
      </c>
      <c r="M336" s="17">
        <f t="shared" si="129"/>
        <v>9</v>
      </c>
      <c r="N336" s="12">
        <f t="shared" si="130"/>
        <v>1.001573268</v>
      </c>
      <c r="O336" s="12">
        <f t="shared" ca="1" si="131"/>
        <v>1.0061606940000001</v>
      </c>
      <c r="P336" s="17">
        <f t="shared" si="132"/>
        <v>0</v>
      </c>
      <c r="Q336" s="14">
        <f t="shared" ca="1" si="133"/>
        <v>6.1606940000000003</v>
      </c>
      <c r="R336" s="20">
        <f t="shared" si="137"/>
        <v>0</v>
      </c>
      <c r="S336" s="14">
        <f t="shared" si="134"/>
        <v>0</v>
      </c>
      <c r="T336" s="4" t="str">
        <f t="shared" si="135"/>
        <v>J=</v>
      </c>
      <c r="U336" s="29">
        <f t="shared" si="136"/>
        <v>45043</v>
      </c>
      <c r="V336" s="3"/>
      <c r="W336" s="3"/>
      <c r="X336" s="107">
        <f>[2]Plan1!$A406</f>
        <v>48903</v>
      </c>
      <c r="Y336" s="108" t="str">
        <f>[2]Plan1!$C406</f>
        <v>Dia Nacional de Zumbi e da Consciência Negra</v>
      </c>
      <c r="Z336" s="95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9">
        <f t="shared" si="140"/>
        <v>45030</v>
      </c>
      <c r="B337" s="90">
        <f t="shared" ca="1" si="121"/>
        <v>1006.847547</v>
      </c>
      <c r="C337" s="14">
        <f t="shared" si="122"/>
        <v>1000</v>
      </c>
      <c r="D337" s="63">
        <f t="shared" si="138"/>
        <v>45027</v>
      </c>
      <c r="E337" s="61">
        <f ca="1">IF(D337&lt;$B$1,VLOOKUP(D337,[1]DI!$A$4:$B$15000,2,FALSE),0)</f>
        <v>0.13650000000000001</v>
      </c>
      <c r="F337" s="14">
        <f t="shared" ca="1" si="123"/>
        <v>1.00050788</v>
      </c>
      <c r="G337" s="92">
        <f t="shared" ca="1" si="124"/>
        <v>1.1658206161321001</v>
      </c>
      <c r="H337" s="92">
        <f t="shared" ca="1" si="125"/>
        <v>1.15991615212402</v>
      </c>
      <c r="I337" s="14">
        <f t="shared" ca="1" si="126"/>
        <v>1.0050904199999999</v>
      </c>
      <c r="J337" s="13">
        <f t="shared" si="139"/>
        <v>4.4999999999999998E-2</v>
      </c>
      <c r="K337" s="29">
        <f t="shared" si="127"/>
        <v>45015</v>
      </c>
      <c r="L337" s="2">
        <f t="shared" si="128"/>
        <v>10</v>
      </c>
      <c r="M337" s="17">
        <f t="shared" si="129"/>
        <v>10</v>
      </c>
      <c r="N337" s="12">
        <f t="shared" si="130"/>
        <v>1.0017482280000001</v>
      </c>
      <c r="O337" s="12">
        <f t="shared" ca="1" si="131"/>
        <v>1.006847547</v>
      </c>
      <c r="P337" s="17">
        <f t="shared" si="132"/>
        <v>0</v>
      </c>
      <c r="Q337" s="14">
        <f t="shared" ca="1" si="133"/>
        <v>6.8475469999999996</v>
      </c>
      <c r="R337" s="20">
        <f t="shared" si="137"/>
        <v>0</v>
      </c>
      <c r="S337" s="14">
        <f t="shared" si="134"/>
        <v>0</v>
      </c>
      <c r="T337" s="4" t="str">
        <f t="shared" si="135"/>
        <v>J=</v>
      </c>
      <c r="U337" s="29">
        <f t="shared" si="136"/>
        <v>45043</v>
      </c>
      <c r="V337" s="3"/>
      <c r="W337" s="3"/>
      <c r="X337" s="107">
        <f>[2]Plan1!$A407</f>
        <v>48938</v>
      </c>
      <c r="Y337" s="108" t="str">
        <f>[2]Plan1!$C407</f>
        <v>Natal</v>
      </c>
      <c r="Z337" s="95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9">
        <f t="shared" si="140"/>
        <v>45033</v>
      </c>
      <c r="B338" s="90">
        <f t="shared" ca="1" si="121"/>
        <v>1007.53488099</v>
      </c>
      <c r="C338" s="14">
        <f t="shared" si="122"/>
        <v>1000</v>
      </c>
      <c r="D338" s="63">
        <f t="shared" si="138"/>
        <v>45028</v>
      </c>
      <c r="E338" s="61">
        <f ca="1">IF(D338&lt;$B$1,VLOOKUP(D338,[1]DI!$A$4:$B$15000,2,FALSE),0)</f>
        <v>0.13650000000000001</v>
      </c>
      <c r="F338" s="14">
        <f t="shared" ca="1" si="123"/>
        <v>1.00050788</v>
      </c>
      <c r="G338" s="92">
        <f t="shared" ca="1" si="124"/>
        <v>1.16641271310662</v>
      </c>
      <c r="H338" s="92">
        <f t="shared" ca="1" si="125"/>
        <v>1.15991615212402</v>
      </c>
      <c r="I338" s="14">
        <f t="shared" ca="1" si="126"/>
        <v>1.00560089</v>
      </c>
      <c r="J338" s="13">
        <f t="shared" si="139"/>
        <v>4.4999999999999998E-2</v>
      </c>
      <c r="K338" s="29">
        <f t="shared" si="127"/>
        <v>45015</v>
      </c>
      <c r="L338" s="2">
        <f t="shared" si="128"/>
        <v>11</v>
      </c>
      <c r="M338" s="17">
        <f t="shared" si="129"/>
        <v>11</v>
      </c>
      <c r="N338" s="12">
        <f t="shared" si="130"/>
        <v>1.001923219</v>
      </c>
      <c r="O338" s="12">
        <f t="shared" ca="1" si="131"/>
        <v>1.007534881</v>
      </c>
      <c r="P338" s="17">
        <f t="shared" si="132"/>
        <v>0</v>
      </c>
      <c r="Q338" s="14">
        <f t="shared" ca="1" si="133"/>
        <v>7.5348809899999996</v>
      </c>
      <c r="R338" s="20">
        <f t="shared" si="137"/>
        <v>0</v>
      </c>
      <c r="S338" s="14">
        <f t="shared" si="134"/>
        <v>0</v>
      </c>
      <c r="T338" s="4" t="str">
        <f t="shared" si="135"/>
        <v>J=</v>
      </c>
      <c r="U338" s="29">
        <f t="shared" si="136"/>
        <v>45043</v>
      </c>
      <c r="V338" s="3"/>
      <c r="W338" s="3"/>
      <c r="X338" s="107">
        <f>[2]Plan1!$A408</f>
        <v>48945</v>
      </c>
      <c r="Y338" s="108" t="str">
        <f>[2]Plan1!$C408</f>
        <v>Confraternização Universal</v>
      </c>
      <c r="Z338" s="95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9">
        <f t="shared" si="140"/>
        <v>45034</v>
      </c>
      <c r="B339" s="90">
        <f t="shared" ca="1" si="121"/>
        <v>1008.22267399</v>
      </c>
      <c r="C339" s="14">
        <f t="shared" si="122"/>
        <v>1000</v>
      </c>
      <c r="D339" s="63">
        <f t="shared" si="138"/>
        <v>45029</v>
      </c>
      <c r="E339" s="61">
        <f ca="1">IF(D339&lt;$B$1,VLOOKUP(D339,[1]DI!$A$4:$B$15000,2,FALSE),0)</f>
        <v>0.13650000000000001</v>
      </c>
      <c r="F339" s="14">
        <f t="shared" ca="1" si="123"/>
        <v>1.00050788</v>
      </c>
      <c r="G339" s="92">
        <f t="shared" ca="1" si="124"/>
        <v>1.1670051107953501</v>
      </c>
      <c r="H339" s="92">
        <f t="shared" ca="1" si="125"/>
        <v>1.15991615212402</v>
      </c>
      <c r="I339" s="14">
        <f t="shared" ca="1" si="126"/>
        <v>1.00611161</v>
      </c>
      <c r="J339" s="13">
        <f t="shared" si="139"/>
        <v>4.4999999999999998E-2</v>
      </c>
      <c r="K339" s="29">
        <f t="shared" si="127"/>
        <v>45015</v>
      </c>
      <c r="L339" s="2">
        <f t="shared" si="128"/>
        <v>12</v>
      </c>
      <c r="M339" s="17">
        <f t="shared" si="129"/>
        <v>12</v>
      </c>
      <c r="N339" s="12">
        <f t="shared" si="130"/>
        <v>1.00209824</v>
      </c>
      <c r="O339" s="12">
        <f t="shared" ca="1" si="131"/>
        <v>1.008222674</v>
      </c>
      <c r="P339" s="17">
        <f t="shared" si="132"/>
        <v>0</v>
      </c>
      <c r="Q339" s="14">
        <f t="shared" ca="1" si="133"/>
        <v>8.2226739900000005</v>
      </c>
      <c r="R339" s="20">
        <f t="shared" si="137"/>
        <v>0</v>
      </c>
      <c r="S339" s="14">
        <f t="shared" si="134"/>
        <v>0</v>
      </c>
      <c r="T339" s="4" t="str">
        <f t="shared" si="135"/>
        <v>J=</v>
      </c>
      <c r="U339" s="29">
        <f t="shared" si="136"/>
        <v>45043</v>
      </c>
      <c r="V339" s="3"/>
      <c r="W339" s="3"/>
      <c r="X339" s="107">
        <f>[2]Plan1!$A409</f>
        <v>48995</v>
      </c>
      <c r="Y339" s="108" t="str">
        <f>[2]Plan1!$C409</f>
        <v>Carnaval</v>
      </c>
      <c r="Z339" s="95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9">
        <f t="shared" si="140"/>
        <v>45035</v>
      </c>
      <c r="B340" s="90">
        <f t="shared" ca="1" si="121"/>
        <v>1008.91094699</v>
      </c>
      <c r="C340" s="14">
        <f t="shared" si="122"/>
        <v>1000</v>
      </c>
      <c r="D340" s="63">
        <f t="shared" si="138"/>
        <v>45030</v>
      </c>
      <c r="E340" s="61">
        <f ca="1">IF(D340&lt;$B$1,VLOOKUP(D340,[1]DI!$A$4:$B$15000,2,FALSE),0)</f>
        <v>0.13650000000000001</v>
      </c>
      <c r="F340" s="14">
        <f t="shared" ca="1" si="123"/>
        <v>1.00050788</v>
      </c>
      <c r="G340" s="92">
        <f t="shared" ca="1" si="124"/>
        <v>1.16759780935102</v>
      </c>
      <c r="H340" s="92">
        <f t="shared" ca="1" si="125"/>
        <v>1.15991615212402</v>
      </c>
      <c r="I340" s="14">
        <f t="shared" ca="1" si="126"/>
        <v>1.0066226</v>
      </c>
      <c r="J340" s="13">
        <f t="shared" si="139"/>
        <v>4.4999999999999998E-2</v>
      </c>
      <c r="K340" s="29">
        <f t="shared" si="127"/>
        <v>45015</v>
      </c>
      <c r="L340" s="2">
        <f t="shared" si="128"/>
        <v>13</v>
      </c>
      <c r="M340" s="17">
        <f t="shared" si="129"/>
        <v>13</v>
      </c>
      <c r="N340" s="12">
        <f t="shared" si="130"/>
        <v>1.0022732919999999</v>
      </c>
      <c r="O340" s="12">
        <f t="shared" ca="1" si="131"/>
        <v>1.0089109469999999</v>
      </c>
      <c r="P340" s="17">
        <f t="shared" si="132"/>
        <v>0</v>
      </c>
      <c r="Q340" s="14">
        <f t="shared" ca="1" si="133"/>
        <v>8.9109469899999993</v>
      </c>
      <c r="R340" s="20">
        <f t="shared" si="137"/>
        <v>0</v>
      </c>
      <c r="S340" s="14">
        <f t="shared" si="134"/>
        <v>0</v>
      </c>
      <c r="T340" s="4" t="str">
        <f t="shared" si="135"/>
        <v>J=</v>
      </c>
      <c r="U340" s="29">
        <f t="shared" si="136"/>
        <v>45043</v>
      </c>
      <c r="V340" s="3"/>
      <c r="W340" s="3"/>
      <c r="X340" s="107">
        <f>[2]Plan1!$A410</f>
        <v>48996</v>
      </c>
      <c r="Y340" s="108" t="str">
        <f>[2]Plan1!$C410</f>
        <v>Carnaval</v>
      </c>
      <c r="Z340" s="95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9">
        <f t="shared" si="140"/>
        <v>45036</v>
      </c>
      <c r="B341" s="90">
        <f t="shared" ca="1" si="121"/>
        <v>1009.599681</v>
      </c>
      <c r="C341" s="14">
        <f t="shared" si="122"/>
        <v>1000</v>
      </c>
      <c r="D341" s="63">
        <f t="shared" si="138"/>
        <v>45033</v>
      </c>
      <c r="E341" s="61">
        <f ca="1">IF(D341&lt;$B$1,VLOOKUP(D341,[1]DI!$A$4:$B$15000,2,FALSE),0)</f>
        <v>0.13650000000000001</v>
      </c>
      <c r="F341" s="14">
        <f t="shared" ca="1" si="123"/>
        <v>1.00050788</v>
      </c>
      <c r="G341" s="92">
        <f t="shared" ca="1" si="124"/>
        <v>1.1681908089264299</v>
      </c>
      <c r="H341" s="92">
        <f t="shared" ca="1" si="125"/>
        <v>1.15991615212402</v>
      </c>
      <c r="I341" s="14">
        <f t="shared" ca="1" si="126"/>
        <v>1.0071338400000001</v>
      </c>
      <c r="J341" s="13">
        <f t="shared" si="139"/>
        <v>4.4999999999999998E-2</v>
      </c>
      <c r="K341" s="29">
        <f t="shared" si="127"/>
        <v>45015</v>
      </c>
      <c r="L341" s="2">
        <f t="shared" si="128"/>
        <v>14</v>
      </c>
      <c r="M341" s="17">
        <f t="shared" si="129"/>
        <v>14</v>
      </c>
      <c r="N341" s="12">
        <f t="shared" si="130"/>
        <v>1.0024483749999999</v>
      </c>
      <c r="O341" s="12">
        <f t="shared" ca="1" si="131"/>
        <v>1.0095996810000001</v>
      </c>
      <c r="P341" s="17">
        <f t="shared" si="132"/>
        <v>0</v>
      </c>
      <c r="Q341" s="14">
        <f t="shared" ca="1" si="133"/>
        <v>9.5996810000000004</v>
      </c>
      <c r="R341" s="20">
        <f t="shared" si="137"/>
        <v>0</v>
      </c>
      <c r="S341" s="14">
        <f t="shared" si="134"/>
        <v>0</v>
      </c>
      <c r="T341" s="4" t="str">
        <f t="shared" si="135"/>
        <v>J=</v>
      </c>
      <c r="U341" s="29">
        <f t="shared" si="136"/>
        <v>45043</v>
      </c>
      <c r="V341" s="3"/>
      <c r="W341" s="3"/>
      <c r="X341" s="107">
        <f>[2]Plan1!$A411</f>
        <v>49041</v>
      </c>
      <c r="Y341" s="108" t="str">
        <f>[2]Plan1!$C411</f>
        <v>Paixão de Cristo</v>
      </c>
      <c r="Z341" s="95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9">
        <f t="shared" si="140"/>
        <v>45040</v>
      </c>
      <c r="B342" s="90">
        <f t="shared" ca="1" si="121"/>
        <v>1010.2888850000001</v>
      </c>
      <c r="C342" s="14">
        <f t="shared" si="122"/>
        <v>1000</v>
      </c>
      <c r="D342" s="63">
        <f t="shared" si="138"/>
        <v>45034</v>
      </c>
      <c r="E342" s="61">
        <f ca="1">IF(D342&lt;$B$1,VLOOKUP(D342,[1]DI!$A$4:$B$15000,2,FALSE),0)</f>
        <v>0.13650000000000001</v>
      </c>
      <c r="F342" s="14">
        <f t="shared" ca="1" si="123"/>
        <v>1.00050788</v>
      </c>
      <c r="G342" s="92">
        <f t="shared" ca="1" si="124"/>
        <v>1.16878410967447</v>
      </c>
      <c r="H342" s="92">
        <f t="shared" ca="1" si="125"/>
        <v>1.15991615212402</v>
      </c>
      <c r="I342" s="14">
        <f t="shared" ca="1" si="126"/>
        <v>1.0076453400000001</v>
      </c>
      <c r="J342" s="13">
        <f t="shared" si="139"/>
        <v>4.4999999999999998E-2</v>
      </c>
      <c r="K342" s="29">
        <f t="shared" si="127"/>
        <v>45015</v>
      </c>
      <c r="L342" s="2">
        <f t="shared" si="128"/>
        <v>15</v>
      </c>
      <c r="M342" s="17">
        <f t="shared" si="129"/>
        <v>15</v>
      </c>
      <c r="N342" s="12">
        <f t="shared" si="130"/>
        <v>1.002623488</v>
      </c>
      <c r="O342" s="12">
        <f t="shared" ca="1" si="131"/>
        <v>1.010288885</v>
      </c>
      <c r="P342" s="17">
        <f t="shared" si="132"/>
        <v>0</v>
      </c>
      <c r="Q342" s="14">
        <f t="shared" ca="1" si="133"/>
        <v>10.288885000000001</v>
      </c>
      <c r="R342" s="20">
        <f t="shared" si="137"/>
        <v>0</v>
      </c>
      <c r="S342" s="14">
        <f t="shared" si="134"/>
        <v>0</v>
      </c>
      <c r="T342" s="4" t="str">
        <f t="shared" si="135"/>
        <v>J=</v>
      </c>
      <c r="U342" s="29">
        <f t="shared" si="136"/>
        <v>45043</v>
      </c>
      <c r="V342" s="3"/>
      <c r="W342" s="3"/>
      <c r="X342" s="107">
        <f>[2]Plan1!$A412</f>
        <v>49055</v>
      </c>
      <c r="Y342" s="108" t="str">
        <f>[2]Plan1!$C412</f>
        <v>Tiradentes</v>
      </c>
      <c r="Z342" s="95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9">
        <f t="shared" si="140"/>
        <v>45041</v>
      </c>
      <c r="B343" s="90">
        <f t="shared" ca="1" si="121"/>
        <v>1010.978571</v>
      </c>
      <c r="C343" s="14">
        <f t="shared" si="122"/>
        <v>1000</v>
      </c>
      <c r="D343" s="63">
        <f t="shared" si="138"/>
        <v>45035</v>
      </c>
      <c r="E343" s="61">
        <f ca="1">IF(D343&lt;$B$1,VLOOKUP(D343,[1]DI!$A$4:$B$15000,2,FALSE),0)</f>
        <v>0.13650000000000001</v>
      </c>
      <c r="F343" s="14">
        <f t="shared" ca="1" si="123"/>
        <v>1.00050788</v>
      </c>
      <c r="G343" s="92">
        <f t="shared" ca="1" si="124"/>
        <v>1.1693777117480899</v>
      </c>
      <c r="H343" s="92">
        <f t="shared" ca="1" si="125"/>
        <v>1.15991615212402</v>
      </c>
      <c r="I343" s="14">
        <f t="shared" ca="1" si="126"/>
        <v>1.00815711</v>
      </c>
      <c r="J343" s="13">
        <f t="shared" si="139"/>
        <v>4.4999999999999998E-2</v>
      </c>
      <c r="K343" s="29">
        <f t="shared" si="127"/>
        <v>45015</v>
      </c>
      <c r="L343" s="2">
        <f t="shared" si="128"/>
        <v>16</v>
      </c>
      <c r="M343" s="17">
        <f t="shared" si="129"/>
        <v>16</v>
      </c>
      <c r="N343" s="12">
        <f t="shared" si="130"/>
        <v>1.002798632</v>
      </c>
      <c r="O343" s="12">
        <f t="shared" ca="1" si="131"/>
        <v>1.0109785710000001</v>
      </c>
      <c r="P343" s="17">
        <f t="shared" si="132"/>
        <v>0</v>
      </c>
      <c r="Q343" s="14">
        <f t="shared" ca="1" si="133"/>
        <v>10.978571000000001</v>
      </c>
      <c r="R343" s="20">
        <f t="shared" si="137"/>
        <v>0</v>
      </c>
      <c r="S343" s="14">
        <f t="shared" si="134"/>
        <v>0</v>
      </c>
      <c r="T343" s="4" t="str">
        <f t="shared" si="135"/>
        <v>J=</v>
      </c>
      <c r="U343" s="29">
        <f t="shared" si="136"/>
        <v>45043</v>
      </c>
      <c r="V343" s="3"/>
      <c r="W343" s="3"/>
      <c r="X343" s="107">
        <f>[2]Plan1!$A413</f>
        <v>49065</v>
      </c>
      <c r="Y343" s="108" t="str">
        <f>[2]Plan1!$C413</f>
        <v>Dia do Trabalho</v>
      </c>
      <c r="Z343" s="95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9">
        <f t="shared" si="140"/>
        <v>45042</v>
      </c>
      <c r="B344" s="90">
        <f t="shared" ca="1" si="121"/>
        <v>1011.668716</v>
      </c>
      <c r="C344" s="14">
        <f t="shared" si="122"/>
        <v>1000</v>
      </c>
      <c r="D344" s="63">
        <f t="shared" si="138"/>
        <v>45036</v>
      </c>
      <c r="E344" s="61">
        <f ca="1">IF(D344&lt;$B$1,VLOOKUP(D344,[1]DI!$A$4:$B$15000,2,FALSE),0)</f>
        <v>0.13650000000000001</v>
      </c>
      <c r="F344" s="14">
        <f t="shared" ca="1" si="123"/>
        <v>1.00050788</v>
      </c>
      <c r="G344" s="92">
        <f t="shared" ca="1" si="124"/>
        <v>1.1699716153003299</v>
      </c>
      <c r="H344" s="92">
        <f t="shared" ca="1" si="125"/>
        <v>1.15991615212402</v>
      </c>
      <c r="I344" s="14">
        <f t="shared" ca="1" si="126"/>
        <v>1.0086691299999999</v>
      </c>
      <c r="J344" s="13">
        <f t="shared" si="139"/>
        <v>4.4999999999999998E-2</v>
      </c>
      <c r="K344" s="29">
        <f t="shared" si="127"/>
        <v>45015</v>
      </c>
      <c r="L344" s="2">
        <f t="shared" si="128"/>
        <v>17</v>
      </c>
      <c r="M344" s="17">
        <f t="shared" si="129"/>
        <v>17</v>
      </c>
      <c r="N344" s="12">
        <f t="shared" si="130"/>
        <v>1.002973806</v>
      </c>
      <c r="O344" s="12">
        <f t="shared" ca="1" si="131"/>
        <v>1.011668716</v>
      </c>
      <c r="P344" s="17">
        <f t="shared" si="132"/>
        <v>0</v>
      </c>
      <c r="Q344" s="14">
        <f t="shared" ca="1" si="133"/>
        <v>11.668716</v>
      </c>
      <c r="R344" s="20">
        <f t="shared" si="137"/>
        <v>0</v>
      </c>
      <c r="S344" s="14">
        <f t="shared" si="134"/>
        <v>0</v>
      </c>
      <c r="T344" s="4" t="str">
        <f t="shared" si="135"/>
        <v>J=</v>
      </c>
      <c r="U344" s="29">
        <f t="shared" si="136"/>
        <v>45043</v>
      </c>
      <c r="V344" s="3"/>
      <c r="W344" s="3"/>
      <c r="X344" s="107">
        <f>[2]Plan1!$A414</f>
        <v>49103</v>
      </c>
      <c r="Y344" s="108" t="str">
        <f>[2]Plan1!$C414</f>
        <v>Corpus Christi</v>
      </c>
      <c r="Z344" s="95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9">
        <f t="shared" si="140"/>
        <v>45043</v>
      </c>
      <c r="B345" s="90">
        <f t="shared" ca="1" si="121"/>
        <v>1012.359333</v>
      </c>
      <c r="C345" s="14">
        <f t="shared" si="122"/>
        <v>1000</v>
      </c>
      <c r="D345" s="63">
        <f t="shared" si="138"/>
        <v>45040</v>
      </c>
      <c r="E345" s="61">
        <f ca="1">IF(D345&lt;$B$1,VLOOKUP(D345,[1]DI!$A$4:$B$15000,2,FALSE),0)</f>
        <v>0.13650000000000001</v>
      </c>
      <c r="F345" s="14">
        <f t="shared" ca="1" si="123"/>
        <v>1.00050788</v>
      </c>
      <c r="G345" s="92">
        <f t="shared" ca="1" si="124"/>
        <v>1.1705658204843099</v>
      </c>
      <c r="H345" s="92">
        <f t="shared" ca="1" si="125"/>
        <v>1.15991615212402</v>
      </c>
      <c r="I345" s="14">
        <f t="shared" ca="1" si="126"/>
        <v>1.0091814100000001</v>
      </c>
      <c r="J345" s="13">
        <f t="shared" si="139"/>
        <v>4.4999999999999998E-2</v>
      </c>
      <c r="K345" s="29">
        <f t="shared" si="127"/>
        <v>45015</v>
      </c>
      <c r="L345" s="2">
        <f t="shared" si="128"/>
        <v>18</v>
      </c>
      <c r="M345" s="17">
        <f t="shared" si="129"/>
        <v>18</v>
      </c>
      <c r="N345" s="12">
        <f t="shared" si="130"/>
        <v>1.0031490110000001</v>
      </c>
      <c r="O345" s="12">
        <f t="shared" ca="1" si="131"/>
        <v>1.012359333</v>
      </c>
      <c r="P345" s="17">
        <f t="shared" si="132"/>
        <v>16</v>
      </c>
      <c r="Q345" s="14">
        <f t="shared" ca="1" si="133"/>
        <v>12.359332999999999</v>
      </c>
      <c r="R345" s="20">
        <f t="shared" si="137"/>
        <v>0</v>
      </c>
      <c r="S345" s="14">
        <f t="shared" si="134"/>
        <v>0</v>
      </c>
      <c r="T345" s="4" t="str">
        <f t="shared" si="135"/>
        <v>J=</v>
      </c>
      <c r="U345" s="29">
        <f t="shared" si="136"/>
        <v>45043</v>
      </c>
      <c r="V345" s="3"/>
      <c r="W345" s="3"/>
      <c r="X345" s="107">
        <f>[2]Plan1!$A415</f>
        <v>49194</v>
      </c>
      <c r="Y345" s="108" t="str">
        <f>[2]Plan1!$C415</f>
        <v>Independência do Brasil</v>
      </c>
      <c r="Z345" s="95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9">
        <f t="shared" si="140"/>
        <v>45044</v>
      </c>
      <c r="B346" s="90">
        <f t="shared" ca="1" si="121"/>
        <v>1000.682654</v>
      </c>
      <c r="C346" s="14">
        <f t="shared" si="122"/>
        <v>1000</v>
      </c>
      <c r="D346" s="63">
        <f t="shared" si="138"/>
        <v>45041</v>
      </c>
      <c r="E346" s="61">
        <f ca="1">IF(D346&lt;$B$1,VLOOKUP(D346,[1]DI!$A$4:$B$15000,2,FALSE),0)</f>
        <v>0.13650000000000001</v>
      </c>
      <c r="F346" s="14">
        <f t="shared" ca="1" si="123"/>
        <v>1.00050788</v>
      </c>
      <c r="G346" s="92">
        <f t="shared" ca="1" si="124"/>
        <v>1.1711603274532201</v>
      </c>
      <c r="H346" s="92">
        <f t="shared" ca="1" si="125"/>
        <v>1.1705658204843099</v>
      </c>
      <c r="I346" s="14">
        <f t="shared" ca="1" si="126"/>
        <v>1.00050788</v>
      </c>
      <c r="J346" s="13">
        <f t="shared" si="139"/>
        <v>4.4999999999999998E-2</v>
      </c>
      <c r="K346" s="29">
        <f t="shared" si="127"/>
        <v>45043</v>
      </c>
      <c r="L346" s="2">
        <f t="shared" si="128"/>
        <v>1</v>
      </c>
      <c r="M346" s="17">
        <f t="shared" si="129"/>
        <v>1</v>
      </c>
      <c r="N346" s="12">
        <f t="shared" si="130"/>
        <v>1.000174685</v>
      </c>
      <c r="O346" s="12">
        <f t="shared" ca="1" si="131"/>
        <v>1.000682654</v>
      </c>
      <c r="P346" s="17">
        <f t="shared" si="132"/>
        <v>0</v>
      </c>
      <c r="Q346" s="14">
        <f t="shared" ca="1" si="133"/>
        <v>0.68265399999999998</v>
      </c>
      <c r="R346" s="20">
        <f t="shared" si="137"/>
        <v>0</v>
      </c>
      <c r="S346" s="14">
        <f t="shared" si="134"/>
        <v>0</v>
      </c>
      <c r="T346" s="4" t="str">
        <f t="shared" si="135"/>
        <v>J=</v>
      </c>
      <c r="U346" s="29">
        <f t="shared" si="136"/>
        <v>45076</v>
      </c>
      <c r="V346" s="3"/>
      <c r="W346" s="3"/>
      <c r="X346" s="107">
        <f>[2]Plan1!$A416</f>
        <v>49229</v>
      </c>
      <c r="Y346" s="108" t="str">
        <f>[2]Plan1!$C416</f>
        <v>Nossa Sr.a Aparecida - Padroeira do Brasil</v>
      </c>
      <c r="Z346" s="95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9">
        <f t="shared" si="140"/>
        <v>45048</v>
      </c>
      <c r="B347" s="90">
        <f t="shared" ca="1" si="121"/>
        <v>1001.365776</v>
      </c>
      <c r="C347" s="14">
        <f t="shared" si="122"/>
        <v>1000</v>
      </c>
      <c r="D347" s="63">
        <f t="shared" si="138"/>
        <v>45042</v>
      </c>
      <c r="E347" s="61">
        <f ca="1">IF(D347&lt;$B$1,VLOOKUP(D347,[1]DI!$A$4:$B$15000,2,FALSE),0)</f>
        <v>0.13650000000000001</v>
      </c>
      <c r="F347" s="14">
        <f t="shared" ca="1" si="123"/>
        <v>1.00050788</v>
      </c>
      <c r="G347" s="92">
        <f t="shared" ca="1" si="124"/>
        <v>1.17175513636033</v>
      </c>
      <c r="H347" s="92">
        <f t="shared" ca="1" si="125"/>
        <v>1.1705658204843099</v>
      </c>
      <c r="I347" s="14">
        <f t="shared" ca="1" si="126"/>
        <v>1.00101602</v>
      </c>
      <c r="J347" s="13">
        <f t="shared" si="139"/>
        <v>4.4999999999999998E-2</v>
      </c>
      <c r="K347" s="29">
        <f t="shared" si="127"/>
        <v>45043</v>
      </c>
      <c r="L347" s="2">
        <f t="shared" si="128"/>
        <v>2</v>
      </c>
      <c r="M347" s="17">
        <f t="shared" si="129"/>
        <v>2</v>
      </c>
      <c r="N347" s="12">
        <f t="shared" si="130"/>
        <v>1.000349401</v>
      </c>
      <c r="O347" s="12">
        <f t="shared" ca="1" si="131"/>
        <v>1.0013657760000001</v>
      </c>
      <c r="P347" s="17">
        <f t="shared" si="132"/>
        <v>0</v>
      </c>
      <c r="Q347" s="14">
        <f t="shared" ca="1" si="133"/>
        <v>1.3657760000000001</v>
      </c>
      <c r="R347" s="20">
        <f t="shared" si="137"/>
        <v>0</v>
      </c>
      <c r="S347" s="14">
        <f t="shared" si="134"/>
        <v>0</v>
      </c>
      <c r="T347" s="4" t="str">
        <f t="shared" si="135"/>
        <v>J=</v>
      </c>
      <c r="U347" s="29">
        <f t="shared" si="136"/>
        <v>45076</v>
      </c>
      <c r="V347" s="3"/>
      <c r="W347" s="3"/>
      <c r="X347" s="107">
        <f>[2]Plan1!$A417</f>
        <v>49250</v>
      </c>
      <c r="Y347" s="108" t="str">
        <f>[2]Plan1!$C417</f>
        <v>Finados</v>
      </c>
      <c r="Z347" s="95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9">
        <f t="shared" si="140"/>
        <v>45049</v>
      </c>
      <c r="B348" s="90">
        <f t="shared" ca="1" si="121"/>
        <v>1002.04935699</v>
      </c>
      <c r="C348" s="14">
        <f t="shared" si="122"/>
        <v>1000</v>
      </c>
      <c r="D348" s="63">
        <f t="shared" si="138"/>
        <v>45043</v>
      </c>
      <c r="E348" s="61">
        <f ca="1">IF(D348&lt;$B$1,VLOOKUP(D348,[1]DI!$A$4:$B$15000,2,FALSE),0)</f>
        <v>0.13650000000000001</v>
      </c>
      <c r="F348" s="14">
        <f t="shared" ca="1" si="123"/>
        <v>1.00050788</v>
      </c>
      <c r="G348" s="92">
        <f t="shared" ca="1" si="124"/>
        <v>1.17235024735898</v>
      </c>
      <c r="H348" s="92">
        <f t="shared" ca="1" si="125"/>
        <v>1.1705658204843099</v>
      </c>
      <c r="I348" s="14">
        <f t="shared" ca="1" si="126"/>
        <v>1.00152441</v>
      </c>
      <c r="J348" s="13">
        <f t="shared" si="139"/>
        <v>4.4999999999999998E-2</v>
      </c>
      <c r="K348" s="29">
        <f t="shared" si="127"/>
        <v>45043</v>
      </c>
      <c r="L348" s="2">
        <f t="shared" si="128"/>
        <v>3</v>
      </c>
      <c r="M348" s="17">
        <f t="shared" si="129"/>
        <v>3</v>
      </c>
      <c r="N348" s="12">
        <f t="shared" si="130"/>
        <v>1.000524148</v>
      </c>
      <c r="O348" s="12">
        <f t="shared" ca="1" si="131"/>
        <v>1.002049357</v>
      </c>
      <c r="P348" s="17">
        <f t="shared" si="132"/>
        <v>0</v>
      </c>
      <c r="Q348" s="14">
        <f t="shared" ca="1" si="133"/>
        <v>2.0493569900000002</v>
      </c>
      <c r="R348" s="20">
        <f t="shared" si="137"/>
        <v>0</v>
      </c>
      <c r="S348" s="14">
        <f t="shared" si="134"/>
        <v>0</v>
      </c>
      <c r="T348" s="4" t="str">
        <f t="shared" si="135"/>
        <v>J=</v>
      </c>
      <c r="U348" s="29">
        <f t="shared" si="136"/>
        <v>45076</v>
      </c>
      <c r="V348" s="3"/>
      <c r="W348" s="3"/>
      <c r="X348" s="107">
        <f>[2]Plan1!$A418</f>
        <v>49263</v>
      </c>
      <c r="Y348" s="108" t="str">
        <f>[2]Plan1!$C418</f>
        <v>Proclamação da República</v>
      </c>
      <c r="Z348" s="95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9">
        <f t="shared" si="140"/>
        <v>45050</v>
      </c>
      <c r="B349" s="90">
        <f t="shared" ca="1" si="121"/>
        <v>1002.733416</v>
      </c>
      <c r="C349" s="14">
        <f t="shared" si="122"/>
        <v>1000</v>
      </c>
      <c r="D349" s="63">
        <f t="shared" si="138"/>
        <v>45044</v>
      </c>
      <c r="E349" s="61">
        <f ca="1">IF(D349&lt;$B$1,VLOOKUP(D349,[1]DI!$A$4:$B$15000,2,FALSE),0)</f>
        <v>0.13650000000000001</v>
      </c>
      <c r="F349" s="14">
        <f t="shared" ca="1" si="123"/>
        <v>1.00050788</v>
      </c>
      <c r="G349" s="92">
        <f t="shared" ca="1" si="124"/>
        <v>1.1729456606026101</v>
      </c>
      <c r="H349" s="92">
        <f t="shared" ca="1" si="125"/>
        <v>1.1705658204843099</v>
      </c>
      <c r="I349" s="14">
        <f t="shared" ca="1" si="126"/>
        <v>1.00203307</v>
      </c>
      <c r="J349" s="13">
        <f t="shared" si="139"/>
        <v>4.4999999999999998E-2</v>
      </c>
      <c r="K349" s="29">
        <f t="shared" si="127"/>
        <v>45043</v>
      </c>
      <c r="L349" s="2">
        <f t="shared" si="128"/>
        <v>4</v>
      </c>
      <c r="M349" s="17">
        <f t="shared" si="129"/>
        <v>4</v>
      </c>
      <c r="N349" s="12">
        <f t="shared" si="130"/>
        <v>1.000698925</v>
      </c>
      <c r="O349" s="12">
        <f t="shared" ca="1" si="131"/>
        <v>1.0027334160000001</v>
      </c>
      <c r="P349" s="17">
        <f t="shared" si="132"/>
        <v>0</v>
      </c>
      <c r="Q349" s="14">
        <f t="shared" ca="1" si="133"/>
        <v>2.7334160000000001</v>
      </c>
      <c r="R349" s="20">
        <f t="shared" si="137"/>
        <v>0</v>
      </c>
      <c r="S349" s="14">
        <f t="shared" si="134"/>
        <v>0</v>
      </c>
      <c r="T349" s="4" t="str">
        <f t="shared" si="135"/>
        <v>J=</v>
      </c>
      <c r="U349" s="29">
        <f t="shared" si="136"/>
        <v>45076</v>
      </c>
      <c r="V349" s="3"/>
      <c r="W349" s="3"/>
      <c r="X349" s="107">
        <f>[2]Plan1!$A419</f>
        <v>49268</v>
      </c>
      <c r="Y349" s="108" t="str">
        <f>[2]Plan1!$C419</f>
        <v>Dia Nacional de Zumbi e da Consciência Negra</v>
      </c>
      <c r="Z349" s="95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9">
        <f t="shared" si="140"/>
        <v>45051</v>
      </c>
      <c r="B350" s="90">
        <f t="shared" ca="1" si="121"/>
        <v>1003.4179329900001</v>
      </c>
      <c r="C350" s="14">
        <f t="shared" si="122"/>
        <v>1000</v>
      </c>
      <c r="D350" s="63">
        <f t="shared" si="138"/>
        <v>45048</v>
      </c>
      <c r="E350" s="61">
        <f ca="1">IF(D350&lt;$B$1,VLOOKUP(D350,[1]DI!$A$4:$B$15000,2,FALSE),0)</f>
        <v>0.13650000000000001</v>
      </c>
      <c r="F350" s="14">
        <f t="shared" ca="1" si="123"/>
        <v>1.00050788</v>
      </c>
      <c r="G350" s="92">
        <f t="shared" ca="1" si="124"/>
        <v>1.17354137624472</v>
      </c>
      <c r="H350" s="92">
        <f t="shared" ca="1" si="125"/>
        <v>1.1705658204843099</v>
      </c>
      <c r="I350" s="14">
        <f t="shared" ca="1" si="126"/>
        <v>1.0025419799999999</v>
      </c>
      <c r="J350" s="13">
        <f t="shared" si="139"/>
        <v>4.4999999999999998E-2</v>
      </c>
      <c r="K350" s="29">
        <f t="shared" si="127"/>
        <v>45043</v>
      </c>
      <c r="L350" s="2">
        <f t="shared" si="128"/>
        <v>5</v>
      </c>
      <c r="M350" s="17">
        <f t="shared" si="129"/>
        <v>5</v>
      </c>
      <c r="N350" s="12">
        <f t="shared" si="130"/>
        <v>1.0008737320000001</v>
      </c>
      <c r="O350" s="12">
        <f t="shared" ca="1" si="131"/>
        <v>1.0034179329999999</v>
      </c>
      <c r="P350" s="17">
        <f t="shared" si="132"/>
        <v>0</v>
      </c>
      <c r="Q350" s="14">
        <f t="shared" ca="1" si="133"/>
        <v>3.4179329900000002</v>
      </c>
      <c r="R350" s="20">
        <f t="shared" si="137"/>
        <v>0</v>
      </c>
      <c r="S350" s="14">
        <f t="shared" si="134"/>
        <v>0</v>
      </c>
      <c r="T350" s="4" t="str">
        <f t="shared" si="135"/>
        <v>J=</v>
      </c>
      <c r="U350" s="29">
        <f t="shared" si="136"/>
        <v>45076</v>
      </c>
      <c r="V350" s="3"/>
      <c r="W350" s="3"/>
      <c r="X350" s="107">
        <f>[2]Plan1!$A420</f>
        <v>49303</v>
      </c>
      <c r="Y350" s="108" t="str">
        <f>[2]Plan1!$C420</f>
        <v>Natal</v>
      </c>
      <c r="Z350" s="95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9">
        <f t="shared" si="140"/>
        <v>45054</v>
      </c>
      <c r="B351" s="90">
        <f t="shared" ca="1" si="121"/>
        <v>1004.10291899</v>
      </c>
      <c r="C351" s="14">
        <f t="shared" si="122"/>
        <v>1000</v>
      </c>
      <c r="D351" s="63">
        <f t="shared" si="138"/>
        <v>45049</v>
      </c>
      <c r="E351" s="61">
        <f ca="1">IF(D351&lt;$B$1,VLOOKUP(D351,[1]DI!$A$4:$B$15000,2,FALSE),0)</f>
        <v>0.13650000000000001</v>
      </c>
      <c r="F351" s="14">
        <f t="shared" ca="1" si="123"/>
        <v>1.00050788</v>
      </c>
      <c r="G351" s="92">
        <f t="shared" ca="1" si="124"/>
        <v>1.17413739443889</v>
      </c>
      <c r="H351" s="92">
        <f t="shared" ca="1" si="125"/>
        <v>1.1705658204843099</v>
      </c>
      <c r="I351" s="14">
        <f t="shared" ca="1" si="126"/>
        <v>1.0030511499999999</v>
      </c>
      <c r="J351" s="13">
        <f t="shared" si="139"/>
        <v>4.4999999999999998E-2</v>
      </c>
      <c r="K351" s="29">
        <f t="shared" si="127"/>
        <v>45043</v>
      </c>
      <c r="L351" s="2">
        <f t="shared" si="128"/>
        <v>6</v>
      </c>
      <c r="M351" s="17">
        <f t="shared" si="129"/>
        <v>6</v>
      </c>
      <c r="N351" s="12">
        <f t="shared" si="130"/>
        <v>1.00104857</v>
      </c>
      <c r="O351" s="12">
        <f t="shared" ca="1" si="131"/>
        <v>1.0041029189999999</v>
      </c>
      <c r="P351" s="17">
        <f t="shared" si="132"/>
        <v>0</v>
      </c>
      <c r="Q351" s="14">
        <f t="shared" ca="1" si="133"/>
        <v>4.10291899</v>
      </c>
      <c r="R351" s="20">
        <f t="shared" si="137"/>
        <v>0</v>
      </c>
      <c r="S351" s="14">
        <f t="shared" si="134"/>
        <v>0</v>
      </c>
      <c r="T351" s="4" t="str">
        <f t="shared" si="135"/>
        <v>J=</v>
      </c>
      <c r="U351" s="29">
        <f t="shared" si="136"/>
        <v>45076</v>
      </c>
      <c r="V351" s="3"/>
      <c r="W351" s="3"/>
      <c r="X351" s="107">
        <f>[2]Plan1!$A421</f>
        <v>49310</v>
      </c>
      <c r="Y351" s="108" t="str">
        <f>[2]Plan1!$C421</f>
        <v>Confraternização Universal</v>
      </c>
      <c r="Z351" s="95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9">
        <f t="shared" si="140"/>
        <v>45055</v>
      </c>
      <c r="B352" s="90">
        <f t="shared" ca="1" si="121"/>
        <v>1004.78837499</v>
      </c>
      <c r="C352" s="14">
        <f t="shared" si="122"/>
        <v>1000</v>
      </c>
      <c r="D352" s="63">
        <f t="shared" si="138"/>
        <v>45050</v>
      </c>
      <c r="E352" s="61">
        <f ca="1">IF(D352&lt;$B$1,VLOOKUP(D352,[1]DI!$A$4:$B$15000,2,FALSE),0)</f>
        <v>0.13650000000000001</v>
      </c>
      <c r="F352" s="14">
        <f t="shared" ca="1" si="123"/>
        <v>1.00050788</v>
      </c>
      <c r="G352" s="92">
        <f t="shared" ca="1" si="124"/>
        <v>1.17473371533878</v>
      </c>
      <c r="H352" s="92">
        <f t="shared" ca="1" si="125"/>
        <v>1.1705658204843099</v>
      </c>
      <c r="I352" s="14">
        <f t="shared" ca="1" si="126"/>
        <v>1.00356058</v>
      </c>
      <c r="J352" s="13">
        <f t="shared" si="139"/>
        <v>4.4999999999999998E-2</v>
      </c>
      <c r="K352" s="29">
        <f t="shared" si="127"/>
        <v>45043</v>
      </c>
      <c r="L352" s="2">
        <f t="shared" si="128"/>
        <v>7</v>
      </c>
      <c r="M352" s="17">
        <f t="shared" si="129"/>
        <v>7</v>
      </c>
      <c r="N352" s="12">
        <f t="shared" si="130"/>
        <v>1.0012234390000001</v>
      </c>
      <c r="O352" s="12">
        <f t="shared" ca="1" si="131"/>
        <v>1.004788375</v>
      </c>
      <c r="P352" s="17">
        <f t="shared" si="132"/>
        <v>0</v>
      </c>
      <c r="Q352" s="14">
        <f t="shared" ca="1" si="133"/>
        <v>4.7883749900000003</v>
      </c>
      <c r="R352" s="20">
        <f t="shared" si="137"/>
        <v>0</v>
      </c>
      <c r="S352" s="14">
        <f t="shared" si="134"/>
        <v>0</v>
      </c>
      <c r="T352" s="4" t="str">
        <f t="shared" si="135"/>
        <v>J=</v>
      </c>
      <c r="U352" s="29">
        <f t="shared" si="136"/>
        <v>45076</v>
      </c>
      <c r="V352" s="3"/>
      <c r="W352" s="3"/>
      <c r="X352" s="107">
        <f>[2]Plan1!$A422</f>
        <v>49345</v>
      </c>
      <c r="Y352" s="108" t="str">
        <f>[2]Plan1!$C422</f>
        <v>Carnaval</v>
      </c>
      <c r="Z352" s="95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9">
        <f t="shared" si="140"/>
        <v>45056</v>
      </c>
      <c r="B353" s="90">
        <f t="shared" ca="1" si="121"/>
        <v>1005.47429999</v>
      </c>
      <c r="C353" s="14">
        <f t="shared" si="122"/>
        <v>1000</v>
      </c>
      <c r="D353" s="63">
        <f t="shared" si="138"/>
        <v>45051</v>
      </c>
      <c r="E353" s="61">
        <f ca="1">IF(D353&lt;$B$1,VLOOKUP(D353,[1]DI!$A$4:$B$15000,2,FALSE),0)</f>
        <v>0.13650000000000001</v>
      </c>
      <c r="F353" s="14">
        <f t="shared" ca="1" si="123"/>
        <v>1.00050788</v>
      </c>
      <c r="G353" s="92">
        <f t="shared" ca="1" si="124"/>
        <v>1.17533033909813</v>
      </c>
      <c r="H353" s="92">
        <f t="shared" ca="1" si="125"/>
        <v>1.1705658204843099</v>
      </c>
      <c r="I353" s="14">
        <f t="shared" ca="1" si="126"/>
        <v>1.0040702699999999</v>
      </c>
      <c r="J353" s="13">
        <f t="shared" si="139"/>
        <v>4.4999999999999998E-2</v>
      </c>
      <c r="K353" s="29">
        <f t="shared" si="127"/>
        <v>45043</v>
      </c>
      <c r="L353" s="2">
        <f t="shared" si="128"/>
        <v>8</v>
      </c>
      <c r="M353" s="17">
        <f t="shared" si="129"/>
        <v>8</v>
      </c>
      <c r="N353" s="12">
        <f t="shared" si="130"/>
        <v>1.001398338</v>
      </c>
      <c r="O353" s="12">
        <f t="shared" ca="1" si="131"/>
        <v>1.0054742999999999</v>
      </c>
      <c r="P353" s="17">
        <f t="shared" si="132"/>
        <v>0</v>
      </c>
      <c r="Q353" s="14">
        <f t="shared" ca="1" si="133"/>
        <v>5.4742999899999996</v>
      </c>
      <c r="R353" s="20">
        <f t="shared" si="137"/>
        <v>0</v>
      </c>
      <c r="S353" s="14">
        <f t="shared" si="134"/>
        <v>0</v>
      </c>
      <c r="T353" s="4" t="str">
        <f t="shared" si="135"/>
        <v>J=</v>
      </c>
      <c r="U353" s="29">
        <f t="shared" si="136"/>
        <v>45076</v>
      </c>
      <c r="V353" s="3"/>
      <c r="W353" s="3"/>
      <c r="X353" s="107">
        <f>[2]Plan1!$A423</f>
        <v>49346</v>
      </c>
      <c r="Y353" s="108" t="str">
        <f>[2]Plan1!$C423</f>
        <v>Carnaval</v>
      </c>
      <c r="Z353" s="95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9">
        <f t="shared" si="140"/>
        <v>45057</v>
      </c>
      <c r="B354" s="90">
        <f t="shared" ca="1" si="121"/>
        <v>1006.160694</v>
      </c>
      <c r="C354" s="14">
        <f t="shared" si="122"/>
        <v>1000</v>
      </c>
      <c r="D354" s="63">
        <f t="shared" si="138"/>
        <v>45054</v>
      </c>
      <c r="E354" s="61">
        <f ca="1">IF(D354&lt;$B$1,VLOOKUP(D354,[1]DI!$A$4:$B$15000,2,FALSE),0)</f>
        <v>0.13650000000000001</v>
      </c>
      <c r="F354" s="14">
        <f t="shared" ca="1" si="123"/>
        <v>1.00050788</v>
      </c>
      <c r="G354" s="92">
        <f t="shared" ca="1" si="124"/>
        <v>1.17592726587075</v>
      </c>
      <c r="H354" s="92">
        <f t="shared" ca="1" si="125"/>
        <v>1.1705658204843099</v>
      </c>
      <c r="I354" s="14">
        <f t="shared" ca="1" si="126"/>
        <v>1.00458022</v>
      </c>
      <c r="J354" s="13">
        <f t="shared" si="139"/>
        <v>4.4999999999999998E-2</v>
      </c>
      <c r="K354" s="29">
        <f t="shared" si="127"/>
        <v>45043</v>
      </c>
      <c r="L354" s="2">
        <f t="shared" si="128"/>
        <v>9</v>
      </c>
      <c r="M354" s="17">
        <f t="shared" si="129"/>
        <v>9</v>
      </c>
      <c r="N354" s="12">
        <f t="shared" si="130"/>
        <v>1.001573268</v>
      </c>
      <c r="O354" s="12">
        <f t="shared" ca="1" si="131"/>
        <v>1.0061606940000001</v>
      </c>
      <c r="P354" s="17">
        <f t="shared" si="132"/>
        <v>0</v>
      </c>
      <c r="Q354" s="14">
        <f t="shared" ca="1" si="133"/>
        <v>6.1606940000000003</v>
      </c>
      <c r="R354" s="20">
        <f t="shared" si="137"/>
        <v>0</v>
      </c>
      <c r="S354" s="14">
        <f t="shared" si="134"/>
        <v>0</v>
      </c>
      <c r="T354" s="4" t="str">
        <f t="shared" si="135"/>
        <v>J=</v>
      </c>
      <c r="U354" s="29">
        <f t="shared" si="136"/>
        <v>45076</v>
      </c>
      <c r="V354" s="3"/>
      <c r="W354" s="3"/>
      <c r="X354" s="107">
        <f>[2]Plan1!$A424</f>
        <v>49391</v>
      </c>
      <c r="Y354" s="108" t="str">
        <f>[2]Plan1!$C424</f>
        <v>Paixão de Cristo</v>
      </c>
      <c r="Z354" s="95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9">
        <f t="shared" si="140"/>
        <v>45058</v>
      </c>
      <c r="B355" s="90">
        <f t="shared" ca="1" si="121"/>
        <v>1006.847547</v>
      </c>
      <c r="C355" s="14">
        <f t="shared" si="122"/>
        <v>1000</v>
      </c>
      <c r="D355" s="63">
        <f t="shared" si="138"/>
        <v>45055</v>
      </c>
      <c r="E355" s="61">
        <f ca="1">IF(D355&lt;$B$1,VLOOKUP(D355,[1]DI!$A$4:$B$15000,2,FALSE),0)</f>
        <v>0.13650000000000001</v>
      </c>
      <c r="F355" s="14">
        <f t="shared" ca="1" si="123"/>
        <v>1.00050788</v>
      </c>
      <c r="G355" s="92">
        <f t="shared" ca="1" si="124"/>
        <v>1.1765244958105401</v>
      </c>
      <c r="H355" s="92">
        <f t="shared" ca="1" si="125"/>
        <v>1.1705658204843099</v>
      </c>
      <c r="I355" s="14">
        <f t="shared" ca="1" si="126"/>
        <v>1.0050904199999999</v>
      </c>
      <c r="J355" s="13">
        <f t="shared" si="139"/>
        <v>4.4999999999999998E-2</v>
      </c>
      <c r="K355" s="29">
        <f t="shared" si="127"/>
        <v>45043</v>
      </c>
      <c r="L355" s="2">
        <f t="shared" si="128"/>
        <v>10</v>
      </c>
      <c r="M355" s="17">
        <f t="shared" si="129"/>
        <v>10</v>
      </c>
      <c r="N355" s="12">
        <f t="shared" si="130"/>
        <v>1.0017482280000001</v>
      </c>
      <c r="O355" s="12">
        <f t="shared" ca="1" si="131"/>
        <v>1.006847547</v>
      </c>
      <c r="P355" s="17">
        <f t="shared" si="132"/>
        <v>0</v>
      </c>
      <c r="Q355" s="14">
        <f t="shared" ca="1" si="133"/>
        <v>6.8475469999999996</v>
      </c>
      <c r="R355" s="20">
        <f t="shared" si="137"/>
        <v>0</v>
      </c>
      <c r="S355" s="14">
        <f t="shared" si="134"/>
        <v>0</v>
      </c>
      <c r="T355" s="4" t="str">
        <f t="shared" si="135"/>
        <v>J=</v>
      </c>
      <c r="U355" s="29">
        <f t="shared" si="136"/>
        <v>45076</v>
      </c>
      <c r="V355" s="3"/>
      <c r="W355" s="3"/>
      <c r="X355" s="107">
        <f>[2]Plan1!$A425</f>
        <v>49420</v>
      </c>
      <c r="Y355" s="108" t="str">
        <f>[2]Plan1!$C425</f>
        <v>Tiradentes</v>
      </c>
      <c r="Z355" s="95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9">
        <f t="shared" si="140"/>
        <v>45061</v>
      </c>
      <c r="B356" s="90">
        <f t="shared" ca="1" si="121"/>
        <v>1007.53488099</v>
      </c>
      <c r="C356" s="14">
        <f t="shared" si="122"/>
        <v>1000</v>
      </c>
      <c r="D356" s="63">
        <f t="shared" si="138"/>
        <v>45056</v>
      </c>
      <c r="E356" s="61">
        <f ca="1">IF(D356&lt;$B$1,VLOOKUP(D356,[1]DI!$A$4:$B$15000,2,FALSE),0)</f>
        <v>0.13650000000000001</v>
      </c>
      <c r="F356" s="14">
        <f t="shared" ca="1" si="123"/>
        <v>1.00050788</v>
      </c>
      <c r="G356" s="92">
        <f t="shared" ca="1" si="124"/>
        <v>1.1771220290714699</v>
      </c>
      <c r="H356" s="92">
        <f t="shared" ca="1" si="125"/>
        <v>1.1705658204843099</v>
      </c>
      <c r="I356" s="14">
        <f t="shared" ca="1" si="126"/>
        <v>1.00560089</v>
      </c>
      <c r="J356" s="13">
        <f t="shared" si="139"/>
        <v>4.4999999999999998E-2</v>
      </c>
      <c r="K356" s="29">
        <f t="shared" si="127"/>
        <v>45043</v>
      </c>
      <c r="L356" s="2">
        <f t="shared" si="128"/>
        <v>11</v>
      </c>
      <c r="M356" s="17">
        <f t="shared" si="129"/>
        <v>11</v>
      </c>
      <c r="N356" s="12">
        <f t="shared" si="130"/>
        <v>1.001923219</v>
      </c>
      <c r="O356" s="12">
        <f t="shared" ca="1" si="131"/>
        <v>1.007534881</v>
      </c>
      <c r="P356" s="17">
        <f t="shared" si="132"/>
        <v>0</v>
      </c>
      <c r="Q356" s="14">
        <f t="shared" ca="1" si="133"/>
        <v>7.5348809899999996</v>
      </c>
      <c r="R356" s="20">
        <f t="shared" si="137"/>
        <v>0</v>
      </c>
      <c r="S356" s="14">
        <f t="shared" si="134"/>
        <v>0</v>
      </c>
      <c r="T356" s="4" t="str">
        <f t="shared" si="135"/>
        <v>J=</v>
      </c>
      <c r="U356" s="29">
        <f t="shared" si="136"/>
        <v>45076</v>
      </c>
      <c r="V356" s="3"/>
      <c r="W356" s="3"/>
      <c r="X356" s="107">
        <f>[2]Plan1!$A426</f>
        <v>49430</v>
      </c>
      <c r="Y356" s="108" t="str">
        <f>[2]Plan1!$C426</f>
        <v>Dia do Trabalho</v>
      </c>
      <c r="Z356" s="95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9">
        <f t="shared" si="140"/>
        <v>45062</v>
      </c>
      <c r="B357" s="90">
        <f t="shared" ca="1" si="121"/>
        <v>1008.22267399</v>
      </c>
      <c r="C357" s="14">
        <f t="shared" si="122"/>
        <v>1000</v>
      </c>
      <c r="D357" s="63">
        <f t="shared" si="138"/>
        <v>45057</v>
      </c>
      <c r="E357" s="61">
        <f ca="1">IF(D357&lt;$B$1,VLOOKUP(D357,[1]DI!$A$4:$B$15000,2,FALSE),0)</f>
        <v>0.13650000000000001</v>
      </c>
      <c r="F357" s="14">
        <f t="shared" ca="1" si="123"/>
        <v>1.00050788</v>
      </c>
      <c r="G357" s="92">
        <f t="shared" ca="1" si="124"/>
        <v>1.17771986580759</v>
      </c>
      <c r="H357" s="92">
        <f t="shared" ca="1" si="125"/>
        <v>1.1705658204843099</v>
      </c>
      <c r="I357" s="14">
        <f t="shared" ca="1" si="126"/>
        <v>1.00611161</v>
      </c>
      <c r="J357" s="13">
        <f t="shared" si="139"/>
        <v>4.4999999999999998E-2</v>
      </c>
      <c r="K357" s="29">
        <f t="shared" si="127"/>
        <v>45043</v>
      </c>
      <c r="L357" s="2">
        <f t="shared" si="128"/>
        <v>12</v>
      </c>
      <c r="M357" s="17">
        <f t="shared" si="129"/>
        <v>12</v>
      </c>
      <c r="N357" s="12">
        <f t="shared" si="130"/>
        <v>1.00209824</v>
      </c>
      <c r="O357" s="12">
        <f t="shared" ca="1" si="131"/>
        <v>1.008222674</v>
      </c>
      <c r="P357" s="17">
        <f t="shared" si="132"/>
        <v>0</v>
      </c>
      <c r="Q357" s="14">
        <f t="shared" ca="1" si="133"/>
        <v>8.2226739900000005</v>
      </c>
      <c r="R357" s="20">
        <f t="shared" si="137"/>
        <v>0</v>
      </c>
      <c r="S357" s="14">
        <f t="shared" si="134"/>
        <v>0</v>
      </c>
      <c r="T357" s="4" t="str">
        <f t="shared" si="135"/>
        <v>J=</v>
      </c>
      <c r="U357" s="29">
        <f t="shared" si="136"/>
        <v>45076</v>
      </c>
      <c r="V357" s="3"/>
      <c r="W357" s="3"/>
      <c r="X357" s="107">
        <f>[2]Plan1!$A427</f>
        <v>49453</v>
      </c>
      <c r="Y357" s="108" t="str">
        <f>[2]Plan1!$C427</f>
        <v>Corpus Christi</v>
      </c>
      <c r="Z357" s="95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9">
        <f t="shared" si="140"/>
        <v>45063</v>
      </c>
      <c r="B358" s="90">
        <f t="shared" ca="1" si="121"/>
        <v>1008.91094699</v>
      </c>
      <c r="C358" s="14">
        <f t="shared" si="122"/>
        <v>1000</v>
      </c>
      <c r="D358" s="63">
        <f t="shared" si="138"/>
        <v>45058</v>
      </c>
      <c r="E358" s="61">
        <f ca="1">IF(D358&lt;$B$1,VLOOKUP(D358,[1]DI!$A$4:$B$15000,2,FALSE),0)</f>
        <v>0.13650000000000001</v>
      </c>
      <c r="F358" s="14">
        <f t="shared" ca="1" si="123"/>
        <v>1.00050788</v>
      </c>
      <c r="G358" s="92">
        <f t="shared" ca="1" si="124"/>
        <v>1.1783180061730401</v>
      </c>
      <c r="H358" s="92">
        <f t="shared" ca="1" si="125"/>
        <v>1.1705658204843099</v>
      </c>
      <c r="I358" s="14">
        <f t="shared" ca="1" si="126"/>
        <v>1.0066226</v>
      </c>
      <c r="J358" s="13">
        <f t="shared" si="139"/>
        <v>4.4999999999999998E-2</v>
      </c>
      <c r="K358" s="29">
        <f t="shared" si="127"/>
        <v>45043</v>
      </c>
      <c r="L358" s="2">
        <f t="shared" si="128"/>
        <v>13</v>
      </c>
      <c r="M358" s="17">
        <f t="shared" si="129"/>
        <v>13</v>
      </c>
      <c r="N358" s="12">
        <f t="shared" si="130"/>
        <v>1.0022732919999999</v>
      </c>
      <c r="O358" s="12">
        <f t="shared" ca="1" si="131"/>
        <v>1.0089109469999999</v>
      </c>
      <c r="P358" s="17">
        <f t="shared" si="132"/>
        <v>0</v>
      </c>
      <c r="Q358" s="14">
        <f t="shared" ca="1" si="133"/>
        <v>8.9109469899999993</v>
      </c>
      <c r="R358" s="20">
        <f t="shared" si="137"/>
        <v>0</v>
      </c>
      <c r="S358" s="14">
        <f t="shared" si="134"/>
        <v>0</v>
      </c>
      <c r="T358" s="4" t="str">
        <f t="shared" si="135"/>
        <v>J=</v>
      </c>
      <c r="U358" s="29">
        <f t="shared" si="136"/>
        <v>45076</v>
      </c>
      <c r="V358" s="3"/>
      <c r="W358" s="3"/>
      <c r="X358" s="107">
        <f>[2]Plan1!$A428</f>
        <v>49559</v>
      </c>
      <c r="Y358" s="108" t="str">
        <f>[2]Plan1!$C428</f>
        <v>Independência do Brasil</v>
      </c>
      <c r="Z358" s="95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9">
        <f t="shared" si="140"/>
        <v>45064</v>
      </c>
      <c r="B359" s="90">
        <f t="shared" ca="1" si="121"/>
        <v>1009.599681</v>
      </c>
      <c r="C359" s="14">
        <f t="shared" si="122"/>
        <v>1000</v>
      </c>
      <c r="D359" s="63">
        <f t="shared" si="138"/>
        <v>45061</v>
      </c>
      <c r="E359" s="61">
        <f ca="1">IF(D359&lt;$B$1,VLOOKUP(D359,[1]DI!$A$4:$B$15000,2,FALSE),0)</f>
        <v>0.13650000000000001</v>
      </c>
      <c r="F359" s="14">
        <f t="shared" ca="1" si="123"/>
        <v>1.00050788</v>
      </c>
      <c r="G359" s="92">
        <f t="shared" ca="1" si="124"/>
        <v>1.17891645032202</v>
      </c>
      <c r="H359" s="92">
        <f t="shared" ca="1" si="125"/>
        <v>1.1705658204843099</v>
      </c>
      <c r="I359" s="14">
        <f t="shared" ca="1" si="126"/>
        <v>1.0071338400000001</v>
      </c>
      <c r="J359" s="13">
        <f t="shared" si="139"/>
        <v>4.4999999999999998E-2</v>
      </c>
      <c r="K359" s="29">
        <f t="shared" si="127"/>
        <v>45043</v>
      </c>
      <c r="L359" s="2">
        <f t="shared" si="128"/>
        <v>14</v>
      </c>
      <c r="M359" s="17">
        <f t="shared" si="129"/>
        <v>14</v>
      </c>
      <c r="N359" s="12">
        <f t="shared" si="130"/>
        <v>1.0024483749999999</v>
      </c>
      <c r="O359" s="12">
        <f t="shared" ca="1" si="131"/>
        <v>1.0095996810000001</v>
      </c>
      <c r="P359" s="17">
        <f t="shared" si="132"/>
        <v>0</v>
      </c>
      <c r="Q359" s="14">
        <f t="shared" ca="1" si="133"/>
        <v>9.5996810000000004</v>
      </c>
      <c r="R359" s="20">
        <f t="shared" si="137"/>
        <v>0</v>
      </c>
      <c r="S359" s="14">
        <f t="shared" si="134"/>
        <v>0</v>
      </c>
      <c r="T359" s="4" t="str">
        <f t="shared" si="135"/>
        <v>J=</v>
      </c>
      <c r="U359" s="29">
        <f t="shared" si="136"/>
        <v>45076</v>
      </c>
      <c r="V359" s="3"/>
      <c r="W359" s="3"/>
      <c r="X359" s="107">
        <f>[2]Plan1!$A429</f>
        <v>49594</v>
      </c>
      <c r="Y359" s="108" t="str">
        <f>[2]Plan1!$C429</f>
        <v>Nossa Sr.a Aparecida - Padroeira do Brasil</v>
      </c>
      <c r="Z359" s="95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9">
        <f t="shared" si="140"/>
        <v>45065</v>
      </c>
      <c r="B360" s="90">
        <f t="shared" ca="1" si="121"/>
        <v>1010.2888850000001</v>
      </c>
      <c r="C360" s="14">
        <f t="shared" si="122"/>
        <v>1000</v>
      </c>
      <c r="D360" s="63">
        <f t="shared" si="138"/>
        <v>45062</v>
      </c>
      <c r="E360" s="61">
        <f ca="1">IF(D360&lt;$B$1,VLOOKUP(D360,[1]DI!$A$4:$B$15000,2,FALSE),0)</f>
        <v>0.13650000000000001</v>
      </c>
      <c r="F360" s="14">
        <f t="shared" ca="1" si="123"/>
        <v>1.00050788</v>
      </c>
      <c r="G360" s="92">
        <f t="shared" ca="1" si="124"/>
        <v>1.1795151984088099</v>
      </c>
      <c r="H360" s="92">
        <f t="shared" ca="1" si="125"/>
        <v>1.1705658204843099</v>
      </c>
      <c r="I360" s="14">
        <f t="shared" ca="1" si="126"/>
        <v>1.0076453400000001</v>
      </c>
      <c r="J360" s="13">
        <f t="shared" si="139"/>
        <v>4.4999999999999998E-2</v>
      </c>
      <c r="K360" s="29">
        <f t="shared" si="127"/>
        <v>45043</v>
      </c>
      <c r="L360" s="2">
        <f t="shared" si="128"/>
        <v>15</v>
      </c>
      <c r="M360" s="17">
        <f t="shared" si="129"/>
        <v>15</v>
      </c>
      <c r="N360" s="12">
        <f t="shared" si="130"/>
        <v>1.002623488</v>
      </c>
      <c r="O360" s="12">
        <f t="shared" ca="1" si="131"/>
        <v>1.010288885</v>
      </c>
      <c r="P360" s="17">
        <f t="shared" si="132"/>
        <v>0</v>
      </c>
      <c r="Q360" s="14">
        <f t="shared" ca="1" si="133"/>
        <v>10.288885000000001</v>
      </c>
      <c r="R360" s="20">
        <f t="shared" si="137"/>
        <v>0</v>
      </c>
      <c r="S360" s="14">
        <f t="shared" si="134"/>
        <v>0</v>
      </c>
      <c r="T360" s="4" t="str">
        <f t="shared" si="135"/>
        <v>J=</v>
      </c>
      <c r="U360" s="29">
        <f t="shared" si="136"/>
        <v>45076</v>
      </c>
      <c r="V360" s="3"/>
      <c r="W360" s="3"/>
      <c r="X360" s="107">
        <f>[2]Plan1!$A430</f>
        <v>49615</v>
      </c>
      <c r="Y360" s="108" t="str">
        <f>[2]Plan1!$C430</f>
        <v>Finados</v>
      </c>
      <c r="Z360" s="95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9">
        <f t="shared" si="140"/>
        <v>45068</v>
      </c>
      <c r="B361" s="90">
        <f t="shared" ca="1" si="121"/>
        <v>1010.978571</v>
      </c>
      <c r="C361" s="14">
        <f t="shared" si="122"/>
        <v>1000</v>
      </c>
      <c r="D361" s="63">
        <f t="shared" si="138"/>
        <v>45063</v>
      </c>
      <c r="E361" s="61">
        <f ca="1">IF(D361&lt;$B$1,VLOOKUP(D361,[1]DI!$A$4:$B$15000,2,FALSE),0)</f>
        <v>0.13650000000000001</v>
      </c>
      <c r="F361" s="14">
        <f t="shared" ca="1" si="123"/>
        <v>1.00050788</v>
      </c>
      <c r="G361" s="92">
        <f t="shared" ca="1" si="124"/>
        <v>1.18011425058778</v>
      </c>
      <c r="H361" s="92">
        <f t="shared" ca="1" si="125"/>
        <v>1.1705658204843099</v>
      </c>
      <c r="I361" s="14">
        <f t="shared" ca="1" si="126"/>
        <v>1.00815711</v>
      </c>
      <c r="J361" s="13">
        <f t="shared" si="139"/>
        <v>4.4999999999999998E-2</v>
      </c>
      <c r="K361" s="29">
        <f t="shared" si="127"/>
        <v>45043</v>
      </c>
      <c r="L361" s="2">
        <f t="shared" si="128"/>
        <v>16</v>
      </c>
      <c r="M361" s="17">
        <f t="shared" si="129"/>
        <v>16</v>
      </c>
      <c r="N361" s="12">
        <f t="shared" si="130"/>
        <v>1.002798632</v>
      </c>
      <c r="O361" s="12">
        <f t="shared" ca="1" si="131"/>
        <v>1.0109785710000001</v>
      </c>
      <c r="P361" s="17">
        <f t="shared" si="132"/>
        <v>0</v>
      </c>
      <c r="Q361" s="14">
        <f t="shared" ca="1" si="133"/>
        <v>10.978571000000001</v>
      </c>
      <c r="R361" s="20">
        <f t="shared" si="137"/>
        <v>0</v>
      </c>
      <c r="S361" s="14">
        <f t="shared" si="134"/>
        <v>0</v>
      </c>
      <c r="T361" s="4" t="str">
        <f t="shared" si="135"/>
        <v>J=</v>
      </c>
      <c r="U361" s="29">
        <f t="shared" si="136"/>
        <v>45076</v>
      </c>
      <c r="V361" s="3"/>
      <c r="W361" s="3"/>
      <c r="X361" s="107">
        <f>[2]Plan1!$A431</f>
        <v>49628</v>
      </c>
      <c r="Y361" s="108" t="str">
        <f>[2]Plan1!$C431</f>
        <v>Proclamação da República</v>
      </c>
      <c r="Z361" s="95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9">
        <f t="shared" si="140"/>
        <v>45069</v>
      </c>
      <c r="B362" s="90">
        <f t="shared" ca="1" si="121"/>
        <v>1011.668716</v>
      </c>
      <c r="C362" s="14">
        <f t="shared" si="122"/>
        <v>1000</v>
      </c>
      <c r="D362" s="63">
        <f t="shared" si="138"/>
        <v>45064</v>
      </c>
      <c r="E362" s="61">
        <f ca="1">IF(D362&lt;$B$1,VLOOKUP(D362,[1]DI!$A$4:$B$15000,2,FALSE),0)</f>
        <v>0.13650000000000001</v>
      </c>
      <c r="F362" s="14">
        <f t="shared" ca="1" si="123"/>
        <v>1.00050788</v>
      </c>
      <c r="G362" s="92">
        <f t="shared" ca="1" si="124"/>
        <v>1.1807136070133699</v>
      </c>
      <c r="H362" s="92">
        <f t="shared" ca="1" si="125"/>
        <v>1.1705658204843099</v>
      </c>
      <c r="I362" s="14">
        <f t="shared" ca="1" si="126"/>
        <v>1.0086691299999999</v>
      </c>
      <c r="J362" s="13">
        <f t="shared" si="139"/>
        <v>4.4999999999999998E-2</v>
      </c>
      <c r="K362" s="29">
        <f t="shared" si="127"/>
        <v>45043</v>
      </c>
      <c r="L362" s="2">
        <f t="shared" si="128"/>
        <v>17</v>
      </c>
      <c r="M362" s="17">
        <f t="shared" si="129"/>
        <v>17</v>
      </c>
      <c r="N362" s="12">
        <f t="shared" si="130"/>
        <v>1.002973806</v>
      </c>
      <c r="O362" s="12">
        <f t="shared" ca="1" si="131"/>
        <v>1.011668716</v>
      </c>
      <c r="P362" s="17">
        <f t="shared" si="132"/>
        <v>0</v>
      </c>
      <c r="Q362" s="14">
        <f t="shared" ca="1" si="133"/>
        <v>11.668716</v>
      </c>
      <c r="R362" s="20">
        <f t="shared" si="137"/>
        <v>0</v>
      </c>
      <c r="S362" s="14">
        <f t="shared" si="134"/>
        <v>0</v>
      </c>
      <c r="T362" s="4" t="str">
        <f t="shared" si="135"/>
        <v>J=</v>
      </c>
      <c r="U362" s="29">
        <f t="shared" si="136"/>
        <v>45076</v>
      </c>
      <c r="V362" s="3"/>
      <c r="W362" s="3"/>
      <c r="X362" s="107">
        <f>[2]Plan1!$A432</f>
        <v>49633</v>
      </c>
      <c r="Y362" s="108" t="str">
        <f>[2]Plan1!$C432</f>
        <v>Dia Nacional de Zumbi e da Consciência Negra</v>
      </c>
      <c r="Z362" s="95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9">
        <f t="shared" si="140"/>
        <v>45070</v>
      </c>
      <c r="B363" s="90">
        <f t="shared" ca="1" si="121"/>
        <v>1012.359333</v>
      </c>
      <c r="C363" s="14">
        <f t="shared" si="122"/>
        <v>1000</v>
      </c>
      <c r="D363" s="63">
        <f t="shared" si="138"/>
        <v>45065</v>
      </c>
      <c r="E363" s="61">
        <f ca="1">IF(D363&lt;$B$1,VLOOKUP(D363,[1]DI!$A$4:$B$15000,2,FALSE),0)</f>
        <v>0.13650000000000001</v>
      </c>
      <c r="F363" s="14">
        <f t="shared" ca="1" si="123"/>
        <v>1.00050788</v>
      </c>
      <c r="G363" s="92">
        <f t="shared" ca="1" si="124"/>
        <v>1.1813132678400999</v>
      </c>
      <c r="H363" s="92">
        <f t="shared" ca="1" si="125"/>
        <v>1.1705658204843099</v>
      </c>
      <c r="I363" s="14">
        <f t="shared" ca="1" si="126"/>
        <v>1.0091814100000001</v>
      </c>
      <c r="J363" s="13">
        <f t="shared" si="139"/>
        <v>4.4999999999999998E-2</v>
      </c>
      <c r="K363" s="29">
        <f t="shared" si="127"/>
        <v>45043</v>
      </c>
      <c r="L363" s="2">
        <f t="shared" si="128"/>
        <v>18</v>
      </c>
      <c r="M363" s="17">
        <f t="shared" si="129"/>
        <v>18</v>
      </c>
      <c r="N363" s="12">
        <f t="shared" si="130"/>
        <v>1.0031490110000001</v>
      </c>
      <c r="O363" s="12">
        <f t="shared" ca="1" si="131"/>
        <v>1.012359333</v>
      </c>
      <c r="P363" s="17">
        <f t="shared" si="132"/>
        <v>0</v>
      </c>
      <c r="Q363" s="14">
        <f t="shared" ca="1" si="133"/>
        <v>12.359332999999999</v>
      </c>
      <c r="R363" s="20">
        <f t="shared" si="137"/>
        <v>0</v>
      </c>
      <c r="S363" s="14">
        <f t="shared" si="134"/>
        <v>0</v>
      </c>
      <c r="T363" s="4" t="str">
        <f t="shared" si="135"/>
        <v>J=</v>
      </c>
      <c r="U363" s="29">
        <f t="shared" si="136"/>
        <v>45076</v>
      </c>
      <c r="V363" s="3"/>
      <c r="W363" s="3"/>
      <c r="X363" s="107">
        <f>[2]Plan1!$A433</f>
        <v>49668</v>
      </c>
      <c r="Y363" s="108" t="str">
        <f>[2]Plan1!$C433</f>
        <v>Natal</v>
      </c>
      <c r="Z363" s="95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9">
        <f t="shared" si="140"/>
        <v>45071</v>
      </c>
      <c r="B364" s="90">
        <f t="shared" ca="1" si="121"/>
        <v>1013.050432</v>
      </c>
      <c r="C364" s="14">
        <f t="shared" si="122"/>
        <v>1000</v>
      </c>
      <c r="D364" s="63">
        <f t="shared" si="138"/>
        <v>45068</v>
      </c>
      <c r="E364" s="61">
        <f ca="1">IF(D364&lt;$B$1,VLOOKUP(D364,[1]DI!$A$4:$B$15000,2,FALSE),0)</f>
        <v>0.13650000000000001</v>
      </c>
      <c r="F364" s="14">
        <f t="shared" ca="1" si="123"/>
        <v>1.00050788</v>
      </c>
      <c r="G364" s="92">
        <f t="shared" ca="1" si="124"/>
        <v>1.1819132332225699</v>
      </c>
      <c r="H364" s="92">
        <f t="shared" ca="1" si="125"/>
        <v>1.1705658204843099</v>
      </c>
      <c r="I364" s="14">
        <f t="shared" ca="1" si="126"/>
        <v>1.0096939599999999</v>
      </c>
      <c r="J364" s="13">
        <f t="shared" si="139"/>
        <v>4.4999999999999998E-2</v>
      </c>
      <c r="K364" s="29">
        <f t="shared" si="127"/>
        <v>45043</v>
      </c>
      <c r="L364" s="2">
        <f t="shared" si="128"/>
        <v>19</v>
      </c>
      <c r="M364" s="17">
        <f t="shared" si="129"/>
        <v>19</v>
      </c>
      <c r="N364" s="12">
        <f t="shared" si="130"/>
        <v>1.0033242469999999</v>
      </c>
      <c r="O364" s="12">
        <f t="shared" ca="1" si="131"/>
        <v>1.013050432</v>
      </c>
      <c r="P364" s="17">
        <f t="shared" si="132"/>
        <v>0</v>
      </c>
      <c r="Q364" s="14">
        <f t="shared" ca="1" si="133"/>
        <v>13.050432000000001</v>
      </c>
      <c r="R364" s="20">
        <f t="shared" si="137"/>
        <v>0</v>
      </c>
      <c r="S364" s="14">
        <f t="shared" si="134"/>
        <v>0</v>
      </c>
      <c r="T364" s="4" t="str">
        <f t="shared" si="135"/>
        <v>J=</v>
      </c>
      <c r="U364" s="29">
        <f t="shared" si="136"/>
        <v>45076</v>
      </c>
      <c r="V364" s="3"/>
      <c r="W364" s="3"/>
      <c r="X364" s="107">
        <f>[2]Plan1!$A434</f>
        <v>49675</v>
      </c>
      <c r="Y364" s="108" t="str">
        <f>[2]Plan1!$C434</f>
        <v>Confraternização Universal</v>
      </c>
      <c r="Z364" s="95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9">
        <f t="shared" si="140"/>
        <v>45072</v>
      </c>
      <c r="B365" s="90">
        <f t="shared" ca="1" si="121"/>
        <v>1013.74199199</v>
      </c>
      <c r="C365" s="14">
        <f t="shared" si="122"/>
        <v>1000</v>
      </c>
      <c r="D365" s="63">
        <f t="shared" si="138"/>
        <v>45069</v>
      </c>
      <c r="E365" s="61">
        <f ca="1">IF(D365&lt;$B$1,VLOOKUP(D365,[1]DI!$A$4:$B$15000,2,FALSE),0)</f>
        <v>0.13650000000000001</v>
      </c>
      <c r="F365" s="14">
        <f t="shared" ca="1" si="123"/>
        <v>1.00050788</v>
      </c>
      <c r="G365" s="92">
        <f t="shared" ca="1" si="124"/>
        <v>1.1825135033154599</v>
      </c>
      <c r="H365" s="92">
        <f t="shared" ca="1" si="125"/>
        <v>1.1705658204843099</v>
      </c>
      <c r="I365" s="14">
        <f t="shared" ca="1" si="126"/>
        <v>1.01020676</v>
      </c>
      <c r="J365" s="13">
        <f t="shared" si="139"/>
        <v>4.4999999999999998E-2</v>
      </c>
      <c r="K365" s="29">
        <f t="shared" si="127"/>
        <v>45043</v>
      </c>
      <c r="L365" s="2">
        <f t="shared" si="128"/>
        <v>20</v>
      </c>
      <c r="M365" s="17">
        <f t="shared" si="129"/>
        <v>20</v>
      </c>
      <c r="N365" s="12">
        <f t="shared" si="130"/>
        <v>1.003499513</v>
      </c>
      <c r="O365" s="12">
        <f t="shared" ca="1" si="131"/>
        <v>1.0137419919999999</v>
      </c>
      <c r="P365" s="17">
        <f t="shared" si="132"/>
        <v>0</v>
      </c>
      <c r="Q365" s="14">
        <f t="shared" ca="1" si="133"/>
        <v>13.741991990000001</v>
      </c>
      <c r="R365" s="20">
        <f t="shared" si="137"/>
        <v>0</v>
      </c>
      <c r="S365" s="14">
        <f t="shared" si="134"/>
        <v>0</v>
      </c>
      <c r="T365" s="4" t="str">
        <f t="shared" si="135"/>
        <v>J=</v>
      </c>
      <c r="U365" s="29">
        <f t="shared" si="136"/>
        <v>45076</v>
      </c>
      <c r="V365" s="3"/>
      <c r="W365" s="3"/>
      <c r="X365" s="107">
        <f>[2]Plan1!$A435</f>
        <v>49730</v>
      </c>
      <c r="Y365" s="108" t="str">
        <f>[2]Plan1!$C435</f>
        <v>Carnaval</v>
      </c>
      <c r="Z365" s="95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9">
        <f t="shared" si="140"/>
        <v>45075</v>
      </c>
      <c r="B366" s="90">
        <f t="shared" ca="1" si="121"/>
        <v>1014.434022</v>
      </c>
      <c r="C366" s="14">
        <f t="shared" si="122"/>
        <v>1000</v>
      </c>
      <c r="D366" s="63">
        <f t="shared" si="138"/>
        <v>45070</v>
      </c>
      <c r="E366" s="61">
        <f ca="1">IF(D366&lt;$B$1,VLOOKUP(D366,[1]DI!$A$4:$B$15000,2,FALSE),0)</f>
        <v>0.13650000000000001</v>
      </c>
      <c r="F366" s="14">
        <f t="shared" ca="1" si="123"/>
        <v>1.00050788</v>
      </c>
      <c r="G366" s="92">
        <f t="shared" ca="1" si="124"/>
        <v>1.1831140782735201</v>
      </c>
      <c r="H366" s="92">
        <f t="shared" ca="1" si="125"/>
        <v>1.1705658204843099</v>
      </c>
      <c r="I366" s="14">
        <f t="shared" ca="1" si="126"/>
        <v>1.01071982</v>
      </c>
      <c r="J366" s="13">
        <f t="shared" si="139"/>
        <v>4.4999999999999998E-2</v>
      </c>
      <c r="K366" s="29">
        <f t="shared" si="127"/>
        <v>45043</v>
      </c>
      <c r="L366" s="2">
        <f t="shared" si="128"/>
        <v>21</v>
      </c>
      <c r="M366" s="17">
        <f t="shared" si="129"/>
        <v>21</v>
      </c>
      <c r="N366" s="12">
        <f t="shared" si="130"/>
        <v>1.0036748090000001</v>
      </c>
      <c r="O366" s="12">
        <f t="shared" ca="1" si="131"/>
        <v>1.0144340220000001</v>
      </c>
      <c r="P366" s="17">
        <f t="shared" si="132"/>
        <v>0</v>
      </c>
      <c r="Q366" s="14">
        <f t="shared" ca="1" si="133"/>
        <v>14.434022000000001</v>
      </c>
      <c r="R366" s="20">
        <f t="shared" si="137"/>
        <v>0</v>
      </c>
      <c r="S366" s="14">
        <f t="shared" si="134"/>
        <v>0</v>
      </c>
      <c r="T366" s="4" t="str">
        <f t="shared" si="135"/>
        <v>J=</v>
      </c>
      <c r="U366" s="29">
        <f t="shared" si="136"/>
        <v>45076</v>
      </c>
      <c r="V366" s="3"/>
      <c r="W366" s="3"/>
      <c r="X366" s="107">
        <f>[2]Plan1!$A436</f>
        <v>49731</v>
      </c>
      <c r="Y366" s="108" t="str">
        <f>[2]Plan1!$C436</f>
        <v>Carnaval</v>
      </c>
      <c r="Z366" s="95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9">
        <f t="shared" si="140"/>
        <v>45076</v>
      </c>
      <c r="B367" s="90">
        <f t="shared" ca="1" si="121"/>
        <v>1015.12653599</v>
      </c>
      <c r="C367" s="14">
        <f t="shared" si="122"/>
        <v>1000</v>
      </c>
      <c r="D367" s="63">
        <f t="shared" si="138"/>
        <v>45071</v>
      </c>
      <c r="E367" s="61">
        <f ca="1">IF(D367&lt;$B$1,VLOOKUP(D367,[1]DI!$A$4:$B$15000,2,FALSE),0)</f>
        <v>0.13650000000000001</v>
      </c>
      <c r="F367" s="14">
        <f t="shared" ca="1" si="123"/>
        <v>1.00050788</v>
      </c>
      <c r="G367" s="92">
        <f t="shared" ca="1" si="124"/>
        <v>1.18371495825159</v>
      </c>
      <c r="H367" s="92">
        <f t="shared" ca="1" si="125"/>
        <v>1.1705658204843099</v>
      </c>
      <c r="I367" s="14">
        <f t="shared" ca="1" si="126"/>
        <v>1.01123315</v>
      </c>
      <c r="J367" s="13">
        <f t="shared" si="139"/>
        <v>4.4999999999999998E-2</v>
      </c>
      <c r="K367" s="29">
        <f t="shared" si="127"/>
        <v>45043</v>
      </c>
      <c r="L367" s="2">
        <f t="shared" si="128"/>
        <v>22</v>
      </c>
      <c r="M367" s="17">
        <f t="shared" si="129"/>
        <v>22</v>
      </c>
      <c r="N367" s="12">
        <f t="shared" si="130"/>
        <v>1.0038501369999999</v>
      </c>
      <c r="O367" s="12">
        <f t="shared" ca="1" si="131"/>
        <v>1.0151265359999999</v>
      </c>
      <c r="P367" s="17">
        <f t="shared" si="132"/>
        <v>17</v>
      </c>
      <c r="Q367" s="14">
        <f t="shared" ca="1" si="133"/>
        <v>15.126535990000001</v>
      </c>
      <c r="R367" s="20">
        <f t="shared" si="137"/>
        <v>0</v>
      </c>
      <c r="S367" s="14">
        <f t="shared" si="134"/>
        <v>0</v>
      </c>
      <c r="T367" s="4" t="str">
        <f t="shared" si="135"/>
        <v>J=</v>
      </c>
      <c r="U367" s="29">
        <f t="shared" si="136"/>
        <v>45076</v>
      </c>
      <c r="V367" s="3"/>
      <c r="W367" s="3"/>
      <c r="X367" s="107">
        <f>[2]Plan1!$A437</f>
        <v>49776</v>
      </c>
      <c r="Y367" s="108" t="str">
        <f>[2]Plan1!$C437</f>
        <v>Paixão de Cristo</v>
      </c>
      <c r="Z367" s="95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9">
        <f t="shared" si="140"/>
        <v>45077</v>
      </c>
      <c r="B368" s="90">
        <f t="shared" ca="1" si="121"/>
        <v>1000.682654</v>
      </c>
      <c r="C368" s="14">
        <f t="shared" si="122"/>
        <v>1000</v>
      </c>
      <c r="D368" s="63">
        <f t="shared" si="138"/>
        <v>45072</v>
      </c>
      <c r="E368" s="61">
        <f ca="1">IF(D368&lt;$B$1,VLOOKUP(D368,[1]DI!$A$4:$B$15000,2,FALSE),0)</f>
        <v>0.13650000000000001</v>
      </c>
      <c r="F368" s="14">
        <f t="shared" ca="1" si="123"/>
        <v>1.00050788</v>
      </c>
      <c r="G368" s="92">
        <f t="shared" ca="1" si="124"/>
        <v>1.1843161434045899</v>
      </c>
      <c r="H368" s="92">
        <f t="shared" ca="1" si="125"/>
        <v>1.18371495825159</v>
      </c>
      <c r="I368" s="14">
        <f t="shared" ca="1" si="126"/>
        <v>1.00050788</v>
      </c>
      <c r="J368" s="13">
        <f t="shared" si="139"/>
        <v>4.4999999999999998E-2</v>
      </c>
      <c r="K368" s="29">
        <f t="shared" si="127"/>
        <v>45076</v>
      </c>
      <c r="L368" s="2">
        <f t="shared" si="128"/>
        <v>1</v>
      </c>
      <c r="M368" s="17">
        <f t="shared" si="129"/>
        <v>1</v>
      </c>
      <c r="N368" s="12">
        <f t="shared" si="130"/>
        <v>1.000174685</v>
      </c>
      <c r="O368" s="12">
        <f t="shared" ca="1" si="131"/>
        <v>1.000682654</v>
      </c>
      <c r="P368" s="17">
        <f t="shared" si="132"/>
        <v>0</v>
      </c>
      <c r="Q368" s="14">
        <f t="shared" ca="1" si="133"/>
        <v>0.68265399999999998</v>
      </c>
      <c r="R368" s="20">
        <f t="shared" si="137"/>
        <v>0</v>
      </c>
      <c r="S368" s="14">
        <f t="shared" si="134"/>
        <v>0</v>
      </c>
      <c r="T368" s="4" t="str">
        <f t="shared" si="135"/>
        <v>J=</v>
      </c>
      <c r="U368" s="29">
        <f t="shared" si="136"/>
        <v>45106</v>
      </c>
      <c r="V368" s="3"/>
      <c r="W368" s="3"/>
      <c r="X368" s="107">
        <f>[2]Plan1!$A438</f>
        <v>49786</v>
      </c>
      <c r="Y368" s="108" t="str">
        <f>[2]Plan1!$C438</f>
        <v>Tiradentes</v>
      </c>
      <c r="Z368" s="95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9">
        <f t="shared" si="140"/>
        <v>45078</v>
      </c>
      <c r="B369" s="90">
        <f t="shared" ca="1" si="121"/>
        <v>1001.365776</v>
      </c>
      <c r="C369" s="14">
        <f t="shared" si="122"/>
        <v>1000</v>
      </c>
      <c r="D369" s="63">
        <f t="shared" si="138"/>
        <v>45075</v>
      </c>
      <c r="E369" s="61">
        <f ca="1">IF(D369&lt;$B$1,VLOOKUP(D369,[1]DI!$A$4:$B$15000,2,FALSE),0)</f>
        <v>0.13650000000000001</v>
      </c>
      <c r="F369" s="14">
        <f t="shared" ca="1" si="123"/>
        <v>1.00050788</v>
      </c>
      <c r="G369" s="92">
        <f t="shared" ca="1" si="124"/>
        <v>1.1849176338875</v>
      </c>
      <c r="H369" s="92">
        <f t="shared" ca="1" si="125"/>
        <v>1.18371495825159</v>
      </c>
      <c r="I369" s="14">
        <f t="shared" ca="1" si="126"/>
        <v>1.00101602</v>
      </c>
      <c r="J369" s="13">
        <f t="shared" si="139"/>
        <v>4.4999999999999998E-2</v>
      </c>
      <c r="K369" s="29">
        <f t="shared" si="127"/>
        <v>45076</v>
      </c>
      <c r="L369" s="2">
        <f t="shared" si="128"/>
        <v>2</v>
      </c>
      <c r="M369" s="17">
        <f t="shared" si="129"/>
        <v>2</v>
      </c>
      <c r="N369" s="12">
        <f t="shared" si="130"/>
        <v>1.000349401</v>
      </c>
      <c r="O369" s="12">
        <f t="shared" ca="1" si="131"/>
        <v>1.0013657760000001</v>
      </c>
      <c r="P369" s="17">
        <f t="shared" si="132"/>
        <v>0</v>
      </c>
      <c r="Q369" s="14">
        <f t="shared" ca="1" si="133"/>
        <v>1.3657760000000001</v>
      </c>
      <c r="R369" s="20">
        <f t="shared" si="137"/>
        <v>0</v>
      </c>
      <c r="S369" s="14">
        <f t="shared" si="134"/>
        <v>0</v>
      </c>
      <c r="T369" s="4" t="str">
        <f t="shared" si="135"/>
        <v>J=</v>
      </c>
      <c r="U369" s="29">
        <f t="shared" si="136"/>
        <v>45106</v>
      </c>
      <c r="V369" s="3"/>
      <c r="W369" s="3"/>
      <c r="X369" s="107">
        <f>[2]Plan1!$A439</f>
        <v>49796</v>
      </c>
      <c r="Y369" s="108" t="str">
        <f>[2]Plan1!$C439</f>
        <v>Dia do Trabalho</v>
      </c>
      <c r="Z369" s="95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9">
        <f t="shared" si="140"/>
        <v>45079</v>
      </c>
      <c r="B370" s="90">
        <f t="shared" ca="1" si="121"/>
        <v>1002.04935699</v>
      </c>
      <c r="C370" s="14">
        <f t="shared" si="122"/>
        <v>1000</v>
      </c>
      <c r="D370" s="63">
        <f t="shared" si="138"/>
        <v>45076</v>
      </c>
      <c r="E370" s="61">
        <f ca="1">IF(D370&lt;$B$1,VLOOKUP(D370,[1]DI!$A$4:$B$15000,2,FALSE),0)</f>
        <v>0.13650000000000001</v>
      </c>
      <c r="F370" s="14">
        <f t="shared" ca="1" si="123"/>
        <v>1.00050788</v>
      </c>
      <c r="G370" s="92">
        <f t="shared" ca="1" si="124"/>
        <v>1.1855194298553999</v>
      </c>
      <c r="H370" s="92">
        <f t="shared" ca="1" si="125"/>
        <v>1.18371495825159</v>
      </c>
      <c r="I370" s="14">
        <f t="shared" ca="1" si="126"/>
        <v>1.00152441</v>
      </c>
      <c r="J370" s="13">
        <f t="shared" si="139"/>
        <v>4.4999999999999998E-2</v>
      </c>
      <c r="K370" s="29">
        <f t="shared" si="127"/>
        <v>45076</v>
      </c>
      <c r="L370" s="2">
        <f t="shared" si="128"/>
        <v>3</v>
      </c>
      <c r="M370" s="17">
        <f t="shared" si="129"/>
        <v>3</v>
      </c>
      <c r="N370" s="12">
        <f t="shared" si="130"/>
        <v>1.000524148</v>
      </c>
      <c r="O370" s="12">
        <f t="shared" ca="1" si="131"/>
        <v>1.002049357</v>
      </c>
      <c r="P370" s="17">
        <f t="shared" si="132"/>
        <v>0</v>
      </c>
      <c r="Q370" s="14">
        <f t="shared" ca="1" si="133"/>
        <v>2.0493569900000002</v>
      </c>
      <c r="R370" s="20">
        <f t="shared" si="137"/>
        <v>0</v>
      </c>
      <c r="S370" s="14">
        <f t="shared" si="134"/>
        <v>0</v>
      </c>
      <c r="T370" s="4" t="str">
        <f t="shared" si="135"/>
        <v>J=</v>
      </c>
      <c r="U370" s="29">
        <f t="shared" si="136"/>
        <v>45106</v>
      </c>
      <c r="V370" s="3"/>
      <c r="W370" s="3"/>
      <c r="X370" s="107">
        <f>[2]Plan1!$A440</f>
        <v>49838</v>
      </c>
      <c r="Y370" s="108" t="str">
        <f>[2]Plan1!$C440</f>
        <v>Corpus Christi</v>
      </c>
      <c r="Z370" s="95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9">
        <f t="shared" si="140"/>
        <v>45082</v>
      </c>
      <c r="B371" s="90">
        <f t="shared" ca="1" si="121"/>
        <v>1002.733416</v>
      </c>
      <c r="C371" s="14">
        <f t="shared" si="122"/>
        <v>1000</v>
      </c>
      <c r="D371" s="63">
        <f t="shared" si="138"/>
        <v>45077</v>
      </c>
      <c r="E371" s="61">
        <f ca="1">IF(D371&lt;$B$1,VLOOKUP(D371,[1]DI!$A$4:$B$15000,2,FALSE),0)</f>
        <v>0.13650000000000001</v>
      </c>
      <c r="F371" s="14">
        <f t="shared" ca="1" si="123"/>
        <v>1.00050788</v>
      </c>
      <c r="G371" s="92">
        <f t="shared" ca="1" si="124"/>
        <v>1.1861215314634399</v>
      </c>
      <c r="H371" s="92">
        <f t="shared" ca="1" si="125"/>
        <v>1.18371495825159</v>
      </c>
      <c r="I371" s="14">
        <f t="shared" ca="1" si="126"/>
        <v>1.00203307</v>
      </c>
      <c r="J371" s="13">
        <f t="shared" si="139"/>
        <v>4.4999999999999998E-2</v>
      </c>
      <c r="K371" s="29">
        <f t="shared" si="127"/>
        <v>45076</v>
      </c>
      <c r="L371" s="2">
        <f t="shared" si="128"/>
        <v>4</v>
      </c>
      <c r="M371" s="17">
        <f t="shared" si="129"/>
        <v>4</v>
      </c>
      <c r="N371" s="12">
        <f t="shared" si="130"/>
        <v>1.000698925</v>
      </c>
      <c r="O371" s="12">
        <f t="shared" ca="1" si="131"/>
        <v>1.0027334160000001</v>
      </c>
      <c r="P371" s="17">
        <f t="shared" si="132"/>
        <v>0</v>
      </c>
      <c r="Q371" s="14">
        <f t="shared" ca="1" si="133"/>
        <v>2.7334160000000001</v>
      </c>
      <c r="R371" s="20">
        <f t="shared" si="137"/>
        <v>0</v>
      </c>
      <c r="S371" s="14">
        <f t="shared" si="134"/>
        <v>0</v>
      </c>
      <c r="T371" s="4" t="str">
        <f t="shared" si="135"/>
        <v>J=</v>
      </c>
      <c r="U371" s="29">
        <f t="shared" si="136"/>
        <v>45106</v>
      </c>
      <c r="V371" s="3"/>
      <c r="W371" s="3"/>
      <c r="X371" s="107">
        <f>[2]Plan1!$A441</f>
        <v>49925</v>
      </c>
      <c r="Y371" s="108" t="str">
        <f>[2]Plan1!$C441</f>
        <v>Independência do Brasil</v>
      </c>
      <c r="Z371" s="95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9">
        <f t="shared" si="140"/>
        <v>45083</v>
      </c>
      <c r="B372" s="90">
        <f t="shared" ca="1" si="121"/>
        <v>1003.4179329900001</v>
      </c>
      <c r="C372" s="14">
        <f t="shared" si="122"/>
        <v>1000</v>
      </c>
      <c r="D372" s="63">
        <f t="shared" si="138"/>
        <v>45078</v>
      </c>
      <c r="E372" s="61">
        <f ca="1">IF(D372&lt;$B$1,VLOOKUP(D372,[1]DI!$A$4:$B$15000,2,FALSE),0)</f>
        <v>0.13650000000000001</v>
      </c>
      <c r="F372" s="14">
        <f t="shared" ca="1" si="123"/>
        <v>1.00050788</v>
      </c>
      <c r="G372" s="92">
        <f t="shared" ca="1" si="124"/>
        <v>1.18672393886684</v>
      </c>
      <c r="H372" s="92">
        <f t="shared" ca="1" si="125"/>
        <v>1.18371495825159</v>
      </c>
      <c r="I372" s="14">
        <f t="shared" ca="1" si="126"/>
        <v>1.0025419799999999</v>
      </c>
      <c r="J372" s="13">
        <f t="shared" si="139"/>
        <v>4.4999999999999998E-2</v>
      </c>
      <c r="K372" s="29">
        <f t="shared" si="127"/>
        <v>45076</v>
      </c>
      <c r="L372" s="2">
        <f t="shared" si="128"/>
        <v>5</v>
      </c>
      <c r="M372" s="17">
        <f t="shared" si="129"/>
        <v>5</v>
      </c>
      <c r="N372" s="12">
        <f t="shared" si="130"/>
        <v>1.0008737320000001</v>
      </c>
      <c r="O372" s="12">
        <f t="shared" ca="1" si="131"/>
        <v>1.0034179329999999</v>
      </c>
      <c r="P372" s="17">
        <f t="shared" si="132"/>
        <v>0</v>
      </c>
      <c r="Q372" s="14">
        <f t="shared" ca="1" si="133"/>
        <v>3.4179329900000002</v>
      </c>
      <c r="R372" s="20">
        <f t="shared" si="137"/>
        <v>0</v>
      </c>
      <c r="S372" s="14">
        <f t="shared" si="134"/>
        <v>0</v>
      </c>
      <c r="T372" s="4" t="str">
        <f t="shared" si="135"/>
        <v>J=</v>
      </c>
      <c r="U372" s="29">
        <f t="shared" si="136"/>
        <v>45106</v>
      </c>
      <c r="V372" s="3"/>
      <c r="W372" s="3"/>
      <c r="X372" s="107">
        <f>[2]Plan1!$A442</f>
        <v>49960</v>
      </c>
      <c r="Y372" s="108" t="str">
        <f>[2]Plan1!$C442</f>
        <v>Nossa Sr.a Aparecida - Padroeira do Brasil</v>
      </c>
      <c r="Z372" s="95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9">
        <f t="shared" si="140"/>
        <v>45084</v>
      </c>
      <c r="B373" s="90">
        <f t="shared" ca="1" si="121"/>
        <v>1004.10291899</v>
      </c>
      <c r="C373" s="14">
        <f t="shared" si="122"/>
        <v>1000</v>
      </c>
      <c r="D373" s="63">
        <f t="shared" si="138"/>
        <v>45079</v>
      </c>
      <c r="E373" s="61">
        <f ca="1">IF(D373&lt;$B$1,VLOOKUP(D373,[1]DI!$A$4:$B$15000,2,FALSE),0)</f>
        <v>0.13650000000000001</v>
      </c>
      <c r="F373" s="14">
        <f t="shared" ca="1" si="123"/>
        <v>1.00050788</v>
      </c>
      <c r="G373" s="92">
        <f t="shared" ca="1" si="124"/>
        <v>1.1873266522209101</v>
      </c>
      <c r="H373" s="92">
        <f t="shared" ca="1" si="125"/>
        <v>1.18371495825159</v>
      </c>
      <c r="I373" s="14">
        <f t="shared" ca="1" si="126"/>
        <v>1.0030511499999999</v>
      </c>
      <c r="J373" s="13">
        <f t="shared" si="139"/>
        <v>4.4999999999999998E-2</v>
      </c>
      <c r="K373" s="29">
        <f t="shared" si="127"/>
        <v>45076</v>
      </c>
      <c r="L373" s="2">
        <f t="shared" si="128"/>
        <v>6</v>
      </c>
      <c r="M373" s="17">
        <f t="shared" si="129"/>
        <v>6</v>
      </c>
      <c r="N373" s="12">
        <f t="shared" si="130"/>
        <v>1.00104857</v>
      </c>
      <c r="O373" s="12">
        <f t="shared" ca="1" si="131"/>
        <v>1.0041029189999999</v>
      </c>
      <c r="P373" s="17">
        <f t="shared" si="132"/>
        <v>0</v>
      </c>
      <c r="Q373" s="14">
        <f t="shared" ca="1" si="133"/>
        <v>4.10291899</v>
      </c>
      <c r="R373" s="20">
        <f t="shared" si="137"/>
        <v>0</v>
      </c>
      <c r="S373" s="14">
        <f t="shared" si="134"/>
        <v>0</v>
      </c>
      <c r="T373" s="4" t="str">
        <f t="shared" si="135"/>
        <v>J=</v>
      </c>
      <c r="U373" s="29">
        <f t="shared" si="136"/>
        <v>45106</v>
      </c>
      <c r="V373" s="3"/>
      <c r="W373" s="3"/>
      <c r="X373" s="107">
        <f>[2]Plan1!$A443</f>
        <v>49981</v>
      </c>
      <c r="Y373" s="108" t="str">
        <f>[2]Plan1!$C443</f>
        <v>Finados</v>
      </c>
      <c r="Z373" s="95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9">
        <f t="shared" si="140"/>
        <v>45086</v>
      </c>
      <c r="B374" s="90">
        <f t="shared" ca="1" si="121"/>
        <v>1004.78837499</v>
      </c>
      <c r="C374" s="14">
        <f t="shared" si="122"/>
        <v>1000</v>
      </c>
      <c r="D374" s="63">
        <f t="shared" si="138"/>
        <v>45082</v>
      </c>
      <c r="E374" s="61">
        <f ca="1">IF(D374&lt;$B$1,VLOOKUP(D374,[1]DI!$A$4:$B$15000,2,FALSE),0)</f>
        <v>0.13650000000000001</v>
      </c>
      <c r="F374" s="14">
        <f t="shared" ca="1" si="123"/>
        <v>1.00050788</v>
      </c>
      <c r="G374" s="92">
        <f t="shared" ca="1" si="124"/>
        <v>1.1879296716810399</v>
      </c>
      <c r="H374" s="92">
        <f t="shared" ca="1" si="125"/>
        <v>1.18371495825159</v>
      </c>
      <c r="I374" s="14">
        <f t="shared" ca="1" si="126"/>
        <v>1.00356058</v>
      </c>
      <c r="J374" s="13">
        <f t="shared" si="139"/>
        <v>4.4999999999999998E-2</v>
      </c>
      <c r="K374" s="29">
        <f t="shared" si="127"/>
        <v>45076</v>
      </c>
      <c r="L374" s="2">
        <f t="shared" si="128"/>
        <v>7</v>
      </c>
      <c r="M374" s="17">
        <f t="shared" si="129"/>
        <v>7</v>
      </c>
      <c r="N374" s="12">
        <f t="shared" si="130"/>
        <v>1.0012234390000001</v>
      </c>
      <c r="O374" s="12">
        <f t="shared" ca="1" si="131"/>
        <v>1.004788375</v>
      </c>
      <c r="P374" s="17">
        <f t="shared" si="132"/>
        <v>0</v>
      </c>
      <c r="Q374" s="14">
        <f t="shared" ca="1" si="133"/>
        <v>4.7883749900000003</v>
      </c>
      <c r="R374" s="20">
        <f t="shared" si="137"/>
        <v>0</v>
      </c>
      <c r="S374" s="14">
        <f t="shared" si="134"/>
        <v>0</v>
      </c>
      <c r="T374" s="4" t="str">
        <f t="shared" si="135"/>
        <v>J=</v>
      </c>
      <c r="U374" s="29">
        <f t="shared" si="136"/>
        <v>45106</v>
      </c>
      <c r="V374" s="3"/>
      <c r="W374" s="3"/>
      <c r="X374" s="107">
        <f>[2]Plan1!$A444</f>
        <v>49994</v>
      </c>
      <c r="Y374" s="108" t="str">
        <f>[2]Plan1!$C444</f>
        <v>Proclamação da República</v>
      </c>
      <c r="Z374" s="95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9">
        <f t="shared" si="140"/>
        <v>45089</v>
      </c>
      <c r="B375" s="90">
        <f t="shared" ca="1" si="121"/>
        <v>1005.47429999</v>
      </c>
      <c r="C375" s="14">
        <f t="shared" si="122"/>
        <v>1000</v>
      </c>
      <c r="D375" s="63">
        <f t="shared" si="138"/>
        <v>45083</v>
      </c>
      <c r="E375" s="61">
        <f ca="1">IF(D375&lt;$B$1,VLOOKUP(D375,[1]DI!$A$4:$B$15000,2,FALSE),0)</f>
        <v>0.13650000000000001</v>
      </c>
      <c r="F375" s="14">
        <f t="shared" ca="1" si="123"/>
        <v>1.00050788</v>
      </c>
      <c r="G375" s="92">
        <f t="shared" ca="1" si="124"/>
        <v>1.1885329974026899</v>
      </c>
      <c r="H375" s="92">
        <f t="shared" ca="1" si="125"/>
        <v>1.18371495825159</v>
      </c>
      <c r="I375" s="14">
        <f t="shared" ca="1" si="126"/>
        <v>1.0040702699999999</v>
      </c>
      <c r="J375" s="13">
        <f t="shared" si="139"/>
        <v>4.4999999999999998E-2</v>
      </c>
      <c r="K375" s="29">
        <f t="shared" si="127"/>
        <v>45076</v>
      </c>
      <c r="L375" s="2">
        <f t="shared" si="128"/>
        <v>8</v>
      </c>
      <c r="M375" s="17">
        <f t="shared" si="129"/>
        <v>8</v>
      </c>
      <c r="N375" s="12">
        <f t="shared" si="130"/>
        <v>1.001398338</v>
      </c>
      <c r="O375" s="12">
        <f t="shared" ca="1" si="131"/>
        <v>1.0054742999999999</v>
      </c>
      <c r="P375" s="17">
        <f t="shared" si="132"/>
        <v>0</v>
      </c>
      <c r="Q375" s="14">
        <f t="shared" ca="1" si="133"/>
        <v>5.4742999899999996</v>
      </c>
      <c r="R375" s="20">
        <f t="shared" si="137"/>
        <v>0</v>
      </c>
      <c r="S375" s="14">
        <f t="shared" si="134"/>
        <v>0</v>
      </c>
      <c r="T375" s="4" t="str">
        <f t="shared" si="135"/>
        <v>J=</v>
      </c>
      <c r="U375" s="29">
        <f t="shared" si="136"/>
        <v>45106</v>
      </c>
      <c r="V375" s="3"/>
      <c r="W375" s="3"/>
      <c r="X375" s="107">
        <f>[2]Plan1!$A445</f>
        <v>49999</v>
      </c>
      <c r="Y375" s="108" t="str">
        <f>[2]Plan1!$C445</f>
        <v>Dia Nacional de Zumbi e da Consciência Negra</v>
      </c>
      <c r="Z375" s="95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9">
        <f t="shared" si="140"/>
        <v>45090</v>
      </c>
      <c r="B376" s="90">
        <f t="shared" ca="1" si="121"/>
        <v>1006.160694</v>
      </c>
      <c r="C376" s="14">
        <f t="shared" si="122"/>
        <v>1000</v>
      </c>
      <c r="D376" s="63">
        <f t="shared" si="138"/>
        <v>45084</v>
      </c>
      <c r="E376" s="61">
        <f ca="1">IF(D376&lt;$B$1,VLOOKUP(D376,[1]DI!$A$4:$B$15000,2,FALSE),0)</f>
        <v>0.13650000000000001</v>
      </c>
      <c r="F376" s="14">
        <f t="shared" ca="1" si="123"/>
        <v>1.00050788</v>
      </c>
      <c r="G376" s="92">
        <f t="shared" ca="1" si="124"/>
        <v>1.1891366295414101</v>
      </c>
      <c r="H376" s="92">
        <f t="shared" ca="1" si="125"/>
        <v>1.18371495825159</v>
      </c>
      <c r="I376" s="14">
        <f t="shared" ca="1" si="126"/>
        <v>1.00458022</v>
      </c>
      <c r="J376" s="13">
        <f t="shared" si="139"/>
        <v>4.4999999999999998E-2</v>
      </c>
      <c r="K376" s="29">
        <f t="shared" si="127"/>
        <v>45076</v>
      </c>
      <c r="L376" s="2">
        <f t="shared" si="128"/>
        <v>9</v>
      </c>
      <c r="M376" s="17">
        <f t="shared" si="129"/>
        <v>9</v>
      </c>
      <c r="N376" s="12">
        <f t="shared" si="130"/>
        <v>1.001573268</v>
      </c>
      <c r="O376" s="12">
        <f t="shared" ca="1" si="131"/>
        <v>1.0061606940000001</v>
      </c>
      <c r="P376" s="17">
        <f t="shared" si="132"/>
        <v>0</v>
      </c>
      <c r="Q376" s="14">
        <f t="shared" ca="1" si="133"/>
        <v>6.1606940000000003</v>
      </c>
      <c r="R376" s="20">
        <f t="shared" si="137"/>
        <v>0</v>
      </c>
      <c r="S376" s="14">
        <f t="shared" si="134"/>
        <v>0</v>
      </c>
      <c r="T376" s="4" t="str">
        <f t="shared" si="135"/>
        <v>J=</v>
      </c>
      <c r="U376" s="29">
        <f t="shared" si="136"/>
        <v>45106</v>
      </c>
      <c r="V376" s="3"/>
      <c r="W376" s="3"/>
      <c r="X376" s="107">
        <f>[2]Plan1!$A446</f>
        <v>50034</v>
      </c>
      <c r="Y376" s="108" t="str">
        <f>[2]Plan1!$C446</f>
        <v>Natal</v>
      </c>
      <c r="Z376" s="95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9">
        <f t="shared" si="140"/>
        <v>45091</v>
      </c>
      <c r="B377" s="90">
        <f t="shared" ca="1" si="121"/>
        <v>1006.847547</v>
      </c>
      <c r="C377" s="14">
        <f t="shared" si="122"/>
        <v>1000</v>
      </c>
      <c r="D377" s="63">
        <f t="shared" si="138"/>
        <v>45086</v>
      </c>
      <c r="E377" s="61">
        <f ca="1">IF(D377&lt;$B$1,VLOOKUP(D377,[1]DI!$A$4:$B$15000,2,FALSE),0)</f>
        <v>0.13650000000000001</v>
      </c>
      <c r="F377" s="14">
        <f t="shared" ca="1" si="123"/>
        <v>1.00050788</v>
      </c>
      <c r="G377" s="92">
        <f t="shared" ca="1" si="124"/>
        <v>1.1897405682528199</v>
      </c>
      <c r="H377" s="92">
        <f t="shared" ca="1" si="125"/>
        <v>1.18371495825159</v>
      </c>
      <c r="I377" s="14">
        <f t="shared" ca="1" si="126"/>
        <v>1.0050904199999999</v>
      </c>
      <c r="J377" s="13">
        <f t="shared" si="139"/>
        <v>4.4999999999999998E-2</v>
      </c>
      <c r="K377" s="29">
        <f t="shared" si="127"/>
        <v>45076</v>
      </c>
      <c r="L377" s="2">
        <f t="shared" si="128"/>
        <v>10</v>
      </c>
      <c r="M377" s="17">
        <f t="shared" si="129"/>
        <v>10</v>
      </c>
      <c r="N377" s="12">
        <f t="shared" si="130"/>
        <v>1.0017482280000001</v>
      </c>
      <c r="O377" s="12">
        <f t="shared" ca="1" si="131"/>
        <v>1.006847547</v>
      </c>
      <c r="P377" s="17">
        <f t="shared" si="132"/>
        <v>0</v>
      </c>
      <c r="Q377" s="14">
        <f t="shared" ca="1" si="133"/>
        <v>6.8475469999999996</v>
      </c>
      <c r="R377" s="20">
        <f t="shared" si="137"/>
        <v>0</v>
      </c>
      <c r="S377" s="14">
        <f t="shared" si="134"/>
        <v>0</v>
      </c>
      <c r="T377" s="4" t="str">
        <f t="shared" si="135"/>
        <v>J=</v>
      </c>
      <c r="U377" s="29">
        <f t="shared" si="136"/>
        <v>45106</v>
      </c>
      <c r="V377" s="21"/>
      <c r="W377" s="21"/>
      <c r="X377" s="107">
        <f>[2]Plan1!$A447</f>
        <v>50041</v>
      </c>
      <c r="Y377" s="108" t="str">
        <f>[2]Plan1!$C447</f>
        <v>Confraternização Universal</v>
      </c>
      <c r="Z377" s="95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9">
        <f t="shared" si="140"/>
        <v>45092</v>
      </c>
      <c r="B378" s="90">
        <f t="shared" ca="1" si="121"/>
        <v>1007.53488099</v>
      </c>
      <c r="C378" s="14">
        <f t="shared" si="122"/>
        <v>1000</v>
      </c>
      <c r="D378" s="63">
        <f t="shared" si="138"/>
        <v>45089</v>
      </c>
      <c r="E378" s="61">
        <f ca="1">IF(D378&lt;$B$1,VLOOKUP(D378,[1]DI!$A$4:$B$15000,2,FALSE),0)</f>
        <v>0.13650000000000001</v>
      </c>
      <c r="F378" s="14">
        <f t="shared" ca="1" si="123"/>
        <v>1.00050788</v>
      </c>
      <c r="G378" s="92">
        <f t="shared" ca="1" si="124"/>
        <v>1.19034481369262</v>
      </c>
      <c r="H378" s="92">
        <f t="shared" ca="1" si="125"/>
        <v>1.18371495825159</v>
      </c>
      <c r="I378" s="14">
        <f t="shared" ca="1" si="126"/>
        <v>1.00560089</v>
      </c>
      <c r="J378" s="13">
        <f t="shared" si="139"/>
        <v>4.4999999999999998E-2</v>
      </c>
      <c r="K378" s="29">
        <f t="shared" si="127"/>
        <v>45076</v>
      </c>
      <c r="L378" s="2">
        <f t="shared" si="128"/>
        <v>11</v>
      </c>
      <c r="M378" s="17">
        <f t="shared" si="129"/>
        <v>11</v>
      </c>
      <c r="N378" s="12">
        <f t="shared" si="130"/>
        <v>1.001923219</v>
      </c>
      <c r="O378" s="12">
        <f t="shared" ca="1" si="131"/>
        <v>1.007534881</v>
      </c>
      <c r="P378" s="17">
        <f t="shared" si="132"/>
        <v>0</v>
      </c>
      <c r="Q378" s="14">
        <f t="shared" ca="1" si="133"/>
        <v>7.5348809899999996</v>
      </c>
      <c r="R378" s="20">
        <f t="shared" si="137"/>
        <v>0</v>
      </c>
      <c r="S378" s="14">
        <f t="shared" si="134"/>
        <v>0</v>
      </c>
      <c r="T378" s="4" t="str">
        <f t="shared" si="135"/>
        <v>J=</v>
      </c>
      <c r="U378" s="29">
        <f t="shared" si="136"/>
        <v>45106</v>
      </c>
      <c r="V378" s="21"/>
      <c r="W378" s="21"/>
      <c r="X378" s="107">
        <f>[2]Plan1!$A448</f>
        <v>50087</v>
      </c>
      <c r="Y378" s="108" t="str">
        <f>[2]Plan1!$C448</f>
        <v>Carnaval</v>
      </c>
      <c r="Z378" s="95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9">
        <f t="shared" si="140"/>
        <v>45093</v>
      </c>
      <c r="B379" s="90">
        <f t="shared" ca="1" si="121"/>
        <v>1008.22267399</v>
      </c>
      <c r="C379" s="14">
        <f t="shared" si="122"/>
        <v>1000</v>
      </c>
      <c r="D379" s="63">
        <f t="shared" si="138"/>
        <v>45090</v>
      </c>
      <c r="E379" s="61">
        <f ca="1">IF(D379&lt;$B$1,VLOOKUP(D379,[1]DI!$A$4:$B$15000,2,FALSE),0)</f>
        <v>0.13650000000000001</v>
      </c>
      <c r="F379" s="14">
        <f t="shared" ca="1" si="123"/>
        <v>1.00050788</v>
      </c>
      <c r="G379" s="92">
        <f t="shared" ca="1" si="124"/>
        <v>1.1909493660166</v>
      </c>
      <c r="H379" s="92">
        <f t="shared" ca="1" si="125"/>
        <v>1.18371495825159</v>
      </c>
      <c r="I379" s="14">
        <f t="shared" ca="1" si="126"/>
        <v>1.00611161</v>
      </c>
      <c r="J379" s="13">
        <f t="shared" si="139"/>
        <v>4.4999999999999998E-2</v>
      </c>
      <c r="K379" s="29">
        <f t="shared" si="127"/>
        <v>45076</v>
      </c>
      <c r="L379" s="2">
        <f t="shared" si="128"/>
        <v>12</v>
      </c>
      <c r="M379" s="17">
        <f t="shared" si="129"/>
        <v>12</v>
      </c>
      <c r="N379" s="12">
        <f t="shared" si="130"/>
        <v>1.00209824</v>
      </c>
      <c r="O379" s="12">
        <f t="shared" ca="1" si="131"/>
        <v>1.008222674</v>
      </c>
      <c r="P379" s="17">
        <f t="shared" si="132"/>
        <v>0</v>
      </c>
      <c r="Q379" s="14">
        <f t="shared" ca="1" si="133"/>
        <v>8.2226739900000005</v>
      </c>
      <c r="R379" s="20">
        <f t="shared" si="137"/>
        <v>0</v>
      </c>
      <c r="S379" s="14">
        <f t="shared" si="134"/>
        <v>0</v>
      </c>
      <c r="T379" s="4" t="str">
        <f t="shared" si="135"/>
        <v>J=</v>
      </c>
      <c r="U379" s="29">
        <f t="shared" si="136"/>
        <v>45106</v>
      </c>
      <c r="V379" s="3"/>
      <c r="W379" s="3"/>
      <c r="X379" s="107">
        <f>[2]Plan1!$A449</f>
        <v>50088</v>
      </c>
      <c r="Y379" s="108" t="str">
        <f>[2]Plan1!$C449</f>
        <v>Carnaval</v>
      </c>
      <c r="Z379" s="95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9">
        <f t="shared" si="140"/>
        <v>45096</v>
      </c>
      <c r="B380" s="90">
        <f t="shared" ca="1" si="121"/>
        <v>1008.91094699</v>
      </c>
      <c r="C380" s="14">
        <f t="shared" si="122"/>
        <v>1000</v>
      </c>
      <c r="D380" s="63">
        <f t="shared" si="138"/>
        <v>45091</v>
      </c>
      <c r="E380" s="61">
        <f ca="1">IF(D380&lt;$B$1,VLOOKUP(D380,[1]DI!$A$4:$B$15000,2,FALSE),0)</f>
        <v>0.13650000000000001</v>
      </c>
      <c r="F380" s="14">
        <f t="shared" ca="1" si="123"/>
        <v>1.00050788</v>
      </c>
      <c r="G380" s="92">
        <f t="shared" ca="1" si="124"/>
        <v>1.19155422538061</v>
      </c>
      <c r="H380" s="92">
        <f t="shared" ca="1" si="125"/>
        <v>1.18371495825159</v>
      </c>
      <c r="I380" s="14">
        <f t="shared" ca="1" si="126"/>
        <v>1.0066226</v>
      </c>
      <c r="J380" s="13">
        <f t="shared" si="139"/>
        <v>4.4999999999999998E-2</v>
      </c>
      <c r="K380" s="29">
        <f t="shared" si="127"/>
        <v>45076</v>
      </c>
      <c r="L380" s="2">
        <f t="shared" si="128"/>
        <v>13</v>
      </c>
      <c r="M380" s="17">
        <f t="shared" si="129"/>
        <v>13</v>
      </c>
      <c r="N380" s="12">
        <f t="shared" si="130"/>
        <v>1.0022732919999999</v>
      </c>
      <c r="O380" s="12">
        <f t="shared" ca="1" si="131"/>
        <v>1.0089109469999999</v>
      </c>
      <c r="P380" s="17">
        <f t="shared" si="132"/>
        <v>0</v>
      </c>
      <c r="Q380" s="14">
        <f t="shared" ca="1" si="133"/>
        <v>8.9109469899999993</v>
      </c>
      <c r="R380" s="20">
        <f t="shared" si="137"/>
        <v>0</v>
      </c>
      <c r="S380" s="14">
        <f t="shared" si="134"/>
        <v>0</v>
      </c>
      <c r="T380" s="4" t="str">
        <f t="shared" si="135"/>
        <v>J=</v>
      </c>
      <c r="U380" s="29">
        <f t="shared" si="136"/>
        <v>45106</v>
      </c>
      <c r="V380" s="3"/>
      <c r="W380" s="3"/>
      <c r="X380" s="107">
        <f>[2]Plan1!$A450</f>
        <v>50133</v>
      </c>
      <c r="Y380" s="108" t="str">
        <f>[2]Plan1!$C450</f>
        <v>Paixão de Cristo</v>
      </c>
      <c r="Z380" s="95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9">
        <f t="shared" si="140"/>
        <v>45097</v>
      </c>
      <c r="B381" s="90">
        <f t="shared" ca="1" si="121"/>
        <v>1009.599681</v>
      </c>
      <c r="C381" s="14">
        <f t="shared" si="122"/>
        <v>1000</v>
      </c>
      <c r="D381" s="63">
        <f t="shared" si="138"/>
        <v>45092</v>
      </c>
      <c r="E381" s="61">
        <f ca="1">IF(D381&lt;$B$1,VLOOKUP(D381,[1]DI!$A$4:$B$15000,2,FALSE),0)</f>
        <v>0.13650000000000001</v>
      </c>
      <c r="F381" s="14">
        <f t="shared" ca="1" si="123"/>
        <v>1.00050788</v>
      </c>
      <c r="G381" s="92">
        <f t="shared" ca="1" si="124"/>
        <v>1.1921593919405999</v>
      </c>
      <c r="H381" s="92">
        <f t="shared" ca="1" si="125"/>
        <v>1.18371495825159</v>
      </c>
      <c r="I381" s="14">
        <f t="shared" ca="1" si="126"/>
        <v>1.0071338400000001</v>
      </c>
      <c r="J381" s="13">
        <f t="shared" si="139"/>
        <v>4.4999999999999998E-2</v>
      </c>
      <c r="K381" s="29">
        <f t="shared" si="127"/>
        <v>45076</v>
      </c>
      <c r="L381" s="2">
        <f t="shared" si="128"/>
        <v>14</v>
      </c>
      <c r="M381" s="17">
        <f t="shared" si="129"/>
        <v>14</v>
      </c>
      <c r="N381" s="12">
        <f t="shared" si="130"/>
        <v>1.0024483749999999</v>
      </c>
      <c r="O381" s="12">
        <f t="shared" ca="1" si="131"/>
        <v>1.0095996810000001</v>
      </c>
      <c r="P381" s="17">
        <f t="shared" si="132"/>
        <v>0</v>
      </c>
      <c r="Q381" s="14">
        <f t="shared" ca="1" si="133"/>
        <v>9.5996810000000004</v>
      </c>
      <c r="R381" s="20">
        <f t="shared" si="137"/>
        <v>0</v>
      </c>
      <c r="S381" s="14">
        <f t="shared" si="134"/>
        <v>0</v>
      </c>
      <c r="T381" s="4" t="str">
        <f t="shared" si="135"/>
        <v>J=</v>
      </c>
      <c r="U381" s="29">
        <f t="shared" si="136"/>
        <v>45106</v>
      </c>
      <c r="V381" s="3"/>
      <c r="W381" s="3"/>
      <c r="X381" s="107">
        <f>[2]Plan1!$A451</f>
        <v>50151</v>
      </c>
      <c r="Y381" s="108" t="str">
        <f>[2]Plan1!$C451</f>
        <v>Tiradentes</v>
      </c>
      <c r="Z381" s="95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9">
        <f t="shared" si="140"/>
        <v>45098</v>
      </c>
      <c r="B382" s="90">
        <f t="shared" ca="1" si="121"/>
        <v>1010.2888850000001</v>
      </c>
      <c r="C382" s="14">
        <f t="shared" si="122"/>
        <v>1000</v>
      </c>
      <c r="D382" s="63">
        <f t="shared" si="138"/>
        <v>45093</v>
      </c>
      <c r="E382" s="61">
        <f ca="1">IF(D382&lt;$B$1,VLOOKUP(D382,[1]DI!$A$4:$B$15000,2,FALSE),0)</f>
        <v>0.13650000000000001</v>
      </c>
      <c r="F382" s="14">
        <f t="shared" ca="1" si="123"/>
        <v>1.00050788</v>
      </c>
      <c r="G382" s="92">
        <f t="shared" ca="1" si="124"/>
        <v>1.19276486585258</v>
      </c>
      <c r="H382" s="92">
        <f t="shared" ca="1" si="125"/>
        <v>1.18371495825159</v>
      </c>
      <c r="I382" s="14">
        <f t="shared" ca="1" si="126"/>
        <v>1.0076453400000001</v>
      </c>
      <c r="J382" s="13">
        <f t="shared" si="139"/>
        <v>4.4999999999999998E-2</v>
      </c>
      <c r="K382" s="29">
        <f t="shared" si="127"/>
        <v>45076</v>
      </c>
      <c r="L382" s="2">
        <f t="shared" si="128"/>
        <v>15</v>
      </c>
      <c r="M382" s="17">
        <f t="shared" si="129"/>
        <v>15</v>
      </c>
      <c r="N382" s="12">
        <f t="shared" si="130"/>
        <v>1.002623488</v>
      </c>
      <c r="O382" s="12">
        <f t="shared" ca="1" si="131"/>
        <v>1.010288885</v>
      </c>
      <c r="P382" s="17">
        <f t="shared" si="132"/>
        <v>0</v>
      </c>
      <c r="Q382" s="14">
        <f t="shared" ca="1" si="133"/>
        <v>10.288885000000001</v>
      </c>
      <c r="R382" s="20">
        <f t="shared" si="137"/>
        <v>0</v>
      </c>
      <c r="S382" s="14">
        <f t="shared" si="134"/>
        <v>0</v>
      </c>
      <c r="T382" s="4" t="str">
        <f t="shared" si="135"/>
        <v>J=</v>
      </c>
      <c r="U382" s="29">
        <f t="shared" si="136"/>
        <v>45106</v>
      </c>
      <c r="V382" s="3"/>
      <c r="W382" s="3"/>
      <c r="X382" s="107">
        <f>[2]Plan1!$A452</f>
        <v>50161</v>
      </c>
      <c r="Y382" s="108" t="str">
        <f>[2]Plan1!$C452</f>
        <v>Dia do Trabalho</v>
      </c>
      <c r="Z382" s="95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9">
        <f t="shared" si="140"/>
        <v>45099</v>
      </c>
      <c r="B383" s="90">
        <f t="shared" ca="1" si="121"/>
        <v>1010.978571</v>
      </c>
      <c r="C383" s="14">
        <f t="shared" si="122"/>
        <v>1000</v>
      </c>
      <c r="D383" s="63">
        <f t="shared" si="138"/>
        <v>45096</v>
      </c>
      <c r="E383" s="61">
        <f ca="1">IF(D383&lt;$B$1,VLOOKUP(D383,[1]DI!$A$4:$B$15000,2,FALSE),0)</f>
        <v>0.13650000000000001</v>
      </c>
      <c r="F383" s="14">
        <f t="shared" ca="1" si="123"/>
        <v>1.00050788</v>
      </c>
      <c r="G383" s="92">
        <f t="shared" ca="1" si="124"/>
        <v>1.19337064727265</v>
      </c>
      <c r="H383" s="92">
        <f t="shared" ca="1" si="125"/>
        <v>1.18371495825159</v>
      </c>
      <c r="I383" s="14">
        <f t="shared" ca="1" si="126"/>
        <v>1.00815711</v>
      </c>
      <c r="J383" s="13">
        <f t="shared" si="139"/>
        <v>4.4999999999999998E-2</v>
      </c>
      <c r="K383" s="29">
        <f t="shared" si="127"/>
        <v>45076</v>
      </c>
      <c r="L383" s="2">
        <f t="shared" si="128"/>
        <v>16</v>
      </c>
      <c r="M383" s="17">
        <f t="shared" si="129"/>
        <v>16</v>
      </c>
      <c r="N383" s="12">
        <f t="shared" si="130"/>
        <v>1.002798632</v>
      </c>
      <c r="O383" s="12">
        <f t="shared" ca="1" si="131"/>
        <v>1.0109785710000001</v>
      </c>
      <c r="P383" s="17">
        <f t="shared" si="132"/>
        <v>0</v>
      </c>
      <c r="Q383" s="14">
        <f t="shared" ca="1" si="133"/>
        <v>10.978571000000001</v>
      </c>
      <c r="R383" s="20">
        <f t="shared" si="137"/>
        <v>0</v>
      </c>
      <c r="S383" s="14">
        <f t="shared" si="134"/>
        <v>0</v>
      </c>
      <c r="T383" s="4" t="str">
        <f t="shared" si="135"/>
        <v>J=</v>
      </c>
      <c r="U383" s="29">
        <f t="shared" si="136"/>
        <v>45106</v>
      </c>
      <c r="V383" s="3"/>
      <c r="W383" s="3"/>
      <c r="X383" s="107">
        <f>[2]Plan1!$A453</f>
        <v>50195</v>
      </c>
      <c r="Y383" s="108" t="str">
        <f>[2]Plan1!$C453</f>
        <v>Corpus Christi</v>
      </c>
      <c r="Z383" s="95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9">
        <f t="shared" si="140"/>
        <v>45100</v>
      </c>
      <c r="B384" s="90">
        <f t="shared" ca="1" si="121"/>
        <v>1011.668716</v>
      </c>
      <c r="C384" s="14">
        <f t="shared" si="122"/>
        <v>1000</v>
      </c>
      <c r="D384" s="63">
        <f t="shared" si="138"/>
        <v>45097</v>
      </c>
      <c r="E384" s="61">
        <f ca="1">IF(D384&lt;$B$1,VLOOKUP(D384,[1]DI!$A$4:$B$15000,2,FALSE),0)</f>
        <v>0.13650000000000001</v>
      </c>
      <c r="F384" s="14">
        <f t="shared" ca="1" si="123"/>
        <v>1.00050788</v>
      </c>
      <c r="G384" s="92">
        <f t="shared" ca="1" si="124"/>
        <v>1.19397673635699</v>
      </c>
      <c r="H384" s="92">
        <f t="shared" ca="1" si="125"/>
        <v>1.18371495825159</v>
      </c>
      <c r="I384" s="14">
        <f t="shared" ca="1" si="126"/>
        <v>1.0086691299999999</v>
      </c>
      <c r="J384" s="13">
        <f t="shared" si="139"/>
        <v>4.4999999999999998E-2</v>
      </c>
      <c r="K384" s="29">
        <f t="shared" si="127"/>
        <v>45076</v>
      </c>
      <c r="L384" s="2">
        <f t="shared" si="128"/>
        <v>17</v>
      </c>
      <c r="M384" s="17">
        <f t="shared" si="129"/>
        <v>17</v>
      </c>
      <c r="N384" s="12">
        <f t="shared" si="130"/>
        <v>1.002973806</v>
      </c>
      <c r="O384" s="12">
        <f t="shared" ca="1" si="131"/>
        <v>1.011668716</v>
      </c>
      <c r="P384" s="17">
        <f t="shared" si="132"/>
        <v>0</v>
      </c>
      <c r="Q384" s="14">
        <f t="shared" ca="1" si="133"/>
        <v>11.668716</v>
      </c>
      <c r="R384" s="20">
        <f t="shared" si="137"/>
        <v>0</v>
      </c>
      <c r="S384" s="14">
        <f t="shared" si="134"/>
        <v>0</v>
      </c>
      <c r="T384" s="4" t="str">
        <f t="shared" si="135"/>
        <v>J=</v>
      </c>
      <c r="U384" s="29">
        <f t="shared" si="136"/>
        <v>45106</v>
      </c>
      <c r="V384" s="3"/>
      <c r="W384" s="3"/>
      <c r="X384" s="107">
        <f>[2]Plan1!$A454</f>
        <v>50290</v>
      </c>
      <c r="Y384" s="108" t="str">
        <f>[2]Plan1!$C454</f>
        <v>Independência do Brasil</v>
      </c>
      <c r="Z384" s="95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9">
        <f t="shared" si="140"/>
        <v>45103</v>
      </c>
      <c r="B385" s="90">
        <f t="shared" ca="1" si="121"/>
        <v>1012.359333</v>
      </c>
      <c r="C385" s="14">
        <f t="shared" si="122"/>
        <v>1000</v>
      </c>
      <c r="D385" s="63">
        <f t="shared" si="138"/>
        <v>45098</v>
      </c>
      <c r="E385" s="61">
        <f ca="1">IF(D385&lt;$B$1,VLOOKUP(D385,[1]DI!$A$4:$B$15000,2,FALSE),0)</f>
        <v>0.13650000000000001</v>
      </c>
      <c r="F385" s="14">
        <f t="shared" ca="1" si="123"/>
        <v>1.00050788</v>
      </c>
      <c r="G385" s="92">
        <f t="shared" ca="1" si="124"/>
        <v>1.1945831332618499</v>
      </c>
      <c r="H385" s="92">
        <f t="shared" ca="1" si="125"/>
        <v>1.18371495825159</v>
      </c>
      <c r="I385" s="14">
        <f t="shared" ca="1" si="126"/>
        <v>1.0091814100000001</v>
      </c>
      <c r="J385" s="13">
        <f t="shared" si="139"/>
        <v>4.4999999999999998E-2</v>
      </c>
      <c r="K385" s="29">
        <f t="shared" si="127"/>
        <v>45076</v>
      </c>
      <c r="L385" s="2">
        <f t="shared" si="128"/>
        <v>18</v>
      </c>
      <c r="M385" s="17">
        <f t="shared" si="129"/>
        <v>18</v>
      </c>
      <c r="N385" s="12">
        <f t="shared" si="130"/>
        <v>1.0031490110000001</v>
      </c>
      <c r="O385" s="12">
        <f t="shared" ca="1" si="131"/>
        <v>1.012359333</v>
      </c>
      <c r="P385" s="17">
        <f t="shared" si="132"/>
        <v>0</v>
      </c>
      <c r="Q385" s="14">
        <f t="shared" ca="1" si="133"/>
        <v>12.359332999999999</v>
      </c>
      <c r="R385" s="20">
        <f t="shared" si="137"/>
        <v>0</v>
      </c>
      <c r="S385" s="14">
        <f t="shared" si="134"/>
        <v>0</v>
      </c>
      <c r="T385" s="4" t="str">
        <f t="shared" si="135"/>
        <v>J=</v>
      </c>
      <c r="U385" s="29">
        <f t="shared" si="136"/>
        <v>45106</v>
      </c>
      <c r="V385" s="3"/>
      <c r="W385" s="3"/>
      <c r="X385" s="107">
        <f>[2]Plan1!$A455</f>
        <v>50325</v>
      </c>
      <c r="Y385" s="108" t="str">
        <f>[2]Plan1!$C455</f>
        <v>Nossa Sr.a Aparecida - Padroeira do Brasil</v>
      </c>
      <c r="Z385" s="95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9">
        <f t="shared" si="140"/>
        <v>45104</v>
      </c>
      <c r="B386" s="90">
        <f t="shared" ca="1" si="121"/>
        <v>1013.050432</v>
      </c>
      <c r="C386" s="14">
        <f t="shared" si="122"/>
        <v>1000</v>
      </c>
      <c r="D386" s="63">
        <f t="shared" si="138"/>
        <v>45099</v>
      </c>
      <c r="E386" s="61">
        <f ca="1">IF(D386&lt;$B$1,VLOOKUP(D386,[1]DI!$A$4:$B$15000,2,FALSE),0)</f>
        <v>0.13650000000000001</v>
      </c>
      <c r="F386" s="14">
        <f t="shared" ca="1" si="123"/>
        <v>1.00050788</v>
      </c>
      <c r="G386" s="92">
        <f t="shared" ca="1" si="124"/>
        <v>1.1951898381435699</v>
      </c>
      <c r="H386" s="92">
        <f t="shared" ca="1" si="125"/>
        <v>1.18371495825159</v>
      </c>
      <c r="I386" s="14">
        <f t="shared" ca="1" si="126"/>
        <v>1.0096939599999999</v>
      </c>
      <c r="J386" s="13">
        <f t="shared" si="139"/>
        <v>4.4999999999999998E-2</v>
      </c>
      <c r="K386" s="29">
        <f t="shared" si="127"/>
        <v>45076</v>
      </c>
      <c r="L386" s="2">
        <f t="shared" si="128"/>
        <v>19</v>
      </c>
      <c r="M386" s="17">
        <f t="shared" si="129"/>
        <v>19</v>
      </c>
      <c r="N386" s="12">
        <f t="shared" si="130"/>
        <v>1.0033242469999999</v>
      </c>
      <c r="O386" s="12">
        <f t="shared" ca="1" si="131"/>
        <v>1.013050432</v>
      </c>
      <c r="P386" s="17">
        <f t="shared" si="132"/>
        <v>0</v>
      </c>
      <c r="Q386" s="14">
        <f t="shared" ca="1" si="133"/>
        <v>13.050432000000001</v>
      </c>
      <c r="R386" s="20">
        <f t="shared" si="137"/>
        <v>0</v>
      </c>
      <c r="S386" s="14">
        <f t="shared" si="134"/>
        <v>0</v>
      </c>
      <c r="T386" s="4" t="str">
        <f t="shared" si="135"/>
        <v>J=</v>
      </c>
      <c r="U386" s="29">
        <f t="shared" si="136"/>
        <v>45106</v>
      </c>
      <c r="V386" s="3"/>
      <c r="W386" s="3"/>
      <c r="X386" s="107">
        <f>[2]Plan1!$A456</f>
        <v>50346</v>
      </c>
      <c r="Y386" s="108" t="str">
        <f>[2]Plan1!$C456</f>
        <v>Finados</v>
      </c>
      <c r="Z386" s="95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9">
        <f t="shared" si="140"/>
        <v>45105</v>
      </c>
      <c r="B387" s="90">
        <f t="shared" ca="1" si="121"/>
        <v>1013.74199199</v>
      </c>
      <c r="C387" s="14">
        <f t="shared" si="122"/>
        <v>1000</v>
      </c>
      <c r="D387" s="63">
        <f t="shared" si="138"/>
        <v>45100</v>
      </c>
      <c r="E387" s="61">
        <f ca="1">IF(D387&lt;$B$1,VLOOKUP(D387,[1]DI!$A$4:$B$15000,2,FALSE),0)</f>
        <v>0.13650000000000001</v>
      </c>
      <c r="F387" s="14">
        <f t="shared" ca="1" si="123"/>
        <v>1.00050788</v>
      </c>
      <c r="G387" s="92">
        <f t="shared" ca="1" si="124"/>
        <v>1.1957968511585699</v>
      </c>
      <c r="H387" s="92">
        <f t="shared" ca="1" si="125"/>
        <v>1.18371495825159</v>
      </c>
      <c r="I387" s="14">
        <f t="shared" ca="1" si="126"/>
        <v>1.01020676</v>
      </c>
      <c r="J387" s="13">
        <f t="shared" si="139"/>
        <v>4.4999999999999998E-2</v>
      </c>
      <c r="K387" s="29">
        <f t="shared" si="127"/>
        <v>45076</v>
      </c>
      <c r="L387" s="2">
        <f t="shared" si="128"/>
        <v>20</v>
      </c>
      <c r="M387" s="17">
        <f t="shared" si="129"/>
        <v>20</v>
      </c>
      <c r="N387" s="12">
        <f t="shared" si="130"/>
        <v>1.003499513</v>
      </c>
      <c r="O387" s="12">
        <f t="shared" ca="1" si="131"/>
        <v>1.0137419919999999</v>
      </c>
      <c r="P387" s="17">
        <f t="shared" si="132"/>
        <v>0</v>
      </c>
      <c r="Q387" s="14">
        <f t="shared" ca="1" si="133"/>
        <v>13.741991990000001</v>
      </c>
      <c r="R387" s="20">
        <f t="shared" si="137"/>
        <v>0</v>
      </c>
      <c r="S387" s="14">
        <f t="shared" si="134"/>
        <v>0</v>
      </c>
      <c r="T387" s="4" t="str">
        <f t="shared" si="135"/>
        <v>J=</v>
      </c>
      <c r="U387" s="29">
        <f t="shared" si="136"/>
        <v>45106</v>
      </c>
      <c r="V387" s="3"/>
      <c r="W387" s="3"/>
      <c r="X387" s="107">
        <f>[2]Plan1!$A457</f>
        <v>50359</v>
      </c>
      <c r="Y387" s="108" t="str">
        <f>[2]Plan1!$C457</f>
        <v>Proclamação da República</v>
      </c>
      <c r="Z387" s="95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9">
        <f t="shared" si="140"/>
        <v>45106</v>
      </c>
      <c r="B388" s="90">
        <f t="shared" ca="1" si="121"/>
        <v>1014.434022</v>
      </c>
      <c r="C388" s="14">
        <f t="shared" si="122"/>
        <v>1000</v>
      </c>
      <c r="D388" s="63">
        <f t="shared" si="138"/>
        <v>45103</v>
      </c>
      <c r="E388" s="61">
        <f ca="1">IF(D388&lt;$B$1,VLOOKUP(D388,[1]DI!$A$4:$B$15000,2,FALSE),0)</f>
        <v>0.13650000000000001</v>
      </c>
      <c r="F388" s="14">
        <f t="shared" ca="1" si="123"/>
        <v>1.00050788</v>
      </c>
      <c r="G388" s="92">
        <f t="shared" ca="1" si="124"/>
        <v>1.1964041724633401</v>
      </c>
      <c r="H388" s="92">
        <f t="shared" ca="1" si="125"/>
        <v>1.18371495825159</v>
      </c>
      <c r="I388" s="14">
        <f t="shared" ca="1" si="126"/>
        <v>1.01071982</v>
      </c>
      <c r="J388" s="13">
        <f t="shared" si="139"/>
        <v>4.4999999999999998E-2</v>
      </c>
      <c r="K388" s="29">
        <f t="shared" si="127"/>
        <v>45076</v>
      </c>
      <c r="L388" s="2">
        <f t="shared" si="128"/>
        <v>21</v>
      </c>
      <c r="M388" s="17">
        <f t="shared" si="129"/>
        <v>21</v>
      </c>
      <c r="N388" s="12">
        <f t="shared" si="130"/>
        <v>1.0036748090000001</v>
      </c>
      <c r="O388" s="12">
        <f t="shared" ca="1" si="131"/>
        <v>1.0144340220000001</v>
      </c>
      <c r="P388" s="17">
        <f t="shared" si="132"/>
        <v>18</v>
      </c>
      <c r="Q388" s="14">
        <f t="shared" ca="1" si="133"/>
        <v>14.434022000000001</v>
      </c>
      <c r="R388" s="20">
        <f>S388/C388</f>
        <v>0.33333299999000005</v>
      </c>
      <c r="S388" s="14">
        <v>333.33299999000002</v>
      </c>
      <c r="T388" s="4" t="str">
        <f t="shared" si="135"/>
        <v>J=</v>
      </c>
      <c r="U388" s="29">
        <f t="shared" si="136"/>
        <v>45106</v>
      </c>
      <c r="V388" s="3"/>
      <c r="W388" s="3"/>
      <c r="X388" s="107">
        <f>[2]Plan1!$A458</f>
        <v>50364</v>
      </c>
      <c r="Y388" s="108" t="str">
        <f>[2]Plan1!$C458</f>
        <v>Dia Nacional de Zumbi e da Consciência Negra</v>
      </c>
      <c r="Z388" s="95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9">
        <f t="shared" si="140"/>
        <v>45107</v>
      </c>
      <c r="B389" s="90">
        <f t="shared" ca="1" si="121"/>
        <v>667.12210290000007</v>
      </c>
      <c r="C389" s="14">
        <f t="shared" si="122"/>
        <v>666.66700001000004</v>
      </c>
      <c r="D389" s="63">
        <f t="shared" si="138"/>
        <v>45104</v>
      </c>
      <c r="E389" s="61">
        <f ca="1">IF(D389&lt;$B$1,VLOOKUP(D389,[1]DI!$A$4:$B$15000,2,FALSE),0)</f>
        <v>0.13650000000000001</v>
      </c>
      <c r="F389" s="14">
        <f t="shared" ca="1" si="123"/>
        <v>1.00050788</v>
      </c>
      <c r="G389" s="92">
        <f t="shared" ca="1" si="124"/>
        <v>1.19701180221445</v>
      </c>
      <c r="H389" s="92">
        <f t="shared" ca="1" si="125"/>
        <v>1.1964041724633401</v>
      </c>
      <c r="I389" s="14">
        <f t="shared" ca="1" si="126"/>
        <v>1.00050788</v>
      </c>
      <c r="J389" s="13">
        <f t="shared" si="139"/>
        <v>4.4999999999999998E-2</v>
      </c>
      <c r="K389" s="29">
        <f t="shared" si="127"/>
        <v>45106</v>
      </c>
      <c r="L389" s="2">
        <f t="shared" si="128"/>
        <v>1</v>
      </c>
      <c r="M389" s="17">
        <f t="shared" si="129"/>
        <v>1</v>
      </c>
      <c r="N389" s="12">
        <f t="shared" si="130"/>
        <v>1.000174685</v>
      </c>
      <c r="O389" s="12">
        <f t="shared" ca="1" si="131"/>
        <v>1.000682654</v>
      </c>
      <c r="P389" s="17">
        <f t="shared" si="132"/>
        <v>0</v>
      </c>
      <c r="Q389" s="14">
        <f t="shared" ca="1" si="133"/>
        <v>0.45510288999999998</v>
      </c>
      <c r="R389" s="20">
        <f t="shared" si="137"/>
        <v>0</v>
      </c>
      <c r="S389" s="14">
        <f t="shared" si="134"/>
        <v>0</v>
      </c>
      <c r="T389" s="4" t="str">
        <f t="shared" si="135"/>
        <v>J=</v>
      </c>
      <c r="U389" s="29">
        <f t="shared" si="136"/>
        <v>45135</v>
      </c>
      <c r="V389" s="3"/>
      <c r="W389" s="3"/>
      <c r="X389" s="107">
        <f>[2]Plan1!$A459</f>
        <v>50399</v>
      </c>
      <c r="Y389" s="108" t="str">
        <f>[2]Plan1!$C459</f>
        <v>Natal</v>
      </c>
      <c r="Z389" s="95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9">
        <f t="shared" si="140"/>
        <v>45110</v>
      </c>
      <c r="B390" s="90">
        <f t="shared" ref="B390:B438" ca="1" si="141">IF(A390&lt;=TODAY(),C390+Q390,IF(AND(A390&gt;TODAY(),A390&lt;=$B$1),IF(VLOOKUP(TODAY(),$A$10:$E$5000,4,FALSE)=0,"n.d",C390+Q390),"n.d"))</f>
        <v>667.57751779</v>
      </c>
      <c r="C390" s="14">
        <f t="shared" ref="C390:C439" si="142">(C389-S389)</f>
        <v>666.66700001000004</v>
      </c>
      <c r="D390" s="63">
        <f t="shared" si="138"/>
        <v>45105</v>
      </c>
      <c r="E390" s="61">
        <f ca="1">IF(D390&lt;$B$1,VLOOKUP(D390,[1]DI!$A$4:$B$15000,2,FALSE),0)</f>
        <v>0.13650000000000001</v>
      </c>
      <c r="F390" s="14">
        <f t="shared" ref="F390:F438" ca="1" si="143">ROUND(1+ROUND(((1+E390)^(1/252))-1,8),16)</f>
        <v>1.00050788</v>
      </c>
      <c r="G390" s="92">
        <f t="shared" ref="G390:G438" ca="1" si="144">ROUND(F389*G389,16)</f>
        <v>1.19761974056856</v>
      </c>
      <c r="H390" s="92">
        <f t="shared" ref="H390:H438" ca="1" si="145">IF(P389&gt;0,G389,H389)</f>
        <v>1.1964041724633401</v>
      </c>
      <c r="I390" s="14">
        <f t="shared" ref="I390:I438" ca="1" si="146">ROUND(G390/H390,8)</f>
        <v>1.00101602</v>
      </c>
      <c r="J390" s="13">
        <f t="shared" si="139"/>
        <v>4.4999999999999998E-2</v>
      </c>
      <c r="K390" s="29">
        <f t="shared" ref="K390:K438" si="147">IF(P389&gt;0,VLOOKUP(P389,X$12:AH$150,2),K389)</f>
        <v>45106</v>
      </c>
      <c r="L390" s="2">
        <f t="shared" ref="L390:L438" si="148">IF(A390&gt;K390,IF(NETWORKDAYS(K390,A390,$X$160:$X$544)-1=0,1,NETWORKDAYS(K390,A390,$X$160:$X$544)-1),0)</f>
        <v>2</v>
      </c>
      <c r="M390" s="17">
        <f t="shared" ref="M390:M438" si="149">IF(AND(L390=1,L389=1),1,IF(L390&gt;0,IF(L390=L389,L390+1,L390),0))</f>
        <v>2</v>
      </c>
      <c r="N390" s="12">
        <f t="shared" ref="N390:N438" si="150">ROUND((J390+1)^(M390/252),9)</f>
        <v>1.000349401</v>
      </c>
      <c r="O390" s="12">
        <f t="shared" ref="O390:O438" ca="1" si="151">ROUND(I390*N390,9)</f>
        <v>1.0013657760000001</v>
      </c>
      <c r="P390" s="17">
        <f t="shared" ref="P390:P438" si="152">IF(VLOOKUP(A390,Y$12:AF$150,8)=VLOOKUP(A389,Y$12:AF$150,8),0,VLOOKUP(A390,Y$12:AF$150,8))</f>
        <v>0</v>
      </c>
      <c r="Q390" s="14">
        <f t="shared" ref="Q390:Q438" ca="1" si="153">TRUNC(((O390-1)*C390),8)</f>
        <v>0.91051778000000005</v>
      </c>
      <c r="R390" s="20">
        <f t="shared" si="137"/>
        <v>0</v>
      </c>
      <c r="S390" s="14">
        <f t="shared" ref="S390:S438" si="154">IF(R390&gt;0,TRUNC(R390*C390,8),0)</f>
        <v>0</v>
      </c>
      <c r="T390" s="4" t="str">
        <f t="shared" ref="T390:T438" si="155">IF(P389&gt;0,VLOOKUP(P389,X$12:AH$150,10),T389)</f>
        <v>J=</v>
      </c>
      <c r="U390" s="29">
        <f t="shared" ref="U390:U438" si="156">IF(P389&gt;0,VLOOKUP(P389,X$12:AH$150,11),U389)</f>
        <v>45135</v>
      </c>
      <c r="V390" s="3"/>
      <c r="W390" s="3"/>
      <c r="X390" s="107">
        <f>[2]Plan1!$A460</f>
        <v>50406</v>
      </c>
      <c r="Y390" s="108" t="str">
        <f>[2]Plan1!$C460</f>
        <v>Confraternização Universal</v>
      </c>
      <c r="Z390" s="95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9">
        <f t="shared" si="140"/>
        <v>45111</v>
      </c>
      <c r="B391" s="90">
        <f t="shared" ca="1" si="141"/>
        <v>668.03323869000008</v>
      </c>
      <c r="C391" s="14">
        <f t="shared" si="142"/>
        <v>666.66700001000004</v>
      </c>
      <c r="D391" s="63">
        <f t="shared" si="138"/>
        <v>45106</v>
      </c>
      <c r="E391" s="61">
        <f ca="1">IF(D391&lt;$B$1,VLOOKUP(D391,[1]DI!$A$4:$B$15000,2,FALSE),0)</f>
        <v>0.13650000000000001</v>
      </c>
      <c r="F391" s="14">
        <f t="shared" ca="1" si="143"/>
        <v>1.00050788</v>
      </c>
      <c r="G391" s="92">
        <f t="shared" ca="1" si="144"/>
        <v>1.1982279876824</v>
      </c>
      <c r="H391" s="92">
        <f t="shared" ca="1" si="145"/>
        <v>1.1964041724633401</v>
      </c>
      <c r="I391" s="14">
        <f t="shared" ca="1" si="146"/>
        <v>1.00152441</v>
      </c>
      <c r="J391" s="13">
        <f t="shared" si="139"/>
        <v>4.4999999999999998E-2</v>
      </c>
      <c r="K391" s="29">
        <f t="shared" si="147"/>
        <v>45106</v>
      </c>
      <c r="L391" s="2">
        <f t="shared" si="148"/>
        <v>3</v>
      </c>
      <c r="M391" s="17">
        <f t="shared" si="149"/>
        <v>3</v>
      </c>
      <c r="N391" s="12">
        <f t="shared" si="150"/>
        <v>1.000524148</v>
      </c>
      <c r="O391" s="12">
        <f t="shared" ca="1" si="151"/>
        <v>1.002049357</v>
      </c>
      <c r="P391" s="17">
        <f t="shared" si="152"/>
        <v>0</v>
      </c>
      <c r="Q391" s="14">
        <f t="shared" ca="1" si="153"/>
        <v>1.3662386799999999</v>
      </c>
      <c r="R391" s="20">
        <f t="shared" si="137"/>
        <v>0</v>
      </c>
      <c r="S391" s="14">
        <f t="shared" si="154"/>
        <v>0</v>
      </c>
      <c r="T391" s="4" t="str">
        <f t="shared" si="155"/>
        <v>J=</v>
      </c>
      <c r="U391" s="29">
        <f t="shared" si="156"/>
        <v>45135</v>
      </c>
      <c r="V391" s="3"/>
      <c r="W391" s="3"/>
      <c r="X391" s="107">
        <f>[2]Plan1!$A461</f>
        <v>50472</v>
      </c>
      <c r="Y391" s="108" t="str">
        <f>[2]Plan1!$C461</f>
        <v>Carnaval</v>
      </c>
      <c r="Z391" s="95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9">
        <f t="shared" si="140"/>
        <v>45112</v>
      </c>
      <c r="B392" s="90">
        <f t="shared" ca="1" si="141"/>
        <v>668.48927824999998</v>
      </c>
      <c r="C392" s="14">
        <f t="shared" si="142"/>
        <v>666.66700001000004</v>
      </c>
      <c r="D392" s="63">
        <f t="shared" si="138"/>
        <v>45107</v>
      </c>
      <c r="E392" s="61">
        <f ca="1">IF(D392&lt;$B$1,VLOOKUP(D392,[1]DI!$A$4:$B$15000,2,FALSE),0)</f>
        <v>0.13650000000000001</v>
      </c>
      <c r="F392" s="14">
        <f t="shared" ca="1" si="143"/>
        <v>1.00050788</v>
      </c>
      <c r="G392" s="92">
        <f t="shared" ca="1" si="144"/>
        <v>1.1988365437127799</v>
      </c>
      <c r="H392" s="92">
        <f t="shared" ca="1" si="145"/>
        <v>1.1964041724633401</v>
      </c>
      <c r="I392" s="14">
        <f t="shared" ca="1" si="146"/>
        <v>1.00203307</v>
      </c>
      <c r="J392" s="13">
        <f t="shared" si="139"/>
        <v>4.4999999999999998E-2</v>
      </c>
      <c r="K392" s="29">
        <f t="shared" si="147"/>
        <v>45106</v>
      </c>
      <c r="L392" s="2">
        <f t="shared" si="148"/>
        <v>4</v>
      </c>
      <c r="M392" s="17">
        <f t="shared" si="149"/>
        <v>4</v>
      </c>
      <c r="N392" s="12">
        <f t="shared" si="150"/>
        <v>1.000698925</v>
      </c>
      <c r="O392" s="12">
        <f t="shared" ca="1" si="151"/>
        <v>1.0027334160000001</v>
      </c>
      <c r="P392" s="17">
        <f t="shared" si="152"/>
        <v>0</v>
      </c>
      <c r="Q392" s="14">
        <f t="shared" ca="1" si="153"/>
        <v>1.8222782399999999</v>
      </c>
      <c r="R392" s="20">
        <f t="shared" si="137"/>
        <v>0</v>
      </c>
      <c r="S392" s="14">
        <f t="shared" si="154"/>
        <v>0</v>
      </c>
      <c r="T392" s="4" t="str">
        <f t="shared" si="155"/>
        <v>J=</v>
      </c>
      <c r="U392" s="29">
        <f t="shared" si="156"/>
        <v>45135</v>
      </c>
      <c r="V392" s="3"/>
      <c r="W392" s="3"/>
      <c r="X392" s="107">
        <f>[2]Plan1!$A462</f>
        <v>50473</v>
      </c>
      <c r="Y392" s="108" t="str">
        <f>[2]Plan1!$C462</f>
        <v>Carnaval</v>
      </c>
      <c r="Z392" s="95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9">
        <f t="shared" si="140"/>
        <v>45113</v>
      </c>
      <c r="B393" s="90">
        <f t="shared" ca="1" si="141"/>
        <v>668.94562314000007</v>
      </c>
      <c r="C393" s="14">
        <f t="shared" si="142"/>
        <v>666.66700001000004</v>
      </c>
      <c r="D393" s="63">
        <f t="shared" si="138"/>
        <v>45110</v>
      </c>
      <c r="E393" s="61">
        <f ca="1">IF(D393&lt;$B$1,VLOOKUP(D393,[1]DI!$A$4:$B$15000,2,FALSE),0)</f>
        <v>0.13650000000000001</v>
      </c>
      <c r="F393" s="14">
        <f t="shared" ca="1" si="143"/>
        <v>1.00050788</v>
      </c>
      <c r="G393" s="92">
        <f t="shared" ca="1" si="144"/>
        <v>1.1994454088166</v>
      </c>
      <c r="H393" s="92">
        <f t="shared" ca="1" si="145"/>
        <v>1.1964041724633401</v>
      </c>
      <c r="I393" s="14">
        <f t="shared" ca="1" si="146"/>
        <v>1.0025419799999999</v>
      </c>
      <c r="J393" s="13">
        <f t="shared" si="139"/>
        <v>4.4999999999999998E-2</v>
      </c>
      <c r="K393" s="29">
        <f t="shared" si="147"/>
        <v>45106</v>
      </c>
      <c r="L393" s="2">
        <f t="shared" si="148"/>
        <v>5</v>
      </c>
      <c r="M393" s="17">
        <f t="shared" si="149"/>
        <v>5</v>
      </c>
      <c r="N393" s="12">
        <f t="shared" si="150"/>
        <v>1.0008737320000001</v>
      </c>
      <c r="O393" s="12">
        <f t="shared" ca="1" si="151"/>
        <v>1.0034179329999999</v>
      </c>
      <c r="P393" s="17">
        <f t="shared" si="152"/>
        <v>0</v>
      </c>
      <c r="Q393" s="14">
        <f t="shared" ca="1" si="153"/>
        <v>2.2786231300000002</v>
      </c>
      <c r="R393" s="20">
        <f t="shared" si="137"/>
        <v>0</v>
      </c>
      <c r="S393" s="14">
        <f t="shared" si="154"/>
        <v>0</v>
      </c>
      <c r="T393" s="4" t="str">
        <f t="shared" si="155"/>
        <v>J=</v>
      </c>
      <c r="U393" s="29">
        <f t="shared" si="156"/>
        <v>45135</v>
      </c>
      <c r="V393" s="3"/>
      <c r="W393" s="3"/>
      <c r="X393" s="107">
        <f>[2]Plan1!$A463</f>
        <v>50516</v>
      </c>
      <c r="Y393" s="108" t="str">
        <f>[2]Plan1!$C463</f>
        <v>Tiradentes</v>
      </c>
      <c r="Z393" s="95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9">
        <f t="shared" si="140"/>
        <v>45114</v>
      </c>
      <c r="B394" s="90">
        <f t="shared" ca="1" si="141"/>
        <v>669.40228071000001</v>
      </c>
      <c r="C394" s="14">
        <f t="shared" si="142"/>
        <v>666.66700001000004</v>
      </c>
      <c r="D394" s="63">
        <f t="shared" si="138"/>
        <v>45111</v>
      </c>
      <c r="E394" s="61">
        <f ca="1">IF(D394&lt;$B$1,VLOOKUP(D394,[1]DI!$A$4:$B$15000,2,FALSE),0)</f>
        <v>0.13650000000000001</v>
      </c>
      <c r="F394" s="14">
        <f t="shared" ca="1" si="143"/>
        <v>1.00050788</v>
      </c>
      <c r="G394" s="92">
        <f t="shared" ca="1" si="144"/>
        <v>1.20005458315083</v>
      </c>
      <c r="H394" s="92">
        <f t="shared" ca="1" si="145"/>
        <v>1.1964041724633401</v>
      </c>
      <c r="I394" s="14">
        <f t="shared" ca="1" si="146"/>
        <v>1.0030511499999999</v>
      </c>
      <c r="J394" s="13">
        <f t="shared" si="139"/>
        <v>4.4999999999999998E-2</v>
      </c>
      <c r="K394" s="29">
        <f t="shared" si="147"/>
        <v>45106</v>
      </c>
      <c r="L394" s="2">
        <f t="shared" si="148"/>
        <v>6</v>
      </c>
      <c r="M394" s="17">
        <f t="shared" si="149"/>
        <v>6</v>
      </c>
      <c r="N394" s="12">
        <f t="shared" si="150"/>
        <v>1.00104857</v>
      </c>
      <c r="O394" s="12">
        <f t="shared" ca="1" si="151"/>
        <v>1.0041029189999999</v>
      </c>
      <c r="P394" s="17">
        <f t="shared" si="152"/>
        <v>0</v>
      </c>
      <c r="Q394" s="14">
        <f t="shared" ca="1" si="153"/>
        <v>2.7352807000000001</v>
      </c>
      <c r="R394" s="20">
        <f t="shared" si="137"/>
        <v>0</v>
      </c>
      <c r="S394" s="14">
        <f t="shared" si="154"/>
        <v>0</v>
      </c>
      <c r="T394" s="4" t="str">
        <f t="shared" si="155"/>
        <v>J=</v>
      </c>
      <c r="U394" s="29">
        <f t="shared" si="156"/>
        <v>45135</v>
      </c>
      <c r="V394" s="3"/>
      <c r="W394" s="3"/>
      <c r="X394" s="107">
        <f>[2]Plan1!$A464</f>
        <v>50518</v>
      </c>
      <c r="Y394" s="108" t="str">
        <f>[2]Plan1!$C464</f>
        <v>Paixão de Cristo</v>
      </c>
      <c r="Z394" s="95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9">
        <f t="shared" si="140"/>
        <v>45117</v>
      </c>
      <c r="B395" s="90">
        <f t="shared" ca="1" si="141"/>
        <v>669.85925159999999</v>
      </c>
      <c r="C395" s="14">
        <f t="shared" si="142"/>
        <v>666.66700001000004</v>
      </c>
      <c r="D395" s="63">
        <f t="shared" si="138"/>
        <v>45112</v>
      </c>
      <c r="E395" s="61">
        <f ca="1">IF(D395&lt;$B$1,VLOOKUP(D395,[1]DI!$A$4:$B$15000,2,FALSE),0)</f>
        <v>0.13650000000000001</v>
      </c>
      <c r="F395" s="14">
        <f t="shared" ca="1" si="143"/>
        <v>1.00050788</v>
      </c>
      <c r="G395" s="92">
        <f t="shared" ca="1" si="144"/>
        <v>1.2006640668725199</v>
      </c>
      <c r="H395" s="92">
        <f t="shared" ca="1" si="145"/>
        <v>1.1964041724633401</v>
      </c>
      <c r="I395" s="14">
        <f t="shared" ca="1" si="146"/>
        <v>1.00356058</v>
      </c>
      <c r="J395" s="13">
        <f t="shared" si="139"/>
        <v>4.4999999999999998E-2</v>
      </c>
      <c r="K395" s="29">
        <f t="shared" si="147"/>
        <v>45106</v>
      </c>
      <c r="L395" s="2">
        <f t="shared" si="148"/>
        <v>7</v>
      </c>
      <c r="M395" s="17">
        <f t="shared" si="149"/>
        <v>7</v>
      </c>
      <c r="N395" s="12">
        <f t="shared" si="150"/>
        <v>1.0012234390000001</v>
      </c>
      <c r="O395" s="12">
        <f t="shared" ca="1" si="151"/>
        <v>1.004788375</v>
      </c>
      <c r="P395" s="17">
        <f t="shared" si="152"/>
        <v>0</v>
      </c>
      <c r="Q395" s="14">
        <f t="shared" ca="1" si="153"/>
        <v>3.1922515900000001</v>
      </c>
      <c r="R395" s="20">
        <f t="shared" si="137"/>
        <v>0</v>
      </c>
      <c r="S395" s="14">
        <f t="shared" si="154"/>
        <v>0</v>
      </c>
      <c r="T395" s="4" t="str">
        <f t="shared" si="155"/>
        <v>J=</v>
      </c>
      <c r="U395" s="29">
        <f t="shared" si="156"/>
        <v>45135</v>
      </c>
      <c r="V395" s="3"/>
      <c r="W395" s="3"/>
      <c r="X395" s="107">
        <f>[2]Plan1!$A465</f>
        <v>50526</v>
      </c>
      <c r="Y395" s="108" t="str">
        <f>[2]Plan1!$C465</f>
        <v>Dia do Trabalho</v>
      </c>
      <c r="Z395" s="95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9">
        <f t="shared" si="140"/>
        <v>45118</v>
      </c>
      <c r="B396" s="90">
        <f t="shared" ca="1" si="141"/>
        <v>670.31653516000006</v>
      </c>
      <c r="C396" s="14">
        <f t="shared" si="142"/>
        <v>666.66700001000004</v>
      </c>
      <c r="D396" s="63">
        <f t="shared" si="138"/>
        <v>45113</v>
      </c>
      <c r="E396" s="61">
        <f ca="1">IF(D396&lt;$B$1,VLOOKUP(D396,[1]DI!$A$4:$B$15000,2,FALSE),0)</f>
        <v>0.13650000000000001</v>
      </c>
      <c r="F396" s="14">
        <f t="shared" ca="1" si="143"/>
        <v>1.00050788</v>
      </c>
      <c r="G396" s="92">
        <f t="shared" ca="1" si="144"/>
        <v>1.2012738601388</v>
      </c>
      <c r="H396" s="92">
        <f t="shared" ca="1" si="145"/>
        <v>1.1964041724633401</v>
      </c>
      <c r="I396" s="14">
        <f t="shared" ca="1" si="146"/>
        <v>1.0040702699999999</v>
      </c>
      <c r="J396" s="13">
        <f t="shared" si="139"/>
        <v>4.4999999999999998E-2</v>
      </c>
      <c r="K396" s="29">
        <f t="shared" si="147"/>
        <v>45106</v>
      </c>
      <c r="L396" s="2">
        <f t="shared" si="148"/>
        <v>8</v>
      </c>
      <c r="M396" s="17">
        <f t="shared" si="149"/>
        <v>8</v>
      </c>
      <c r="N396" s="12">
        <f t="shared" si="150"/>
        <v>1.001398338</v>
      </c>
      <c r="O396" s="12">
        <f t="shared" ca="1" si="151"/>
        <v>1.0054742999999999</v>
      </c>
      <c r="P396" s="17">
        <f t="shared" si="152"/>
        <v>0</v>
      </c>
      <c r="Q396" s="14">
        <f t="shared" ca="1" si="153"/>
        <v>3.6495351500000002</v>
      </c>
      <c r="R396" s="20">
        <f t="shared" ref="R396:R437" si="157">IF($P396&gt;0,VLOOKUP($P396,$X$12:$AD$150,7),0)</f>
        <v>0</v>
      </c>
      <c r="S396" s="14">
        <f t="shared" si="154"/>
        <v>0</v>
      </c>
      <c r="T396" s="4" t="str">
        <f t="shared" si="155"/>
        <v>J=</v>
      </c>
      <c r="U396" s="29">
        <f t="shared" si="156"/>
        <v>45135</v>
      </c>
      <c r="V396" s="3"/>
      <c r="W396" s="3"/>
      <c r="X396" s="107">
        <f>[2]Plan1!$A466</f>
        <v>50580</v>
      </c>
      <c r="Y396" s="108" t="str">
        <f>[2]Plan1!$C466</f>
        <v>Corpus Christi</v>
      </c>
      <c r="Z396" s="95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9">
        <f t="shared" si="140"/>
        <v>45119</v>
      </c>
      <c r="B397" s="90">
        <f t="shared" ca="1" si="141"/>
        <v>670.77413139000009</v>
      </c>
      <c r="C397" s="14">
        <f t="shared" si="142"/>
        <v>666.66700001000004</v>
      </c>
      <c r="D397" s="63">
        <f t="shared" ref="D397:D438" si="158">WORKDAY($A397,-3,$X$160:$X$544)</f>
        <v>45114</v>
      </c>
      <c r="E397" s="61">
        <f ca="1">IF(D397&lt;$B$1,VLOOKUP(D397,[1]DI!$A$4:$B$15000,2,FALSE),0)</f>
        <v>0.13650000000000001</v>
      </c>
      <c r="F397" s="14">
        <f t="shared" ca="1" si="143"/>
        <v>1.00050788</v>
      </c>
      <c r="G397" s="92">
        <f t="shared" ca="1" si="144"/>
        <v>1.2018839631068901</v>
      </c>
      <c r="H397" s="92">
        <f t="shared" ca="1" si="145"/>
        <v>1.1964041724633401</v>
      </c>
      <c r="I397" s="14">
        <f t="shared" ca="1" si="146"/>
        <v>1.00458022</v>
      </c>
      <c r="J397" s="13">
        <f t="shared" ref="J397:J438" si="159">J396</f>
        <v>4.4999999999999998E-2</v>
      </c>
      <c r="K397" s="29">
        <f t="shared" si="147"/>
        <v>45106</v>
      </c>
      <c r="L397" s="2">
        <f t="shared" si="148"/>
        <v>9</v>
      </c>
      <c r="M397" s="17">
        <f t="shared" si="149"/>
        <v>9</v>
      </c>
      <c r="N397" s="12">
        <f t="shared" si="150"/>
        <v>1.001573268</v>
      </c>
      <c r="O397" s="12">
        <f t="shared" ca="1" si="151"/>
        <v>1.0061606940000001</v>
      </c>
      <c r="P397" s="17">
        <f t="shared" si="152"/>
        <v>0</v>
      </c>
      <c r="Q397" s="14">
        <f t="shared" ca="1" si="153"/>
        <v>4.1071313800000002</v>
      </c>
      <c r="R397" s="20">
        <f t="shared" si="157"/>
        <v>0</v>
      </c>
      <c r="S397" s="14">
        <f t="shared" si="154"/>
        <v>0</v>
      </c>
      <c r="T397" s="4" t="str">
        <f t="shared" si="155"/>
        <v>J=</v>
      </c>
      <c r="U397" s="29">
        <f t="shared" si="156"/>
        <v>45135</v>
      </c>
      <c r="V397" s="3"/>
      <c r="W397" s="3"/>
      <c r="X397" s="107">
        <f>[2]Plan1!$A467</f>
        <v>50655</v>
      </c>
      <c r="Y397" s="108" t="str">
        <f>[2]Plan1!$C467</f>
        <v>Independência do Brasil</v>
      </c>
      <c r="Z397" s="95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9">
        <f t="shared" ref="A398:A439" si="160">WORKDAY($A397,1,$X$166:$X$544)</f>
        <v>45120</v>
      </c>
      <c r="B398" s="90">
        <f t="shared" ca="1" si="141"/>
        <v>671.23203362000004</v>
      </c>
      <c r="C398" s="14">
        <f t="shared" si="142"/>
        <v>666.66700001000004</v>
      </c>
      <c r="D398" s="63">
        <f t="shared" si="158"/>
        <v>45117</v>
      </c>
      <c r="E398" s="61">
        <f ca="1">IF(D398&lt;$B$1,VLOOKUP(D398,[1]DI!$A$4:$B$15000,2,FALSE),0)</f>
        <v>0.13650000000000001</v>
      </c>
      <c r="F398" s="14">
        <f t="shared" ca="1" si="143"/>
        <v>1.00050788</v>
      </c>
      <c r="G398" s="92">
        <f t="shared" ca="1" si="144"/>
        <v>1.20249437593407</v>
      </c>
      <c r="H398" s="92">
        <f t="shared" ca="1" si="145"/>
        <v>1.1964041724633401</v>
      </c>
      <c r="I398" s="14">
        <f t="shared" ca="1" si="146"/>
        <v>1.0050904199999999</v>
      </c>
      <c r="J398" s="13">
        <f t="shared" si="159"/>
        <v>4.4999999999999998E-2</v>
      </c>
      <c r="K398" s="29">
        <f t="shared" si="147"/>
        <v>45106</v>
      </c>
      <c r="L398" s="2">
        <f t="shared" si="148"/>
        <v>10</v>
      </c>
      <c r="M398" s="17">
        <f t="shared" si="149"/>
        <v>10</v>
      </c>
      <c r="N398" s="12">
        <f t="shared" si="150"/>
        <v>1.0017482280000001</v>
      </c>
      <c r="O398" s="12">
        <f t="shared" ca="1" si="151"/>
        <v>1.006847547</v>
      </c>
      <c r="P398" s="17">
        <f t="shared" si="152"/>
        <v>0</v>
      </c>
      <c r="Q398" s="14">
        <f t="shared" ca="1" si="153"/>
        <v>4.5650336100000004</v>
      </c>
      <c r="R398" s="20">
        <f t="shared" si="157"/>
        <v>0</v>
      </c>
      <c r="S398" s="14">
        <f t="shared" si="154"/>
        <v>0</v>
      </c>
      <c r="T398" s="4" t="str">
        <f t="shared" si="155"/>
        <v>J=</v>
      </c>
      <c r="U398" s="29">
        <f t="shared" si="156"/>
        <v>45135</v>
      </c>
      <c r="V398" s="3"/>
      <c r="W398" s="3"/>
      <c r="X398" s="107">
        <f>[2]Plan1!$A468</f>
        <v>50690</v>
      </c>
      <c r="Y398" s="108" t="str">
        <f>[2]Plan1!$C468</f>
        <v>Nossa Sr.a Aparecida - Padroeira do Brasil</v>
      </c>
      <c r="Z398" s="95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9">
        <f t="shared" si="160"/>
        <v>45121</v>
      </c>
      <c r="B399" s="90">
        <f t="shared" ca="1" si="141"/>
        <v>671.69025652000005</v>
      </c>
      <c r="C399" s="14">
        <f t="shared" si="142"/>
        <v>666.66700001000004</v>
      </c>
      <c r="D399" s="63">
        <f t="shared" si="158"/>
        <v>45118</v>
      </c>
      <c r="E399" s="61">
        <f ca="1">IF(D399&lt;$B$1,VLOOKUP(D399,[1]DI!$A$4:$B$15000,2,FALSE),0)</f>
        <v>0.13650000000000001</v>
      </c>
      <c r="F399" s="14">
        <f t="shared" ca="1" si="143"/>
        <v>1.00050788</v>
      </c>
      <c r="G399" s="92">
        <f t="shared" ca="1" si="144"/>
        <v>1.2031050987777201</v>
      </c>
      <c r="H399" s="92">
        <f t="shared" ca="1" si="145"/>
        <v>1.1964041724633401</v>
      </c>
      <c r="I399" s="14">
        <f t="shared" ca="1" si="146"/>
        <v>1.00560089</v>
      </c>
      <c r="J399" s="13">
        <f t="shared" si="159"/>
        <v>4.4999999999999998E-2</v>
      </c>
      <c r="K399" s="29">
        <f t="shared" si="147"/>
        <v>45106</v>
      </c>
      <c r="L399" s="2">
        <f t="shared" si="148"/>
        <v>11</v>
      </c>
      <c r="M399" s="17">
        <f t="shared" si="149"/>
        <v>11</v>
      </c>
      <c r="N399" s="12">
        <f t="shared" si="150"/>
        <v>1.001923219</v>
      </c>
      <c r="O399" s="12">
        <f t="shared" ca="1" si="151"/>
        <v>1.007534881</v>
      </c>
      <c r="P399" s="17">
        <f t="shared" si="152"/>
        <v>0</v>
      </c>
      <c r="Q399" s="14">
        <f t="shared" ca="1" si="153"/>
        <v>5.0232565100000004</v>
      </c>
      <c r="R399" s="20">
        <f t="shared" si="157"/>
        <v>0</v>
      </c>
      <c r="S399" s="14">
        <f t="shared" si="154"/>
        <v>0</v>
      </c>
      <c r="T399" s="4" t="str">
        <f t="shared" si="155"/>
        <v>J=</v>
      </c>
      <c r="U399" s="29">
        <f t="shared" si="156"/>
        <v>45135</v>
      </c>
      <c r="V399" s="3"/>
      <c r="W399" s="3"/>
      <c r="X399" s="107">
        <f>[2]Plan1!$A469</f>
        <v>50711</v>
      </c>
      <c r="Y399" s="108" t="str">
        <f>[2]Plan1!$C469</f>
        <v>Finados</v>
      </c>
      <c r="Z399" s="95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9">
        <f t="shared" si="160"/>
        <v>45124</v>
      </c>
      <c r="B400" s="90">
        <f t="shared" ca="1" si="141"/>
        <v>672.14878541000007</v>
      </c>
      <c r="C400" s="14">
        <f t="shared" si="142"/>
        <v>666.66700001000004</v>
      </c>
      <c r="D400" s="63">
        <f t="shared" si="158"/>
        <v>45119</v>
      </c>
      <c r="E400" s="61">
        <f ca="1">IF(D400&lt;$B$1,VLOOKUP(D400,[1]DI!$A$4:$B$15000,2,FALSE),0)</f>
        <v>0.13650000000000001</v>
      </c>
      <c r="F400" s="14">
        <f t="shared" ca="1" si="143"/>
        <v>1.00050788</v>
      </c>
      <c r="G400" s="92">
        <f t="shared" ca="1" si="144"/>
        <v>1.20371613179529</v>
      </c>
      <c r="H400" s="92">
        <f t="shared" ca="1" si="145"/>
        <v>1.1964041724633401</v>
      </c>
      <c r="I400" s="14">
        <f t="shared" ca="1" si="146"/>
        <v>1.00611161</v>
      </c>
      <c r="J400" s="13">
        <f t="shared" si="159"/>
        <v>4.4999999999999998E-2</v>
      </c>
      <c r="K400" s="29">
        <f t="shared" si="147"/>
        <v>45106</v>
      </c>
      <c r="L400" s="2">
        <f t="shared" si="148"/>
        <v>12</v>
      </c>
      <c r="M400" s="17">
        <f t="shared" si="149"/>
        <v>12</v>
      </c>
      <c r="N400" s="12">
        <f t="shared" si="150"/>
        <v>1.00209824</v>
      </c>
      <c r="O400" s="12">
        <f t="shared" ca="1" si="151"/>
        <v>1.008222674</v>
      </c>
      <c r="P400" s="17">
        <f t="shared" si="152"/>
        <v>0</v>
      </c>
      <c r="Q400" s="14">
        <f t="shared" ca="1" si="153"/>
        <v>5.4817853999999997</v>
      </c>
      <c r="R400" s="20">
        <f t="shared" si="157"/>
        <v>0</v>
      </c>
      <c r="S400" s="14">
        <f t="shared" si="154"/>
        <v>0</v>
      </c>
      <c r="T400" s="4" t="str">
        <f t="shared" si="155"/>
        <v>J=</v>
      </c>
      <c r="U400" s="29">
        <f t="shared" si="156"/>
        <v>45135</v>
      </c>
      <c r="V400" s="3"/>
      <c r="W400" s="3"/>
      <c r="X400" s="107">
        <f>[2]Plan1!$A470</f>
        <v>50724</v>
      </c>
      <c r="Y400" s="108" t="str">
        <f>[2]Plan1!$C470</f>
        <v>Proclamação da República</v>
      </c>
      <c r="Z400" s="95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9">
        <f t="shared" si="160"/>
        <v>45125</v>
      </c>
      <c r="B401" s="90">
        <f t="shared" ca="1" si="141"/>
        <v>672.60763431000009</v>
      </c>
      <c r="C401" s="14">
        <f t="shared" si="142"/>
        <v>666.66700001000004</v>
      </c>
      <c r="D401" s="63">
        <f t="shared" si="158"/>
        <v>45120</v>
      </c>
      <c r="E401" s="61">
        <f ca="1">IF(D401&lt;$B$1,VLOOKUP(D401,[1]DI!$A$4:$B$15000,2,FALSE),0)</f>
        <v>0.13650000000000001</v>
      </c>
      <c r="F401" s="14">
        <f t="shared" ca="1" si="143"/>
        <v>1.00050788</v>
      </c>
      <c r="G401" s="92">
        <f t="shared" ca="1" si="144"/>
        <v>1.20432747514431</v>
      </c>
      <c r="H401" s="92">
        <f t="shared" ca="1" si="145"/>
        <v>1.1964041724633401</v>
      </c>
      <c r="I401" s="14">
        <f t="shared" ca="1" si="146"/>
        <v>1.0066226</v>
      </c>
      <c r="J401" s="13">
        <f t="shared" si="159"/>
        <v>4.4999999999999998E-2</v>
      </c>
      <c r="K401" s="29">
        <f t="shared" si="147"/>
        <v>45106</v>
      </c>
      <c r="L401" s="2">
        <f t="shared" si="148"/>
        <v>13</v>
      </c>
      <c r="M401" s="17">
        <f t="shared" si="149"/>
        <v>13</v>
      </c>
      <c r="N401" s="12">
        <f t="shared" si="150"/>
        <v>1.0022732919999999</v>
      </c>
      <c r="O401" s="12">
        <f t="shared" ca="1" si="151"/>
        <v>1.0089109469999999</v>
      </c>
      <c r="P401" s="17">
        <f t="shared" si="152"/>
        <v>0</v>
      </c>
      <c r="Q401" s="14">
        <f t="shared" ca="1" si="153"/>
        <v>5.9406343000000001</v>
      </c>
      <c r="R401" s="20">
        <f t="shared" si="157"/>
        <v>0</v>
      </c>
      <c r="S401" s="14">
        <f t="shared" si="154"/>
        <v>0</v>
      </c>
      <c r="T401" s="4" t="str">
        <f t="shared" si="155"/>
        <v>J=</v>
      </c>
      <c r="U401" s="29">
        <f t="shared" si="156"/>
        <v>45135</v>
      </c>
      <c r="V401" s="3"/>
      <c r="W401" s="3"/>
      <c r="X401" s="107">
        <f>[2]Plan1!$A471</f>
        <v>50729</v>
      </c>
      <c r="Y401" s="108" t="str">
        <f>[2]Plan1!$C471</f>
        <v>Dia Nacional de Zumbi e da Consciência Negra</v>
      </c>
      <c r="Z401" s="95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9">
        <f t="shared" si="160"/>
        <v>45126</v>
      </c>
      <c r="B402" s="90">
        <f t="shared" ca="1" si="141"/>
        <v>673.06679054000006</v>
      </c>
      <c r="C402" s="14">
        <f t="shared" si="142"/>
        <v>666.66700001000004</v>
      </c>
      <c r="D402" s="63">
        <f t="shared" si="158"/>
        <v>45121</v>
      </c>
      <c r="E402" s="61">
        <f ca="1">IF(D402&lt;$B$1,VLOOKUP(D402,[1]DI!$A$4:$B$15000,2,FALSE),0)</f>
        <v>0.13650000000000001</v>
      </c>
      <c r="F402" s="14">
        <f t="shared" ca="1" si="143"/>
        <v>1.00050788</v>
      </c>
      <c r="G402" s="92">
        <f t="shared" ca="1" si="144"/>
        <v>1.2049391289823901</v>
      </c>
      <c r="H402" s="92">
        <f t="shared" ca="1" si="145"/>
        <v>1.1964041724633401</v>
      </c>
      <c r="I402" s="14">
        <f t="shared" ca="1" si="146"/>
        <v>1.0071338400000001</v>
      </c>
      <c r="J402" s="13">
        <f t="shared" si="159"/>
        <v>4.4999999999999998E-2</v>
      </c>
      <c r="K402" s="29">
        <f t="shared" si="147"/>
        <v>45106</v>
      </c>
      <c r="L402" s="2">
        <f t="shared" si="148"/>
        <v>14</v>
      </c>
      <c r="M402" s="17">
        <f t="shared" si="149"/>
        <v>14</v>
      </c>
      <c r="N402" s="12">
        <f t="shared" si="150"/>
        <v>1.0024483749999999</v>
      </c>
      <c r="O402" s="12">
        <f t="shared" ca="1" si="151"/>
        <v>1.0095996810000001</v>
      </c>
      <c r="P402" s="17">
        <f t="shared" si="152"/>
        <v>0</v>
      </c>
      <c r="Q402" s="14">
        <f t="shared" ca="1" si="153"/>
        <v>6.3997905299999998</v>
      </c>
      <c r="R402" s="20">
        <f t="shared" si="157"/>
        <v>0</v>
      </c>
      <c r="S402" s="14">
        <f t="shared" si="154"/>
        <v>0</v>
      </c>
      <c r="T402" s="4" t="str">
        <f t="shared" si="155"/>
        <v>J=</v>
      </c>
      <c r="U402" s="29">
        <f t="shared" si="156"/>
        <v>45135</v>
      </c>
      <c r="V402" s="3"/>
      <c r="W402" s="3"/>
      <c r="X402" s="107">
        <f>[2]Plan1!$A472</f>
        <v>50764</v>
      </c>
      <c r="Y402" s="108" t="str">
        <f>[2]Plan1!$C472</f>
        <v>Natal</v>
      </c>
      <c r="Z402" s="95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9">
        <f t="shared" si="160"/>
        <v>45127</v>
      </c>
      <c r="B403" s="90">
        <f t="shared" ca="1" si="141"/>
        <v>673.52626010000006</v>
      </c>
      <c r="C403" s="14">
        <f t="shared" si="142"/>
        <v>666.66700001000004</v>
      </c>
      <c r="D403" s="63">
        <f t="shared" si="158"/>
        <v>45124</v>
      </c>
      <c r="E403" s="61">
        <f ca="1">IF(D403&lt;$B$1,VLOOKUP(D403,[1]DI!$A$4:$B$15000,2,FALSE),0)</f>
        <v>0.13650000000000001</v>
      </c>
      <c r="F403" s="14">
        <f t="shared" ca="1" si="143"/>
        <v>1.00050788</v>
      </c>
      <c r="G403" s="92">
        <f t="shared" ca="1" si="144"/>
        <v>1.20555109346722</v>
      </c>
      <c r="H403" s="92">
        <f t="shared" ca="1" si="145"/>
        <v>1.1964041724633401</v>
      </c>
      <c r="I403" s="14">
        <f t="shared" ca="1" si="146"/>
        <v>1.0076453400000001</v>
      </c>
      <c r="J403" s="13">
        <f t="shared" si="159"/>
        <v>4.4999999999999998E-2</v>
      </c>
      <c r="K403" s="29">
        <f t="shared" si="147"/>
        <v>45106</v>
      </c>
      <c r="L403" s="2">
        <f t="shared" si="148"/>
        <v>15</v>
      </c>
      <c r="M403" s="17">
        <f t="shared" si="149"/>
        <v>15</v>
      </c>
      <c r="N403" s="12">
        <f t="shared" si="150"/>
        <v>1.002623488</v>
      </c>
      <c r="O403" s="12">
        <f t="shared" ca="1" si="151"/>
        <v>1.010288885</v>
      </c>
      <c r="P403" s="17">
        <f t="shared" si="152"/>
        <v>0</v>
      </c>
      <c r="Q403" s="14">
        <f t="shared" ca="1" si="153"/>
        <v>6.8592600900000003</v>
      </c>
      <c r="R403" s="20">
        <f t="shared" si="157"/>
        <v>0</v>
      </c>
      <c r="S403" s="14">
        <f t="shared" si="154"/>
        <v>0</v>
      </c>
      <c r="T403" s="4" t="str">
        <f t="shared" si="155"/>
        <v>J=</v>
      </c>
      <c r="U403" s="29">
        <f t="shared" si="156"/>
        <v>45135</v>
      </c>
      <c r="V403" s="3"/>
      <c r="W403" s="3"/>
      <c r="X403" s="107">
        <f>[2]Plan1!$A473</f>
        <v>50771</v>
      </c>
      <c r="Y403" s="108" t="str">
        <f>[2]Plan1!$C473</f>
        <v>Confraternização Universal</v>
      </c>
      <c r="Z403" s="95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9">
        <f t="shared" si="160"/>
        <v>45128</v>
      </c>
      <c r="B404" s="90">
        <f t="shared" ca="1" si="141"/>
        <v>673.98605100000009</v>
      </c>
      <c r="C404" s="14">
        <f t="shared" si="142"/>
        <v>666.66700001000004</v>
      </c>
      <c r="D404" s="63">
        <f t="shared" si="158"/>
        <v>45125</v>
      </c>
      <c r="E404" s="61">
        <f ca="1">IF(D404&lt;$B$1,VLOOKUP(D404,[1]DI!$A$4:$B$15000,2,FALSE),0)</f>
        <v>0.13650000000000001</v>
      </c>
      <c r="F404" s="14">
        <f t="shared" ca="1" si="143"/>
        <v>1.00050788</v>
      </c>
      <c r="G404" s="92">
        <f t="shared" ca="1" si="144"/>
        <v>1.20616336875657</v>
      </c>
      <c r="H404" s="92">
        <f t="shared" ca="1" si="145"/>
        <v>1.1964041724633401</v>
      </c>
      <c r="I404" s="14">
        <f t="shared" ca="1" si="146"/>
        <v>1.00815711</v>
      </c>
      <c r="J404" s="13">
        <f t="shared" si="159"/>
        <v>4.4999999999999998E-2</v>
      </c>
      <c r="K404" s="29">
        <f t="shared" si="147"/>
        <v>45106</v>
      </c>
      <c r="L404" s="2">
        <f t="shared" si="148"/>
        <v>16</v>
      </c>
      <c r="M404" s="17">
        <f t="shared" si="149"/>
        <v>16</v>
      </c>
      <c r="N404" s="12">
        <f t="shared" si="150"/>
        <v>1.002798632</v>
      </c>
      <c r="O404" s="12">
        <f t="shared" ca="1" si="151"/>
        <v>1.0109785710000001</v>
      </c>
      <c r="P404" s="17">
        <f t="shared" si="152"/>
        <v>0</v>
      </c>
      <c r="Q404" s="14">
        <f t="shared" ca="1" si="153"/>
        <v>7.31905099</v>
      </c>
      <c r="R404" s="20">
        <f t="shared" si="157"/>
        <v>0</v>
      </c>
      <c r="S404" s="14">
        <f t="shared" si="154"/>
        <v>0</v>
      </c>
      <c r="T404" s="4" t="str">
        <f t="shared" si="155"/>
        <v>J=</v>
      </c>
      <c r="U404" s="29">
        <f t="shared" si="156"/>
        <v>45135</v>
      </c>
      <c r="V404" s="3"/>
      <c r="W404" s="3"/>
      <c r="X404" s="107">
        <f>[2]Plan1!$A474</f>
        <v>50822</v>
      </c>
      <c r="Y404" s="108" t="str">
        <f>[2]Plan1!$C474</f>
        <v>Carnaval</v>
      </c>
      <c r="Z404" s="95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9">
        <f t="shared" si="160"/>
        <v>45131</v>
      </c>
      <c r="B405" s="90">
        <f t="shared" ca="1" si="141"/>
        <v>674.44614789000002</v>
      </c>
      <c r="C405" s="14">
        <f t="shared" si="142"/>
        <v>666.66700001000004</v>
      </c>
      <c r="D405" s="63">
        <f t="shared" si="158"/>
        <v>45126</v>
      </c>
      <c r="E405" s="61">
        <f ca="1">IF(D405&lt;$B$1,VLOOKUP(D405,[1]DI!$A$4:$B$15000,2,FALSE),0)</f>
        <v>0.13650000000000001</v>
      </c>
      <c r="F405" s="14">
        <f t="shared" ca="1" si="143"/>
        <v>1.00050788</v>
      </c>
      <c r="G405" s="92">
        <f t="shared" ca="1" si="144"/>
        <v>1.2067759550082899</v>
      </c>
      <c r="H405" s="92">
        <f t="shared" ca="1" si="145"/>
        <v>1.1964041724633401</v>
      </c>
      <c r="I405" s="14">
        <f t="shared" ca="1" si="146"/>
        <v>1.0086691299999999</v>
      </c>
      <c r="J405" s="13">
        <f t="shared" si="159"/>
        <v>4.4999999999999998E-2</v>
      </c>
      <c r="K405" s="29">
        <f t="shared" si="147"/>
        <v>45106</v>
      </c>
      <c r="L405" s="2">
        <f t="shared" si="148"/>
        <v>17</v>
      </c>
      <c r="M405" s="17">
        <f t="shared" si="149"/>
        <v>17</v>
      </c>
      <c r="N405" s="12">
        <f t="shared" si="150"/>
        <v>1.002973806</v>
      </c>
      <c r="O405" s="12">
        <f t="shared" ca="1" si="151"/>
        <v>1.011668716</v>
      </c>
      <c r="P405" s="17">
        <f t="shared" si="152"/>
        <v>0</v>
      </c>
      <c r="Q405" s="14">
        <f t="shared" ca="1" si="153"/>
        <v>7.77914788</v>
      </c>
      <c r="R405" s="20">
        <f t="shared" si="157"/>
        <v>0</v>
      </c>
      <c r="S405" s="14">
        <f t="shared" si="154"/>
        <v>0</v>
      </c>
      <c r="T405" s="4" t="str">
        <f t="shared" si="155"/>
        <v>J=</v>
      </c>
      <c r="U405" s="29">
        <f t="shared" si="156"/>
        <v>45135</v>
      </c>
      <c r="V405" s="3"/>
      <c r="W405" s="3"/>
      <c r="X405" s="107">
        <f>[2]Plan1!$A475</f>
        <v>50823</v>
      </c>
      <c r="Y405" s="108" t="str">
        <f>[2]Plan1!$C475</f>
        <v>Carnaval</v>
      </c>
      <c r="Z405" s="95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9">
        <f t="shared" si="160"/>
        <v>45132</v>
      </c>
      <c r="B406" s="90">
        <f t="shared" ca="1" si="141"/>
        <v>674.90655946000004</v>
      </c>
      <c r="C406" s="14">
        <f t="shared" si="142"/>
        <v>666.66700001000004</v>
      </c>
      <c r="D406" s="63">
        <f t="shared" si="158"/>
        <v>45127</v>
      </c>
      <c r="E406" s="61">
        <f ca="1">IF(D406&lt;$B$1,VLOOKUP(D406,[1]DI!$A$4:$B$15000,2,FALSE),0)</f>
        <v>0.13650000000000001</v>
      </c>
      <c r="F406" s="14">
        <f t="shared" ca="1" si="143"/>
        <v>1.00050788</v>
      </c>
      <c r="G406" s="92">
        <f t="shared" ca="1" si="144"/>
        <v>1.20738885238032</v>
      </c>
      <c r="H406" s="92">
        <f t="shared" ca="1" si="145"/>
        <v>1.1964041724633401</v>
      </c>
      <c r="I406" s="14">
        <f t="shared" ca="1" si="146"/>
        <v>1.0091814100000001</v>
      </c>
      <c r="J406" s="13">
        <f t="shared" si="159"/>
        <v>4.4999999999999998E-2</v>
      </c>
      <c r="K406" s="29">
        <f t="shared" si="147"/>
        <v>45106</v>
      </c>
      <c r="L406" s="2">
        <f t="shared" si="148"/>
        <v>18</v>
      </c>
      <c r="M406" s="17">
        <f t="shared" si="149"/>
        <v>18</v>
      </c>
      <c r="N406" s="12">
        <f t="shared" si="150"/>
        <v>1.0031490110000001</v>
      </c>
      <c r="O406" s="12">
        <f t="shared" ca="1" si="151"/>
        <v>1.012359333</v>
      </c>
      <c r="P406" s="17">
        <f t="shared" si="152"/>
        <v>0</v>
      </c>
      <c r="Q406" s="14">
        <f t="shared" ca="1" si="153"/>
        <v>8.2395594499999998</v>
      </c>
      <c r="R406" s="20">
        <f t="shared" si="157"/>
        <v>0</v>
      </c>
      <c r="S406" s="14">
        <f t="shared" si="154"/>
        <v>0</v>
      </c>
      <c r="T406" s="4" t="str">
        <f t="shared" si="155"/>
        <v>J=</v>
      </c>
      <c r="U406" s="29">
        <f t="shared" si="156"/>
        <v>45135</v>
      </c>
      <c r="V406" s="3"/>
      <c r="W406" s="3"/>
      <c r="X406" s="107">
        <f>[2]Plan1!$A476</f>
        <v>50868</v>
      </c>
      <c r="Y406" s="108" t="str">
        <f>[2]Plan1!$C476</f>
        <v>Paixão de Cristo</v>
      </c>
      <c r="Z406" s="95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9">
        <f t="shared" si="160"/>
        <v>45133</v>
      </c>
      <c r="B407" s="90">
        <f t="shared" ca="1" si="141"/>
        <v>675.36729236000008</v>
      </c>
      <c r="C407" s="14">
        <f t="shared" si="142"/>
        <v>666.66700001000004</v>
      </c>
      <c r="D407" s="63">
        <f t="shared" si="158"/>
        <v>45128</v>
      </c>
      <c r="E407" s="61">
        <f ca="1">IF(D407&lt;$B$1,VLOOKUP(D407,[1]DI!$A$4:$B$15000,2,FALSE),0)</f>
        <v>0.13650000000000001</v>
      </c>
      <c r="F407" s="14">
        <f t="shared" ca="1" si="143"/>
        <v>1.00050788</v>
      </c>
      <c r="G407" s="92">
        <f t="shared" ca="1" si="144"/>
        <v>1.2080020610306701</v>
      </c>
      <c r="H407" s="92">
        <f t="shared" ca="1" si="145"/>
        <v>1.1964041724633401</v>
      </c>
      <c r="I407" s="14">
        <f t="shared" ca="1" si="146"/>
        <v>1.0096939599999999</v>
      </c>
      <c r="J407" s="13">
        <f t="shared" si="159"/>
        <v>4.4999999999999998E-2</v>
      </c>
      <c r="K407" s="29">
        <f t="shared" si="147"/>
        <v>45106</v>
      </c>
      <c r="L407" s="2">
        <f t="shared" si="148"/>
        <v>19</v>
      </c>
      <c r="M407" s="17">
        <f t="shared" si="149"/>
        <v>19</v>
      </c>
      <c r="N407" s="12">
        <f t="shared" si="150"/>
        <v>1.0033242469999999</v>
      </c>
      <c r="O407" s="12">
        <f t="shared" ca="1" si="151"/>
        <v>1.013050432</v>
      </c>
      <c r="P407" s="17">
        <f t="shared" si="152"/>
        <v>0</v>
      </c>
      <c r="Q407" s="14">
        <f t="shared" ca="1" si="153"/>
        <v>8.7002923499999998</v>
      </c>
      <c r="R407" s="20">
        <f t="shared" si="157"/>
        <v>0</v>
      </c>
      <c r="S407" s="14">
        <f t="shared" si="154"/>
        <v>0</v>
      </c>
      <c r="T407" s="4" t="str">
        <f t="shared" si="155"/>
        <v>J=</v>
      </c>
      <c r="U407" s="29">
        <f t="shared" si="156"/>
        <v>45135</v>
      </c>
      <c r="V407" s="3"/>
      <c r="W407" s="3"/>
      <c r="X407" s="107">
        <f>[2]Plan1!$A477</f>
        <v>50881</v>
      </c>
      <c r="Y407" s="108" t="str">
        <f>[2]Plan1!$C477</f>
        <v>Tiradentes</v>
      </c>
      <c r="Z407" s="95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9">
        <f t="shared" si="160"/>
        <v>45134</v>
      </c>
      <c r="B408" s="90">
        <f t="shared" ca="1" si="141"/>
        <v>675.82833259000006</v>
      </c>
      <c r="C408" s="14">
        <f t="shared" si="142"/>
        <v>666.66700001000004</v>
      </c>
      <c r="D408" s="63">
        <f t="shared" si="158"/>
        <v>45131</v>
      </c>
      <c r="E408" s="61">
        <f ca="1">IF(D408&lt;$B$1,VLOOKUP(D408,[1]DI!$A$4:$B$15000,2,FALSE),0)</f>
        <v>0.13650000000000001</v>
      </c>
      <c r="F408" s="14">
        <f t="shared" ca="1" si="143"/>
        <v>1.00050788</v>
      </c>
      <c r="G408" s="92">
        <f t="shared" ca="1" si="144"/>
        <v>1.2086155811174299</v>
      </c>
      <c r="H408" s="92">
        <f t="shared" ca="1" si="145"/>
        <v>1.1964041724633401</v>
      </c>
      <c r="I408" s="14">
        <f t="shared" ca="1" si="146"/>
        <v>1.01020676</v>
      </c>
      <c r="J408" s="13">
        <f t="shared" si="159"/>
        <v>4.4999999999999998E-2</v>
      </c>
      <c r="K408" s="29">
        <f t="shared" si="147"/>
        <v>45106</v>
      </c>
      <c r="L408" s="2">
        <f t="shared" si="148"/>
        <v>20</v>
      </c>
      <c r="M408" s="17">
        <f t="shared" si="149"/>
        <v>20</v>
      </c>
      <c r="N408" s="12">
        <f t="shared" si="150"/>
        <v>1.003499513</v>
      </c>
      <c r="O408" s="12">
        <f t="shared" ca="1" si="151"/>
        <v>1.0137419919999999</v>
      </c>
      <c r="P408" s="17">
        <f t="shared" si="152"/>
        <v>0</v>
      </c>
      <c r="Q408" s="14">
        <f t="shared" ca="1" si="153"/>
        <v>9.1613325799999998</v>
      </c>
      <c r="R408" s="20">
        <f t="shared" si="157"/>
        <v>0</v>
      </c>
      <c r="S408" s="14">
        <f t="shared" si="154"/>
        <v>0</v>
      </c>
      <c r="T408" s="4" t="str">
        <f t="shared" si="155"/>
        <v>J=</v>
      </c>
      <c r="U408" s="29">
        <f t="shared" si="156"/>
        <v>45135</v>
      </c>
      <c r="V408" s="3"/>
      <c r="W408" s="3"/>
      <c r="X408" s="107">
        <f>[2]Plan1!$A478</f>
        <v>50891</v>
      </c>
      <c r="Y408" s="108" t="str">
        <f>[2]Plan1!$C478</f>
        <v>Dia do Trabalho</v>
      </c>
      <c r="Z408" s="95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9">
        <f t="shared" si="160"/>
        <v>45135</v>
      </c>
      <c r="B409" s="90">
        <f t="shared" ca="1" si="141"/>
        <v>676.28968615000008</v>
      </c>
      <c r="C409" s="14">
        <f t="shared" si="142"/>
        <v>666.66700001000004</v>
      </c>
      <c r="D409" s="63">
        <f t="shared" si="158"/>
        <v>45132</v>
      </c>
      <c r="E409" s="61">
        <f ca="1">IF(D409&lt;$B$1,VLOOKUP(D409,[1]DI!$A$4:$B$15000,2,FALSE),0)</f>
        <v>0.13650000000000001</v>
      </c>
      <c r="F409" s="14">
        <f t="shared" ca="1" si="143"/>
        <v>1.00050788</v>
      </c>
      <c r="G409" s="92">
        <f t="shared" ca="1" si="144"/>
        <v>1.2092294127987699</v>
      </c>
      <c r="H409" s="92">
        <f t="shared" ca="1" si="145"/>
        <v>1.1964041724633401</v>
      </c>
      <c r="I409" s="14">
        <f t="shared" ca="1" si="146"/>
        <v>1.01071982</v>
      </c>
      <c r="J409" s="13">
        <f t="shared" si="159"/>
        <v>4.4999999999999998E-2</v>
      </c>
      <c r="K409" s="29">
        <f t="shared" si="147"/>
        <v>45106</v>
      </c>
      <c r="L409" s="2">
        <f t="shared" si="148"/>
        <v>21</v>
      </c>
      <c r="M409" s="17">
        <f t="shared" si="149"/>
        <v>21</v>
      </c>
      <c r="N409" s="12">
        <f t="shared" si="150"/>
        <v>1.0036748090000001</v>
      </c>
      <c r="O409" s="12">
        <f t="shared" ca="1" si="151"/>
        <v>1.0144340220000001</v>
      </c>
      <c r="P409" s="17">
        <f t="shared" si="152"/>
        <v>19</v>
      </c>
      <c r="Q409" s="14">
        <f t="shared" ca="1" si="153"/>
        <v>9.6226861400000008</v>
      </c>
      <c r="R409" s="20">
        <f t="shared" si="157"/>
        <v>0</v>
      </c>
      <c r="S409" s="14">
        <f t="shared" si="154"/>
        <v>0</v>
      </c>
      <c r="T409" s="4" t="str">
        <f t="shared" si="155"/>
        <v>J=</v>
      </c>
      <c r="U409" s="29">
        <f t="shared" si="156"/>
        <v>45135</v>
      </c>
      <c r="V409" s="3"/>
      <c r="W409" s="3"/>
      <c r="X409" s="107">
        <f>[2]Plan1!$A479</f>
        <v>50930</v>
      </c>
      <c r="Y409" s="108" t="str">
        <f>[2]Plan1!$C479</f>
        <v>Corpus Christi</v>
      </c>
      <c r="Z409" s="95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9">
        <f t="shared" si="160"/>
        <v>45138</v>
      </c>
      <c r="B410" s="90">
        <f t="shared" ca="1" si="141"/>
        <v>667.12210290000007</v>
      </c>
      <c r="C410" s="14">
        <f t="shared" si="142"/>
        <v>666.66700001000004</v>
      </c>
      <c r="D410" s="63">
        <f t="shared" si="158"/>
        <v>45133</v>
      </c>
      <c r="E410" s="61">
        <f ca="1">IF(D410&lt;$B$1,VLOOKUP(D410,[1]DI!$A$4:$B$15000,2,FALSE),0)</f>
        <v>0.13650000000000001</v>
      </c>
      <c r="F410" s="14">
        <f t="shared" ca="1" si="143"/>
        <v>1.00050788</v>
      </c>
      <c r="G410" s="92">
        <f t="shared" ca="1" si="144"/>
        <v>1.2098435562329399</v>
      </c>
      <c r="H410" s="92">
        <f t="shared" ca="1" si="145"/>
        <v>1.2092294127987699</v>
      </c>
      <c r="I410" s="14">
        <f t="shared" ca="1" si="146"/>
        <v>1.00050788</v>
      </c>
      <c r="J410" s="13">
        <f t="shared" si="159"/>
        <v>4.4999999999999998E-2</v>
      </c>
      <c r="K410" s="29">
        <f t="shared" si="147"/>
        <v>45135</v>
      </c>
      <c r="L410" s="2">
        <f t="shared" si="148"/>
        <v>1</v>
      </c>
      <c r="M410" s="17">
        <f t="shared" si="149"/>
        <v>1</v>
      </c>
      <c r="N410" s="12">
        <f t="shared" si="150"/>
        <v>1.000174685</v>
      </c>
      <c r="O410" s="12">
        <f t="shared" ca="1" si="151"/>
        <v>1.000682654</v>
      </c>
      <c r="P410" s="17">
        <f t="shared" si="152"/>
        <v>0</v>
      </c>
      <c r="Q410" s="14">
        <f t="shared" ca="1" si="153"/>
        <v>0.45510288999999998</v>
      </c>
      <c r="R410" s="20">
        <f t="shared" si="157"/>
        <v>0</v>
      </c>
      <c r="S410" s="14">
        <f t="shared" si="154"/>
        <v>0</v>
      </c>
      <c r="T410" s="4" t="str">
        <f t="shared" si="155"/>
        <v>J=</v>
      </c>
      <c r="U410" s="29">
        <f t="shared" si="156"/>
        <v>45168</v>
      </c>
      <c r="V410" s="3"/>
      <c r="W410" s="3"/>
      <c r="X410" s="107">
        <f>[2]Plan1!$A480</f>
        <v>51020</v>
      </c>
      <c r="Y410" s="108" t="str">
        <f>[2]Plan1!$C480</f>
        <v>Independência do Brasil</v>
      </c>
      <c r="Z410" s="95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9">
        <f t="shared" si="160"/>
        <v>45139</v>
      </c>
      <c r="B411" s="90">
        <f t="shared" ca="1" si="141"/>
        <v>667.57751779</v>
      </c>
      <c r="C411" s="14">
        <f t="shared" si="142"/>
        <v>666.66700001000004</v>
      </c>
      <c r="D411" s="63">
        <f t="shared" si="158"/>
        <v>45134</v>
      </c>
      <c r="E411" s="61">
        <f ca="1">IF(D411&lt;$B$1,VLOOKUP(D411,[1]DI!$A$4:$B$15000,2,FALSE),0)</f>
        <v>0.13650000000000001</v>
      </c>
      <c r="F411" s="14">
        <f t="shared" ca="1" si="143"/>
        <v>1.00050788</v>
      </c>
      <c r="G411" s="92">
        <f t="shared" ca="1" si="144"/>
        <v>1.2104580115782799</v>
      </c>
      <c r="H411" s="92">
        <f t="shared" ca="1" si="145"/>
        <v>1.2092294127987699</v>
      </c>
      <c r="I411" s="14">
        <f t="shared" ca="1" si="146"/>
        <v>1.00101602</v>
      </c>
      <c r="J411" s="13">
        <f t="shared" si="159"/>
        <v>4.4999999999999998E-2</v>
      </c>
      <c r="K411" s="29">
        <f t="shared" si="147"/>
        <v>45135</v>
      </c>
      <c r="L411" s="2">
        <f t="shared" si="148"/>
        <v>2</v>
      </c>
      <c r="M411" s="17">
        <f t="shared" si="149"/>
        <v>2</v>
      </c>
      <c r="N411" s="12">
        <f t="shared" si="150"/>
        <v>1.000349401</v>
      </c>
      <c r="O411" s="12">
        <f t="shared" ca="1" si="151"/>
        <v>1.0013657760000001</v>
      </c>
      <c r="P411" s="17">
        <f t="shared" si="152"/>
        <v>0</v>
      </c>
      <c r="Q411" s="14">
        <f t="shared" ca="1" si="153"/>
        <v>0.91051778000000005</v>
      </c>
      <c r="R411" s="20">
        <f t="shared" si="157"/>
        <v>0</v>
      </c>
      <c r="S411" s="14">
        <f t="shared" si="154"/>
        <v>0</v>
      </c>
      <c r="T411" s="4" t="str">
        <f t="shared" si="155"/>
        <v>J=</v>
      </c>
      <c r="U411" s="29">
        <f t="shared" si="156"/>
        <v>45168</v>
      </c>
      <c r="V411" s="3"/>
      <c r="W411" s="3"/>
      <c r="X411" s="107">
        <f>[2]Plan1!$A481</f>
        <v>51055</v>
      </c>
      <c r="Y411" s="108" t="str">
        <f>[2]Plan1!$C481</f>
        <v>Nossa Sr.a Aparecida - Padroeira do Brasil</v>
      </c>
      <c r="Z411" s="95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9">
        <f t="shared" si="160"/>
        <v>45140</v>
      </c>
      <c r="B412" s="90">
        <f t="shared" ca="1" si="141"/>
        <v>668.03323869000008</v>
      </c>
      <c r="C412" s="14">
        <f t="shared" si="142"/>
        <v>666.66700001000004</v>
      </c>
      <c r="D412" s="63">
        <f t="shared" si="158"/>
        <v>45135</v>
      </c>
      <c r="E412" s="61">
        <f ca="1">IF(D412&lt;$B$1,VLOOKUP(D412,[1]DI!$A$4:$B$15000,2,FALSE),0)</f>
        <v>0.13650000000000001</v>
      </c>
      <c r="F412" s="14">
        <f t="shared" ca="1" si="143"/>
        <v>1.00050788</v>
      </c>
      <c r="G412" s="92">
        <f t="shared" ca="1" si="144"/>
        <v>1.2110727789932001</v>
      </c>
      <c r="H412" s="92">
        <f t="shared" ca="1" si="145"/>
        <v>1.2092294127987699</v>
      </c>
      <c r="I412" s="14">
        <f t="shared" ca="1" si="146"/>
        <v>1.00152441</v>
      </c>
      <c r="J412" s="13">
        <f t="shared" si="159"/>
        <v>4.4999999999999998E-2</v>
      </c>
      <c r="K412" s="29">
        <f t="shared" si="147"/>
        <v>45135</v>
      </c>
      <c r="L412" s="2">
        <f t="shared" si="148"/>
        <v>3</v>
      </c>
      <c r="M412" s="17">
        <f t="shared" si="149"/>
        <v>3</v>
      </c>
      <c r="N412" s="12">
        <f t="shared" si="150"/>
        <v>1.000524148</v>
      </c>
      <c r="O412" s="12">
        <f t="shared" ca="1" si="151"/>
        <v>1.002049357</v>
      </c>
      <c r="P412" s="17">
        <f t="shared" si="152"/>
        <v>0</v>
      </c>
      <c r="Q412" s="14">
        <f t="shared" ca="1" si="153"/>
        <v>1.3662386799999999</v>
      </c>
      <c r="R412" s="20">
        <f t="shared" si="157"/>
        <v>0</v>
      </c>
      <c r="S412" s="14">
        <f t="shared" si="154"/>
        <v>0</v>
      </c>
      <c r="T412" s="4" t="str">
        <f t="shared" si="155"/>
        <v>J=</v>
      </c>
      <c r="U412" s="29">
        <f t="shared" si="156"/>
        <v>45168</v>
      </c>
      <c r="V412" s="3"/>
      <c r="W412" s="3"/>
      <c r="X412" s="107">
        <f>[2]Plan1!$A482</f>
        <v>51076</v>
      </c>
      <c r="Y412" s="108" t="str">
        <f>[2]Plan1!$C482</f>
        <v>Finados</v>
      </c>
      <c r="Z412" s="95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9">
        <f t="shared" si="160"/>
        <v>45141</v>
      </c>
      <c r="B413" s="90">
        <f t="shared" ca="1" si="141"/>
        <v>668.48927824999998</v>
      </c>
      <c r="C413" s="14">
        <f t="shared" si="142"/>
        <v>666.66700001000004</v>
      </c>
      <c r="D413" s="63">
        <f t="shared" si="158"/>
        <v>45138</v>
      </c>
      <c r="E413" s="61">
        <f ca="1">IF(D413&lt;$B$1,VLOOKUP(D413,[1]DI!$A$4:$B$15000,2,FALSE),0)</f>
        <v>0.13650000000000001</v>
      </c>
      <c r="F413" s="14">
        <f t="shared" ca="1" si="143"/>
        <v>1.00050788</v>
      </c>
      <c r="G413" s="92">
        <f t="shared" ca="1" si="144"/>
        <v>1.2116878586362001</v>
      </c>
      <c r="H413" s="92">
        <f t="shared" ca="1" si="145"/>
        <v>1.2092294127987699</v>
      </c>
      <c r="I413" s="14">
        <f t="shared" ca="1" si="146"/>
        <v>1.00203307</v>
      </c>
      <c r="J413" s="13">
        <f t="shared" si="159"/>
        <v>4.4999999999999998E-2</v>
      </c>
      <c r="K413" s="29">
        <f t="shared" si="147"/>
        <v>45135</v>
      </c>
      <c r="L413" s="2">
        <f t="shared" si="148"/>
        <v>4</v>
      </c>
      <c r="M413" s="17">
        <f t="shared" si="149"/>
        <v>4</v>
      </c>
      <c r="N413" s="12">
        <f t="shared" si="150"/>
        <v>1.000698925</v>
      </c>
      <c r="O413" s="12">
        <f t="shared" ca="1" si="151"/>
        <v>1.0027334160000001</v>
      </c>
      <c r="P413" s="17">
        <f t="shared" si="152"/>
        <v>0</v>
      </c>
      <c r="Q413" s="14">
        <f t="shared" ca="1" si="153"/>
        <v>1.8222782399999999</v>
      </c>
      <c r="R413" s="20">
        <f t="shared" si="157"/>
        <v>0</v>
      </c>
      <c r="S413" s="14">
        <f t="shared" si="154"/>
        <v>0</v>
      </c>
      <c r="T413" s="4" t="str">
        <f t="shared" si="155"/>
        <v>J=</v>
      </c>
      <c r="U413" s="29">
        <f t="shared" si="156"/>
        <v>45168</v>
      </c>
      <c r="V413" s="3"/>
      <c r="W413" s="3"/>
      <c r="X413" s="107">
        <f>[2]Plan1!$A483</f>
        <v>51089</v>
      </c>
      <c r="Y413" s="108" t="str">
        <f>[2]Plan1!$C483</f>
        <v>Proclamação da República</v>
      </c>
      <c r="Z413" s="95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9">
        <f t="shared" si="160"/>
        <v>45142</v>
      </c>
      <c r="B414" s="90">
        <f t="shared" ca="1" si="141"/>
        <v>668.94562314000007</v>
      </c>
      <c r="C414" s="14">
        <f t="shared" si="142"/>
        <v>666.66700001000004</v>
      </c>
      <c r="D414" s="63">
        <f t="shared" si="158"/>
        <v>45139</v>
      </c>
      <c r="E414" s="61">
        <f ca="1">IF(D414&lt;$B$1,VLOOKUP(D414,[1]DI!$A$4:$B$15000,2,FALSE),0)</f>
        <v>0.13650000000000001</v>
      </c>
      <c r="F414" s="14">
        <f t="shared" ca="1" si="143"/>
        <v>1.00050788</v>
      </c>
      <c r="G414" s="92">
        <f t="shared" ca="1" si="144"/>
        <v>1.21230325066584</v>
      </c>
      <c r="H414" s="92">
        <f t="shared" ca="1" si="145"/>
        <v>1.2092294127987699</v>
      </c>
      <c r="I414" s="14">
        <f t="shared" ca="1" si="146"/>
        <v>1.0025419799999999</v>
      </c>
      <c r="J414" s="13">
        <f t="shared" si="159"/>
        <v>4.4999999999999998E-2</v>
      </c>
      <c r="K414" s="29">
        <f t="shared" si="147"/>
        <v>45135</v>
      </c>
      <c r="L414" s="2">
        <f t="shared" si="148"/>
        <v>5</v>
      </c>
      <c r="M414" s="17">
        <f t="shared" si="149"/>
        <v>5</v>
      </c>
      <c r="N414" s="12">
        <f t="shared" si="150"/>
        <v>1.0008737320000001</v>
      </c>
      <c r="O414" s="12">
        <f t="shared" ca="1" si="151"/>
        <v>1.0034179329999999</v>
      </c>
      <c r="P414" s="17">
        <f t="shared" si="152"/>
        <v>0</v>
      </c>
      <c r="Q414" s="14">
        <f t="shared" ca="1" si="153"/>
        <v>2.2786231300000002</v>
      </c>
      <c r="R414" s="20">
        <f t="shared" si="157"/>
        <v>0</v>
      </c>
      <c r="S414" s="14">
        <f t="shared" si="154"/>
        <v>0</v>
      </c>
      <c r="T414" s="4" t="str">
        <f t="shared" si="155"/>
        <v>J=</v>
      </c>
      <c r="U414" s="29">
        <f t="shared" si="156"/>
        <v>45168</v>
      </c>
      <c r="V414" s="3"/>
      <c r="W414" s="3"/>
      <c r="X414" s="107">
        <f>[2]Plan1!$A484</f>
        <v>51094</v>
      </c>
      <c r="Y414" s="108" t="str">
        <f>[2]Plan1!$C484</f>
        <v>Dia Nacional de Zumbi e da Consciência Negra</v>
      </c>
      <c r="Z414" s="95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9">
        <f t="shared" si="160"/>
        <v>45145</v>
      </c>
      <c r="B415" s="90">
        <f t="shared" ca="1" si="141"/>
        <v>669.40228071000001</v>
      </c>
      <c r="C415" s="14">
        <f t="shared" si="142"/>
        <v>666.66700001000004</v>
      </c>
      <c r="D415" s="63">
        <f t="shared" si="158"/>
        <v>45140</v>
      </c>
      <c r="E415" s="61">
        <f ca="1">IF(D415&lt;$B$1,VLOOKUP(D415,[1]DI!$A$4:$B$15000,2,FALSE),0)</f>
        <v>0.13650000000000001</v>
      </c>
      <c r="F415" s="14">
        <f t="shared" ca="1" si="143"/>
        <v>1.00050788</v>
      </c>
      <c r="G415" s="92">
        <f t="shared" ca="1" si="144"/>
        <v>1.21291895524079</v>
      </c>
      <c r="H415" s="92">
        <f t="shared" ca="1" si="145"/>
        <v>1.2092294127987699</v>
      </c>
      <c r="I415" s="14">
        <f t="shared" ca="1" si="146"/>
        <v>1.0030511499999999</v>
      </c>
      <c r="J415" s="13">
        <f t="shared" si="159"/>
        <v>4.4999999999999998E-2</v>
      </c>
      <c r="K415" s="29">
        <f t="shared" si="147"/>
        <v>45135</v>
      </c>
      <c r="L415" s="2">
        <f t="shared" si="148"/>
        <v>6</v>
      </c>
      <c r="M415" s="17">
        <f t="shared" si="149"/>
        <v>6</v>
      </c>
      <c r="N415" s="12">
        <f t="shared" si="150"/>
        <v>1.00104857</v>
      </c>
      <c r="O415" s="12">
        <f t="shared" ca="1" si="151"/>
        <v>1.0041029189999999</v>
      </c>
      <c r="P415" s="17">
        <f t="shared" si="152"/>
        <v>0</v>
      </c>
      <c r="Q415" s="14">
        <f t="shared" ca="1" si="153"/>
        <v>2.7352807000000001</v>
      </c>
      <c r="R415" s="20">
        <f t="shared" si="157"/>
        <v>0</v>
      </c>
      <c r="S415" s="14">
        <f t="shared" si="154"/>
        <v>0</v>
      </c>
      <c r="T415" s="4" t="str">
        <f t="shared" si="155"/>
        <v>J=</v>
      </c>
      <c r="U415" s="29">
        <f t="shared" si="156"/>
        <v>45168</v>
      </c>
      <c r="V415" s="3"/>
      <c r="W415" s="3"/>
      <c r="X415" s="107">
        <f>[2]Plan1!$A485</f>
        <v>51129</v>
      </c>
      <c r="Y415" s="108" t="str">
        <f>[2]Plan1!$C485</f>
        <v>Natal</v>
      </c>
      <c r="Z415" s="95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9">
        <f t="shared" si="160"/>
        <v>45146</v>
      </c>
      <c r="B416" s="90">
        <f t="shared" ca="1" si="141"/>
        <v>669.85925159999999</v>
      </c>
      <c r="C416" s="14">
        <f t="shared" si="142"/>
        <v>666.66700001000004</v>
      </c>
      <c r="D416" s="63">
        <f t="shared" si="158"/>
        <v>45141</v>
      </c>
      <c r="E416" s="61">
        <f ca="1">IF(D416&lt;$B$1,VLOOKUP(D416,[1]DI!$A$4:$B$15000,2,FALSE),0)</f>
        <v>0.13150000000000001</v>
      </c>
      <c r="F416" s="14">
        <f t="shared" ca="1" si="143"/>
        <v>1.0004903700000001</v>
      </c>
      <c r="G416" s="92">
        <f t="shared" ca="1" si="144"/>
        <v>1.2135349725197799</v>
      </c>
      <c r="H416" s="92">
        <f t="shared" ca="1" si="145"/>
        <v>1.2092294127987699</v>
      </c>
      <c r="I416" s="14">
        <f t="shared" ca="1" si="146"/>
        <v>1.00356058</v>
      </c>
      <c r="J416" s="13">
        <f t="shared" si="159"/>
        <v>4.4999999999999998E-2</v>
      </c>
      <c r="K416" s="29">
        <f t="shared" si="147"/>
        <v>45135</v>
      </c>
      <c r="L416" s="2">
        <f t="shared" si="148"/>
        <v>7</v>
      </c>
      <c r="M416" s="17">
        <f t="shared" si="149"/>
        <v>7</v>
      </c>
      <c r="N416" s="12">
        <f t="shared" si="150"/>
        <v>1.0012234390000001</v>
      </c>
      <c r="O416" s="12">
        <f t="shared" ca="1" si="151"/>
        <v>1.004788375</v>
      </c>
      <c r="P416" s="17">
        <f t="shared" si="152"/>
        <v>0</v>
      </c>
      <c r="Q416" s="14">
        <f t="shared" ca="1" si="153"/>
        <v>3.1922515900000001</v>
      </c>
      <c r="R416" s="20">
        <f t="shared" si="157"/>
        <v>0</v>
      </c>
      <c r="S416" s="14">
        <f t="shared" si="154"/>
        <v>0</v>
      </c>
      <c r="T416" s="4" t="str">
        <f t="shared" si="155"/>
        <v>J=</v>
      </c>
      <c r="U416" s="29">
        <f t="shared" si="156"/>
        <v>45168</v>
      </c>
      <c r="V416" s="3"/>
      <c r="W416" s="3"/>
      <c r="X416" s="107">
        <f>[2]Plan1!$A486</f>
        <v>51136</v>
      </c>
      <c r="Y416" s="108" t="str">
        <f>[2]Plan1!$C486</f>
        <v>Confraternização Universal</v>
      </c>
      <c r="Z416" s="95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9">
        <f t="shared" si="160"/>
        <v>45147</v>
      </c>
      <c r="B417" s="90">
        <f t="shared" ca="1" si="141"/>
        <v>670.30480516</v>
      </c>
      <c r="C417" s="14">
        <f t="shared" si="142"/>
        <v>666.66700001000004</v>
      </c>
      <c r="D417" s="63">
        <f t="shared" si="158"/>
        <v>45142</v>
      </c>
      <c r="E417" s="61">
        <f ca="1">IF(D417&lt;$B$1,VLOOKUP(D417,[1]DI!$A$4:$B$15000,2,FALSE),0)</f>
        <v>0.13150000000000001</v>
      </c>
      <c r="F417" s="14">
        <f t="shared" ca="1" si="143"/>
        <v>1.0004903700000001</v>
      </c>
      <c r="G417" s="92">
        <f t="shared" ca="1" si="144"/>
        <v>1.2141300536642501</v>
      </c>
      <c r="H417" s="92">
        <f t="shared" ca="1" si="145"/>
        <v>1.2092294127987699</v>
      </c>
      <c r="I417" s="14">
        <f t="shared" ca="1" si="146"/>
        <v>1.0040526999999999</v>
      </c>
      <c r="J417" s="13">
        <f t="shared" si="159"/>
        <v>4.4999999999999998E-2</v>
      </c>
      <c r="K417" s="29">
        <f t="shared" si="147"/>
        <v>45135</v>
      </c>
      <c r="L417" s="2">
        <f t="shared" si="148"/>
        <v>8</v>
      </c>
      <c r="M417" s="17">
        <f t="shared" si="149"/>
        <v>8</v>
      </c>
      <c r="N417" s="12">
        <f t="shared" si="150"/>
        <v>1.001398338</v>
      </c>
      <c r="O417" s="12">
        <f t="shared" ca="1" si="151"/>
        <v>1.0054567050000001</v>
      </c>
      <c r="P417" s="17">
        <f t="shared" si="152"/>
        <v>0</v>
      </c>
      <c r="Q417" s="14">
        <f t="shared" ca="1" si="153"/>
        <v>3.6378051500000002</v>
      </c>
      <c r="R417" s="20">
        <f t="shared" si="157"/>
        <v>0</v>
      </c>
      <c r="S417" s="14">
        <f t="shared" si="154"/>
        <v>0</v>
      </c>
      <c r="T417" s="4" t="str">
        <f t="shared" si="155"/>
        <v>J=</v>
      </c>
      <c r="U417" s="29">
        <f t="shared" si="156"/>
        <v>45168</v>
      </c>
      <c r="V417" s="3"/>
      <c r="W417" s="3"/>
      <c r="X417" s="107">
        <f>[2]Plan1!$A487</f>
        <v>51179</v>
      </c>
      <c r="Y417" s="108" t="str">
        <f>[2]Plan1!$C487</f>
        <v>Carnaval</v>
      </c>
      <c r="Z417" s="95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9">
        <f t="shared" si="160"/>
        <v>45148</v>
      </c>
      <c r="B418" s="90">
        <f t="shared" ca="1" si="141"/>
        <v>670.75064805</v>
      </c>
      <c r="C418" s="14">
        <f t="shared" si="142"/>
        <v>666.66700001000004</v>
      </c>
      <c r="D418" s="63">
        <f t="shared" si="158"/>
        <v>45145</v>
      </c>
      <c r="E418" s="61">
        <f ca="1">IF(D418&lt;$B$1,VLOOKUP(D418,[1]DI!$A$4:$B$15000,2,FALSE),0)</f>
        <v>0.13150000000000001</v>
      </c>
      <c r="F418" s="14">
        <f t="shared" ca="1" si="143"/>
        <v>1.0004903700000001</v>
      </c>
      <c r="G418" s="92">
        <f t="shared" ca="1" si="144"/>
        <v>1.21472542661867</v>
      </c>
      <c r="H418" s="92">
        <f t="shared" ca="1" si="145"/>
        <v>1.2092294127987699</v>
      </c>
      <c r="I418" s="14">
        <f t="shared" ca="1" si="146"/>
        <v>1.0045450499999999</v>
      </c>
      <c r="J418" s="13">
        <f t="shared" si="159"/>
        <v>4.4999999999999998E-2</v>
      </c>
      <c r="K418" s="29">
        <f t="shared" si="147"/>
        <v>45135</v>
      </c>
      <c r="L418" s="2">
        <f t="shared" si="148"/>
        <v>9</v>
      </c>
      <c r="M418" s="17">
        <f t="shared" si="149"/>
        <v>9</v>
      </c>
      <c r="N418" s="12">
        <f t="shared" si="150"/>
        <v>1.001573268</v>
      </c>
      <c r="O418" s="12">
        <f t="shared" ca="1" si="151"/>
        <v>1.0061254690000001</v>
      </c>
      <c r="P418" s="17">
        <f t="shared" si="152"/>
        <v>0</v>
      </c>
      <c r="Q418" s="14">
        <f t="shared" ca="1" si="153"/>
        <v>4.0836480399999999</v>
      </c>
      <c r="R418" s="20">
        <f t="shared" si="157"/>
        <v>0</v>
      </c>
      <c r="S418" s="14">
        <f t="shared" si="154"/>
        <v>0</v>
      </c>
      <c r="T418" s="4" t="str">
        <f t="shared" si="155"/>
        <v>J=</v>
      </c>
      <c r="U418" s="29">
        <f t="shared" si="156"/>
        <v>45168</v>
      </c>
      <c r="V418" s="3"/>
      <c r="W418" s="3"/>
      <c r="X418" s="107">
        <f>[2]Plan1!$A488</f>
        <v>51180</v>
      </c>
      <c r="Y418" s="108" t="str">
        <f>[2]Plan1!$C488</f>
        <v>Carnaval</v>
      </c>
      <c r="Z418" s="95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9">
        <f t="shared" si="160"/>
        <v>45149</v>
      </c>
      <c r="B419" s="90">
        <f t="shared" ca="1" si="141"/>
        <v>671.19679227000006</v>
      </c>
      <c r="C419" s="14">
        <f t="shared" si="142"/>
        <v>666.66700001000004</v>
      </c>
      <c r="D419" s="63">
        <f t="shared" si="158"/>
        <v>45146</v>
      </c>
      <c r="E419" s="61">
        <f ca="1">IF(D419&lt;$B$1,VLOOKUP(D419,[1]DI!$A$4:$B$15000,2,FALSE),0)</f>
        <v>0.13150000000000001</v>
      </c>
      <c r="F419" s="14">
        <f t="shared" ca="1" si="143"/>
        <v>1.0004903700000001</v>
      </c>
      <c r="G419" s="92">
        <f t="shared" ca="1" si="144"/>
        <v>1.2153210915261199</v>
      </c>
      <c r="H419" s="92">
        <f t="shared" ca="1" si="145"/>
        <v>1.2092294127987699</v>
      </c>
      <c r="I419" s="14">
        <f t="shared" ca="1" si="146"/>
        <v>1.00503765</v>
      </c>
      <c r="J419" s="13">
        <f t="shared" si="159"/>
        <v>4.4999999999999998E-2</v>
      </c>
      <c r="K419" s="29">
        <f t="shared" si="147"/>
        <v>45135</v>
      </c>
      <c r="L419" s="2">
        <f t="shared" si="148"/>
        <v>10</v>
      </c>
      <c r="M419" s="17">
        <f t="shared" si="149"/>
        <v>10</v>
      </c>
      <c r="N419" s="12">
        <f t="shared" si="150"/>
        <v>1.0017482280000001</v>
      </c>
      <c r="O419" s="12">
        <f t="shared" ca="1" si="151"/>
        <v>1.006794685</v>
      </c>
      <c r="P419" s="17">
        <f t="shared" si="152"/>
        <v>0</v>
      </c>
      <c r="Q419" s="14">
        <f t="shared" ca="1" si="153"/>
        <v>4.5297922599999998</v>
      </c>
      <c r="R419" s="20">
        <f t="shared" si="157"/>
        <v>0</v>
      </c>
      <c r="S419" s="14">
        <f t="shared" si="154"/>
        <v>0</v>
      </c>
      <c r="T419" s="4" t="str">
        <f t="shared" si="155"/>
        <v>J=</v>
      </c>
      <c r="U419" s="29">
        <f t="shared" si="156"/>
        <v>45168</v>
      </c>
      <c r="V419" s="3"/>
      <c r="W419" s="3"/>
      <c r="X419" s="107">
        <f>[2]Plan1!$A489</f>
        <v>51225</v>
      </c>
      <c r="Y419" s="108" t="str">
        <f>[2]Plan1!$C489</f>
        <v>Paixão de Cristo</v>
      </c>
      <c r="Z419" s="95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9">
        <f t="shared" si="160"/>
        <v>45152</v>
      </c>
      <c r="B420" s="90">
        <f t="shared" ca="1" si="141"/>
        <v>671.64323249000006</v>
      </c>
      <c r="C420" s="14">
        <f t="shared" si="142"/>
        <v>666.66700001000004</v>
      </c>
      <c r="D420" s="63">
        <f t="shared" si="158"/>
        <v>45147</v>
      </c>
      <c r="E420" s="61">
        <f ca="1">IF(D420&lt;$B$1,VLOOKUP(D420,[1]DI!$A$4:$B$15000,2,FALSE),0)</f>
        <v>0.13150000000000001</v>
      </c>
      <c r="F420" s="14">
        <f t="shared" ca="1" si="143"/>
        <v>1.0004903700000001</v>
      </c>
      <c r="G420" s="92">
        <f t="shared" ca="1" si="144"/>
        <v>1.2159170485297699</v>
      </c>
      <c r="H420" s="92">
        <f t="shared" ca="1" si="145"/>
        <v>1.2092294127987699</v>
      </c>
      <c r="I420" s="14">
        <f t="shared" ca="1" si="146"/>
        <v>1.0055304899999999</v>
      </c>
      <c r="J420" s="13">
        <f t="shared" si="159"/>
        <v>4.4999999999999998E-2</v>
      </c>
      <c r="K420" s="29">
        <f t="shared" si="147"/>
        <v>45135</v>
      </c>
      <c r="L420" s="2">
        <f t="shared" si="148"/>
        <v>11</v>
      </c>
      <c r="M420" s="17">
        <f t="shared" si="149"/>
        <v>11</v>
      </c>
      <c r="N420" s="12">
        <f t="shared" si="150"/>
        <v>1.001923219</v>
      </c>
      <c r="O420" s="12">
        <f t="shared" ca="1" si="151"/>
        <v>1.007464345</v>
      </c>
      <c r="P420" s="17">
        <f t="shared" si="152"/>
        <v>0</v>
      </c>
      <c r="Q420" s="14">
        <f t="shared" ca="1" si="153"/>
        <v>4.9762324800000002</v>
      </c>
      <c r="R420" s="20">
        <f t="shared" si="157"/>
        <v>0</v>
      </c>
      <c r="S420" s="14">
        <f t="shared" si="154"/>
        <v>0</v>
      </c>
      <c r="T420" s="4" t="str">
        <f t="shared" si="155"/>
        <v>J=</v>
      </c>
      <c r="U420" s="29">
        <f t="shared" si="156"/>
        <v>45168</v>
      </c>
      <c r="V420" s="3"/>
      <c r="W420" s="3"/>
      <c r="X420" s="107">
        <f>[2]Plan1!$A490</f>
        <v>51247</v>
      </c>
      <c r="Y420" s="108" t="str">
        <f>[2]Plan1!$C490</f>
        <v>Tiradentes</v>
      </c>
      <c r="Z420" s="95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9">
        <f t="shared" si="160"/>
        <v>45153</v>
      </c>
      <c r="B421" s="90">
        <f t="shared" ca="1" si="141"/>
        <v>672.08997538000006</v>
      </c>
      <c r="C421" s="14">
        <f t="shared" si="142"/>
        <v>666.66700001000004</v>
      </c>
      <c r="D421" s="63">
        <f t="shared" si="158"/>
        <v>45148</v>
      </c>
      <c r="E421" s="61">
        <f ca="1">IF(D421&lt;$B$1,VLOOKUP(D421,[1]DI!$A$4:$B$15000,2,FALSE),0)</f>
        <v>0.13150000000000001</v>
      </c>
      <c r="F421" s="14">
        <f t="shared" ca="1" si="143"/>
        <v>1.0004903700000001</v>
      </c>
      <c r="G421" s="92">
        <f t="shared" ca="1" si="144"/>
        <v>1.2165132977728601</v>
      </c>
      <c r="H421" s="92">
        <f t="shared" ca="1" si="145"/>
        <v>1.2092294127987699</v>
      </c>
      <c r="I421" s="14">
        <f t="shared" ca="1" si="146"/>
        <v>1.0060235799999999</v>
      </c>
      <c r="J421" s="13">
        <f t="shared" si="159"/>
        <v>4.4999999999999998E-2</v>
      </c>
      <c r="K421" s="29">
        <f t="shared" si="147"/>
        <v>45135</v>
      </c>
      <c r="L421" s="2">
        <f t="shared" si="148"/>
        <v>12</v>
      </c>
      <c r="M421" s="17">
        <f t="shared" si="149"/>
        <v>12</v>
      </c>
      <c r="N421" s="12">
        <f t="shared" si="150"/>
        <v>1.00209824</v>
      </c>
      <c r="O421" s="12">
        <f t="shared" ca="1" si="151"/>
        <v>1.0081344590000001</v>
      </c>
      <c r="P421" s="17">
        <f t="shared" si="152"/>
        <v>0</v>
      </c>
      <c r="Q421" s="14">
        <f t="shared" ca="1" si="153"/>
        <v>5.4229753699999996</v>
      </c>
      <c r="R421" s="20">
        <f t="shared" si="157"/>
        <v>0</v>
      </c>
      <c r="S421" s="14">
        <f t="shared" si="154"/>
        <v>0</v>
      </c>
      <c r="T421" s="4" t="str">
        <f t="shared" si="155"/>
        <v>J=</v>
      </c>
      <c r="U421" s="29">
        <f t="shared" si="156"/>
        <v>45168</v>
      </c>
      <c r="V421" s="3"/>
      <c r="W421" s="3"/>
      <c r="X421" s="107">
        <f>[2]Plan1!$A491</f>
        <v>51257</v>
      </c>
      <c r="Y421" s="108" t="str">
        <f>[2]Plan1!$C491</f>
        <v>Dia do Trabalho</v>
      </c>
      <c r="Z421" s="95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9">
        <f t="shared" si="160"/>
        <v>45154</v>
      </c>
      <c r="B422" s="90">
        <f t="shared" ca="1" si="141"/>
        <v>672.53700761000005</v>
      </c>
      <c r="C422" s="14">
        <f t="shared" si="142"/>
        <v>666.66700001000004</v>
      </c>
      <c r="D422" s="63">
        <f t="shared" si="158"/>
        <v>45149</v>
      </c>
      <c r="E422" s="61">
        <f ca="1">IF(D422&lt;$B$1,VLOOKUP(D422,[1]DI!$A$4:$B$15000,2,FALSE),0)</f>
        <v>0.13150000000000001</v>
      </c>
      <c r="F422" s="14">
        <f t="shared" ca="1" si="143"/>
        <v>1.0004903700000001</v>
      </c>
      <c r="G422" s="92">
        <f t="shared" ca="1" si="144"/>
        <v>1.2171098393986901</v>
      </c>
      <c r="H422" s="92">
        <f t="shared" ca="1" si="145"/>
        <v>1.2092294127987699</v>
      </c>
      <c r="I422" s="14">
        <f t="shared" ca="1" si="146"/>
        <v>1.0065169</v>
      </c>
      <c r="J422" s="13">
        <f t="shared" si="159"/>
        <v>4.4999999999999998E-2</v>
      </c>
      <c r="K422" s="29">
        <f t="shared" si="147"/>
        <v>45135</v>
      </c>
      <c r="L422" s="2">
        <f t="shared" si="148"/>
        <v>13</v>
      </c>
      <c r="M422" s="17">
        <f t="shared" si="149"/>
        <v>13</v>
      </c>
      <c r="N422" s="12">
        <f t="shared" si="150"/>
        <v>1.0022732919999999</v>
      </c>
      <c r="O422" s="12">
        <f t="shared" ca="1" si="151"/>
        <v>1.0088050070000001</v>
      </c>
      <c r="P422" s="17">
        <f t="shared" si="152"/>
        <v>0</v>
      </c>
      <c r="Q422" s="14">
        <f t="shared" ca="1" si="153"/>
        <v>5.8700076000000001</v>
      </c>
      <c r="R422" s="20">
        <f t="shared" si="157"/>
        <v>0</v>
      </c>
      <c r="S422" s="14">
        <f t="shared" si="154"/>
        <v>0</v>
      </c>
      <c r="T422" s="4" t="str">
        <f t="shared" si="155"/>
        <v>J=</v>
      </c>
      <c r="U422" s="29">
        <f t="shared" si="156"/>
        <v>45168</v>
      </c>
      <c r="V422" s="3"/>
      <c r="W422" s="3"/>
      <c r="X422" s="107">
        <f>[2]Plan1!$A492</f>
        <v>51287</v>
      </c>
      <c r="Y422" s="108" t="str">
        <f>[2]Plan1!$C492</f>
        <v>Corpus Christi</v>
      </c>
      <c r="Z422" s="95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9">
        <f t="shared" si="160"/>
        <v>45155</v>
      </c>
      <c r="B423" s="90">
        <f t="shared" ca="1" si="141"/>
        <v>672.98434250000003</v>
      </c>
      <c r="C423" s="14">
        <f t="shared" si="142"/>
        <v>666.66700001000004</v>
      </c>
      <c r="D423" s="63">
        <f t="shared" si="158"/>
        <v>45152</v>
      </c>
      <c r="E423" s="61">
        <f ca="1">IF(D423&lt;$B$1,VLOOKUP(D423,[1]DI!$A$4:$B$15000,2,FALSE),0)</f>
        <v>0.13150000000000001</v>
      </c>
      <c r="F423" s="14">
        <f t="shared" ca="1" si="143"/>
        <v>1.0004903700000001</v>
      </c>
      <c r="G423" s="92">
        <f t="shared" ca="1" si="144"/>
        <v>1.2177066735506401</v>
      </c>
      <c r="H423" s="92">
        <f t="shared" ca="1" si="145"/>
        <v>1.2092294127987699</v>
      </c>
      <c r="I423" s="14">
        <f t="shared" ca="1" si="146"/>
        <v>1.00701047</v>
      </c>
      <c r="J423" s="13">
        <f t="shared" si="159"/>
        <v>4.4999999999999998E-2</v>
      </c>
      <c r="K423" s="29">
        <f t="shared" si="147"/>
        <v>45135</v>
      </c>
      <c r="L423" s="2">
        <f t="shared" si="148"/>
        <v>14</v>
      </c>
      <c r="M423" s="17">
        <f t="shared" si="149"/>
        <v>14</v>
      </c>
      <c r="N423" s="12">
        <f t="shared" si="150"/>
        <v>1.0024483749999999</v>
      </c>
      <c r="O423" s="12">
        <f t="shared" ca="1" si="151"/>
        <v>1.0094760089999999</v>
      </c>
      <c r="P423" s="17">
        <f t="shared" si="152"/>
        <v>0</v>
      </c>
      <c r="Q423" s="14">
        <f t="shared" ca="1" si="153"/>
        <v>6.3173424899999997</v>
      </c>
      <c r="R423" s="20">
        <f t="shared" si="157"/>
        <v>0</v>
      </c>
      <c r="S423" s="14">
        <f t="shared" si="154"/>
        <v>0</v>
      </c>
      <c r="T423" s="4" t="str">
        <f t="shared" si="155"/>
        <v>J=</v>
      </c>
      <c r="U423" s="29">
        <f t="shared" si="156"/>
        <v>45168</v>
      </c>
      <c r="V423" s="3"/>
      <c r="W423" s="3"/>
      <c r="X423" s="107">
        <f>[2]Plan1!$A493</f>
        <v>51386</v>
      </c>
      <c r="Y423" s="108" t="str">
        <f>[2]Plan1!$C493</f>
        <v>Independência do Brasil</v>
      </c>
      <c r="Z423" s="95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9">
        <f t="shared" si="160"/>
        <v>45156</v>
      </c>
      <c r="B424" s="90">
        <f t="shared" ca="1" si="141"/>
        <v>673.43196671999999</v>
      </c>
      <c r="C424" s="14">
        <f t="shared" si="142"/>
        <v>666.66700001000004</v>
      </c>
      <c r="D424" s="63">
        <f t="shared" si="158"/>
        <v>45153</v>
      </c>
      <c r="E424" s="61">
        <f ca="1">IF(D424&lt;$B$1,VLOOKUP(D424,[1]DI!$A$4:$B$15000,2,FALSE),0)</f>
        <v>0.13150000000000001</v>
      </c>
      <c r="F424" s="14">
        <f t="shared" ca="1" si="143"/>
        <v>1.0004903700000001</v>
      </c>
      <c r="G424" s="92">
        <f t="shared" ca="1" si="144"/>
        <v>1.21830380037215</v>
      </c>
      <c r="H424" s="92">
        <f t="shared" ca="1" si="145"/>
        <v>1.2092294127987699</v>
      </c>
      <c r="I424" s="14">
        <f t="shared" ca="1" si="146"/>
        <v>1.0075042700000001</v>
      </c>
      <c r="J424" s="13">
        <f t="shared" si="159"/>
        <v>4.4999999999999998E-2</v>
      </c>
      <c r="K424" s="29">
        <f t="shared" si="147"/>
        <v>45135</v>
      </c>
      <c r="L424" s="2">
        <f t="shared" si="148"/>
        <v>15</v>
      </c>
      <c r="M424" s="17">
        <f t="shared" si="149"/>
        <v>15</v>
      </c>
      <c r="N424" s="12">
        <f t="shared" si="150"/>
        <v>1.002623488</v>
      </c>
      <c r="O424" s="12">
        <f t="shared" ca="1" si="151"/>
        <v>1.0101474450000001</v>
      </c>
      <c r="P424" s="17">
        <f t="shared" si="152"/>
        <v>0</v>
      </c>
      <c r="Q424" s="14">
        <f t="shared" ca="1" si="153"/>
        <v>6.7649667100000004</v>
      </c>
      <c r="R424" s="20">
        <f t="shared" si="157"/>
        <v>0</v>
      </c>
      <c r="S424" s="14">
        <f t="shared" si="154"/>
        <v>0</v>
      </c>
      <c r="T424" s="4" t="str">
        <f t="shared" si="155"/>
        <v>J=</v>
      </c>
      <c r="U424" s="29">
        <f t="shared" si="156"/>
        <v>45168</v>
      </c>
      <c r="V424" s="3"/>
      <c r="W424" s="3"/>
      <c r="X424" s="107">
        <f>[2]Plan1!$A494</f>
        <v>51421</v>
      </c>
      <c r="Y424" s="108" t="str">
        <f>[2]Plan1!$C494</f>
        <v>Nossa Sr.a Aparecida - Padroeira do Brasil</v>
      </c>
      <c r="Z424" s="95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9">
        <f t="shared" si="160"/>
        <v>45159</v>
      </c>
      <c r="B425" s="90">
        <f t="shared" ca="1" si="141"/>
        <v>673.87989428000003</v>
      </c>
      <c r="C425" s="14">
        <f t="shared" si="142"/>
        <v>666.66700001000004</v>
      </c>
      <c r="D425" s="63">
        <f t="shared" si="158"/>
        <v>45154</v>
      </c>
      <c r="E425" s="61">
        <f ca="1">IF(D425&lt;$B$1,VLOOKUP(D425,[1]DI!$A$4:$B$15000,2,FALSE),0)</f>
        <v>0.13150000000000001</v>
      </c>
      <c r="F425" s="14">
        <f t="shared" ca="1" si="143"/>
        <v>1.0004903700000001</v>
      </c>
      <c r="G425" s="92">
        <f t="shared" ca="1" si="144"/>
        <v>1.2189012200067399</v>
      </c>
      <c r="H425" s="92">
        <f t="shared" ca="1" si="145"/>
        <v>1.2092294127987699</v>
      </c>
      <c r="I425" s="14">
        <f t="shared" ca="1" si="146"/>
        <v>1.00799832</v>
      </c>
      <c r="J425" s="13">
        <f t="shared" si="159"/>
        <v>4.4999999999999998E-2</v>
      </c>
      <c r="K425" s="29">
        <f t="shared" si="147"/>
        <v>45135</v>
      </c>
      <c r="L425" s="2">
        <f t="shared" si="148"/>
        <v>16</v>
      </c>
      <c r="M425" s="17">
        <f t="shared" si="149"/>
        <v>16</v>
      </c>
      <c r="N425" s="12">
        <f t="shared" si="150"/>
        <v>1.002798632</v>
      </c>
      <c r="O425" s="12">
        <f t="shared" ca="1" si="151"/>
        <v>1.010819336</v>
      </c>
      <c r="P425" s="17">
        <f t="shared" si="152"/>
        <v>0</v>
      </c>
      <c r="Q425" s="14">
        <f t="shared" ca="1" si="153"/>
        <v>7.2128942699999996</v>
      </c>
      <c r="R425" s="20">
        <f t="shared" si="157"/>
        <v>0</v>
      </c>
      <c r="S425" s="14">
        <f t="shared" si="154"/>
        <v>0</v>
      </c>
      <c r="T425" s="4" t="str">
        <f t="shared" si="155"/>
        <v>J=</v>
      </c>
      <c r="U425" s="29">
        <f t="shared" si="156"/>
        <v>45168</v>
      </c>
      <c r="V425" s="3"/>
      <c r="W425" s="3"/>
      <c r="X425" s="107">
        <f>[2]Plan1!$A495</f>
        <v>51442</v>
      </c>
      <c r="Y425" s="108" t="str">
        <f>[2]Plan1!$C495</f>
        <v>Finados</v>
      </c>
      <c r="Z425" s="95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9">
        <f t="shared" si="160"/>
        <v>45160</v>
      </c>
      <c r="B426" s="90">
        <f t="shared" ca="1" si="141"/>
        <v>674.32811784</v>
      </c>
      <c r="C426" s="14">
        <f t="shared" si="142"/>
        <v>666.66700001000004</v>
      </c>
      <c r="D426" s="63">
        <f t="shared" si="158"/>
        <v>45155</v>
      </c>
      <c r="E426" s="61">
        <f ca="1">IF(D426&lt;$B$1,VLOOKUP(D426,[1]DI!$A$4:$B$15000,2,FALSE),0)</f>
        <v>0.13150000000000001</v>
      </c>
      <c r="F426" s="14">
        <f t="shared" ca="1" si="143"/>
        <v>1.0004903700000001</v>
      </c>
      <c r="G426" s="92">
        <f t="shared" ca="1" si="144"/>
        <v>1.2194989325979899</v>
      </c>
      <c r="H426" s="92">
        <f t="shared" ca="1" si="145"/>
        <v>1.2092294127987699</v>
      </c>
      <c r="I426" s="14">
        <f t="shared" ca="1" si="146"/>
        <v>1.00849261</v>
      </c>
      <c r="J426" s="13">
        <f t="shared" si="159"/>
        <v>4.4999999999999998E-2</v>
      </c>
      <c r="K426" s="29">
        <f t="shared" si="147"/>
        <v>45135</v>
      </c>
      <c r="L426" s="2">
        <f t="shared" si="148"/>
        <v>17</v>
      </c>
      <c r="M426" s="17">
        <f t="shared" si="149"/>
        <v>17</v>
      </c>
      <c r="N426" s="12">
        <f t="shared" si="150"/>
        <v>1.002973806</v>
      </c>
      <c r="O426" s="12">
        <f t="shared" ca="1" si="151"/>
        <v>1.0114916709999999</v>
      </c>
      <c r="P426" s="17">
        <f t="shared" si="152"/>
        <v>0</v>
      </c>
      <c r="Q426" s="14">
        <f t="shared" ca="1" si="153"/>
        <v>7.6611178300000002</v>
      </c>
      <c r="R426" s="20">
        <f t="shared" si="157"/>
        <v>0</v>
      </c>
      <c r="S426" s="14">
        <f t="shared" si="154"/>
        <v>0</v>
      </c>
      <c r="T426" s="4" t="str">
        <f t="shared" si="155"/>
        <v>J=</v>
      </c>
      <c r="U426" s="29">
        <f t="shared" si="156"/>
        <v>45168</v>
      </c>
      <c r="V426" s="3"/>
      <c r="W426" s="3"/>
      <c r="X426" s="107">
        <f>[2]Plan1!$A496</f>
        <v>51455</v>
      </c>
      <c r="Y426" s="108" t="str">
        <f>[2]Plan1!$C496</f>
        <v>Proclamação da República</v>
      </c>
      <c r="Z426" s="95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9">
        <f t="shared" si="160"/>
        <v>45161</v>
      </c>
      <c r="B427" s="90">
        <f t="shared" ca="1" si="141"/>
        <v>674.77664539</v>
      </c>
      <c r="C427" s="14">
        <f t="shared" si="142"/>
        <v>666.66700001000004</v>
      </c>
      <c r="D427" s="63">
        <f t="shared" si="158"/>
        <v>45156</v>
      </c>
      <c r="E427" s="61">
        <f ca="1">IF(D427&lt;$B$1,VLOOKUP(D427,[1]DI!$A$4:$B$15000,2,FALSE),0)</f>
        <v>0.13150000000000001</v>
      </c>
      <c r="F427" s="14">
        <f t="shared" ca="1" si="143"/>
        <v>1.0004903700000001</v>
      </c>
      <c r="G427" s="92">
        <f t="shared" ca="1" si="144"/>
        <v>1.2200969382895701</v>
      </c>
      <c r="H427" s="92">
        <f t="shared" ca="1" si="145"/>
        <v>1.2092294127987699</v>
      </c>
      <c r="I427" s="14">
        <f t="shared" ca="1" si="146"/>
        <v>1.0089871500000001</v>
      </c>
      <c r="J427" s="13">
        <f t="shared" si="159"/>
        <v>4.4999999999999998E-2</v>
      </c>
      <c r="K427" s="29">
        <f t="shared" si="147"/>
        <v>45135</v>
      </c>
      <c r="L427" s="2">
        <f t="shared" si="148"/>
        <v>18</v>
      </c>
      <c r="M427" s="17">
        <f t="shared" si="149"/>
        <v>18</v>
      </c>
      <c r="N427" s="12">
        <f t="shared" si="150"/>
        <v>1.0031490110000001</v>
      </c>
      <c r="O427" s="12">
        <f t="shared" ca="1" si="151"/>
        <v>1.0121644620000001</v>
      </c>
      <c r="P427" s="17">
        <f t="shared" si="152"/>
        <v>0</v>
      </c>
      <c r="Q427" s="14">
        <f t="shared" ca="1" si="153"/>
        <v>8.1096453799999999</v>
      </c>
      <c r="R427" s="20">
        <f t="shared" si="157"/>
        <v>0</v>
      </c>
      <c r="S427" s="14">
        <f t="shared" si="154"/>
        <v>0</v>
      </c>
      <c r="T427" s="4" t="str">
        <f t="shared" si="155"/>
        <v>J=</v>
      </c>
      <c r="U427" s="29">
        <f t="shared" si="156"/>
        <v>45168</v>
      </c>
      <c r="V427" s="3"/>
      <c r="W427" s="3"/>
      <c r="X427" s="107">
        <f>[2]Plan1!$A497</f>
        <v>51460</v>
      </c>
      <c r="Y427" s="108" t="str">
        <f>[2]Plan1!$C497</f>
        <v>Dia Nacional de Zumbi e da Consciência Negra</v>
      </c>
      <c r="Z427" s="95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9">
        <f t="shared" si="160"/>
        <v>45162</v>
      </c>
      <c r="B428" s="90">
        <f t="shared" ca="1" si="141"/>
        <v>675.22546895000005</v>
      </c>
      <c r="C428" s="14">
        <f t="shared" si="142"/>
        <v>666.66700001000004</v>
      </c>
      <c r="D428" s="63">
        <f t="shared" si="158"/>
        <v>45159</v>
      </c>
      <c r="E428" s="61">
        <f ca="1">IF(D428&lt;$B$1,VLOOKUP(D428,[1]DI!$A$4:$B$15000,2,FALSE),0)</f>
        <v>0.13150000000000001</v>
      </c>
      <c r="F428" s="14">
        <f t="shared" ca="1" si="143"/>
        <v>1.0004903700000001</v>
      </c>
      <c r="G428" s="92">
        <f t="shared" ca="1" si="144"/>
        <v>1.2206952372252</v>
      </c>
      <c r="H428" s="92">
        <f t="shared" ca="1" si="145"/>
        <v>1.2092294127987699</v>
      </c>
      <c r="I428" s="14">
        <f t="shared" ca="1" si="146"/>
        <v>1.00948193</v>
      </c>
      <c r="J428" s="13">
        <f t="shared" si="159"/>
        <v>4.4999999999999998E-2</v>
      </c>
      <c r="K428" s="29">
        <f t="shared" si="147"/>
        <v>45135</v>
      </c>
      <c r="L428" s="2">
        <f t="shared" si="148"/>
        <v>19</v>
      </c>
      <c r="M428" s="17">
        <f t="shared" si="149"/>
        <v>19</v>
      </c>
      <c r="N428" s="12">
        <f t="shared" si="150"/>
        <v>1.0033242469999999</v>
      </c>
      <c r="O428" s="12">
        <f t="shared" ca="1" si="151"/>
        <v>1.0128376969999999</v>
      </c>
      <c r="P428" s="17">
        <f t="shared" si="152"/>
        <v>0</v>
      </c>
      <c r="Q428" s="14">
        <f t="shared" ca="1" si="153"/>
        <v>8.5584689399999991</v>
      </c>
      <c r="R428" s="20">
        <f t="shared" si="157"/>
        <v>0</v>
      </c>
      <c r="S428" s="14">
        <f t="shared" si="154"/>
        <v>0</v>
      </c>
      <c r="T428" s="4" t="str">
        <f t="shared" si="155"/>
        <v>J=</v>
      </c>
      <c r="U428" s="29">
        <f t="shared" si="156"/>
        <v>45168</v>
      </c>
      <c r="V428" s="3"/>
      <c r="W428" s="3"/>
      <c r="X428" s="107">
        <f>[2]Plan1!$A498</f>
        <v>51495</v>
      </c>
      <c r="Y428" s="108" t="str">
        <f>[2]Plan1!$C498</f>
        <v>Natal</v>
      </c>
      <c r="Z428" s="95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9">
        <f t="shared" si="160"/>
        <v>45163</v>
      </c>
      <c r="B429" s="90">
        <f t="shared" ca="1" si="141"/>
        <v>675.67458918</v>
      </c>
      <c r="C429" s="14">
        <f t="shared" si="142"/>
        <v>666.66700001000004</v>
      </c>
      <c r="D429" s="63">
        <f t="shared" si="158"/>
        <v>45160</v>
      </c>
      <c r="E429" s="61">
        <f ca="1">IF(D429&lt;$B$1,VLOOKUP(D429,[1]DI!$A$4:$B$15000,2,FALSE),0)</f>
        <v>0.13150000000000001</v>
      </c>
      <c r="F429" s="14">
        <f t="shared" ca="1" si="143"/>
        <v>1.0004903700000001</v>
      </c>
      <c r="G429" s="92">
        <f t="shared" ca="1" si="144"/>
        <v>1.2212938295486799</v>
      </c>
      <c r="H429" s="92">
        <f t="shared" ca="1" si="145"/>
        <v>1.2092294127987699</v>
      </c>
      <c r="I429" s="14">
        <f t="shared" ca="1" si="146"/>
        <v>1.00997695</v>
      </c>
      <c r="J429" s="13">
        <f t="shared" si="159"/>
        <v>4.4999999999999998E-2</v>
      </c>
      <c r="K429" s="29">
        <f t="shared" si="147"/>
        <v>45135</v>
      </c>
      <c r="L429" s="2">
        <f t="shared" si="148"/>
        <v>20</v>
      </c>
      <c r="M429" s="17">
        <f t="shared" si="149"/>
        <v>20</v>
      </c>
      <c r="N429" s="12">
        <f t="shared" si="150"/>
        <v>1.003499513</v>
      </c>
      <c r="O429" s="12">
        <f t="shared" ca="1" si="151"/>
        <v>1.0135113769999999</v>
      </c>
      <c r="P429" s="17">
        <f t="shared" si="152"/>
        <v>0</v>
      </c>
      <c r="Q429" s="14">
        <f t="shared" ca="1" si="153"/>
        <v>9.0075891699999993</v>
      </c>
      <c r="R429" s="20">
        <f t="shared" si="157"/>
        <v>0</v>
      </c>
      <c r="S429" s="14">
        <f t="shared" si="154"/>
        <v>0</v>
      </c>
      <c r="T429" s="4" t="str">
        <f t="shared" si="155"/>
        <v>J=</v>
      </c>
      <c r="U429" s="29">
        <f t="shared" si="156"/>
        <v>45168</v>
      </c>
      <c r="V429" s="3"/>
      <c r="W429" s="3"/>
      <c r="X429" s="107">
        <f>[2]Plan1!$A499</f>
        <v>51502</v>
      </c>
      <c r="Y429" s="108" t="str">
        <f>[2]Plan1!$C499</f>
        <v>Confraternização Universal</v>
      </c>
      <c r="Z429" s="95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9">
        <f t="shared" si="160"/>
        <v>45166</v>
      </c>
      <c r="B430" s="90">
        <f t="shared" ca="1" si="141"/>
        <v>676.12400607000006</v>
      </c>
      <c r="C430" s="14">
        <f t="shared" si="142"/>
        <v>666.66700001000004</v>
      </c>
      <c r="D430" s="63">
        <f t="shared" si="158"/>
        <v>45161</v>
      </c>
      <c r="E430" s="61">
        <f ca="1">IF(D430&lt;$B$1,VLOOKUP(D430,[1]DI!$A$4:$B$15000,2,FALSE),0)</f>
        <v>0.13150000000000001</v>
      </c>
      <c r="F430" s="14">
        <f t="shared" ca="1" si="143"/>
        <v>1.0004903700000001</v>
      </c>
      <c r="G430" s="92">
        <f t="shared" ca="1" si="144"/>
        <v>1.2218927154038799</v>
      </c>
      <c r="H430" s="92">
        <f t="shared" ca="1" si="145"/>
        <v>1.2092294127987699</v>
      </c>
      <c r="I430" s="14">
        <f t="shared" ca="1" si="146"/>
        <v>1.0104722100000001</v>
      </c>
      <c r="J430" s="13">
        <f t="shared" si="159"/>
        <v>4.4999999999999998E-2</v>
      </c>
      <c r="K430" s="29">
        <f t="shared" si="147"/>
        <v>45135</v>
      </c>
      <c r="L430" s="2">
        <f t="shared" si="148"/>
        <v>21</v>
      </c>
      <c r="M430" s="17">
        <f t="shared" si="149"/>
        <v>21</v>
      </c>
      <c r="N430" s="12">
        <f t="shared" si="150"/>
        <v>1.0036748090000001</v>
      </c>
      <c r="O430" s="12">
        <f t="shared" ca="1" si="151"/>
        <v>1.0141855019999999</v>
      </c>
      <c r="P430" s="17">
        <f t="shared" si="152"/>
        <v>0</v>
      </c>
      <c r="Q430" s="14">
        <f t="shared" ca="1" si="153"/>
        <v>9.4570060599999994</v>
      </c>
      <c r="R430" s="20">
        <f t="shared" si="157"/>
        <v>0</v>
      </c>
      <c r="S430" s="14">
        <f t="shared" si="154"/>
        <v>0</v>
      </c>
      <c r="T430" s="4" t="str">
        <f t="shared" si="155"/>
        <v>J=</v>
      </c>
      <c r="U430" s="29">
        <f t="shared" si="156"/>
        <v>45168</v>
      </c>
      <c r="V430" s="3"/>
      <c r="W430" s="3"/>
      <c r="X430" s="107">
        <f>[2]Plan1!$A500</f>
        <v>51564</v>
      </c>
      <c r="Y430" s="108" t="str">
        <f>[2]Plan1!$C500</f>
        <v>Carnaval</v>
      </c>
      <c r="Z430" s="95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9">
        <f t="shared" si="160"/>
        <v>45167</v>
      </c>
      <c r="B431" s="90">
        <f t="shared" ca="1" si="141"/>
        <v>676.57372096000006</v>
      </c>
      <c r="C431" s="14">
        <f t="shared" si="142"/>
        <v>666.66700001000004</v>
      </c>
      <c r="D431" s="63">
        <f t="shared" si="158"/>
        <v>45162</v>
      </c>
      <c r="E431" s="61">
        <f ca="1">IF(D431&lt;$B$1,VLOOKUP(D431,[1]DI!$A$4:$B$15000,2,FALSE),0)</f>
        <v>0.13150000000000001</v>
      </c>
      <c r="F431" s="14">
        <f t="shared" ca="1" si="143"/>
        <v>1.0004903700000001</v>
      </c>
      <c r="G431" s="92">
        <f t="shared" ca="1" si="144"/>
        <v>1.2224918949347301</v>
      </c>
      <c r="H431" s="92">
        <f t="shared" ca="1" si="145"/>
        <v>1.2092294127987699</v>
      </c>
      <c r="I431" s="14">
        <f t="shared" ca="1" si="146"/>
        <v>1.0109677100000001</v>
      </c>
      <c r="J431" s="13">
        <f t="shared" si="159"/>
        <v>4.4999999999999998E-2</v>
      </c>
      <c r="K431" s="29">
        <f t="shared" si="147"/>
        <v>45135</v>
      </c>
      <c r="L431" s="2">
        <f t="shared" si="148"/>
        <v>22</v>
      </c>
      <c r="M431" s="17">
        <f t="shared" si="149"/>
        <v>22</v>
      </c>
      <c r="N431" s="12">
        <f t="shared" si="150"/>
        <v>1.0038501369999999</v>
      </c>
      <c r="O431" s="12">
        <f t="shared" ca="1" si="151"/>
        <v>1.014860074</v>
      </c>
      <c r="P431" s="17">
        <f t="shared" si="152"/>
        <v>0</v>
      </c>
      <c r="Q431" s="14">
        <f t="shared" ca="1" si="153"/>
        <v>9.9067209500000004</v>
      </c>
      <c r="R431" s="20">
        <f t="shared" si="157"/>
        <v>0</v>
      </c>
      <c r="S431" s="14">
        <f t="shared" si="154"/>
        <v>0</v>
      </c>
      <c r="T431" s="4" t="str">
        <f t="shared" si="155"/>
        <v>J=</v>
      </c>
      <c r="U431" s="29">
        <f t="shared" si="156"/>
        <v>45168</v>
      </c>
      <c r="V431" s="3"/>
      <c r="W431" s="3"/>
      <c r="X431" s="107">
        <f>[2]Plan1!$A501</f>
        <v>51565</v>
      </c>
      <c r="Y431" s="108" t="str">
        <f>[2]Plan1!$C501</f>
        <v>Carnaval</v>
      </c>
      <c r="Z431" s="95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9">
        <f t="shared" si="160"/>
        <v>45168</v>
      </c>
      <c r="B432" s="90">
        <f t="shared" ca="1" si="141"/>
        <v>677.02373918000001</v>
      </c>
      <c r="C432" s="14">
        <f t="shared" si="142"/>
        <v>666.66700001000004</v>
      </c>
      <c r="D432" s="63">
        <f t="shared" si="158"/>
        <v>45163</v>
      </c>
      <c r="E432" s="61">
        <f ca="1">IF(D432&lt;$B$1,VLOOKUP(D432,[1]DI!$A$4:$B$15000,2,FALSE),0)</f>
        <v>0.13150000000000001</v>
      </c>
      <c r="F432" s="14">
        <f t="shared" ca="1" si="143"/>
        <v>1.0004903700000001</v>
      </c>
      <c r="G432" s="92">
        <f t="shared" ca="1" si="144"/>
        <v>1.22309136828525</v>
      </c>
      <c r="H432" s="92">
        <f t="shared" ca="1" si="145"/>
        <v>1.2092294127987699</v>
      </c>
      <c r="I432" s="14">
        <f t="shared" ca="1" si="146"/>
        <v>1.0114634600000001</v>
      </c>
      <c r="J432" s="13">
        <f t="shared" si="159"/>
        <v>4.4999999999999998E-2</v>
      </c>
      <c r="K432" s="29">
        <f t="shared" si="147"/>
        <v>45135</v>
      </c>
      <c r="L432" s="2">
        <f t="shared" si="148"/>
        <v>23</v>
      </c>
      <c r="M432" s="17">
        <f t="shared" si="149"/>
        <v>23</v>
      </c>
      <c r="N432" s="12">
        <f t="shared" si="150"/>
        <v>1.004025495</v>
      </c>
      <c r="O432" s="12">
        <f t="shared" ca="1" si="151"/>
        <v>1.015535101</v>
      </c>
      <c r="P432" s="17">
        <f t="shared" si="152"/>
        <v>20</v>
      </c>
      <c r="Q432" s="14">
        <f t="shared" ca="1" si="153"/>
        <v>10.356739170000001</v>
      </c>
      <c r="R432" s="20">
        <f t="shared" si="157"/>
        <v>0</v>
      </c>
      <c r="S432" s="14">
        <f t="shared" si="154"/>
        <v>0</v>
      </c>
      <c r="T432" s="4" t="str">
        <f t="shared" si="155"/>
        <v>J=</v>
      </c>
      <c r="U432" s="29">
        <f t="shared" si="156"/>
        <v>45168</v>
      </c>
      <c r="V432" s="3"/>
      <c r="W432" s="3"/>
      <c r="X432" s="107">
        <f>[2]Plan1!$A502</f>
        <v>51610</v>
      </c>
      <c r="Y432" s="108" t="str">
        <f>[2]Plan1!$C502</f>
        <v>Paixão de Cristo</v>
      </c>
      <c r="Z432" s="95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9">
        <f t="shared" si="160"/>
        <v>45169</v>
      </c>
      <c r="B433" s="90">
        <f t="shared" ca="1" si="141"/>
        <v>667.11042756000006</v>
      </c>
      <c r="C433" s="14">
        <f t="shared" si="142"/>
        <v>666.66700001000004</v>
      </c>
      <c r="D433" s="63">
        <f t="shared" si="158"/>
        <v>45166</v>
      </c>
      <c r="E433" s="61">
        <f ca="1">IF(D433&lt;$B$1,VLOOKUP(D433,[1]DI!$A$4:$B$15000,2,FALSE),0)</f>
        <v>0.13150000000000001</v>
      </c>
      <c r="F433" s="14">
        <f t="shared" ca="1" si="143"/>
        <v>1.0004903700000001</v>
      </c>
      <c r="G433" s="92">
        <f t="shared" ca="1" si="144"/>
        <v>1.2236911355995199</v>
      </c>
      <c r="H433" s="92">
        <f t="shared" ca="1" si="145"/>
        <v>1.22309136828525</v>
      </c>
      <c r="I433" s="14">
        <f t="shared" ca="1" si="146"/>
        <v>1.0004903700000001</v>
      </c>
      <c r="J433" s="13">
        <f t="shared" si="159"/>
        <v>4.4999999999999998E-2</v>
      </c>
      <c r="K433" s="29">
        <f t="shared" si="147"/>
        <v>45168</v>
      </c>
      <c r="L433" s="2">
        <f t="shared" si="148"/>
        <v>1</v>
      </c>
      <c r="M433" s="17">
        <f t="shared" si="149"/>
        <v>1</v>
      </c>
      <c r="N433" s="12">
        <f t="shared" si="150"/>
        <v>1.000174685</v>
      </c>
      <c r="O433" s="12">
        <f t="shared" ca="1" si="151"/>
        <v>1.000665141</v>
      </c>
      <c r="P433" s="17">
        <f t="shared" si="152"/>
        <v>0</v>
      </c>
      <c r="Q433" s="14">
        <f t="shared" ca="1" si="153"/>
        <v>0.44342755</v>
      </c>
      <c r="R433" s="20">
        <f t="shared" si="157"/>
        <v>0</v>
      </c>
      <c r="S433" s="14">
        <f t="shared" si="154"/>
        <v>0</v>
      </c>
      <c r="T433" s="4" t="str">
        <f t="shared" si="155"/>
        <v>J=</v>
      </c>
      <c r="U433" s="29">
        <f t="shared" si="156"/>
        <v>45197</v>
      </c>
      <c r="V433" s="3"/>
      <c r="W433" s="3"/>
      <c r="X433" s="107">
        <f>[2]Plan1!$A503</f>
        <v>51612</v>
      </c>
      <c r="Y433" s="108" t="str">
        <f>[2]Plan1!$C503</f>
        <v>Tiradentes</v>
      </c>
      <c r="Z433" s="95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9">
        <f t="shared" si="160"/>
        <v>45170</v>
      </c>
      <c r="B434" s="90">
        <f t="shared" ca="1" si="141"/>
        <v>667.55414977999999</v>
      </c>
      <c r="C434" s="14">
        <f t="shared" si="142"/>
        <v>666.66700001000004</v>
      </c>
      <c r="D434" s="63">
        <f t="shared" si="158"/>
        <v>45167</v>
      </c>
      <c r="E434" s="61">
        <f ca="1">IF(D434&lt;$B$1,VLOOKUP(D434,[1]DI!$A$4:$B$15000,2,FALSE),0)</f>
        <v>0.13150000000000001</v>
      </c>
      <c r="F434" s="14">
        <f t="shared" ca="1" si="143"/>
        <v>1.0004903700000001</v>
      </c>
      <c r="G434" s="92">
        <f t="shared" ca="1" si="144"/>
        <v>1.2242911970216801</v>
      </c>
      <c r="H434" s="92">
        <f t="shared" ca="1" si="145"/>
        <v>1.22309136828525</v>
      </c>
      <c r="I434" s="14">
        <f t="shared" ca="1" si="146"/>
        <v>1.00098098</v>
      </c>
      <c r="J434" s="13">
        <f t="shared" si="159"/>
        <v>4.4999999999999998E-2</v>
      </c>
      <c r="K434" s="29">
        <f t="shared" si="147"/>
        <v>45168</v>
      </c>
      <c r="L434" s="2">
        <f t="shared" si="148"/>
        <v>2</v>
      </c>
      <c r="M434" s="17">
        <f t="shared" si="149"/>
        <v>2</v>
      </c>
      <c r="N434" s="12">
        <f t="shared" si="150"/>
        <v>1.000349401</v>
      </c>
      <c r="O434" s="12">
        <f t="shared" ca="1" si="151"/>
        <v>1.001330724</v>
      </c>
      <c r="P434" s="17">
        <f t="shared" si="152"/>
        <v>0</v>
      </c>
      <c r="Q434" s="14">
        <f t="shared" ca="1" si="153"/>
        <v>0.88714976999999995</v>
      </c>
      <c r="R434" s="20">
        <f t="shared" si="157"/>
        <v>0</v>
      </c>
      <c r="S434" s="14">
        <f t="shared" si="154"/>
        <v>0</v>
      </c>
      <c r="T434" s="4" t="str">
        <f t="shared" si="155"/>
        <v>J=</v>
      </c>
      <c r="U434" s="29">
        <f t="shared" si="156"/>
        <v>45197</v>
      </c>
      <c r="V434" s="3"/>
      <c r="W434" s="3"/>
      <c r="X434" s="107">
        <f>[2]Plan1!$A504</f>
        <v>51622</v>
      </c>
      <c r="Y434" s="108" t="str">
        <f>[2]Plan1!$C504</f>
        <v>Dia do Trabalho</v>
      </c>
      <c r="Z434" s="95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9">
        <f t="shared" si="160"/>
        <v>45173</v>
      </c>
      <c r="B435" s="90">
        <f t="shared" ca="1" si="141"/>
        <v>667.99816667000005</v>
      </c>
      <c r="C435" s="14">
        <f t="shared" si="142"/>
        <v>666.66700001000004</v>
      </c>
      <c r="D435" s="63">
        <f t="shared" si="158"/>
        <v>45168</v>
      </c>
      <c r="E435" s="61">
        <f ca="1">IF(D435&lt;$B$1,VLOOKUP(D435,[1]DI!$A$4:$B$15000,2,FALSE),0)</f>
        <v>0.13150000000000001</v>
      </c>
      <c r="F435" s="14">
        <f t="shared" ca="1" si="143"/>
        <v>1.0004903700000001</v>
      </c>
      <c r="G435" s="92">
        <f t="shared" ca="1" si="144"/>
        <v>1.2248915526959601</v>
      </c>
      <c r="H435" s="92">
        <f t="shared" ca="1" si="145"/>
        <v>1.22309136828525</v>
      </c>
      <c r="I435" s="14">
        <f t="shared" ca="1" si="146"/>
        <v>1.0014718300000001</v>
      </c>
      <c r="J435" s="13">
        <f t="shared" si="159"/>
        <v>4.4999999999999998E-2</v>
      </c>
      <c r="K435" s="29">
        <f t="shared" si="147"/>
        <v>45168</v>
      </c>
      <c r="L435" s="2">
        <f t="shared" si="148"/>
        <v>3</v>
      </c>
      <c r="M435" s="17">
        <f t="shared" si="149"/>
        <v>3</v>
      </c>
      <c r="N435" s="12">
        <f t="shared" si="150"/>
        <v>1.000524148</v>
      </c>
      <c r="O435" s="12">
        <f t="shared" ca="1" si="151"/>
        <v>1.0019967489999999</v>
      </c>
      <c r="P435" s="17">
        <f t="shared" si="152"/>
        <v>0</v>
      </c>
      <c r="Q435" s="14">
        <f t="shared" ca="1" si="153"/>
        <v>1.3311666600000001</v>
      </c>
      <c r="R435" s="20">
        <f t="shared" si="157"/>
        <v>0</v>
      </c>
      <c r="S435" s="14">
        <f t="shared" si="154"/>
        <v>0</v>
      </c>
      <c r="T435" s="4" t="str">
        <f t="shared" si="155"/>
        <v>J=</v>
      </c>
      <c r="U435" s="29">
        <f t="shared" si="156"/>
        <v>45197</v>
      </c>
      <c r="V435" s="3"/>
      <c r="W435" s="3"/>
      <c r="X435" s="107">
        <f>[2]Plan1!$A505</f>
        <v>51672</v>
      </c>
      <c r="Y435" s="108" t="str">
        <f>[2]Plan1!$C505</f>
        <v>Corpus Christi</v>
      </c>
      <c r="Z435" s="95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9">
        <f t="shared" si="160"/>
        <v>45174</v>
      </c>
      <c r="B436" s="90">
        <f t="shared" ca="1" si="141"/>
        <v>668.44247889000007</v>
      </c>
      <c r="C436" s="14">
        <f t="shared" si="142"/>
        <v>666.66700001000004</v>
      </c>
      <c r="D436" s="63">
        <f t="shared" si="158"/>
        <v>45169</v>
      </c>
      <c r="E436" s="61">
        <f ca="1">IF(D436&lt;$B$1,VLOOKUP(D436,[1]DI!$A$4:$B$15000,2,FALSE),0)</f>
        <v>0.13150000000000001</v>
      </c>
      <c r="F436" s="14">
        <f t="shared" ca="1" si="143"/>
        <v>1.0004903700000001</v>
      </c>
      <c r="G436" s="92">
        <f t="shared" ca="1" si="144"/>
        <v>1.2254922027666599</v>
      </c>
      <c r="H436" s="92">
        <f t="shared" ca="1" si="145"/>
        <v>1.22309136828525</v>
      </c>
      <c r="I436" s="14">
        <f t="shared" ca="1" si="146"/>
        <v>1.00196292</v>
      </c>
      <c r="J436" s="13">
        <f t="shared" si="159"/>
        <v>4.4999999999999998E-2</v>
      </c>
      <c r="K436" s="29">
        <f t="shared" si="147"/>
        <v>45168</v>
      </c>
      <c r="L436" s="2">
        <f t="shared" si="148"/>
        <v>4</v>
      </c>
      <c r="M436" s="17">
        <f t="shared" si="149"/>
        <v>4</v>
      </c>
      <c r="N436" s="12">
        <f t="shared" si="150"/>
        <v>1.000698925</v>
      </c>
      <c r="O436" s="12">
        <f t="shared" ca="1" si="151"/>
        <v>1.0026632170000001</v>
      </c>
      <c r="P436" s="17">
        <f t="shared" si="152"/>
        <v>0</v>
      </c>
      <c r="Q436" s="14">
        <f t="shared" ca="1" si="153"/>
        <v>1.7754788800000001</v>
      </c>
      <c r="R436" s="20">
        <f t="shared" si="157"/>
        <v>0</v>
      </c>
      <c r="S436" s="14">
        <f t="shared" si="154"/>
        <v>0</v>
      </c>
      <c r="T436" s="4" t="str">
        <f t="shared" si="155"/>
        <v>J=</v>
      </c>
      <c r="U436" s="29">
        <f t="shared" si="156"/>
        <v>45197</v>
      </c>
      <c r="V436" s="3"/>
      <c r="W436" s="3"/>
      <c r="X436" s="107">
        <f>[2]Plan1!$A506</f>
        <v>51751</v>
      </c>
      <c r="Y436" s="108" t="str">
        <f>[2]Plan1!$C506</f>
        <v>Independência do Brasil</v>
      </c>
      <c r="Z436" s="95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9">
        <f t="shared" si="160"/>
        <v>45175</v>
      </c>
      <c r="B437" s="90">
        <f t="shared" ca="1" si="141"/>
        <v>668.88709177999999</v>
      </c>
      <c r="C437" s="14">
        <f t="shared" si="142"/>
        <v>666.66700001000004</v>
      </c>
      <c r="D437" s="63">
        <f t="shared" si="158"/>
        <v>45170</v>
      </c>
      <c r="E437" s="61">
        <f ca="1">IF(D437&lt;$B$1,VLOOKUP(D437,[1]DI!$A$4:$B$15000,2,FALSE),0)</f>
        <v>0.13150000000000001</v>
      </c>
      <c r="F437" s="14">
        <f t="shared" ca="1" si="143"/>
        <v>1.0004903700000001</v>
      </c>
      <c r="G437" s="92">
        <f t="shared" ca="1" si="144"/>
        <v>1.22609314737813</v>
      </c>
      <c r="H437" s="92">
        <f t="shared" ca="1" si="145"/>
        <v>1.22309136828525</v>
      </c>
      <c r="I437" s="14">
        <f t="shared" ca="1" si="146"/>
        <v>1.0024542599999999</v>
      </c>
      <c r="J437" s="13">
        <f t="shared" si="159"/>
        <v>4.4999999999999998E-2</v>
      </c>
      <c r="K437" s="29">
        <f t="shared" si="147"/>
        <v>45168</v>
      </c>
      <c r="L437" s="2">
        <f t="shared" si="148"/>
        <v>5</v>
      </c>
      <c r="M437" s="17">
        <f t="shared" si="149"/>
        <v>5</v>
      </c>
      <c r="N437" s="12">
        <f t="shared" si="150"/>
        <v>1.0008737320000001</v>
      </c>
      <c r="O437" s="12">
        <f t="shared" ca="1" si="151"/>
        <v>1.003330136</v>
      </c>
      <c r="P437" s="17">
        <f t="shared" si="152"/>
        <v>0</v>
      </c>
      <c r="Q437" s="14">
        <f t="shared" ca="1" si="153"/>
        <v>2.2200917699999998</v>
      </c>
      <c r="R437" s="20">
        <f t="shared" si="157"/>
        <v>0</v>
      </c>
      <c r="S437" s="14">
        <f t="shared" si="154"/>
        <v>0</v>
      </c>
      <c r="T437" s="4" t="str">
        <f t="shared" si="155"/>
        <v>J=</v>
      </c>
      <c r="U437" s="29">
        <f t="shared" si="156"/>
        <v>45197</v>
      </c>
      <c r="V437" s="3"/>
      <c r="W437" s="3"/>
      <c r="X437" s="107">
        <f>[2]Plan1!$A507</f>
        <v>51786</v>
      </c>
      <c r="Y437" s="108" t="str">
        <f>[2]Plan1!$C507</f>
        <v>Nossa Sr.a Aparecida - Padroeira do Brasil</v>
      </c>
      <c r="Z437" s="95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ht="15" x14ac:dyDescent="0.25">
      <c r="A438" s="164">
        <f t="shared" si="160"/>
        <v>45177</v>
      </c>
      <c r="B438" s="165">
        <f t="shared" ca="1" si="141"/>
        <v>669.33199400000001</v>
      </c>
      <c r="C438" s="166">
        <f t="shared" si="142"/>
        <v>666.66700001000004</v>
      </c>
      <c r="D438" s="167">
        <f t="shared" si="158"/>
        <v>45173</v>
      </c>
      <c r="E438" s="61">
        <f ca="1">IF(D438&lt;$B$1,VLOOKUP(D438,[1]DI!$A$4:$B$15000,2,FALSE),0)</f>
        <v>0.13150000000000001</v>
      </c>
      <c r="F438" s="166">
        <f t="shared" ca="1" si="143"/>
        <v>1.0004903700000001</v>
      </c>
      <c r="G438" s="169">
        <f t="shared" ca="1" si="144"/>
        <v>1.2266943866748099</v>
      </c>
      <c r="H438" s="169">
        <f t="shared" ca="1" si="145"/>
        <v>1.22309136828525</v>
      </c>
      <c r="I438" s="166">
        <f t="shared" ca="1" si="146"/>
        <v>1.00294583</v>
      </c>
      <c r="J438" s="168">
        <f t="shared" si="159"/>
        <v>4.4999999999999998E-2</v>
      </c>
      <c r="K438" s="167">
        <f t="shared" si="147"/>
        <v>45168</v>
      </c>
      <c r="L438" s="170">
        <f t="shared" si="148"/>
        <v>6</v>
      </c>
      <c r="M438" s="171">
        <f t="shared" si="149"/>
        <v>6</v>
      </c>
      <c r="N438" s="172">
        <f t="shared" si="150"/>
        <v>1.00104857</v>
      </c>
      <c r="O438" s="172">
        <f t="shared" ca="1" si="151"/>
        <v>1.0039974890000001</v>
      </c>
      <c r="P438" s="171">
        <f t="shared" si="152"/>
        <v>0</v>
      </c>
      <c r="Q438" s="166">
        <f t="shared" ca="1" si="153"/>
        <v>2.6649939900000001</v>
      </c>
      <c r="R438" s="173">
        <v>1</v>
      </c>
      <c r="S438" s="166">
        <f t="shared" si="154"/>
        <v>666.66700001000004</v>
      </c>
      <c r="T438" s="174" t="str">
        <f t="shared" si="155"/>
        <v>J=</v>
      </c>
      <c r="U438" s="167">
        <f t="shared" si="156"/>
        <v>45197</v>
      </c>
      <c r="V438" s="175" t="s">
        <v>86</v>
      </c>
      <c r="W438" s="3"/>
      <c r="X438" s="107">
        <f>[2]Plan1!$A508</f>
        <v>51807</v>
      </c>
      <c r="Y438" s="108" t="str">
        <f>[2]Plan1!$C508</f>
        <v>Finados</v>
      </c>
      <c r="Z438" s="95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9">
        <f t="shared" si="160"/>
        <v>45180</v>
      </c>
      <c r="B439" s="90"/>
      <c r="C439" s="14">
        <f t="shared" si="142"/>
        <v>0</v>
      </c>
      <c r="D439" s="63"/>
      <c r="E439" s="61"/>
      <c r="F439" s="14"/>
      <c r="G439" s="92"/>
      <c r="H439" s="92"/>
      <c r="I439" s="14"/>
      <c r="J439" s="13"/>
      <c r="K439" s="29"/>
      <c r="L439" s="2"/>
      <c r="M439" s="17"/>
      <c r="N439" s="12"/>
      <c r="O439" s="12"/>
      <c r="P439" s="17"/>
      <c r="Q439" s="14"/>
      <c r="R439" s="20"/>
      <c r="S439" s="14"/>
      <c r="T439" s="4"/>
      <c r="U439" s="29"/>
      <c r="V439" s="3"/>
      <c r="W439" s="3"/>
      <c r="X439" s="107">
        <f>[2]Plan1!$A509</f>
        <v>51820</v>
      </c>
      <c r="Y439" s="108" t="str">
        <f>[2]Plan1!$C509</f>
        <v>Proclamação da República</v>
      </c>
      <c r="Z439" s="95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9"/>
      <c r="B440" s="90"/>
      <c r="C440" s="14"/>
      <c r="D440" s="63"/>
      <c r="E440" s="61"/>
      <c r="F440" s="14"/>
      <c r="G440" s="92"/>
      <c r="H440" s="92"/>
      <c r="I440" s="14"/>
      <c r="J440" s="13"/>
      <c r="K440" s="29"/>
      <c r="L440" s="2"/>
      <c r="M440" s="17"/>
      <c r="N440" s="12"/>
      <c r="O440" s="12"/>
      <c r="P440" s="17"/>
      <c r="Q440" s="14"/>
      <c r="R440" s="20"/>
      <c r="S440" s="14"/>
      <c r="T440" s="4"/>
      <c r="U440" s="29"/>
      <c r="V440" s="3"/>
      <c r="W440" s="3"/>
      <c r="X440" s="107">
        <f>[2]Plan1!$A510</f>
        <v>51825</v>
      </c>
      <c r="Y440" s="108" t="str">
        <f>[2]Plan1!$C510</f>
        <v>Dia Nacional de Zumbi e da Consciência Negra</v>
      </c>
      <c r="Z440" s="95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9"/>
      <c r="B441" s="90"/>
      <c r="C441" s="14"/>
      <c r="D441" s="63"/>
      <c r="E441" s="61"/>
      <c r="F441" s="14"/>
      <c r="G441" s="92"/>
      <c r="H441" s="92"/>
      <c r="I441" s="14"/>
      <c r="J441" s="13"/>
      <c r="K441" s="29"/>
      <c r="L441" s="2"/>
      <c r="M441" s="17"/>
      <c r="N441" s="12"/>
      <c r="O441" s="12"/>
      <c r="P441" s="17"/>
      <c r="Q441" s="14"/>
      <c r="R441" s="20"/>
      <c r="S441" s="14"/>
      <c r="T441" s="4"/>
      <c r="U441" s="29"/>
      <c r="V441" s="3"/>
      <c r="W441" s="3"/>
      <c r="X441" s="107">
        <f>[2]Plan1!$A511</f>
        <v>51860</v>
      </c>
      <c r="Y441" s="108" t="str">
        <f>[2]Plan1!$C511</f>
        <v>Natal</v>
      </c>
      <c r="Z441" s="95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9"/>
      <c r="B442" s="90"/>
      <c r="C442" s="14"/>
      <c r="D442" s="63"/>
      <c r="E442" s="61"/>
      <c r="F442" s="14"/>
      <c r="G442" s="92"/>
      <c r="H442" s="92"/>
      <c r="I442" s="14"/>
      <c r="J442" s="13"/>
      <c r="K442" s="29"/>
      <c r="L442" s="2"/>
      <c r="M442" s="17"/>
      <c r="N442" s="12"/>
      <c r="O442" s="12"/>
      <c r="P442" s="17"/>
      <c r="Q442" s="14"/>
      <c r="R442" s="20"/>
      <c r="S442" s="14"/>
      <c r="T442" s="4"/>
      <c r="U442" s="29"/>
      <c r="V442" s="3"/>
      <c r="W442" s="3"/>
      <c r="X442" s="107">
        <f>[2]Plan1!$A512</f>
        <v>51867</v>
      </c>
      <c r="Y442" s="108" t="str">
        <f>[2]Plan1!$C512</f>
        <v>Confraternização Universal</v>
      </c>
      <c r="Z442" s="95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9"/>
      <c r="B443" s="90"/>
      <c r="C443" s="14"/>
      <c r="D443" s="63"/>
      <c r="E443" s="61"/>
      <c r="F443" s="14"/>
      <c r="G443" s="92"/>
      <c r="H443" s="92"/>
      <c r="I443" s="14"/>
      <c r="J443" s="13"/>
      <c r="K443" s="29"/>
      <c r="L443" s="2"/>
      <c r="M443" s="17"/>
      <c r="N443" s="12"/>
      <c r="O443" s="12"/>
      <c r="P443" s="17"/>
      <c r="Q443" s="14"/>
      <c r="R443" s="20"/>
      <c r="S443" s="14"/>
      <c r="T443" s="4"/>
      <c r="U443" s="29"/>
      <c r="V443" s="3"/>
      <c r="W443" s="3"/>
      <c r="X443" s="107">
        <f>[2]Plan1!$A513</f>
        <v>51914</v>
      </c>
      <c r="Y443" s="108" t="str">
        <f>[2]Plan1!$C513</f>
        <v>Carnaval</v>
      </c>
      <c r="Z443" s="95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9"/>
      <c r="B444" s="90"/>
      <c r="C444" s="14"/>
      <c r="D444" s="63"/>
      <c r="E444" s="61"/>
      <c r="F444" s="14"/>
      <c r="G444" s="92"/>
      <c r="H444" s="92"/>
      <c r="I444" s="14"/>
      <c r="J444" s="13"/>
      <c r="K444" s="29"/>
      <c r="L444" s="2"/>
      <c r="M444" s="17"/>
      <c r="N444" s="12"/>
      <c r="O444" s="12"/>
      <c r="P444" s="17"/>
      <c r="Q444" s="14"/>
      <c r="R444" s="20"/>
      <c r="S444" s="14"/>
      <c r="T444" s="4"/>
      <c r="U444" s="29"/>
      <c r="V444" s="3"/>
      <c r="W444" s="3"/>
      <c r="X444" s="107">
        <f>[2]Plan1!$A514</f>
        <v>51915</v>
      </c>
      <c r="Y444" s="108" t="str">
        <f>[2]Plan1!$C514</f>
        <v>Carnaval</v>
      </c>
      <c r="Z444" s="95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9"/>
      <c r="B445" s="90"/>
      <c r="C445" s="14"/>
      <c r="D445" s="63"/>
      <c r="E445" s="61"/>
      <c r="F445" s="14"/>
      <c r="G445" s="92"/>
      <c r="H445" s="92"/>
      <c r="I445" s="14"/>
      <c r="J445" s="13"/>
      <c r="K445" s="29"/>
      <c r="L445" s="2"/>
      <c r="M445" s="17"/>
      <c r="N445" s="12"/>
      <c r="O445" s="12"/>
      <c r="P445" s="17"/>
      <c r="Q445" s="14"/>
      <c r="R445" s="20"/>
      <c r="S445" s="14"/>
      <c r="T445" s="4"/>
      <c r="U445" s="29"/>
      <c r="V445" s="3"/>
      <c r="W445" s="3"/>
      <c r="X445" s="107">
        <f>[2]Plan1!$A515</f>
        <v>51960</v>
      </c>
      <c r="Y445" s="108" t="str">
        <f>[2]Plan1!$C515</f>
        <v>Paixão de Cristo</v>
      </c>
      <c r="Z445" s="95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9"/>
      <c r="B446" s="90"/>
      <c r="C446" s="14"/>
      <c r="D446" s="63"/>
      <c r="E446" s="61"/>
      <c r="F446" s="14"/>
      <c r="G446" s="92"/>
      <c r="H446" s="92"/>
      <c r="I446" s="14"/>
      <c r="J446" s="13"/>
      <c r="K446" s="29"/>
      <c r="L446" s="2"/>
      <c r="M446" s="17"/>
      <c r="N446" s="12"/>
      <c r="O446" s="12"/>
      <c r="P446" s="17"/>
      <c r="Q446" s="14"/>
      <c r="R446" s="20"/>
      <c r="S446" s="14"/>
      <c r="T446" s="4"/>
      <c r="U446" s="29"/>
      <c r="V446" s="3"/>
      <c r="W446" s="3"/>
      <c r="X446" s="107">
        <f>[2]Plan1!$A516</f>
        <v>51977</v>
      </c>
      <c r="Y446" s="108" t="str">
        <f>[2]Plan1!$C516</f>
        <v>Tiradentes</v>
      </c>
      <c r="Z446" s="95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9"/>
      <c r="B447" s="90"/>
      <c r="C447" s="14"/>
      <c r="D447" s="63"/>
      <c r="E447" s="61"/>
      <c r="F447" s="14"/>
      <c r="G447" s="92"/>
      <c r="H447" s="92"/>
      <c r="I447" s="14"/>
      <c r="J447" s="13"/>
      <c r="K447" s="29"/>
      <c r="L447" s="2"/>
      <c r="M447" s="17"/>
      <c r="N447" s="12"/>
      <c r="O447" s="12"/>
      <c r="P447" s="17"/>
      <c r="Q447" s="14"/>
      <c r="R447" s="20"/>
      <c r="S447" s="14"/>
      <c r="T447" s="4"/>
      <c r="U447" s="29"/>
      <c r="V447" s="3"/>
      <c r="W447" s="3"/>
      <c r="X447" s="107">
        <f>[2]Plan1!$A517</f>
        <v>51987</v>
      </c>
      <c r="Y447" s="108" t="str">
        <f>[2]Plan1!$C517</f>
        <v>Dia do Trabalho</v>
      </c>
      <c r="Z447" s="95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9"/>
      <c r="B448" s="90"/>
      <c r="C448" s="14"/>
      <c r="D448" s="63"/>
      <c r="E448" s="61"/>
      <c r="F448" s="14"/>
      <c r="G448" s="92"/>
      <c r="H448" s="92"/>
      <c r="I448" s="14"/>
      <c r="J448" s="13"/>
      <c r="K448" s="29"/>
      <c r="L448" s="2"/>
      <c r="M448" s="17"/>
      <c r="N448" s="12"/>
      <c r="O448" s="12"/>
      <c r="P448" s="17"/>
      <c r="Q448" s="14"/>
      <c r="R448" s="20"/>
      <c r="S448" s="14"/>
      <c r="T448" s="4"/>
      <c r="U448" s="29"/>
      <c r="V448" s="3"/>
      <c r="W448" s="3"/>
      <c r="X448" s="107">
        <f>[2]Plan1!$A518</f>
        <v>52022</v>
      </c>
      <c r="Y448" s="108" t="str">
        <f>[2]Plan1!$C518</f>
        <v>Corpus Christi</v>
      </c>
      <c r="Z448" s="95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9"/>
      <c r="B449" s="90"/>
      <c r="C449" s="14"/>
      <c r="D449" s="63"/>
      <c r="E449" s="61"/>
      <c r="F449" s="14"/>
      <c r="G449" s="92"/>
      <c r="H449" s="92"/>
      <c r="I449" s="14"/>
      <c r="J449" s="13"/>
      <c r="K449" s="29"/>
      <c r="L449" s="2"/>
      <c r="M449" s="17"/>
      <c r="N449" s="12"/>
      <c r="O449" s="12"/>
      <c r="P449" s="17"/>
      <c r="Q449" s="14"/>
      <c r="R449" s="20"/>
      <c r="S449" s="14"/>
      <c r="T449" s="4"/>
      <c r="U449" s="29"/>
      <c r="V449" s="3"/>
      <c r="W449" s="3"/>
      <c r="X449" s="107">
        <f>[2]Plan1!$A519</f>
        <v>52116</v>
      </c>
      <c r="Y449" s="108" t="str">
        <f>[2]Plan1!$C519</f>
        <v>Independência do Brasil</v>
      </c>
      <c r="Z449" s="95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9"/>
      <c r="B450" s="90"/>
      <c r="C450" s="14"/>
      <c r="D450" s="63"/>
      <c r="E450" s="61"/>
      <c r="F450" s="14"/>
      <c r="G450" s="92"/>
      <c r="H450" s="92"/>
      <c r="I450" s="14"/>
      <c r="J450" s="13"/>
      <c r="K450" s="29"/>
      <c r="L450" s="2"/>
      <c r="M450" s="17"/>
      <c r="N450" s="12"/>
      <c r="O450" s="12"/>
      <c r="P450" s="17"/>
      <c r="Q450" s="14"/>
      <c r="R450" s="20"/>
      <c r="S450" s="14"/>
      <c r="T450" s="4"/>
      <c r="U450" s="29"/>
      <c r="V450" s="3"/>
      <c r="W450" s="3"/>
      <c r="X450" s="107">
        <f>[2]Plan1!$A520</f>
        <v>52151</v>
      </c>
      <c r="Y450" s="108" t="str">
        <f>[2]Plan1!$C520</f>
        <v>Nossa Sr.a Aparecida - Padroeira do Brasil</v>
      </c>
      <c r="Z450" s="95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9"/>
      <c r="B451" s="90"/>
      <c r="C451" s="14"/>
      <c r="D451" s="63"/>
      <c r="E451" s="61"/>
      <c r="F451" s="14"/>
      <c r="G451" s="92"/>
      <c r="H451" s="92"/>
      <c r="I451" s="14"/>
      <c r="J451" s="13"/>
      <c r="K451" s="29"/>
      <c r="L451" s="2"/>
      <c r="M451" s="17"/>
      <c r="N451" s="12"/>
      <c r="O451" s="12"/>
      <c r="P451" s="17"/>
      <c r="Q451" s="14"/>
      <c r="R451" s="20"/>
      <c r="S451" s="14"/>
      <c r="T451" s="4"/>
      <c r="U451" s="29"/>
      <c r="V451" s="3"/>
      <c r="W451" s="3"/>
      <c r="X451" s="107">
        <f>[2]Plan1!$A521</f>
        <v>52172</v>
      </c>
      <c r="Y451" s="108" t="str">
        <f>[2]Plan1!$C521</f>
        <v>Finados</v>
      </c>
      <c r="Z451" s="95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9"/>
      <c r="B452" s="90"/>
      <c r="C452" s="14"/>
      <c r="D452" s="63"/>
      <c r="E452" s="61"/>
      <c r="F452" s="14"/>
      <c r="G452" s="92"/>
      <c r="H452" s="92"/>
      <c r="I452" s="14"/>
      <c r="J452" s="13"/>
      <c r="K452" s="29"/>
      <c r="L452" s="2"/>
      <c r="M452" s="17"/>
      <c r="N452" s="12"/>
      <c r="O452" s="12"/>
      <c r="P452" s="17"/>
      <c r="Q452" s="14"/>
      <c r="R452" s="20"/>
      <c r="S452" s="14"/>
      <c r="T452" s="4"/>
      <c r="U452" s="29"/>
      <c r="V452" s="3"/>
      <c r="W452" s="3"/>
      <c r="X452" s="107">
        <f>[2]Plan1!$A522</f>
        <v>52185</v>
      </c>
      <c r="Y452" s="108" t="str">
        <f>[2]Plan1!$C522</f>
        <v>Proclamação da República</v>
      </c>
      <c r="Z452" s="95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9"/>
      <c r="B453" s="90"/>
      <c r="C453" s="14"/>
      <c r="D453" s="63"/>
      <c r="E453" s="61"/>
      <c r="F453" s="14"/>
      <c r="G453" s="92"/>
      <c r="H453" s="92"/>
      <c r="I453" s="14"/>
      <c r="J453" s="13"/>
      <c r="K453" s="29"/>
      <c r="L453" s="2"/>
      <c r="M453" s="17"/>
      <c r="N453" s="12"/>
      <c r="O453" s="12"/>
      <c r="P453" s="17"/>
      <c r="Q453" s="14"/>
      <c r="R453" s="20"/>
      <c r="S453" s="14"/>
      <c r="T453" s="4"/>
      <c r="U453" s="29"/>
      <c r="V453" s="3"/>
      <c r="W453" s="3"/>
      <c r="X453" s="107">
        <f>[2]Plan1!$A523</f>
        <v>52190</v>
      </c>
      <c r="Y453" s="108" t="str">
        <f>[2]Plan1!$C523</f>
        <v>Dia Nacional de Zumbi e da Consciência Negra</v>
      </c>
      <c r="Z453" s="95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9"/>
      <c r="B454" s="90"/>
      <c r="C454" s="14"/>
      <c r="D454" s="63"/>
      <c r="E454" s="61"/>
      <c r="F454" s="14"/>
      <c r="G454" s="92"/>
      <c r="H454" s="92"/>
      <c r="I454" s="14"/>
      <c r="J454" s="13"/>
      <c r="K454" s="29"/>
      <c r="L454" s="2"/>
      <c r="M454" s="17"/>
      <c r="N454" s="12"/>
      <c r="O454" s="12"/>
      <c r="P454" s="17"/>
      <c r="Q454" s="14"/>
      <c r="R454" s="20"/>
      <c r="S454" s="14"/>
      <c r="T454" s="4"/>
      <c r="U454" s="29"/>
      <c r="V454" s="3"/>
      <c r="W454" s="3"/>
      <c r="X454" s="107">
        <f>[2]Plan1!$A524</f>
        <v>52225</v>
      </c>
      <c r="Y454" s="108" t="str">
        <f>[2]Plan1!$C524</f>
        <v>Natal</v>
      </c>
      <c r="Z454" s="95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9"/>
      <c r="B455" s="90"/>
      <c r="C455" s="14"/>
      <c r="D455" s="63"/>
      <c r="E455" s="61"/>
      <c r="F455" s="14"/>
      <c r="G455" s="92"/>
      <c r="H455" s="92"/>
      <c r="I455" s="14"/>
      <c r="J455" s="13"/>
      <c r="K455" s="29"/>
      <c r="L455" s="2"/>
      <c r="M455" s="17"/>
      <c r="N455" s="12"/>
      <c r="O455" s="12"/>
      <c r="P455" s="17"/>
      <c r="Q455" s="14"/>
      <c r="R455" s="20"/>
      <c r="S455" s="14"/>
      <c r="T455" s="4"/>
      <c r="U455" s="29"/>
      <c r="V455" s="3"/>
      <c r="W455" s="3"/>
      <c r="X455" s="107">
        <f>[2]Plan1!$A525</f>
        <v>52232</v>
      </c>
      <c r="Y455" s="108" t="str">
        <f>[2]Plan1!$C525</f>
        <v>Confraternização Universal</v>
      </c>
      <c r="Z455" s="95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9"/>
      <c r="B456" s="90"/>
      <c r="C456" s="14"/>
      <c r="D456" s="63"/>
      <c r="E456" s="61"/>
      <c r="F456" s="14"/>
      <c r="G456" s="92"/>
      <c r="H456" s="92"/>
      <c r="I456" s="14"/>
      <c r="J456" s="13"/>
      <c r="K456" s="29"/>
      <c r="L456" s="2"/>
      <c r="M456" s="17"/>
      <c r="N456" s="12"/>
      <c r="O456" s="12"/>
      <c r="P456" s="17"/>
      <c r="Q456" s="14"/>
      <c r="R456" s="20"/>
      <c r="S456" s="14"/>
      <c r="T456" s="4"/>
      <c r="U456" s="29"/>
      <c r="V456" s="3"/>
      <c r="W456" s="3"/>
      <c r="X456" s="107">
        <f>[2]Plan1!$A526</f>
        <v>52271</v>
      </c>
      <c r="Y456" s="108" t="str">
        <f>[2]Plan1!$C526</f>
        <v>Carnaval</v>
      </c>
      <c r="Z456" s="95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9"/>
      <c r="B457" s="90"/>
      <c r="C457" s="14"/>
      <c r="D457" s="63"/>
      <c r="E457" s="61"/>
      <c r="F457" s="14"/>
      <c r="G457" s="92"/>
      <c r="H457" s="92"/>
      <c r="I457" s="14"/>
      <c r="J457" s="13"/>
      <c r="K457" s="29"/>
      <c r="L457" s="2"/>
      <c r="M457" s="17"/>
      <c r="N457" s="12"/>
      <c r="O457" s="12"/>
      <c r="P457" s="17"/>
      <c r="Q457" s="14"/>
      <c r="R457" s="20"/>
      <c r="S457" s="14"/>
      <c r="T457" s="4"/>
      <c r="U457" s="29"/>
      <c r="V457" s="3"/>
      <c r="W457" s="3"/>
      <c r="X457" s="107">
        <f>[2]Plan1!$A527</f>
        <v>52272</v>
      </c>
      <c r="Y457" s="108" t="str">
        <f>[2]Plan1!$C527</f>
        <v>Carnaval</v>
      </c>
      <c r="Z457" s="95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9"/>
      <c r="B458" s="90"/>
      <c r="C458" s="14"/>
      <c r="D458" s="63"/>
      <c r="E458" s="61"/>
      <c r="F458" s="14"/>
      <c r="G458" s="92"/>
      <c r="H458" s="92"/>
      <c r="I458" s="14"/>
      <c r="J458" s="13"/>
      <c r="K458" s="29"/>
      <c r="L458" s="2"/>
      <c r="M458" s="17"/>
      <c r="N458" s="12"/>
      <c r="O458" s="12"/>
      <c r="P458" s="17"/>
      <c r="Q458" s="14"/>
      <c r="R458" s="20"/>
      <c r="S458" s="14"/>
      <c r="T458" s="4"/>
      <c r="U458" s="29"/>
      <c r="V458" s="3"/>
      <c r="W458" s="3"/>
      <c r="X458" s="107">
        <f>[2]Plan1!$A528</f>
        <v>52317</v>
      </c>
      <c r="Y458" s="108" t="str">
        <f>[2]Plan1!$C528</f>
        <v>Paixão de Cristo</v>
      </c>
      <c r="Z458" s="95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9"/>
      <c r="B459" s="90"/>
      <c r="C459" s="14"/>
      <c r="D459" s="63"/>
      <c r="E459" s="61"/>
      <c r="F459" s="14"/>
      <c r="G459" s="92"/>
      <c r="H459" s="92"/>
      <c r="I459" s="14"/>
      <c r="J459" s="13"/>
      <c r="K459" s="29"/>
      <c r="L459" s="2"/>
      <c r="M459" s="17"/>
      <c r="N459" s="12"/>
      <c r="O459" s="12"/>
      <c r="P459" s="17"/>
      <c r="Q459" s="14"/>
      <c r="R459" s="20"/>
      <c r="S459" s="14"/>
      <c r="T459" s="4"/>
      <c r="U459" s="29"/>
      <c r="V459" s="3"/>
      <c r="W459" s="3"/>
      <c r="X459" s="107">
        <f>[2]Plan1!$A529</f>
        <v>52342</v>
      </c>
      <c r="Y459" s="108" t="str">
        <f>[2]Plan1!$C529</f>
        <v>Tiradentes</v>
      </c>
      <c r="Z459" s="95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9"/>
      <c r="B460" s="90"/>
      <c r="C460" s="14"/>
      <c r="D460" s="63"/>
      <c r="E460" s="61"/>
      <c r="F460" s="14"/>
      <c r="G460" s="92"/>
      <c r="H460" s="92"/>
      <c r="I460" s="14"/>
      <c r="J460" s="13"/>
      <c r="K460" s="29"/>
      <c r="L460" s="2"/>
      <c r="M460" s="17"/>
      <c r="N460" s="12"/>
      <c r="O460" s="12"/>
      <c r="P460" s="17"/>
      <c r="Q460" s="14"/>
      <c r="R460" s="20"/>
      <c r="S460" s="14"/>
      <c r="T460" s="4"/>
      <c r="U460" s="29"/>
      <c r="V460" s="3"/>
      <c r="W460" s="3"/>
      <c r="X460" s="107">
        <f>[2]Plan1!$A530</f>
        <v>52352</v>
      </c>
      <c r="Y460" s="108" t="str">
        <f>[2]Plan1!$C530</f>
        <v>Dia do Trabalho</v>
      </c>
      <c r="Z460" s="95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9"/>
      <c r="B461" s="90"/>
      <c r="C461" s="14"/>
      <c r="D461" s="63"/>
      <c r="E461" s="61"/>
      <c r="F461" s="14"/>
      <c r="G461" s="92"/>
      <c r="H461" s="92"/>
      <c r="I461" s="14"/>
      <c r="J461" s="13"/>
      <c r="K461" s="29"/>
      <c r="L461" s="2"/>
      <c r="M461" s="17"/>
      <c r="N461" s="12"/>
      <c r="O461" s="12"/>
      <c r="P461" s="17"/>
      <c r="Q461" s="14"/>
      <c r="R461" s="20"/>
      <c r="S461" s="14"/>
      <c r="T461" s="4"/>
      <c r="U461" s="29"/>
      <c r="V461" s="3"/>
      <c r="W461" s="3"/>
      <c r="X461" s="107">
        <f>[2]Plan1!$A531</f>
        <v>52379</v>
      </c>
      <c r="Y461" s="108" t="str">
        <f>[2]Plan1!$C531</f>
        <v>Corpus Christi</v>
      </c>
      <c r="Z461" s="95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9"/>
      <c r="B462" s="90"/>
      <c r="C462" s="14"/>
      <c r="D462" s="63"/>
      <c r="E462" s="61"/>
      <c r="F462" s="14"/>
      <c r="G462" s="92"/>
      <c r="H462" s="92"/>
      <c r="I462" s="14"/>
      <c r="J462" s="13"/>
      <c r="K462" s="29"/>
      <c r="L462" s="2"/>
      <c r="M462" s="17"/>
      <c r="N462" s="12"/>
      <c r="O462" s="12"/>
      <c r="P462" s="17"/>
      <c r="Q462" s="14"/>
      <c r="R462" s="20"/>
      <c r="S462" s="14"/>
      <c r="T462" s="4"/>
      <c r="U462" s="29"/>
      <c r="V462" s="3"/>
      <c r="W462" s="3"/>
      <c r="X462" s="107">
        <f>[2]Plan1!$A532</f>
        <v>52481</v>
      </c>
      <c r="Y462" s="108" t="str">
        <f>[2]Plan1!$C532</f>
        <v>Independência do Brasil</v>
      </c>
      <c r="Z462" s="95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9"/>
      <c r="B463" s="90"/>
      <c r="C463" s="14"/>
      <c r="D463" s="63"/>
      <c r="E463" s="61"/>
      <c r="F463" s="14"/>
      <c r="G463" s="92"/>
      <c r="H463" s="92"/>
      <c r="I463" s="14"/>
      <c r="J463" s="13"/>
      <c r="K463" s="29"/>
      <c r="L463" s="2"/>
      <c r="M463" s="17"/>
      <c r="N463" s="12"/>
      <c r="O463" s="12"/>
      <c r="P463" s="17"/>
      <c r="Q463" s="14"/>
      <c r="R463" s="20"/>
      <c r="S463" s="14"/>
      <c r="T463" s="4"/>
      <c r="U463" s="29"/>
      <c r="V463" s="3"/>
      <c r="W463" s="3"/>
      <c r="X463" s="107">
        <f>[2]Plan1!$A533</f>
        <v>52516</v>
      </c>
      <c r="Y463" s="108" t="str">
        <f>[2]Plan1!$C533</f>
        <v>Nossa Sr.a Aparecida - Padroeira do Brasil</v>
      </c>
      <c r="Z463" s="95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9"/>
      <c r="B464" s="90"/>
      <c r="C464" s="14"/>
      <c r="D464" s="63"/>
      <c r="E464" s="61"/>
      <c r="F464" s="14"/>
      <c r="G464" s="92"/>
      <c r="H464" s="92"/>
      <c r="I464" s="14"/>
      <c r="J464" s="13"/>
      <c r="K464" s="29"/>
      <c r="L464" s="2"/>
      <c r="M464" s="17"/>
      <c r="N464" s="12"/>
      <c r="O464" s="12"/>
      <c r="P464" s="17"/>
      <c r="Q464" s="14"/>
      <c r="R464" s="20"/>
      <c r="S464" s="14"/>
      <c r="T464" s="4"/>
      <c r="U464" s="29"/>
      <c r="V464" s="3"/>
      <c r="W464" s="3"/>
      <c r="X464" s="107">
        <f>[2]Plan1!$A534</f>
        <v>52537</v>
      </c>
      <c r="Y464" s="108" t="str">
        <f>[2]Plan1!$C534</f>
        <v>Finados</v>
      </c>
      <c r="Z464" s="95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9"/>
      <c r="B465" s="90"/>
      <c r="C465" s="14"/>
      <c r="D465" s="63"/>
      <c r="E465" s="61"/>
      <c r="F465" s="14"/>
      <c r="G465" s="92"/>
      <c r="H465" s="92"/>
      <c r="I465" s="14"/>
      <c r="J465" s="13"/>
      <c r="K465" s="29"/>
      <c r="L465" s="2"/>
      <c r="M465" s="17"/>
      <c r="N465" s="12"/>
      <c r="O465" s="12"/>
      <c r="P465" s="17"/>
      <c r="Q465" s="14"/>
      <c r="R465" s="20"/>
      <c r="S465" s="14"/>
      <c r="T465" s="4"/>
      <c r="U465" s="29"/>
      <c r="V465" s="3"/>
      <c r="W465" s="3"/>
      <c r="X465" s="107">
        <f>[2]Plan1!$A535</f>
        <v>52550</v>
      </c>
      <c r="Y465" s="108" t="str">
        <f>[2]Plan1!$C535</f>
        <v>Proclamação da República</v>
      </c>
      <c r="Z465" s="95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9"/>
      <c r="B466" s="90"/>
      <c r="C466" s="14"/>
      <c r="D466" s="63"/>
      <c r="E466" s="61"/>
      <c r="F466" s="14"/>
      <c r="G466" s="92"/>
      <c r="H466" s="92"/>
      <c r="I466" s="14"/>
      <c r="J466" s="13"/>
      <c r="K466" s="29"/>
      <c r="L466" s="2"/>
      <c r="M466" s="17"/>
      <c r="N466" s="12"/>
      <c r="O466" s="12"/>
      <c r="P466" s="17"/>
      <c r="Q466" s="14"/>
      <c r="R466" s="20"/>
      <c r="S466" s="14"/>
      <c r="T466" s="4"/>
      <c r="U466" s="29"/>
      <c r="V466" s="3"/>
      <c r="W466" s="3"/>
      <c r="X466" s="107">
        <f>[2]Plan1!$A536</f>
        <v>52555</v>
      </c>
      <c r="Y466" s="108" t="str">
        <f>[2]Plan1!$C536</f>
        <v>Dia Nacional de Zumbi e da Consciência Negra</v>
      </c>
      <c r="Z466" s="95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9"/>
      <c r="B467" s="90"/>
      <c r="C467" s="14"/>
      <c r="D467" s="63"/>
      <c r="E467" s="61"/>
      <c r="F467" s="14"/>
      <c r="G467" s="92"/>
      <c r="H467" s="92"/>
      <c r="I467" s="14"/>
      <c r="J467" s="13"/>
      <c r="K467" s="29"/>
      <c r="L467" s="2"/>
      <c r="M467" s="17"/>
      <c r="N467" s="12"/>
      <c r="O467" s="12"/>
      <c r="P467" s="17"/>
      <c r="Q467" s="14"/>
      <c r="R467" s="20"/>
      <c r="S467" s="14"/>
      <c r="T467" s="4"/>
      <c r="U467" s="29"/>
      <c r="V467" s="3"/>
      <c r="W467" s="3"/>
      <c r="X467" s="107">
        <f>[2]Plan1!$A537</f>
        <v>52590</v>
      </c>
      <c r="Y467" s="108" t="str">
        <f>[2]Plan1!$C537</f>
        <v>Natal</v>
      </c>
      <c r="Z467" s="95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9"/>
      <c r="B468" s="90"/>
      <c r="C468" s="14"/>
      <c r="D468" s="63"/>
      <c r="E468" s="61"/>
      <c r="F468" s="14"/>
      <c r="G468" s="92"/>
      <c r="H468" s="92"/>
      <c r="I468" s="14"/>
      <c r="J468" s="13"/>
      <c r="K468" s="29"/>
      <c r="L468" s="2"/>
      <c r="M468" s="17"/>
      <c r="N468" s="12"/>
      <c r="O468" s="12"/>
      <c r="P468" s="17"/>
      <c r="Q468" s="14"/>
      <c r="R468" s="20"/>
      <c r="S468" s="14"/>
      <c r="T468" s="4"/>
      <c r="U468" s="29"/>
      <c r="V468" s="3"/>
      <c r="W468" s="3"/>
      <c r="X468" s="107">
        <f>[2]Plan1!$A538</f>
        <v>52597</v>
      </c>
      <c r="Y468" s="108" t="str">
        <f>[2]Plan1!$C538</f>
        <v>Confraternização Universal</v>
      </c>
      <c r="Z468" s="95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9"/>
      <c r="B469" s="90"/>
      <c r="C469" s="14"/>
      <c r="D469" s="63"/>
      <c r="E469" s="61"/>
      <c r="F469" s="14"/>
      <c r="G469" s="92"/>
      <c r="H469" s="92"/>
      <c r="I469" s="14"/>
      <c r="J469" s="13"/>
      <c r="K469" s="29"/>
      <c r="L469" s="2"/>
      <c r="M469" s="17"/>
      <c r="N469" s="12"/>
      <c r="O469" s="12"/>
      <c r="P469" s="17"/>
      <c r="Q469" s="14"/>
      <c r="R469" s="20"/>
      <c r="S469" s="14"/>
      <c r="T469" s="4"/>
      <c r="U469" s="29"/>
      <c r="V469" s="3"/>
      <c r="W469" s="3"/>
      <c r="X469" s="107">
        <f>[2]Plan1!$A539</f>
        <v>52656</v>
      </c>
      <c r="Y469" s="108" t="str">
        <f>[2]Plan1!$C539</f>
        <v>Carnaval</v>
      </c>
      <c r="Z469" s="95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9"/>
      <c r="B470" s="90"/>
      <c r="C470" s="14"/>
      <c r="D470" s="63"/>
      <c r="E470" s="61"/>
      <c r="F470" s="14"/>
      <c r="G470" s="92"/>
      <c r="H470" s="92"/>
      <c r="I470" s="14"/>
      <c r="J470" s="13"/>
      <c r="K470" s="29"/>
      <c r="L470" s="2"/>
      <c r="M470" s="17"/>
      <c r="N470" s="12"/>
      <c r="O470" s="12"/>
      <c r="P470" s="17"/>
      <c r="Q470" s="14"/>
      <c r="R470" s="20"/>
      <c r="S470" s="14"/>
      <c r="T470" s="4"/>
      <c r="U470" s="29"/>
      <c r="V470" s="3"/>
      <c r="W470" s="3"/>
      <c r="X470" s="107">
        <f>[2]Plan1!$A540</f>
        <v>52657</v>
      </c>
      <c r="Y470" s="108" t="str">
        <f>[2]Plan1!$C540</f>
        <v>Carnaval</v>
      </c>
      <c r="Z470" s="95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9"/>
      <c r="B471" s="90"/>
      <c r="C471" s="14"/>
      <c r="D471" s="63"/>
      <c r="E471" s="61"/>
      <c r="F471" s="14"/>
      <c r="G471" s="92"/>
      <c r="H471" s="92"/>
      <c r="I471" s="14"/>
      <c r="J471" s="13"/>
      <c r="K471" s="29"/>
      <c r="L471" s="2"/>
      <c r="M471" s="17"/>
      <c r="N471" s="12"/>
      <c r="O471" s="12"/>
      <c r="P471" s="17"/>
      <c r="Q471" s="14"/>
      <c r="R471" s="20"/>
      <c r="S471" s="14"/>
      <c r="T471" s="4"/>
      <c r="U471" s="29"/>
      <c r="V471" s="3"/>
      <c r="W471" s="3"/>
      <c r="X471" s="107">
        <f>[2]Plan1!$A541</f>
        <v>52702</v>
      </c>
      <c r="Y471" s="108" t="str">
        <f>[2]Plan1!$C541</f>
        <v>Paixão de Cristo</v>
      </c>
      <c r="Z471" s="95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9"/>
      <c r="B472" s="90"/>
      <c r="C472" s="14"/>
      <c r="D472" s="63"/>
      <c r="E472" s="61"/>
      <c r="F472" s="14"/>
      <c r="G472" s="92"/>
      <c r="H472" s="92"/>
      <c r="I472" s="14"/>
      <c r="J472" s="13"/>
      <c r="K472" s="29"/>
      <c r="L472" s="2"/>
      <c r="M472" s="17"/>
      <c r="N472" s="12"/>
      <c r="O472" s="12"/>
      <c r="P472" s="17"/>
      <c r="Q472" s="14"/>
      <c r="R472" s="20"/>
      <c r="S472" s="14"/>
      <c r="T472" s="4"/>
      <c r="U472" s="29"/>
      <c r="V472" s="3"/>
      <c r="W472" s="3"/>
      <c r="X472" s="107">
        <f>[2]Plan1!$A542</f>
        <v>52708</v>
      </c>
      <c r="Y472" s="108" t="str">
        <f>[2]Plan1!$C542</f>
        <v>Tiradentes</v>
      </c>
      <c r="Z472" s="95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9"/>
      <c r="B473" s="90"/>
      <c r="C473" s="14"/>
      <c r="D473" s="63"/>
      <c r="E473" s="61"/>
      <c r="F473" s="14"/>
      <c r="G473" s="92"/>
      <c r="H473" s="92"/>
      <c r="I473" s="14"/>
      <c r="J473" s="13"/>
      <c r="K473" s="29"/>
      <c r="L473" s="2"/>
      <c r="M473" s="17"/>
      <c r="N473" s="12"/>
      <c r="O473" s="12"/>
      <c r="P473" s="17"/>
      <c r="Q473" s="14"/>
      <c r="R473" s="20"/>
      <c r="S473" s="14"/>
      <c r="T473" s="4"/>
      <c r="U473" s="29"/>
      <c r="V473" s="3"/>
      <c r="W473" s="3"/>
      <c r="X473" s="107">
        <f>[2]Plan1!$A543</f>
        <v>52718</v>
      </c>
      <c r="Y473" s="108" t="str">
        <f>[2]Plan1!$C543</f>
        <v>Dia do Trabalho</v>
      </c>
      <c r="Z473" s="95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9"/>
      <c r="B474" s="90"/>
      <c r="C474" s="14"/>
      <c r="D474" s="63"/>
      <c r="E474" s="61"/>
      <c r="F474" s="14"/>
      <c r="G474" s="92"/>
      <c r="H474" s="92"/>
      <c r="I474" s="14"/>
      <c r="J474" s="13"/>
      <c r="K474" s="29"/>
      <c r="L474" s="2"/>
      <c r="M474" s="17"/>
      <c r="N474" s="12"/>
      <c r="O474" s="12"/>
      <c r="P474" s="17"/>
      <c r="Q474" s="14"/>
      <c r="R474" s="20"/>
      <c r="S474" s="14"/>
      <c r="T474" s="4"/>
      <c r="U474" s="29"/>
      <c r="V474" s="3"/>
      <c r="W474" s="3"/>
      <c r="X474" s="107">
        <f>[2]Plan1!$A544</f>
        <v>52764</v>
      </c>
      <c r="Y474" s="108" t="str">
        <f>[2]Plan1!$C544</f>
        <v>Corpus Christi</v>
      </c>
      <c r="Z474" s="95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9"/>
      <c r="B475" s="90"/>
      <c r="C475" s="14"/>
      <c r="D475" s="63"/>
      <c r="E475" s="61"/>
      <c r="F475" s="14"/>
      <c r="G475" s="92"/>
      <c r="H475" s="92"/>
      <c r="I475" s="14"/>
      <c r="J475" s="13"/>
      <c r="K475" s="29"/>
      <c r="L475" s="2"/>
      <c r="M475" s="17"/>
      <c r="N475" s="12"/>
      <c r="O475" s="12"/>
      <c r="P475" s="17"/>
      <c r="Q475" s="14"/>
      <c r="R475" s="20"/>
      <c r="S475" s="14"/>
      <c r="T475" s="4"/>
      <c r="U475" s="29"/>
      <c r="V475" s="3"/>
      <c r="W475" s="3"/>
      <c r="X475" s="107">
        <f>[2]Plan1!$A545</f>
        <v>52847</v>
      </c>
      <c r="Y475" s="108" t="str">
        <f>[2]Plan1!$C545</f>
        <v>Independência do Brasil</v>
      </c>
      <c r="Z475" s="95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9"/>
      <c r="B476" s="90"/>
      <c r="C476" s="14"/>
      <c r="D476" s="63"/>
      <c r="E476" s="61"/>
      <c r="F476" s="14"/>
      <c r="G476" s="92"/>
      <c r="H476" s="92"/>
      <c r="I476" s="14"/>
      <c r="J476" s="13"/>
      <c r="K476" s="29"/>
      <c r="L476" s="2"/>
      <c r="M476" s="17"/>
      <c r="N476" s="12"/>
      <c r="O476" s="12"/>
      <c r="P476" s="17"/>
      <c r="Q476" s="14"/>
      <c r="R476" s="20"/>
      <c r="S476" s="14"/>
      <c r="T476" s="4"/>
      <c r="U476" s="29"/>
      <c r="V476" s="3"/>
      <c r="W476" s="3"/>
      <c r="X476" s="107">
        <f>[2]Plan1!$A546</f>
        <v>52882</v>
      </c>
      <c r="Y476" s="108" t="str">
        <f>[2]Plan1!$C546</f>
        <v>Nossa Sr.a Aparecida - Padroeira do Brasil</v>
      </c>
      <c r="Z476" s="95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9"/>
      <c r="B477" s="90"/>
      <c r="C477" s="14"/>
      <c r="D477" s="63"/>
      <c r="E477" s="61"/>
      <c r="F477" s="14"/>
      <c r="G477" s="92"/>
      <c r="H477" s="92"/>
      <c r="I477" s="14"/>
      <c r="J477" s="13"/>
      <c r="K477" s="29"/>
      <c r="L477" s="2"/>
      <c r="M477" s="17"/>
      <c r="N477" s="12"/>
      <c r="O477" s="12"/>
      <c r="P477" s="17"/>
      <c r="Q477" s="14"/>
      <c r="R477" s="20"/>
      <c r="S477" s="14"/>
      <c r="T477" s="4"/>
      <c r="U477" s="29"/>
      <c r="V477" s="3"/>
      <c r="W477" s="3"/>
      <c r="X477" s="107">
        <f>[2]Plan1!$A547</f>
        <v>52903</v>
      </c>
      <c r="Y477" s="108" t="str">
        <f>[2]Plan1!$C547</f>
        <v>Finados</v>
      </c>
      <c r="Z477" s="95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9"/>
      <c r="B478" s="90"/>
      <c r="C478" s="14"/>
      <c r="D478" s="63"/>
      <c r="E478" s="61"/>
      <c r="F478" s="14"/>
      <c r="G478" s="92"/>
      <c r="H478" s="92"/>
      <c r="I478" s="14"/>
      <c r="J478" s="13"/>
      <c r="K478" s="29"/>
      <c r="L478" s="2"/>
      <c r="M478" s="17"/>
      <c r="N478" s="12"/>
      <c r="O478" s="12"/>
      <c r="P478" s="17"/>
      <c r="Q478" s="14"/>
      <c r="R478" s="20"/>
      <c r="S478" s="14"/>
      <c r="T478" s="4"/>
      <c r="U478" s="29"/>
      <c r="V478" s="3"/>
      <c r="W478" s="3"/>
      <c r="X478" s="107">
        <f>[2]Plan1!$A548</f>
        <v>52916</v>
      </c>
      <c r="Y478" s="108" t="str">
        <f>[2]Plan1!$C548</f>
        <v>Proclamação da República</v>
      </c>
      <c r="Z478" s="95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9"/>
      <c r="B479" s="90"/>
      <c r="C479" s="14"/>
      <c r="D479" s="63"/>
      <c r="E479" s="61"/>
      <c r="F479" s="14"/>
      <c r="G479" s="92"/>
      <c r="H479" s="92"/>
      <c r="I479" s="14"/>
      <c r="J479" s="13"/>
      <c r="K479" s="29"/>
      <c r="L479" s="2"/>
      <c r="M479" s="17"/>
      <c r="N479" s="12"/>
      <c r="O479" s="12"/>
      <c r="P479" s="17"/>
      <c r="Q479" s="14"/>
      <c r="R479" s="20"/>
      <c r="S479" s="14"/>
      <c r="T479" s="4"/>
      <c r="U479" s="29"/>
      <c r="V479" s="3"/>
      <c r="W479" s="3"/>
      <c r="X479" s="107">
        <f>[2]Plan1!$A549</f>
        <v>52921</v>
      </c>
      <c r="Y479" s="108" t="str">
        <f>[2]Plan1!$C549</f>
        <v>Dia Nacional de Zumbi e da Consciência Negra</v>
      </c>
      <c r="Z479" s="95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9"/>
      <c r="B480" s="90"/>
      <c r="C480" s="14"/>
      <c r="D480" s="63"/>
      <c r="E480" s="61"/>
      <c r="F480" s="14"/>
      <c r="G480" s="92"/>
      <c r="H480" s="92"/>
      <c r="I480" s="14"/>
      <c r="J480" s="13"/>
      <c r="K480" s="29"/>
      <c r="L480" s="2"/>
      <c r="M480" s="17"/>
      <c r="N480" s="12"/>
      <c r="O480" s="12"/>
      <c r="P480" s="17"/>
      <c r="Q480" s="14"/>
      <c r="R480" s="20"/>
      <c r="S480" s="14"/>
      <c r="T480" s="4"/>
      <c r="U480" s="29"/>
      <c r="V480" s="3"/>
      <c r="W480" s="3"/>
      <c r="X480" s="107">
        <f>[2]Plan1!$A550</f>
        <v>52956</v>
      </c>
      <c r="Y480" s="108" t="str">
        <f>[2]Plan1!$C550</f>
        <v>Natal</v>
      </c>
      <c r="Z480" s="95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9"/>
      <c r="B481" s="90"/>
      <c r="C481" s="14"/>
      <c r="D481" s="63"/>
      <c r="E481" s="61"/>
      <c r="F481" s="14"/>
      <c r="G481" s="92"/>
      <c r="H481" s="92"/>
      <c r="I481" s="14"/>
      <c r="J481" s="13"/>
      <c r="K481" s="29"/>
      <c r="L481" s="2"/>
      <c r="M481" s="17"/>
      <c r="N481" s="12"/>
      <c r="O481" s="12"/>
      <c r="P481" s="17"/>
      <c r="Q481" s="14"/>
      <c r="R481" s="20"/>
      <c r="S481" s="14"/>
      <c r="T481" s="4"/>
      <c r="U481" s="29"/>
      <c r="V481" s="3"/>
      <c r="W481" s="3"/>
      <c r="X481" s="107">
        <f>[2]Plan1!$A551</f>
        <v>52963</v>
      </c>
      <c r="Y481" s="108" t="str">
        <f>[2]Plan1!$C551</f>
        <v>Confraternização Universal</v>
      </c>
      <c r="Z481" s="95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9"/>
      <c r="B482" s="90"/>
      <c r="C482" s="14"/>
      <c r="D482" s="63"/>
      <c r="E482" s="61"/>
      <c r="F482" s="14"/>
      <c r="G482" s="92"/>
      <c r="H482" s="92"/>
      <c r="I482" s="14"/>
      <c r="J482" s="13"/>
      <c r="K482" s="29"/>
      <c r="L482" s="2"/>
      <c r="M482" s="17"/>
      <c r="N482" s="12"/>
      <c r="O482" s="12"/>
      <c r="P482" s="17"/>
      <c r="Q482" s="14"/>
      <c r="R482" s="20"/>
      <c r="S482" s="14"/>
      <c r="T482" s="4"/>
      <c r="U482" s="29"/>
      <c r="V482" s="3"/>
      <c r="W482" s="3"/>
      <c r="X482" s="107">
        <f>[2]Plan1!$A552</f>
        <v>53013</v>
      </c>
      <c r="Y482" s="108" t="str">
        <f>[2]Plan1!$C552</f>
        <v>Carnaval</v>
      </c>
      <c r="Z482" s="95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9"/>
      <c r="B483" s="90"/>
      <c r="C483" s="14"/>
      <c r="D483" s="63"/>
      <c r="E483" s="61"/>
      <c r="F483" s="14"/>
      <c r="G483" s="92"/>
      <c r="H483" s="92"/>
      <c r="I483" s="14"/>
      <c r="J483" s="13"/>
      <c r="K483" s="29"/>
      <c r="L483" s="2"/>
      <c r="M483" s="17"/>
      <c r="N483" s="12"/>
      <c r="O483" s="12"/>
      <c r="P483" s="17"/>
      <c r="Q483" s="14"/>
      <c r="R483" s="20"/>
      <c r="S483" s="14"/>
      <c r="T483" s="4"/>
      <c r="U483" s="29"/>
      <c r="V483" s="3"/>
      <c r="W483" s="3"/>
      <c r="X483" s="107">
        <f>[2]Plan1!$A553</f>
        <v>53014</v>
      </c>
      <c r="Y483" s="108" t="str">
        <f>[2]Plan1!$C553</f>
        <v>Carnaval</v>
      </c>
      <c r="Z483" s="95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9"/>
      <c r="B484" s="90"/>
      <c r="C484" s="14"/>
      <c r="D484" s="63"/>
      <c r="E484" s="61"/>
      <c r="F484" s="14"/>
      <c r="G484" s="92"/>
      <c r="H484" s="92"/>
      <c r="I484" s="14"/>
      <c r="J484" s="13"/>
      <c r="K484" s="29"/>
      <c r="L484" s="2"/>
      <c r="M484" s="17"/>
      <c r="N484" s="12"/>
      <c r="O484" s="12"/>
      <c r="P484" s="17"/>
      <c r="Q484" s="14"/>
      <c r="R484" s="20"/>
      <c r="S484" s="14"/>
      <c r="T484" s="4"/>
      <c r="U484" s="29"/>
      <c r="V484" s="3"/>
      <c r="W484" s="3"/>
      <c r="X484" s="108"/>
      <c r="Y484" s="108"/>
      <c r="Z484" s="95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9"/>
      <c r="B485" s="90"/>
      <c r="C485" s="14"/>
      <c r="D485" s="63"/>
      <c r="E485" s="61"/>
      <c r="F485" s="14"/>
      <c r="G485" s="92"/>
      <c r="H485" s="92"/>
      <c r="I485" s="14"/>
      <c r="J485" s="13"/>
      <c r="K485" s="29"/>
      <c r="L485" s="2"/>
      <c r="M485" s="17"/>
      <c r="N485" s="12"/>
      <c r="O485" s="12"/>
      <c r="P485" s="17"/>
      <c r="Q485" s="14"/>
      <c r="R485" s="20"/>
      <c r="S485" s="14"/>
      <c r="T485" s="4"/>
      <c r="U485" s="29"/>
      <c r="V485" s="3"/>
      <c r="W485" s="3"/>
      <c r="X485" s="108"/>
      <c r="Y485" s="109"/>
      <c r="Z485" s="110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9"/>
      <c r="B486" s="90"/>
      <c r="C486" s="14"/>
      <c r="D486" s="63"/>
      <c r="E486" s="61"/>
      <c r="F486" s="14"/>
      <c r="G486" s="92"/>
      <c r="H486" s="92"/>
      <c r="I486" s="14"/>
      <c r="J486" s="13"/>
      <c r="K486" s="29"/>
      <c r="L486" s="2"/>
      <c r="M486" s="17"/>
      <c r="N486" s="12"/>
      <c r="O486" s="12"/>
      <c r="P486" s="17"/>
      <c r="Q486" s="14"/>
      <c r="R486" s="20"/>
      <c r="S486" s="14"/>
      <c r="T486" s="4"/>
      <c r="U486" s="29"/>
      <c r="V486" s="3"/>
      <c r="W486" s="3"/>
      <c r="X486" s="108"/>
      <c r="Y486" s="108"/>
      <c r="Z486" s="110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9"/>
      <c r="B487" s="90"/>
      <c r="C487" s="14"/>
      <c r="D487" s="63"/>
      <c r="E487" s="61"/>
      <c r="F487" s="14"/>
      <c r="G487" s="92"/>
      <c r="H487" s="92"/>
      <c r="I487" s="14"/>
      <c r="J487" s="13"/>
      <c r="K487" s="29"/>
      <c r="L487" s="2"/>
      <c r="M487" s="17"/>
      <c r="N487" s="12"/>
      <c r="O487" s="12"/>
      <c r="P487" s="17"/>
      <c r="Q487" s="14"/>
      <c r="R487" s="20"/>
      <c r="S487" s="14"/>
      <c r="T487" s="4"/>
      <c r="U487" s="29"/>
      <c r="V487" s="3"/>
      <c r="W487" s="3"/>
      <c r="X487" s="108"/>
      <c r="Y487" s="108"/>
      <c r="Z487" s="95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9"/>
      <c r="B488" s="90"/>
      <c r="C488" s="14"/>
      <c r="D488" s="63"/>
      <c r="E488" s="61"/>
      <c r="F488" s="14"/>
      <c r="G488" s="92"/>
      <c r="H488" s="92"/>
      <c r="I488" s="14"/>
      <c r="J488" s="13"/>
      <c r="K488" s="29"/>
      <c r="L488" s="2"/>
      <c r="M488" s="17"/>
      <c r="N488" s="12"/>
      <c r="O488" s="12"/>
      <c r="P488" s="17"/>
      <c r="Q488" s="14"/>
      <c r="R488" s="20"/>
      <c r="S488" s="14"/>
      <c r="T488" s="4"/>
      <c r="U488" s="29"/>
      <c r="V488" s="3"/>
      <c r="W488" s="3"/>
      <c r="X488" s="108"/>
      <c r="Y488" s="108"/>
      <c r="Z488" s="95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9"/>
      <c r="B489" s="90"/>
      <c r="C489" s="14"/>
      <c r="D489" s="63"/>
      <c r="E489" s="61"/>
      <c r="F489" s="14"/>
      <c r="G489" s="92"/>
      <c r="H489" s="92"/>
      <c r="I489" s="14"/>
      <c r="J489" s="13"/>
      <c r="K489" s="29"/>
      <c r="L489" s="2"/>
      <c r="M489" s="17"/>
      <c r="N489" s="12"/>
      <c r="O489" s="12"/>
      <c r="P489" s="17"/>
      <c r="Q489" s="14"/>
      <c r="R489" s="20"/>
      <c r="S489" s="14"/>
      <c r="T489" s="4"/>
      <c r="U489" s="29"/>
      <c r="V489" s="3"/>
      <c r="W489" s="3"/>
      <c r="X489" s="108"/>
      <c r="Y489" s="108"/>
      <c r="Z489" s="95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9"/>
      <c r="B490" s="90"/>
      <c r="C490" s="14"/>
      <c r="D490" s="63"/>
      <c r="E490" s="61"/>
      <c r="F490" s="14"/>
      <c r="G490" s="92"/>
      <c r="H490" s="92"/>
      <c r="I490" s="14"/>
      <c r="J490" s="13"/>
      <c r="K490" s="29"/>
      <c r="L490" s="2"/>
      <c r="M490" s="17"/>
      <c r="N490" s="12"/>
      <c r="O490" s="12"/>
      <c r="P490" s="17"/>
      <c r="Q490" s="14"/>
      <c r="R490" s="20"/>
      <c r="S490" s="14"/>
      <c r="T490" s="4"/>
      <c r="U490" s="29"/>
      <c r="V490" s="3"/>
      <c r="W490" s="3"/>
      <c r="X490" s="108"/>
      <c r="Y490" s="108"/>
      <c r="Z490" s="95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9"/>
      <c r="B491" s="90"/>
      <c r="C491" s="14"/>
      <c r="D491" s="63"/>
      <c r="E491" s="61"/>
      <c r="F491" s="14"/>
      <c r="G491" s="92"/>
      <c r="H491" s="92"/>
      <c r="I491" s="14"/>
      <c r="J491" s="13"/>
      <c r="K491" s="29"/>
      <c r="L491" s="2"/>
      <c r="M491" s="17"/>
      <c r="N491" s="12"/>
      <c r="O491" s="12"/>
      <c r="P491" s="17"/>
      <c r="Q491" s="14"/>
      <c r="R491" s="20"/>
      <c r="S491" s="14"/>
      <c r="T491" s="4"/>
      <c r="U491" s="29"/>
      <c r="V491" s="3"/>
      <c r="W491" s="3"/>
      <c r="X491" s="108"/>
      <c r="Y491" s="108"/>
      <c r="Z491" s="95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9"/>
      <c r="B492" s="90"/>
      <c r="C492" s="14"/>
      <c r="D492" s="63"/>
      <c r="E492" s="61"/>
      <c r="F492" s="14"/>
      <c r="G492" s="92"/>
      <c r="H492" s="92"/>
      <c r="I492" s="14"/>
      <c r="J492" s="13"/>
      <c r="K492" s="29"/>
      <c r="L492" s="2"/>
      <c r="M492" s="17"/>
      <c r="N492" s="12"/>
      <c r="O492" s="12"/>
      <c r="P492" s="17"/>
      <c r="Q492" s="14"/>
      <c r="R492" s="20"/>
      <c r="S492" s="14"/>
      <c r="T492" s="4"/>
      <c r="U492" s="29"/>
      <c r="V492" s="3"/>
      <c r="W492" s="3"/>
      <c r="X492" s="108"/>
      <c r="Y492" s="108"/>
      <c r="Z492" s="95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9"/>
      <c r="B493" s="90"/>
      <c r="C493" s="14"/>
      <c r="D493" s="63"/>
      <c r="E493" s="61"/>
      <c r="F493" s="14"/>
      <c r="G493" s="92"/>
      <c r="H493" s="92"/>
      <c r="I493" s="14"/>
      <c r="J493" s="13"/>
      <c r="K493" s="29"/>
      <c r="L493" s="2"/>
      <c r="M493" s="17"/>
      <c r="N493" s="12"/>
      <c r="O493" s="12"/>
      <c r="P493" s="17"/>
      <c r="Q493" s="14"/>
      <c r="R493" s="20"/>
      <c r="S493" s="14"/>
      <c r="T493" s="4"/>
      <c r="U493" s="29"/>
      <c r="V493" s="3"/>
      <c r="W493" s="3"/>
      <c r="X493" s="108"/>
      <c r="Y493" s="108"/>
      <c r="Z493" s="95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9"/>
      <c r="B494" s="90"/>
      <c r="C494" s="14"/>
      <c r="D494" s="63"/>
      <c r="E494" s="61"/>
      <c r="F494" s="14"/>
      <c r="G494" s="92"/>
      <c r="H494" s="92"/>
      <c r="I494" s="14"/>
      <c r="J494" s="13"/>
      <c r="K494" s="29"/>
      <c r="L494" s="2"/>
      <c r="M494" s="17"/>
      <c r="N494" s="12"/>
      <c r="O494" s="12"/>
      <c r="P494" s="17"/>
      <c r="Q494" s="14"/>
      <c r="R494" s="20"/>
      <c r="S494" s="14"/>
      <c r="T494" s="4"/>
      <c r="U494" s="29"/>
      <c r="V494" s="3"/>
      <c r="W494" s="3"/>
      <c r="X494" s="108"/>
      <c r="Y494" s="108"/>
      <c r="Z494" s="95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9"/>
      <c r="B495" s="90"/>
      <c r="C495" s="14"/>
      <c r="D495" s="63"/>
      <c r="E495" s="61"/>
      <c r="F495" s="14"/>
      <c r="G495" s="92"/>
      <c r="H495" s="92"/>
      <c r="I495" s="14"/>
      <c r="J495" s="13"/>
      <c r="K495" s="29"/>
      <c r="L495" s="2"/>
      <c r="M495" s="17"/>
      <c r="N495" s="12"/>
      <c r="O495" s="12"/>
      <c r="P495" s="17"/>
      <c r="Q495" s="14"/>
      <c r="R495" s="20"/>
      <c r="S495" s="14"/>
      <c r="T495" s="4"/>
      <c r="U495" s="29"/>
      <c r="V495" s="3"/>
      <c r="W495" s="3"/>
      <c r="X495" s="108"/>
      <c r="Y495" s="109"/>
      <c r="Z495" s="95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9"/>
      <c r="B496" s="90"/>
      <c r="C496" s="14"/>
      <c r="D496" s="63"/>
      <c r="E496" s="61"/>
      <c r="F496" s="14"/>
      <c r="G496" s="92"/>
      <c r="H496" s="92"/>
      <c r="I496" s="14"/>
      <c r="J496" s="13"/>
      <c r="K496" s="29"/>
      <c r="L496" s="2"/>
      <c r="M496" s="17"/>
      <c r="N496" s="12"/>
      <c r="O496" s="12"/>
      <c r="P496" s="17"/>
      <c r="Q496" s="14"/>
      <c r="R496" s="20"/>
      <c r="S496" s="14"/>
      <c r="T496" s="4"/>
      <c r="U496" s="29"/>
      <c r="V496" s="3"/>
      <c r="W496" s="3"/>
      <c r="X496" s="108"/>
      <c r="Y496" s="108"/>
      <c r="Z496" s="95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9"/>
      <c r="B497" s="90"/>
      <c r="C497" s="14"/>
      <c r="D497" s="63"/>
      <c r="E497" s="61"/>
      <c r="F497" s="14"/>
      <c r="G497" s="92"/>
      <c r="H497" s="92"/>
      <c r="I497" s="14"/>
      <c r="J497" s="13"/>
      <c r="K497" s="29"/>
      <c r="L497" s="2"/>
      <c r="M497" s="17"/>
      <c r="N497" s="12"/>
      <c r="O497" s="12"/>
      <c r="P497" s="17"/>
      <c r="Q497" s="14"/>
      <c r="R497" s="20"/>
      <c r="S497" s="14"/>
      <c r="T497" s="4"/>
      <c r="U497" s="29"/>
      <c r="V497" s="3"/>
      <c r="W497" s="3"/>
      <c r="X497" s="108"/>
      <c r="Y497" s="108"/>
      <c r="Z497" s="95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9"/>
      <c r="B498" s="90"/>
      <c r="C498" s="14"/>
      <c r="D498" s="63"/>
      <c r="E498" s="61"/>
      <c r="F498" s="14"/>
      <c r="G498" s="92"/>
      <c r="H498" s="92"/>
      <c r="I498" s="14"/>
      <c r="J498" s="13"/>
      <c r="K498" s="29"/>
      <c r="L498" s="2"/>
      <c r="M498" s="17"/>
      <c r="N498" s="12"/>
      <c r="O498" s="12"/>
      <c r="P498" s="17"/>
      <c r="Q498" s="14"/>
      <c r="R498" s="20"/>
      <c r="S498" s="14"/>
      <c r="T498" s="4"/>
      <c r="U498" s="29"/>
      <c r="V498" s="3"/>
      <c r="W498" s="3"/>
      <c r="X498" s="108"/>
      <c r="Y498" s="108"/>
      <c r="Z498" s="95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9"/>
      <c r="B499" s="90"/>
      <c r="C499" s="14"/>
      <c r="D499" s="63"/>
      <c r="E499" s="61"/>
      <c r="F499" s="14"/>
      <c r="G499" s="92"/>
      <c r="H499" s="92"/>
      <c r="I499" s="14"/>
      <c r="J499" s="13"/>
      <c r="K499" s="29"/>
      <c r="L499" s="2"/>
      <c r="M499" s="17"/>
      <c r="N499" s="12"/>
      <c r="O499" s="12"/>
      <c r="P499" s="17"/>
      <c r="Q499" s="14"/>
      <c r="R499" s="20"/>
      <c r="S499" s="14"/>
      <c r="T499" s="4"/>
      <c r="U499" s="29"/>
      <c r="V499" s="3"/>
      <c r="W499" s="3"/>
      <c r="X499" s="108"/>
      <c r="Y499" s="108"/>
      <c r="Z499" s="95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9"/>
      <c r="B500" s="90"/>
      <c r="C500" s="14"/>
      <c r="D500" s="63"/>
      <c r="E500" s="61"/>
      <c r="F500" s="14"/>
      <c r="G500" s="92"/>
      <c r="H500" s="92"/>
      <c r="I500" s="14"/>
      <c r="J500" s="13"/>
      <c r="K500" s="29"/>
      <c r="L500" s="2"/>
      <c r="M500" s="17"/>
      <c r="N500" s="12"/>
      <c r="O500" s="12"/>
      <c r="P500" s="17"/>
      <c r="Q500" s="14"/>
      <c r="R500" s="20"/>
      <c r="S500" s="14"/>
      <c r="T500" s="4"/>
      <c r="U500" s="29"/>
      <c r="V500" s="3"/>
      <c r="W500" s="3"/>
      <c r="X500" s="108"/>
      <c r="Y500" s="108"/>
      <c r="Z500" s="95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9"/>
      <c r="B501" s="90"/>
      <c r="C501" s="14"/>
      <c r="D501" s="63"/>
      <c r="E501" s="61"/>
      <c r="F501" s="14"/>
      <c r="G501" s="92"/>
      <c r="H501" s="92"/>
      <c r="I501" s="14"/>
      <c r="J501" s="13"/>
      <c r="K501" s="29"/>
      <c r="L501" s="2"/>
      <c r="M501" s="17"/>
      <c r="N501" s="12"/>
      <c r="O501" s="12"/>
      <c r="P501" s="17"/>
      <c r="Q501" s="14"/>
      <c r="R501" s="20"/>
      <c r="S501" s="14"/>
      <c r="T501" s="4"/>
      <c r="U501" s="29"/>
      <c r="V501" s="3"/>
      <c r="W501" s="3"/>
      <c r="X501" s="108"/>
      <c r="Y501" s="108"/>
      <c r="Z501" s="95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9"/>
      <c r="B502" s="90"/>
      <c r="C502" s="14"/>
      <c r="D502" s="63"/>
      <c r="E502" s="61"/>
      <c r="F502" s="14"/>
      <c r="G502" s="92"/>
      <c r="H502" s="92"/>
      <c r="I502" s="14"/>
      <c r="J502" s="13"/>
      <c r="K502" s="29"/>
      <c r="L502" s="2"/>
      <c r="M502" s="17"/>
      <c r="N502" s="12"/>
      <c r="O502" s="12"/>
      <c r="P502" s="17"/>
      <c r="Q502" s="14"/>
      <c r="R502" s="20"/>
      <c r="S502" s="14"/>
      <c r="T502" s="4"/>
      <c r="U502" s="29"/>
      <c r="V502" s="3"/>
      <c r="W502" s="3"/>
      <c r="X502" s="108"/>
      <c r="Y502" s="108"/>
      <c r="Z502" s="95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9"/>
      <c r="B503" s="90"/>
      <c r="C503" s="14"/>
      <c r="D503" s="63"/>
      <c r="E503" s="61"/>
      <c r="F503" s="14"/>
      <c r="G503" s="92"/>
      <c r="H503" s="92"/>
      <c r="I503" s="14"/>
      <c r="J503" s="13"/>
      <c r="K503" s="29"/>
      <c r="L503" s="2"/>
      <c r="M503" s="17"/>
      <c r="N503" s="12"/>
      <c r="O503" s="12"/>
      <c r="P503" s="17"/>
      <c r="Q503" s="14"/>
      <c r="R503" s="20"/>
      <c r="S503" s="14"/>
      <c r="T503" s="4"/>
      <c r="U503" s="29"/>
      <c r="V503" s="3"/>
      <c r="W503" s="3"/>
      <c r="X503" s="108"/>
      <c r="Y503" s="108"/>
      <c r="Z503" s="95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9"/>
      <c r="B504" s="90"/>
      <c r="C504" s="14"/>
      <c r="D504" s="63"/>
      <c r="E504" s="61"/>
      <c r="F504" s="14"/>
      <c r="G504" s="92"/>
      <c r="H504" s="92"/>
      <c r="I504" s="14"/>
      <c r="J504" s="13"/>
      <c r="K504" s="29"/>
      <c r="L504" s="2"/>
      <c r="M504" s="17"/>
      <c r="N504" s="12"/>
      <c r="O504" s="12"/>
      <c r="P504" s="17"/>
      <c r="Q504" s="14"/>
      <c r="R504" s="20"/>
      <c r="S504" s="14"/>
      <c r="T504" s="4"/>
      <c r="U504" s="29"/>
      <c r="V504" s="3"/>
      <c r="W504" s="3"/>
      <c r="X504" s="108"/>
      <c r="Y504" s="108"/>
      <c r="Z504" s="95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9"/>
      <c r="B505" s="90"/>
      <c r="C505" s="14"/>
      <c r="D505" s="63"/>
      <c r="E505" s="61"/>
      <c r="F505" s="14"/>
      <c r="G505" s="92"/>
      <c r="H505" s="92"/>
      <c r="I505" s="14"/>
      <c r="J505" s="13"/>
      <c r="K505" s="29"/>
      <c r="L505" s="2"/>
      <c r="M505" s="17"/>
      <c r="N505" s="12"/>
      <c r="O505" s="12"/>
      <c r="P505" s="17"/>
      <c r="Q505" s="14"/>
      <c r="R505" s="20"/>
      <c r="S505" s="14"/>
      <c r="T505" s="4"/>
      <c r="U505" s="29"/>
      <c r="V505" s="3"/>
      <c r="W505" s="3"/>
      <c r="X505" s="108"/>
      <c r="Y505" s="108"/>
      <c r="Z505" s="95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9"/>
      <c r="B506" s="90"/>
      <c r="C506" s="14"/>
      <c r="D506" s="63"/>
      <c r="E506" s="61"/>
      <c r="F506" s="14"/>
      <c r="G506" s="92"/>
      <c r="H506" s="92"/>
      <c r="I506" s="14"/>
      <c r="J506" s="13"/>
      <c r="K506" s="29"/>
      <c r="L506" s="2"/>
      <c r="M506" s="17"/>
      <c r="N506" s="12"/>
      <c r="O506" s="12"/>
      <c r="P506" s="17"/>
      <c r="Q506" s="14"/>
      <c r="R506" s="20"/>
      <c r="S506" s="14"/>
      <c r="T506" s="4"/>
      <c r="U506" s="29"/>
      <c r="V506" s="3"/>
      <c r="W506" s="3"/>
      <c r="X506" s="108"/>
      <c r="Y506" s="109"/>
      <c r="Z506" s="95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9"/>
      <c r="B507" s="90"/>
      <c r="C507" s="14"/>
      <c r="D507" s="63"/>
      <c r="E507" s="61"/>
      <c r="F507" s="14"/>
      <c r="G507" s="92"/>
      <c r="H507" s="92"/>
      <c r="I507" s="14"/>
      <c r="J507" s="13"/>
      <c r="K507" s="29"/>
      <c r="L507" s="2"/>
      <c r="M507" s="17"/>
      <c r="N507" s="12"/>
      <c r="O507" s="12"/>
      <c r="P507" s="17"/>
      <c r="Q507" s="14"/>
      <c r="R507" s="20"/>
      <c r="S507" s="14"/>
      <c r="T507" s="4"/>
      <c r="U507" s="29"/>
      <c r="V507" s="3"/>
      <c r="W507" s="3"/>
      <c r="X507" s="108"/>
      <c r="Y507" s="108"/>
      <c r="Z507" s="95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9"/>
      <c r="B508" s="90"/>
      <c r="C508" s="14"/>
      <c r="D508" s="63"/>
      <c r="E508" s="61"/>
      <c r="F508" s="14"/>
      <c r="G508" s="92"/>
      <c r="H508" s="92"/>
      <c r="I508" s="14"/>
      <c r="J508" s="13"/>
      <c r="K508" s="29"/>
      <c r="L508" s="2"/>
      <c r="M508" s="17"/>
      <c r="N508" s="12"/>
      <c r="O508" s="12"/>
      <c r="P508" s="17"/>
      <c r="Q508" s="14"/>
      <c r="R508" s="20"/>
      <c r="S508" s="14"/>
      <c r="T508" s="4"/>
      <c r="U508" s="29"/>
      <c r="V508" s="3"/>
      <c r="W508" s="3"/>
      <c r="X508" s="108"/>
      <c r="Y508" s="108"/>
      <c r="Z508" s="95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9"/>
      <c r="B509" s="90"/>
      <c r="C509" s="14"/>
      <c r="D509" s="63"/>
      <c r="E509" s="61"/>
      <c r="F509" s="14"/>
      <c r="G509" s="92"/>
      <c r="H509" s="92"/>
      <c r="I509" s="14"/>
      <c r="J509" s="13"/>
      <c r="K509" s="29"/>
      <c r="L509" s="2"/>
      <c r="M509" s="17"/>
      <c r="N509" s="12"/>
      <c r="O509" s="12"/>
      <c r="P509" s="17"/>
      <c r="Q509" s="14"/>
      <c r="R509" s="20"/>
      <c r="S509" s="14"/>
      <c r="T509" s="4"/>
      <c r="U509" s="29"/>
      <c r="V509" s="3"/>
      <c r="W509" s="3"/>
      <c r="X509" s="108"/>
      <c r="Y509" s="108"/>
      <c r="Z509" s="95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9"/>
      <c r="B510" s="90"/>
      <c r="C510" s="14"/>
      <c r="D510" s="63"/>
      <c r="E510" s="61"/>
      <c r="F510" s="14"/>
      <c r="G510" s="92"/>
      <c r="H510" s="92"/>
      <c r="I510" s="14"/>
      <c r="J510" s="13"/>
      <c r="K510" s="29"/>
      <c r="L510" s="2"/>
      <c r="M510" s="17"/>
      <c r="N510" s="12"/>
      <c r="O510" s="12"/>
      <c r="P510" s="17"/>
      <c r="Q510" s="14"/>
      <c r="R510" s="20"/>
      <c r="S510" s="14"/>
      <c r="T510" s="4"/>
      <c r="U510" s="29"/>
      <c r="V510" s="3"/>
      <c r="W510" s="3"/>
      <c r="X510" s="108"/>
      <c r="Y510" s="108"/>
      <c r="Z510" s="95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9"/>
      <c r="B511" s="90"/>
      <c r="C511" s="14"/>
      <c r="D511" s="63"/>
      <c r="E511" s="61"/>
      <c r="F511" s="14"/>
      <c r="G511" s="92"/>
      <c r="H511" s="92"/>
      <c r="I511" s="14"/>
      <c r="J511" s="13"/>
      <c r="K511" s="29"/>
      <c r="L511" s="2"/>
      <c r="M511" s="17"/>
      <c r="N511" s="12"/>
      <c r="O511" s="12"/>
      <c r="P511" s="17"/>
      <c r="Q511" s="14"/>
      <c r="R511" s="20"/>
      <c r="S511" s="14"/>
      <c r="T511" s="4"/>
      <c r="U511" s="29"/>
      <c r="V511" s="3"/>
      <c r="W511" s="3"/>
      <c r="X511" s="108"/>
      <c r="Y511" s="108"/>
      <c r="Z511" s="95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9"/>
      <c r="B512" s="90"/>
      <c r="C512" s="14"/>
      <c r="D512" s="63"/>
      <c r="E512" s="61"/>
      <c r="F512" s="14"/>
      <c r="G512" s="92"/>
      <c r="H512" s="92"/>
      <c r="I512" s="14"/>
      <c r="J512" s="13"/>
      <c r="K512" s="29"/>
      <c r="L512" s="2"/>
      <c r="M512" s="17"/>
      <c r="N512" s="12"/>
      <c r="O512" s="12"/>
      <c r="P512" s="17"/>
      <c r="Q512" s="14"/>
      <c r="R512" s="20"/>
      <c r="S512" s="14"/>
      <c r="T512" s="4"/>
      <c r="U512" s="29"/>
      <c r="V512" s="3"/>
      <c r="W512" s="3"/>
      <c r="X512" s="108"/>
      <c r="Y512" s="108"/>
      <c r="Z512" s="95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9"/>
      <c r="B513" s="90"/>
      <c r="C513" s="14"/>
      <c r="D513" s="63"/>
      <c r="E513" s="61"/>
      <c r="F513" s="14"/>
      <c r="G513" s="92"/>
      <c r="H513" s="92"/>
      <c r="I513" s="14"/>
      <c r="J513" s="13"/>
      <c r="K513" s="29"/>
      <c r="L513" s="2"/>
      <c r="M513" s="17"/>
      <c r="N513" s="12"/>
      <c r="O513" s="12"/>
      <c r="P513" s="17"/>
      <c r="Q513" s="14"/>
      <c r="R513" s="20"/>
      <c r="S513" s="14"/>
      <c r="T513" s="4"/>
      <c r="U513" s="29"/>
      <c r="V513" s="3"/>
      <c r="W513" s="3"/>
      <c r="X513" s="108"/>
      <c r="Y513" s="108"/>
      <c r="Z513" s="95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9"/>
      <c r="B514" s="90"/>
      <c r="C514" s="14"/>
      <c r="D514" s="63"/>
      <c r="E514" s="61"/>
      <c r="F514" s="14"/>
      <c r="G514" s="92"/>
      <c r="H514" s="92"/>
      <c r="I514" s="14"/>
      <c r="J514" s="13"/>
      <c r="K514" s="29"/>
      <c r="L514" s="2"/>
      <c r="M514" s="17"/>
      <c r="N514" s="12"/>
      <c r="O514" s="12"/>
      <c r="P514" s="17"/>
      <c r="Q514" s="14"/>
      <c r="R514" s="20"/>
      <c r="S514" s="14"/>
      <c r="T514" s="4"/>
      <c r="U514" s="29"/>
      <c r="V514" s="3"/>
      <c r="W514" s="3"/>
      <c r="X514" s="108"/>
      <c r="Y514" s="108"/>
      <c r="Z514" s="95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9"/>
      <c r="B515" s="90"/>
      <c r="C515" s="14"/>
      <c r="D515" s="63"/>
      <c r="E515" s="61"/>
      <c r="F515" s="14"/>
      <c r="G515" s="92"/>
      <c r="H515" s="92"/>
      <c r="I515" s="14"/>
      <c r="J515" s="13"/>
      <c r="K515" s="29"/>
      <c r="L515" s="2"/>
      <c r="M515" s="17"/>
      <c r="N515" s="12"/>
      <c r="O515" s="12"/>
      <c r="P515" s="17"/>
      <c r="Q515" s="14"/>
      <c r="R515" s="20"/>
      <c r="S515" s="14"/>
      <c r="T515" s="4"/>
      <c r="U515" s="29"/>
      <c r="V515" s="3"/>
      <c r="W515" s="3"/>
      <c r="X515" s="108"/>
      <c r="Y515" s="108"/>
      <c r="Z515" s="95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9"/>
      <c r="B516" s="90"/>
      <c r="C516" s="14"/>
      <c r="D516" s="63"/>
      <c r="E516" s="61"/>
      <c r="F516" s="14"/>
      <c r="G516" s="92"/>
      <c r="H516" s="92"/>
      <c r="I516" s="14"/>
      <c r="J516" s="13"/>
      <c r="K516" s="29"/>
      <c r="L516" s="2"/>
      <c r="M516" s="17"/>
      <c r="N516" s="12"/>
      <c r="O516" s="12"/>
      <c r="P516" s="17"/>
      <c r="Q516" s="14"/>
      <c r="R516" s="20"/>
      <c r="S516" s="14"/>
      <c r="T516" s="4"/>
      <c r="U516" s="29"/>
      <c r="V516" s="3"/>
      <c r="W516" s="3"/>
      <c r="X516" s="108"/>
      <c r="Y516" s="108"/>
      <c r="Z516" s="95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9"/>
      <c r="B517" s="90"/>
      <c r="C517" s="14"/>
      <c r="D517" s="63"/>
      <c r="E517" s="61"/>
      <c r="F517" s="14"/>
      <c r="G517" s="92"/>
      <c r="H517" s="92"/>
      <c r="I517" s="14"/>
      <c r="J517" s="13"/>
      <c r="K517" s="29"/>
      <c r="L517" s="2"/>
      <c r="M517" s="17"/>
      <c r="N517" s="12"/>
      <c r="O517" s="12"/>
      <c r="P517" s="17"/>
      <c r="Q517" s="14"/>
      <c r="R517" s="20"/>
      <c r="S517" s="14"/>
      <c r="T517" s="4"/>
      <c r="U517" s="29"/>
      <c r="V517" s="3"/>
      <c r="W517" s="3"/>
      <c r="X517" s="108"/>
      <c r="Y517" s="108"/>
      <c r="Z517" s="95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9"/>
      <c r="B518" s="90"/>
      <c r="C518" s="14"/>
      <c r="D518" s="63"/>
      <c r="E518" s="61"/>
      <c r="F518" s="14"/>
      <c r="G518" s="92"/>
      <c r="H518" s="92"/>
      <c r="I518" s="14"/>
      <c r="J518" s="13"/>
      <c r="K518" s="29"/>
      <c r="L518" s="2"/>
      <c r="M518" s="17"/>
      <c r="N518" s="12"/>
      <c r="O518" s="12"/>
      <c r="P518" s="17"/>
      <c r="Q518" s="14"/>
      <c r="R518" s="20"/>
      <c r="S518" s="14"/>
      <c r="T518" s="4"/>
      <c r="U518" s="29"/>
      <c r="V518" s="3"/>
      <c r="W518" s="3"/>
      <c r="X518" s="108"/>
      <c r="Y518" s="108"/>
      <c r="Z518" s="95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9"/>
      <c r="B519" s="90"/>
      <c r="C519" s="14"/>
      <c r="D519" s="63"/>
      <c r="E519" s="61"/>
      <c r="F519" s="14"/>
      <c r="G519" s="92"/>
      <c r="H519" s="92"/>
      <c r="I519" s="14"/>
      <c r="J519" s="13"/>
      <c r="K519" s="29"/>
      <c r="L519" s="2"/>
      <c r="M519" s="17"/>
      <c r="N519" s="12"/>
      <c r="O519" s="12"/>
      <c r="P519" s="17"/>
      <c r="Q519" s="14"/>
      <c r="R519" s="20"/>
      <c r="S519" s="14"/>
      <c r="T519" s="4"/>
      <c r="U519" s="29"/>
      <c r="V519" s="3"/>
      <c r="W519" s="3"/>
      <c r="X519" s="108"/>
      <c r="Y519" s="108"/>
      <c r="Z519" s="95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9"/>
      <c r="B520" s="90"/>
      <c r="C520" s="14"/>
      <c r="D520" s="63"/>
      <c r="E520" s="61"/>
      <c r="F520" s="14"/>
      <c r="G520" s="92"/>
      <c r="H520" s="92"/>
      <c r="I520" s="14"/>
      <c r="J520" s="13"/>
      <c r="K520" s="29"/>
      <c r="L520" s="2"/>
      <c r="M520" s="17"/>
      <c r="N520" s="12"/>
      <c r="O520" s="12"/>
      <c r="P520" s="17"/>
      <c r="Q520" s="14"/>
      <c r="R520" s="20"/>
      <c r="S520" s="14"/>
      <c r="T520" s="4"/>
      <c r="U520" s="29"/>
      <c r="V520" s="3"/>
      <c r="W520" s="3"/>
      <c r="X520" s="108"/>
      <c r="Y520" s="108"/>
      <c r="Z520" s="95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9"/>
      <c r="B521" s="90"/>
      <c r="C521" s="14"/>
      <c r="D521" s="63"/>
      <c r="E521" s="61"/>
      <c r="F521" s="14"/>
      <c r="G521" s="92"/>
      <c r="H521" s="92"/>
      <c r="I521" s="14"/>
      <c r="J521" s="13"/>
      <c r="K521" s="29"/>
      <c r="L521" s="2"/>
      <c r="M521" s="17"/>
      <c r="N521" s="12"/>
      <c r="O521" s="12"/>
      <c r="P521" s="17"/>
      <c r="Q521" s="14"/>
      <c r="R521" s="20"/>
      <c r="S521" s="14"/>
      <c r="T521" s="4"/>
      <c r="U521" s="29"/>
      <c r="V521" s="3"/>
      <c r="W521" s="3"/>
      <c r="X521" s="108"/>
      <c r="Y521" s="108"/>
      <c r="Z521" s="95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9"/>
      <c r="B522" s="90"/>
      <c r="C522" s="14"/>
      <c r="D522" s="63"/>
      <c r="E522" s="61"/>
      <c r="F522" s="14"/>
      <c r="G522" s="92"/>
      <c r="H522" s="92"/>
      <c r="I522" s="14"/>
      <c r="J522" s="13"/>
      <c r="K522" s="29"/>
      <c r="L522" s="2"/>
      <c r="M522" s="17"/>
      <c r="N522" s="12"/>
      <c r="O522" s="12"/>
      <c r="P522" s="17"/>
      <c r="Q522" s="14"/>
      <c r="R522" s="20"/>
      <c r="S522" s="14"/>
      <c r="T522" s="4"/>
      <c r="U522" s="29"/>
      <c r="V522" s="3"/>
      <c r="W522" s="3"/>
      <c r="X522" s="108"/>
      <c r="Y522" s="108"/>
      <c r="Z522" s="95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9"/>
      <c r="B523" s="90"/>
      <c r="C523" s="14"/>
      <c r="D523" s="63"/>
      <c r="E523" s="61"/>
      <c r="F523" s="14"/>
      <c r="G523" s="92"/>
      <c r="H523" s="92"/>
      <c r="I523" s="14"/>
      <c r="J523" s="13"/>
      <c r="K523" s="29"/>
      <c r="L523" s="2"/>
      <c r="M523" s="17"/>
      <c r="N523" s="12"/>
      <c r="O523" s="12"/>
      <c r="P523" s="17"/>
      <c r="Q523" s="14"/>
      <c r="R523" s="20"/>
      <c r="S523" s="14"/>
      <c r="T523" s="4"/>
      <c r="U523" s="29"/>
      <c r="V523" s="3"/>
      <c r="W523" s="3"/>
      <c r="X523" s="108"/>
      <c r="Y523" s="108"/>
      <c r="Z523" s="95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9"/>
      <c r="B524" s="90"/>
      <c r="C524" s="14"/>
      <c r="D524" s="63"/>
      <c r="E524" s="61"/>
      <c r="F524" s="14"/>
      <c r="G524" s="92"/>
      <c r="H524" s="92"/>
      <c r="I524" s="14"/>
      <c r="J524" s="13"/>
      <c r="K524" s="29"/>
      <c r="L524" s="2"/>
      <c r="M524" s="17"/>
      <c r="N524" s="12"/>
      <c r="O524" s="12"/>
      <c r="P524" s="17"/>
      <c r="Q524" s="14"/>
      <c r="R524" s="20"/>
      <c r="S524" s="14"/>
      <c r="T524" s="4"/>
      <c r="U524" s="29"/>
      <c r="V524" s="3"/>
      <c r="W524" s="3"/>
      <c r="X524" s="108"/>
      <c r="Y524" s="108"/>
      <c r="Z524" s="95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9"/>
      <c r="B525" s="90"/>
      <c r="C525" s="14"/>
      <c r="D525" s="63"/>
      <c r="E525" s="61"/>
      <c r="F525" s="14"/>
      <c r="G525" s="92"/>
      <c r="H525" s="92"/>
      <c r="I525" s="14"/>
      <c r="J525" s="13"/>
      <c r="K525" s="29"/>
      <c r="L525" s="2"/>
      <c r="M525" s="17"/>
      <c r="N525" s="12"/>
      <c r="O525" s="12"/>
      <c r="P525" s="17"/>
      <c r="Q525" s="14"/>
      <c r="R525" s="20"/>
      <c r="S525" s="14"/>
      <c r="T525" s="4"/>
      <c r="U525" s="29"/>
      <c r="V525" s="3"/>
      <c r="W525" s="3"/>
      <c r="X525" s="108"/>
      <c r="Y525" s="108"/>
      <c r="Z525" s="95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9"/>
      <c r="B526" s="90"/>
      <c r="C526" s="14"/>
      <c r="D526" s="63"/>
      <c r="E526" s="61"/>
      <c r="F526" s="14"/>
      <c r="G526" s="92"/>
      <c r="H526" s="92"/>
      <c r="I526" s="14"/>
      <c r="J526" s="13"/>
      <c r="K526" s="29"/>
      <c r="L526" s="2"/>
      <c r="M526" s="17"/>
      <c r="N526" s="12"/>
      <c r="O526" s="12"/>
      <c r="P526" s="17"/>
      <c r="Q526" s="14"/>
      <c r="R526" s="20"/>
      <c r="S526" s="14"/>
      <c r="T526" s="4"/>
      <c r="U526" s="29"/>
      <c r="V526" s="3"/>
      <c r="W526" s="3"/>
      <c r="X526" s="108"/>
      <c r="Y526" s="108"/>
      <c r="Z526" s="95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9"/>
      <c r="B527" s="90"/>
      <c r="C527" s="14"/>
      <c r="D527" s="63"/>
      <c r="E527" s="61"/>
      <c r="F527" s="14"/>
      <c r="G527" s="92"/>
      <c r="H527" s="92"/>
      <c r="I527" s="14"/>
      <c r="J527" s="13"/>
      <c r="K527" s="29"/>
      <c r="L527" s="2"/>
      <c r="M527" s="17"/>
      <c r="N527" s="12"/>
      <c r="O527" s="12"/>
      <c r="P527" s="17"/>
      <c r="Q527" s="14"/>
      <c r="R527" s="20"/>
      <c r="S527" s="14"/>
      <c r="T527" s="4"/>
      <c r="U527" s="29"/>
      <c r="V527" s="3"/>
      <c r="W527" s="3"/>
      <c r="X527" s="108"/>
      <c r="Y527" s="108"/>
      <c r="Z527" s="95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9"/>
      <c r="B528" s="90"/>
      <c r="C528" s="14"/>
      <c r="D528" s="63"/>
      <c r="E528" s="61"/>
      <c r="F528" s="14"/>
      <c r="G528" s="92"/>
      <c r="H528" s="92"/>
      <c r="I528" s="14"/>
      <c r="J528" s="13"/>
      <c r="K528" s="29"/>
      <c r="L528" s="2"/>
      <c r="M528" s="17"/>
      <c r="N528" s="12"/>
      <c r="O528" s="12"/>
      <c r="P528" s="17"/>
      <c r="Q528" s="14"/>
      <c r="R528" s="20"/>
      <c r="S528" s="14"/>
      <c r="T528" s="4"/>
      <c r="U528" s="29"/>
      <c r="V528" s="3"/>
      <c r="W528" s="3"/>
      <c r="X528" s="108"/>
      <c r="Y528" s="108"/>
      <c r="Z528" s="95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9"/>
      <c r="B529" s="90"/>
      <c r="C529" s="14"/>
      <c r="D529" s="63"/>
      <c r="E529" s="61"/>
      <c r="F529" s="14"/>
      <c r="G529" s="92"/>
      <c r="H529" s="92"/>
      <c r="I529" s="14"/>
      <c r="J529" s="13"/>
      <c r="K529" s="29"/>
      <c r="L529" s="2"/>
      <c r="M529" s="17"/>
      <c r="N529" s="12"/>
      <c r="O529" s="12"/>
      <c r="P529" s="17"/>
      <c r="Q529" s="14"/>
      <c r="R529" s="20"/>
      <c r="S529" s="14"/>
      <c r="T529" s="4"/>
      <c r="U529" s="29"/>
      <c r="V529" s="3"/>
      <c r="W529" s="3"/>
      <c r="X529" s="108"/>
      <c r="Y529" s="108"/>
      <c r="Z529" s="95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9"/>
      <c r="B530" s="90"/>
      <c r="C530" s="14"/>
      <c r="D530" s="63"/>
      <c r="E530" s="61"/>
      <c r="F530" s="14"/>
      <c r="G530" s="92"/>
      <c r="H530" s="92"/>
      <c r="I530" s="14"/>
      <c r="J530" s="13"/>
      <c r="K530" s="29"/>
      <c r="L530" s="2"/>
      <c r="M530" s="17"/>
      <c r="N530" s="12"/>
      <c r="O530" s="12"/>
      <c r="P530" s="17"/>
      <c r="Q530" s="14"/>
      <c r="R530" s="20"/>
      <c r="S530" s="14"/>
      <c r="T530" s="4"/>
      <c r="U530" s="29"/>
      <c r="V530" s="3"/>
      <c r="W530" s="3"/>
      <c r="X530" s="108"/>
      <c r="Y530" s="108"/>
      <c r="Z530" s="95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9"/>
      <c r="B531" s="90"/>
      <c r="C531" s="14"/>
      <c r="D531" s="63"/>
      <c r="E531" s="61"/>
      <c r="F531" s="14"/>
      <c r="G531" s="92"/>
      <c r="H531" s="92"/>
      <c r="I531" s="14"/>
      <c r="J531" s="13"/>
      <c r="K531" s="29"/>
      <c r="L531" s="2"/>
      <c r="M531" s="17"/>
      <c r="N531" s="12"/>
      <c r="O531" s="12"/>
      <c r="P531" s="17"/>
      <c r="Q531" s="14"/>
      <c r="R531" s="20"/>
      <c r="S531" s="14"/>
      <c r="T531" s="4"/>
      <c r="U531" s="29"/>
      <c r="V531" s="3"/>
      <c r="W531" s="3"/>
      <c r="X531" s="108"/>
      <c r="Y531" s="108"/>
      <c r="Z531" s="95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9"/>
      <c r="B532" s="90"/>
      <c r="C532" s="14"/>
      <c r="D532" s="63"/>
      <c r="E532" s="61"/>
      <c r="F532" s="14"/>
      <c r="G532" s="92"/>
      <c r="H532" s="92"/>
      <c r="I532" s="14"/>
      <c r="J532" s="13"/>
      <c r="K532" s="29"/>
      <c r="L532" s="2"/>
      <c r="M532" s="17"/>
      <c r="N532" s="12"/>
      <c r="O532" s="12"/>
      <c r="P532" s="17"/>
      <c r="Q532" s="14"/>
      <c r="R532" s="20"/>
      <c r="S532" s="14"/>
      <c r="T532" s="4"/>
      <c r="U532" s="29"/>
      <c r="V532" s="3"/>
      <c r="W532" s="3"/>
      <c r="X532" s="108"/>
      <c r="Y532" s="108"/>
      <c r="Z532" s="95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9"/>
      <c r="B533" s="90"/>
      <c r="C533" s="14"/>
      <c r="D533" s="63"/>
      <c r="E533" s="61"/>
      <c r="F533" s="14"/>
      <c r="G533" s="92"/>
      <c r="H533" s="92"/>
      <c r="I533" s="14"/>
      <c r="J533" s="13"/>
      <c r="K533" s="29"/>
      <c r="L533" s="2"/>
      <c r="M533" s="17"/>
      <c r="N533" s="12"/>
      <c r="O533" s="12"/>
      <c r="P533" s="17"/>
      <c r="Q533" s="14"/>
      <c r="R533" s="20"/>
      <c r="S533" s="14"/>
      <c r="T533" s="4"/>
      <c r="U533" s="29"/>
      <c r="V533" s="3"/>
      <c r="W533" s="3"/>
      <c r="X533" s="108"/>
      <c r="Y533" s="109"/>
      <c r="Z533" s="95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9"/>
      <c r="B534" s="90"/>
      <c r="C534" s="14"/>
      <c r="D534" s="63"/>
      <c r="E534" s="61"/>
      <c r="F534" s="14"/>
      <c r="G534" s="92"/>
      <c r="H534" s="92"/>
      <c r="I534" s="14"/>
      <c r="J534" s="13"/>
      <c r="K534" s="29"/>
      <c r="L534" s="2"/>
      <c r="M534" s="17"/>
      <c r="N534" s="12"/>
      <c r="O534" s="12"/>
      <c r="P534" s="17"/>
      <c r="Q534" s="14"/>
      <c r="R534" s="20"/>
      <c r="S534" s="14"/>
      <c r="T534" s="4"/>
      <c r="U534" s="29"/>
      <c r="V534" s="3"/>
      <c r="W534" s="3"/>
      <c r="X534" s="108"/>
      <c r="Y534" s="108"/>
      <c r="Z534" s="95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9"/>
      <c r="B535" s="90"/>
      <c r="C535" s="14"/>
      <c r="D535" s="63"/>
      <c r="E535" s="61"/>
      <c r="F535" s="14"/>
      <c r="G535" s="92"/>
      <c r="H535" s="92"/>
      <c r="I535" s="14"/>
      <c r="J535" s="13"/>
      <c r="K535" s="29"/>
      <c r="L535" s="2"/>
      <c r="M535" s="17"/>
      <c r="N535" s="12"/>
      <c r="O535" s="12"/>
      <c r="P535" s="17"/>
      <c r="Q535" s="14"/>
      <c r="R535" s="20"/>
      <c r="S535" s="14"/>
      <c r="T535" s="4"/>
      <c r="U535" s="29"/>
      <c r="V535" s="3"/>
      <c r="W535" s="3"/>
      <c r="X535" s="108"/>
      <c r="Y535" s="108"/>
      <c r="Z535" s="95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9"/>
      <c r="B536" s="90"/>
      <c r="C536" s="14"/>
      <c r="D536" s="63"/>
      <c r="E536" s="61"/>
      <c r="F536" s="14"/>
      <c r="G536" s="92"/>
      <c r="H536" s="92"/>
      <c r="I536" s="14"/>
      <c r="J536" s="13"/>
      <c r="K536" s="29"/>
      <c r="L536" s="2"/>
      <c r="M536" s="17"/>
      <c r="N536" s="12"/>
      <c r="O536" s="12"/>
      <c r="P536" s="17"/>
      <c r="Q536" s="14"/>
      <c r="R536" s="20"/>
      <c r="S536" s="14"/>
      <c r="T536" s="4"/>
      <c r="U536" s="29"/>
      <c r="V536" s="3"/>
      <c r="W536" s="3"/>
      <c r="X536" s="108"/>
      <c r="Y536" s="108"/>
      <c r="Z536" s="95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9"/>
      <c r="B537" s="90"/>
      <c r="C537" s="14"/>
      <c r="D537" s="63"/>
      <c r="E537" s="61"/>
      <c r="F537" s="14"/>
      <c r="G537" s="92"/>
      <c r="H537" s="92"/>
      <c r="I537" s="14"/>
      <c r="J537" s="13"/>
      <c r="K537" s="29"/>
      <c r="L537" s="2"/>
      <c r="M537" s="17"/>
      <c r="N537" s="12"/>
      <c r="O537" s="12"/>
      <c r="P537" s="17"/>
      <c r="Q537" s="14"/>
      <c r="R537" s="20"/>
      <c r="S537" s="14"/>
      <c r="T537" s="4"/>
      <c r="U537" s="29"/>
      <c r="V537" s="3"/>
      <c r="W537" s="3"/>
      <c r="X537" s="108"/>
      <c r="Y537" s="108"/>
      <c r="Z537" s="95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9"/>
      <c r="B538" s="90"/>
      <c r="C538" s="14"/>
      <c r="D538" s="63"/>
      <c r="E538" s="61"/>
      <c r="F538" s="14"/>
      <c r="G538" s="92"/>
      <c r="H538" s="92"/>
      <c r="I538" s="14"/>
      <c r="J538" s="13"/>
      <c r="K538" s="29"/>
      <c r="L538" s="2"/>
      <c r="M538" s="17"/>
      <c r="N538" s="12"/>
      <c r="O538" s="12"/>
      <c r="P538" s="17"/>
      <c r="Q538" s="14"/>
      <c r="R538" s="20"/>
      <c r="S538" s="14"/>
      <c r="T538" s="4"/>
      <c r="U538" s="29"/>
      <c r="V538" s="3"/>
      <c r="W538" s="3"/>
      <c r="X538" s="108"/>
      <c r="Y538" s="108"/>
      <c r="Z538" s="95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9"/>
      <c r="B539" s="90"/>
      <c r="C539" s="14"/>
      <c r="D539" s="63"/>
      <c r="E539" s="61"/>
      <c r="F539" s="14"/>
      <c r="G539" s="92"/>
      <c r="H539" s="92"/>
      <c r="I539" s="14"/>
      <c r="J539" s="13"/>
      <c r="K539" s="29"/>
      <c r="L539" s="2"/>
      <c r="M539" s="17"/>
      <c r="N539" s="12"/>
      <c r="O539" s="12"/>
      <c r="P539" s="17"/>
      <c r="Q539" s="14"/>
      <c r="R539" s="20"/>
      <c r="S539" s="14"/>
      <c r="T539" s="4"/>
      <c r="U539" s="29"/>
      <c r="V539" s="3"/>
      <c r="W539" s="3"/>
      <c r="X539" s="108"/>
      <c r="Y539" s="108"/>
      <c r="Z539" s="95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9"/>
      <c r="B540" s="90"/>
      <c r="C540" s="14"/>
      <c r="D540" s="63"/>
      <c r="E540" s="61"/>
      <c r="F540" s="14"/>
      <c r="G540" s="92"/>
      <c r="H540" s="92"/>
      <c r="I540" s="14"/>
      <c r="J540" s="13"/>
      <c r="K540" s="29"/>
      <c r="L540" s="2"/>
      <c r="M540" s="17"/>
      <c r="N540" s="12"/>
      <c r="O540" s="12"/>
      <c r="P540" s="17"/>
      <c r="Q540" s="14"/>
      <c r="R540" s="20"/>
      <c r="S540" s="14"/>
      <c r="T540" s="4"/>
      <c r="U540" s="29"/>
      <c r="V540" s="3"/>
      <c r="W540" s="3"/>
      <c r="X540" s="108"/>
      <c r="Y540" s="108"/>
      <c r="Z540" s="95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9"/>
      <c r="B541" s="90"/>
      <c r="C541" s="14"/>
      <c r="D541" s="63"/>
      <c r="E541" s="61"/>
      <c r="F541" s="14"/>
      <c r="G541" s="92"/>
      <c r="H541" s="92"/>
      <c r="I541" s="14"/>
      <c r="J541" s="13"/>
      <c r="K541" s="29"/>
      <c r="L541" s="2"/>
      <c r="M541" s="17"/>
      <c r="N541" s="12"/>
      <c r="O541" s="12"/>
      <c r="P541" s="17"/>
      <c r="Q541" s="14"/>
      <c r="R541" s="20"/>
      <c r="S541" s="14"/>
      <c r="T541" s="4"/>
      <c r="U541" s="29"/>
      <c r="V541" s="3"/>
      <c r="W541" s="3"/>
      <c r="X541" s="108"/>
      <c r="Y541" s="108"/>
      <c r="Z541" s="95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9"/>
      <c r="B542" s="90"/>
      <c r="C542" s="14"/>
      <c r="D542" s="63"/>
      <c r="E542" s="61"/>
      <c r="F542" s="14"/>
      <c r="G542" s="92"/>
      <c r="H542" s="92"/>
      <c r="I542" s="14"/>
      <c r="J542" s="13"/>
      <c r="K542" s="29"/>
      <c r="L542" s="2"/>
      <c r="M542" s="17"/>
      <c r="N542" s="12"/>
      <c r="O542" s="12"/>
      <c r="P542" s="17"/>
      <c r="Q542" s="14"/>
      <c r="R542" s="20"/>
      <c r="S542" s="14"/>
      <c r="T542" s="4"/>
      <c r="U542" s="29"/>
      <c r="V542" s="3"/>
      <c r="W542" s="3"/>
      <c r="X542" s="108"/>
      <c r="Y542" s="109"/>
      <c r="Z542" s="95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9"/>
      <c r="B543" s="90"/>
      <c r="C543" s="14"/>
      <c r="D543" s="63"/>
      <c r="E543" s="61"/>
      <c r="F543" s="14"/>
      <c r="G543" s="92"/>
      <c r="H543" s="92"/>
      <c r="I543" s="14"/>
      <c r="J543" s="13"/>
      <c r="K543" s="29"/>
      <c r="L543" s="2"/>
      <c r="M543" s="17"/>
      <c r="N543" s="12"/>
      <c r="O543" s="12"/>
      <c r="P543" s="17"/>
      <c r="Q543" s="14"/>
      <c r="R543" s="20"/>
      <c r="S543" s="14"/>
      <c r="T543" s="4"/>
      <c r="U543" s="29"/>
      <c r="V543" s="3"/>
      <c r="W543" s="3"/>
      <c r="X543" s="108"/>
      <c r="Y543" s="108"/>
      <c r="Z543" s="95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9"/>
      <c r="B544" s="90"/>
      <c r="C544" s="14"/>
      <c r="D544" s="63"/>
      <c r="E544" s="61"/>
      <c r="F544" s="14"/>
      <c r="G544" s="92"/>
      <c r="H544" s="92"/>
      <c r="I544" s="14"/>
      <c r="J544" s="13"/>
      <c r="K544" s="29"/>
      <c r="L544" s="2"/>
      <c r="M544" s="17"/>
      <c r="N544" s="12"/>
      <c r="O544" s="12"/>
      <c r="P544" s="17"/>
      <c r="Q544" s="14"/>
      <c r="R544" s="20"/>
      <c r="S544" s="14"/>
      <c r="T544" s="4"/>
      <c r="U544" s="29"/>
      <c r="V544" s="3"/>
      <c r="W544" s="3"/>
      <c r="X544" s="108"/>
      <c r="Y544" s="108"/>
      <c r="Z544" s="95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9"/>
      <c r="B545" s="90"/>
      <c r="C545" s="14"/>
      <c r="D545" s="63"/>
      <c r="E545" s="61"/>
      <c r="F545" s="14"/>
      <c r="G545" s="92"/>
      <c r="H545" s="92"/>
      <c r="I545" s="14"/>
      <c r="J545" s="13"/>
      <c r="K545" s="29"/>
      <c r="L545" s="2"/>
      <c r="M545" s="17"/>
      <c r="N545" s="12"/>
      <c r="O545" s="12"/>
      <c r="P545" s="17"/>
      <c r="Q545" s="14"/>
      <c r="R545" s="20"/>
      <c r="S545" s="14"/>
      <c r="T545" s="4"/>
      <c r="U545" s="29"/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9"/>
      <c r="B546" s="90"/>
      <c r="C546" s="14"/>
      <c r="D546" s="63"/>
      <c r="E546" s="61"/>
      <c r="F546" s="14"/>
      <c r="G546" s="92"/>
      <c r="H546" s="92"/>
      <c r="I546" s="14"/>
      <c r="J546" s="13"/>
      <c r="K546" s="29"/>
      <c r="L546" s="2"/>
      <c r="M546" s="17"/>
      <c r="N546" s="12"/>
      <c r="O546" s="12"/>
      <c r="P546" s="17"/>
      <c r="Q546" s="14"/>
      <c r="R546" s="20"/>
      <c r="S546" s="14"/>
      <c r="T546" s="4"/>
      <c r="U546" s="29"/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9"/>
      <c r="B547" s="90"/>
      <c r="C547" s="14"/>
      <c r="D547" s="63"/>
      <c r="E547" s="61"/>
      <c r="F547" s="14"/>
      <c r="G547" s="92"/>
      <c r="H547" s="92"/>
      <c r="I547" s="14"/>
      <c r="J547" s="13"/>
      <c r="K547" s="29"/>
      <c r="L547" s="2"/>
      <c r="M547" s="17"/>
      <c r="N547" s="12"/>
      <c r="O547" s="12"/>
      <c r="P547" s="17"/>
      <c r="Q547" s="14"/>
      <c r="R547" s="20"/>
      <c r="S547" s="14"/>
      <c r="T547" s="4"/>
      <c r="U547" s="29"/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9"/>
      <c r="B548" s="90"/>
      <c r="C548" s="14"/>
      <c r="D548" s="63"/>
      <c r="E548" s="61"/>
      <c r="F548" s="14"/>
      <c r="G548" s="92"/>
      <c r="H548" s="92"/>
      <c r="I548" s="14"/>
      <c r="J548" s="13"/>
      <c r="K548" s="29"/>
      <c r="L548" s="2"/>
      <c r="M548" s="17"/>
      <c r="N548" s="12"/>
      <c r="O548" s="12"/>
      <c r="P548" s="17"/>
      <c r="Q548" s="14"/>
      <c r="R548" s="20"/>
      <c r="S548" s="14"/>
      <c r="T548" s="4"/>
      <c r="U548" s="29"/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9"/>
      <c r="B549" s="90"/>
      <c r="C549" s="14"/>
      <c r="D549" s="63"/>
      <c r="E549" s="61"/>
      <c r="F549" s="14"/>
      <c r="G549" s="92"/>
      <c r="H549" s="92"/>
      <c r="I549" s="14"/>
      <c r="J549" s="13"/>
      <c r="K549" s="29"/>
      <c r="L549" s="2"/>
      <c r="M549" s="17"/>
      <c r="N549" s="12"/>
      <c r="O549" s="12"/>
      <c r="P549" s="17"/>
      <c r="Q549" s="14"/>
      <c r="R549" s="20"/>
      <c r="S549" s="14"/>
      <c r="T549" s="4"/>
      <c r="U549" s="29"/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9"/>
      <c r="B550" s="90"/>
      <c r="C550" s="14"/>
      <c r="D550" s="63"/>
      <c r="E550" s="61"/>
      <c r="F550" s="14"/>
      <c r="G550" s="92"/>
      <c r="H550" s="92"/>
      <c r="I550" s="14"/>
      <c r="J550" s="13"/>
      <c r="K550" s="29"/>
      <c r="L550" s="2"/>
      <c r="M550" s="17"/>
      <c r="N550" s="12"/>
      <c r="O550" s="12"/>
      <c r="P550" s="17"/>
      <c r="Q550" s="14"/>
      <c r="R550" s="20"/>
      <c r="S550" s="14"/>
      <c r="T550" s="4"/>
      <c r="U550" s="29"/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9"/>
      <c r="B551" s="90"/>
      <c r="C551" s="14"/>
      <c r="D551" s="63"/>
      <c r="E551" s="61"/>
      <c r="F551" s="14"/>
      <c r="G551" s="92"/>
      <c r="H551" s="92"/>
      <c r="I551" s="14"/>
      <c r="J551" s="13"/>
      <c r="K551" s="29"/>
      <c r="L551" s="2"/>
      <c r="M551" s="17"/>
      <c r="N551" s="12"/>
      <c r="O551" s="12"/>
      <c r="P551" s="17"/>
      <c r="Q551" s="14"/>
      <c r="R551" s="20"/>
      <c r="S551" s="14"/>
      <c r="T551" s="4"/>
      <c r="U551" s="29"/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9"/>
      <c r="B552" s="90"/>
      <c r="C552" s="14"/>
      <c r="D552" s="63"/>
      <c r="E552" s="61"/>
      <c r="F552" s="14"/>
      <c r="G552" s="92"/>
      <c r="H552" s="92"/>
      <c r="I552" s="14"/>
      <c r="J552" s="13"/>
      <c r="K552" s="29"/>
      <c r="L552" s="2"/>
      <c r="M552" s="17"/>
      <c r="N552" s="12"/>
      <c r="O552" s="12"/>
      <c r="P552" s="17"/>
      <c r="Q552" s="14"/>
      <c r="R552" s="20"/>
      <c r="S552" s="14"/>
      <c r="T552" s="4"/>
      <c r="U552" s="29"/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9"/>
      <c r="B553" s="90"/>
      <c r="C553" s="14"/>
      <c r="D553" s="63"/>
      <c r="E553" s="61"/>
      <c r="F553" s="14"/>
      <c r="G553" s="92"/>
      <c r="H553" s="92"/>
      <c r="I553" s="14"/>
      <c r="J553" s="13"/>
      <c r="K553" s="29"/>
      <c r="L553" s="2"/>
      <c r="M553" s="17"/>
      <c r="N553" s="12"/>
      <c r="O553" s="12"/>
      <c r="P553" s="17"/>
      <c r="Q553" s="14"/>
      <c r="R553" s="20"/>
      <c r="S553" s="14"/>
      <c r="T553" s="4"/>
      <c r="U553" s="29"/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9"/>
      <c r="B554" s="90"/>
      <c r="C554" s="14"/>
      <c r="D554" s="63"/>
      <c r="E554" s="61"/>
      <c r="F554" s="14"/>
      <c r="G554" s="92"/>
      <c r="H554" s="92"/>
      <c r="I554" s="14"/>
      <c r="J554" s="13"/>
      <c r="K554" s="29"/>
      <c r="L554" s="2"/>
      <c r="M554" s="17"/>
      <c r="N554" s="12"/>
      <c r="O554" s="12"/>
      <c r="P554" s="17"/>
      <c r="Q554" s="14"/>
      <c r="R554" s="20"/>
      <c r="S554" s="14"/>
      <c r="T554" s="4"/>
      <c r="U554" s="29"/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9"/>
      <c r="B555" s="90"/>
      <c r="C555" s="14"/>
      <c r="D555" s="63"/>
      <c r="E555" s="61"/>
      <c r="F555" s="14"/>
      <c r="G555" s="92"/>
      <c r="H555" s="92"/>
      <c r="I555" s="14"/>
      <c r="J555" s="13"/>
      <c r="K555" s="29"/>
      <c r="L555" s="2"/>
      <c r="M555" s="17"/>
      <c r="N555" s="12"/>
      <c r="O555" s="12"/>
      <c r="P555" s="17"/>
      <c r="Q555" s="14"/>
      <c r="R555" s="20"/>
      <c r="S555" s="14"/>
      <c r="T555" s="4"/>
      <c r="U555" s="29"/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9"/>
      <c r="B556" s="90"/>
      <c r="C556" s="14"/>
      <c r="D556" s="63"/>
      <c r="E556" s="61"/>
      <c r="F556" s="14"/>
      <c r="G556" s="92"/>
      <c r="H556" s="92"/>
      <c r="I556" s="14"/>
      <c r="J556" s="13"/>
      <c r="K556" s="29"/>
      <c r="L556" s="2"/>
      <c r="M556" s="17"/>
      <c r="N556" s="12"/>
      <c r="O556" s="12"/>
      <c r="P556" s="17"/>
      <c r="Q556" s="14"/>
      <c r="R556" s="20"/>
      <c r="S556" s="14"/>
      <c r="T556" s="4"/>
      <c r="U556" s="29"/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9"/>
      <c r="B557" s="90"/>
      <c r="C557" s="14"/>
      <c r="D557" s="63"/>
      <c r="E557" s="61"/>
      <c r="F557" s="14"/>
      <c r="G557" s="92"/>
      <c r="H557" s="92"/>
      <c r="I557" s="14"/>
      <c r="J557" s="13"/>
      <c r="K557" s="29"/>
      <c r="L557" s="2"/>
      <c r="M557" s="17"/>
      <c r="N557" s="12"/>
      <c r="O557" s="12"/>
      <c r="P557" s="17"/>
      <c r="Q557" s="14"/>
      <c r="R557" s="20"/>
      <c r="S557" s="14"/>
      <c r="T557" s="4"/>
      <c r="U557" s="29"/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9"/>
      <c r="B558" s="90"/>
      <c r="C558" s="14"/>
      <c r="D558" s="63"/>
      <c r="E558" s="61"/>
      <c r="F558" s="14"/>
      <c r="G558" s="92"/>
      <c r="H558" s="92"/>
      <c r="I558" s="14"/>
      <c r="J558" s="13"/>
      <c r="K558" s="29"/>
      <c r="L558" s="2"/>
      <c r="M558" s="17"/>
      <c r="N558" s="12"/>
      <c r="O558" s="12"/>
      <c r="P558" s="17"/>
      <c r="Q558" s="14"/>
      <c r="R558" s="20"/>
      <c r="S558" s="14"/>
      <c r="T558" s="4"/>
      <c r="U558" s="29"/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9"/>
      <c r="B559" s="90"/>
      <c r="C559" s="14"/>
      <c r="D559" s="63"/>
      <c r="E559" s="61"/>
      <c r="F559" s="14"/>
      <c r="G559" s="92"/>
      <c r="H559" s="92"/>
      <c r="I559" s="14"/>
      <c r="J559" s="13"/>
      <c r="K559" s="29"/>
      <c r="L559" s="2"/>
      <c r="M559" s="17"/>
      <c r="N559" s="12"/>
      <c r="O559" s="12"/>
      <c r="P559" s="17"/>
      <c r="Q559" s="14"/>
      <c r="R559" s="20"/>
      <c r="S559" s="14"/>
      <c r="T559" s="4"/>
      <c r="U559" s="29"/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9"/>
      <c r="B560" s="90"/>
      <c r="C560" s="14"/>
      <c r="D560" s="63"/>
      <c r="E560" s="61"/>
      <c r="F560" s="14"/>
      <c r="G560" s="92"/>
      <c r="H560" s="92"/>
      <c r="I560" s="14"/>
      <c r="J560" s="13"/>
      <c r="K560" s="29"/>
      <c r="L560" s="2"/>
      <c r="M560" s="17"/>
      <c r="N560" s="12"/>
      <c r="O560" s="12"/>
      <c r="P560" s="17"/>
      <c r="Q560" s="14"/>
      <c r="R560" s="20"/>
      <c r="S560" s="14"/>
      <c r="T560" s="4"/>
      <c r="U560" s="29"/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9"/>
      <c r="B561" s="90"/>
      <c r="C561" s="14"/>
      <c r="D561" s="63"/>
      <c r="E561" s="61"/>
      <c r="F561" s="14"/>
      <c r="G561" s="92"/>
      <c r="H561" s="92"/>
      <c r="I561" s="14"/>
      <c r="J561" s="13"/>
      <c r="K561" s="29"/>
      <c r="L561" s="2"/>
      <c r="M561" s="17"/>
      <c r="N561" s="12"/>
      <c r="O561" s="12"/>
      <c r="P561" s="17"/>
      <c r="Q561" s="14"/>
      <c r="R561" s="20"/>
      <c r="S561" s="14"/>
      <c r="T561" s="4"/>
      <c r="U561" s="29"/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9"/>
      <c r="B562" s="90"/>
      <c r="C562" s="14"/>
      <c r="D562" s="63"/>
      <c r="E562" s="61"/>
      <c r="F562" s="14"/>
      <c r="G562" s="92"/>
      <c r="H562" s="92"/>
      <c r="I562" s="14"/>
      <c r="J562" s="13"/>
      <c r="K562" s="29"/>
      <c r="L562" s="2"/>
      <c r="M562" s="17"/>
      <c r="N562" s="12"/>
      <c r="O562" s="12"/>
      <c r="P562" s="17"/>
      <c r="Q562" s="14"/>
      <c r="R562" s="20"/>
      <c r="S562" s="14"/>
      <c r="T562" s="4"/>
      <c r="U562" s="29"/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9"/>
      <c r="B563" s="90"/>
      <c r="C563" s="14"/>
      <c r="D563" s="63"/>
      <c r="E563" s="61"/>
      <c r="F563" s="14"/>
      <c r="G563" s="92"/>
      <c r="H563" s="92"/>
      <c r="I563" s="14"/>
      <c r="J563" s="13"/>
      <c r="K563" s="29"/>
      <c r="L563" s="2"/>
      <c r="M563" s="17"/>
      <c r="N563" s="12"/>
      <c r="O563" s="12"/>
      <c r="P563" s="17"/>
      <c r="Q563" s="14"/>
      <c r="R563" s="20"/>
      <c r="S563" s="14"/>
      <c r="T563" s="4"/>
      <c r="U563" s="29"/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9"/>
      <c r="B564" s="90"/>
      <c r="C564" s="14"/>
      <c r="D564" s="63"/>
      <c r="E564" s="61"/>
      <c r="F564" s="14"/>
      <c r="G564" s="92"/>
      <c r="H564" s="92"/>
      <c r="I564" s="14"/>
      <c r="J564" s="13"/>
      <c r="K564" s="29"/>
      <c r="L564" s="2"/>
      <c r="M564" s="17"/>
      <c r="N564" s="12"/>
      <c r="O564" s="12"/>
      <c r="P564" s="17"/>
      <c r="Q564" s="14"/>
      <c r="R564" s="20"/>
      <c r="S564" s="14"/>
      <c r="T564" s="4"/>
      <c r="U564" s="29"/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9"/>
      <c r="B565" s="90"/>
      <c r="C565" s="14"/>
      <c r="D565" s="63"/>
      <c r="E565" s="61"/>
      <c r="F565" s="14"/>
      <c r="G565" s="92"/>
      <c r="H565" s="92"/>
      <c r="I565" s="14"/>
      <c r="J565" s="13"/>
      <c r="K565" s="29"/>
      <c r="L565" s="2"/>
      <c r="M565" s="17"/>
      <c r="N565" s="12"/>
      <c r="O565" s="12"/>
      <c r="P565" s="17"/>
      <c r="Q565" s="14"/>
      <c r="R565" s="20"/>
      <c r="S565" s="14"/>
      <c r="T565" s="4"/>
      <c r="U565" s="29"/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9"/>
      <c r="B566" s="90"/>
      <c r="C566" s="14"/>
      <c r="D566" s="63"/>
      <c r="E566" s="61"/>
      <c r="F566" s="14"/>
      <c r="G566" s="92"/>
      <c r="H566" s="92"/>
      <c r="I566" s="14"/>
      <c r="J566" s="13"/>
      <c r="K566" s="29"/>
      <c r="L566" s="2"/>
      <c r="M566" s="17"/>
      <c r="N566" s="12"/>
      <c r="O566" s="12"/>
      <c r="P566" s="17"/>
      <c r="Q566" s="14"/>
      <c r="R566" s="20"/>
      <c r="S566" s="14"/>
      <c r="T566" s="4"/>
      <c r="U566" s="29"/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9"/>
      <c r="B567" s="90"/>
      <c r="C567" s="14"/>
      <c r="D567" s="63"/>
      <c r="E567" s="61"/>
      <c r="F567" s="14"/>
      <c r="G567" s="92"/>
      <c r="H567" s="92"/>
      <c r="I567" s="14"/>
      <c r="J567" s="13"/>
      <c r="K567" s="29"/>
      <c r="L567" s="2"/>
      <c r="M567" s="17"/>
      <c r="N567" s="12"/>
      <c r="O567" s="12"/>
      <c r="P567" s="17"/>
      <c r="Q567" s="14"/>
      <c r="R567" s="20"/>
      <c r="S567" s="14"/>
      <c r="T567" s="4"/>
      <c r="U567" s="29"/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9"/>
      <c r="B568" s="90"/>
      <c r="C568" s="14"/>
      <c r="D568" s="63"/>
      <c r="E568" s="61"/>
      <c r="F568" s="14"/>
      <c r="G568" s="92"/>
      <c r="H568" s="92"/>
      <c r="I568" s="14"/>
      <c r="J568" s="13"/>
      <c r="K568" s="29"/>
      <c r="L568" s="2"/>
      <c r="M568" s="17"/>
      <c r="N568" s="12"/>
      <c r="O568" s="12"/>
      <c r="P568" s="17"/>
      <c r="Q568" s="14"/>
      <c r="R568" s="20"/>
      <c r="S568" s="14"/>
      <c r="T568" s="4"/>
      <c r="U568" s="29"/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9"/>
      <c r="B569" s="90"/>
      <c r="C569" s="14"/>
      <c r="D569" s="63"/>
      <c r="E569" s="61"/>
      <c r="F569" s="14"/>
      <c r="G569" s="92"/>
      <c r="H569" s="92"/>
      <c r="I569" s="14"/>
      <c r="J569" s="13"/>
      <c r="K569" s="29"/>
      <c r="L569" s="2"/>
      <c r="M569" s="17"/>
      <c r="N569" s="12"/>
      <c r="O569" s="12"/>
      <c r="P569" s="17"/>
      <c r="Q569" s="14"/>
      <c r="R569" s="20"/>
      <c r="S569" s="14"/>
      <c r="T569" s="4"/>
      <c r="U569" s="29"/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9"/>
      <c r="B570" s="90"/>
      <c r="C570" s="14"/>
      <c r="D570" s="63"/>
      <c r="E570" s="61"/>
      <c r="F570" s="14"/>
      <c r="G570" s="92"/>
      <c r="H570" s="92"/>
      <c r="I570" s="14"/>
      <c r="J570" s="13"/>
      <c r="K570" s="29"/>
      <c r="L570" s="2"/>
      <c r="M570" s="17"/>
      <c r="N570" s="12"/>
      <c r="O570" s="12"/>
      <c r="P570" s="17"/>
      <c r="Q570" s="14"/>
      <c r="R570" s="20"/>
      <c r="S570" s="14"/>
      <c r="T570" s="4"/>
      <c r="U570" s="29"/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9"/>
      <c r="B571" s="90"/>
      <c r="C571" s="14"/>
      <c r="D571" s="63"/>
      <c r="E571" s="61"/>
      <c r="F571" s="14"/>
      <c r="G571" s="92"/>
      <c r="H571" s="92"/>
      <c r="I571" s="14"/>
      <c r="J571" s="13"/>
      <c r="K571" s="29"/>
      <c r="L571" s="2"/>
      <c r="M571" s="17"/>
      <c r="N571" s="12"/>
      <c r="O571" s="12"/>
      <c r="P571" s="17"/>
      <c r="Q571" s="14"/>
      <c r="R571" s="20"/>
      <c r="S571" s="14"/>
      <c r="T571" s="4"/>
      <c r="U571" s="29"/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9"/>
      <c r="B572" s="90"/>
      <c r="C572" s="14"/>
      <c r="D572" s="63"/>
      <c r="E572" s="61"/>
      <c r="F572" s="14"/>
      <c r="G572" s="92"/>
      <c r="H572" s="92"/>
      <c r="I572" s="14"/>
      <c r="J572" s="13"/>
      <c r="K572" s="29"/>
      <c r="L572" s="2"/>
      <c r="M572" s="17"/>
      <c r="N572" s="12"/>
      <c r="O572" s="12"/>
      <c r="P572" s="17"/>
      <c r="Q572" s="14"/>
      <c r="R572" s="20"/>
      <c r="S572" s="14"/>
      <c r="T572" s="4"/>
      <c r="U572" s="29"/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9"/>
      <c r="B573" s="90"/>
      <c r="C573" s="14"/>
      <c r="D573" s="63"/>
      <c r="E573" s="61"/>
      <c r="F573" s="14"/>
      <c r="G573" s="92"/>
      <c r="H573" s="92"/>
      <c r="I573" s="14"/>
      <c r="J573" s="13"/>
      <c r="K573" s="29"/>
      <c r="L573" s="2"/>
      <c r="M573" s="17"/>
      <c r="N573" s="12"/>
      <c r="O573" s="12"/>
      <c r="P573" s="17"/>
      <c r="Q573" s="14"/>
      <c r="R573" s="20"/>
      <c r="S573" s="14"/>
      <c r="T573" s="4"/>
      <c r="U573" s="29"/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9"/>
      <c r="B574" s="90"/>
      <c r="C574" s="14"/>
      <c r="D574" s="63"/>
      <c r="E574" s="61"/>
      <c r="F574" s="14"/>
      <c r="G574" s="92"/>
      <c r="H574" s="92"/>
      <c r="I574" s="14"/>
      <c r="J574" s="13"/>
      <c r="K574" s="29"/>
      <c r="L574" s="2"/>
      <c r="M574" s="17"/>
      <c r="N574" s="12"/>
      <c r="O574" s="12"/>
      <c r="P574" s="17"/>
      <c r="Q574" s="14"/>
      <c r="R574" s="20"/>
      <c r="S574" s="14"/>
      <c r="T574" s="4"/>
      <c r="U574" s="29"/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9"/>
      <c r="B575" s="90"/>
      <c r="C575" s="14"/>
      <c r="D575" s="63"/>
      <c r="E575" s="61"/>
      <c r="F575" s="14"/>
      <c r="G575" s="92"/>
      <c r="H575" s="92"/>
      <c r="I575" s="14"/>
      <c r="J575" s="13"/>
      <c r="K575" s="29"/>
      <c r="L575" s="2"/>
      <c r="M575" s="17"/>
      <c r="N575" s="12"/>
      <c r="O575" s="12"/>
      <c r="P575" s="17"/>
      <c r="Q575" s="14"/>
      <c r="R575" s="20"/>
      <c r="S575" s="14"/>
      <c r="T575" s="4"/>
      <c r="U575" s="29"/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9"/>
      <c r="B576" s="90"/>
      <c r="C576" s="14"/>
      <c r="D576" s="63"/>
      <c r="E576" s="61"/>
      <c r="F576" s="14"/>
      <c r="G576" s="92"/>
      <c r="H576" s="92"/>
      <c r="I576" s="14"/>
      <c r="J576" s="13"/>
      <c r="K576" s="29"/>
      <c r="L576" s="2"/>
      <c r="M576" s="17"/>
      <c r="N576" s="12"/>
      <c r="O576" s="12"/>
      <c r="P576" s="17"/>
      <c r="Q576" s="14"/>
      <c r="R576" s="20"/>
      <c r="S576" s="14"/>
      <c r="T576" s="4"/>
      <c r="U576" s="29"/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9"/>
      <c r="B577" s="90"/>
      <c r="C577" s="14"/>
      <c r="D577" s="63"/>
      <c r="E577" s="61"/>
      <c r="F577" s="14"/>
      <c r="G577" s="92"/>
      <c r="H577" s="92"/>
      <c r="I577" s="14"/>
      <c r="J577" s="13"/>
      <c r="K577" s="29"/>
      <c r="L577" s="2"/>
      <c r="M577" s="17"/>
      <c r="N577" s="12"/>
      <c r="O577" s="12"/>
      <c r="P577" s="17"/>
      <c r="Q577" s="14"/>
      <c r="R577" s="20"/>
      <c r="S577" s="14"/>
      <c r="T577" s="4"/>
      <c r="U577" s="29"/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9"/>
      <c r="B578" s="90"/>
      <c r="C578" s="14"/>
      <c r="D578" s="63"/>
      <c r="E578" s="61"/>
      <c r="F578" s="14"/>
      <c r="G578" s="92"/>
      <c r="H578" s="92"/>
      <c r="I578" s="14"/>
      <c r="J578" s="13"/>
      <c r="K578" s="29"/>
      <c r="L578" s="2"/>
      <c r="M578" s="17"/>
      <c r="N578" s="12"/>
      <c r="O578" s="12"/>
      <c r="P578" s="17"/>
      <c r="Q578" s="14"/>
      <c r="R578" s="20"/>
      <c r="S578" s="14"/>
      <c r="T578" s="4"/>
      <c r="U578" s="29"/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9"/>
      <c r="B579" s="90"/>
      <c r="C579" s="14"/>
      <c r="D579" s="63"/>
      <c r="E579" s="61"/>
      <c r="F579" s="14"/>
      <c r="G579" s="92"/>
      <c r="H579" s="92"/>
      <c r="I579" s="14"/>
      <c r="J579" s="13"/>
      <c r="K579" s="29"/>
      <c r="L579" s="2"/>
      <c r="M579" s="17"/>
      <c r="N579" s="12"/>
      <c r="O579" s="12"/>
      <c r="P579" s="17"/>
      <c r="Q579" s="14"/>
      <c r="R579" s="20"/>
      <c r="S579" s="14"/>
      <c r="T579" s="4"/>
      <c r="U579" s="29"/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9"/>
      <c r="B580" s="90"/>
      <c r="C580" s="14"/>
      <c r="D580" s="63"/>
      <c r="E580" s="61"/>
      <c r="F580" s="14"/>
      <c r="G580" s="92"/>
      <c r="H580" s="92"/>
      <c r="I580" s="14"/>
      <c r="J580" s="13"/>
      <c r="K580" s="29"/>
      <c r="L580" s="2"/>
      <c r="M580" s="17"/>
      <c r="N580" s="12"/>
      <c r="O580" s="12"/>
      <c r="P580" s="17"/>
      <c r="Q580" s="14"/>
      <c r="R580" s="20"/>
      <c r="S580" s="14"/>
      <c r="T580" s="4"/>
      <c r="U580" s="29"/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9"/>
      <c r="B581" s="90"/>
      <c r="C581" s="14"/>
      <c r="D581" s="63"/>
      <c r="E581" s="61"/>
      <c r="F581" s="14"/>
      <c r="G581" s="92"/>
      <c r="H581" s="92"/>
      <c r="I581" s="14"/>
      <c r="J581" s="13"/>
      <c r="K581" s="29"/>
      <c r="L581" s="2"/>
      <c r="M581" s="17"/>
      <c r="N581" s="12"/>
      <c r="O581" s="12"/>
      <c r="P581" s="17"/>
      <c r="Q581" s="14"/>
      <c r="R581" s="20"/>
      <c r="S581" s="14"/>
      <c r="T581" s="4"/>
      <c r="U581" s="29"/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9"/>
      <c r="B582" s="90"/>
      <c r="C582" s="14"/>
      <c r="D582" s="63"/>
      <c r="E582" s="61"/>
      <c r="F582" s="14"/>
      <c r="G582" s="92"/>
      <c r="H582" s="92"/>
      <c r="I582" s="14"/>
      <c r="J582" s="13"/>
      <c r="K582" s="29"/>
      <c r="L582" s="2"/>
      <c r="M582" s="17"/>
      <c r="N582" s="12"/>
      <c r="O582" s="12"/>
      <c r="P582" s="17"/>
      <c r="Q582" s="14"/>
      <c r="R582" s="20"/>
      <c r="S582" s="14"/>
      <c r="T582" s="4"/>
      <c r="U582" s="29"/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9"/>
      <c r="B583" s="90"/>
      <c r="C583" s="14"/>
      <c r="D583" s="63"/>
      <c r="E583" s="61"/>
      <c r="F583" s="14"/>
      <c r="G583" s="92"/>
      <c r="H583" s="92"/>
      <c r="I583" s="14"/>
      <c r="J583" s="13"/>
      <c r="K583" s="29"/>
      <c r="L583" s="2"/>
      <c r="M583" s="17"/>
      <c r="N583" s="12"/>
      <c r="O583" s="12"/>
      <c r="P583" s="17"/>
      <c r="Q583" s="14"/>
      <c r="R583" s="20"/>
      <c r="S583" s="14"/>
      <c r="T583" s="4"/>
      <c r="U583" s="29"/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9"/>
      <c r="B584" s="90"/>
      <c r="C584" s="14"/>
      <c r="D584" s="63"/>
      <c r="E584" s="61"/>
      <c r="F584" s="14"/>
      <c r="G584" s="92"/>
      <c r="H584" s="92"/>
      <c r="I584" s="14"/>
      <c r="J584" s="13"/>
      <c r="K584" s="29"/>
      <c r="L584" s="2"/>
      <c r="M584" s="17"/>
      <c r="N584" s="12"/>
      <c r="O584" s="12"/>
      <c r="P584" s="17"/>
      <c r="Q584" s="14"/>
      <c r="R584" s="20"/>
      <c r="S584" s="14"/>
      <c r="T584" s="4"/>
      <c r="U584" s="29"/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9"/>
      <c r="B585" s="90"/>
      <c r="C585" s="14"/>
      <c r="D585" s="63"/>
      <c r="E585" s="61"/>
      <c r="F585" s="14"/>
      <c r="G585" s="92"/>
      <c r="H585" s="92"/>
      <c r="I585" s="14"/>
      <c r="J585" s="13"/>
      <c r="K585" s="29"/>
      <c r="L585" s="2"/>
      <c r="M585" s="17"/>
      <c r="N585" s="12"/>
      <c r="O585" s="12"/>
      <c r="P585" s="17"/>
      <c r="Q585" s="14"/>
      <c r="R585" s="20"/>
      <c r="S585" s="14"/>
      <c r="T585" s="4"/>
      <c r="U585" s="29"/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9"/>
      <c r="B586" s="90"/>
      <c r="C586" s="14"/>
      <c r="D586" s="63"/>
      <c r="E586" s="61"/>
      <c r="F586" s="14"/>
      <c r="G586" s="92"/>
      <c r="H586" s="92"/>
      <c r="I586" s="14"/>
      <c r="J586" s="13"/>
      <c r="K586" s="29"/>
      <c r="L586" s="2"/>
      <c r="M586" s="17"/>
      <c r="N586" s="12"/>
      <c r="O586" s="12"/>
      <c r="P586" s="17"/>
      <c r="Q586" s="14"/>
      <c r="R586" s="20"/>
      <c r="S586" s="14"/>
      <c r="T586" s="4"/>
      <c r="U586" s="29"/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9"/>
      <c r="B587" s="90"/>
      <c r="C587" s="14"/>
      <c r="D587" s="63"/>
      <c r="E587" s="61"/>
      <c r="F587" s="14"/>
      <c r="G587" s="92"/>
      <c r="H587" s="92"/>
      <c r="I587" s="14"/>
      <c r="J587" s="13"/>
      <c r="K587" s="29"/>
      <c r="L587" s="2"/>
      <c r="M587" s="17"/>
      <c r="N587" s="12"/>
      <c r="O587" s="12"/>
      <c r="P587" s="17"/>
      <c r="Q587" s="14"/>
      <c r="R587" s="20"/>
      <c r="S587" s="14"/>
      <c r="T587" s="4"/>
      <c r="U587" s="29"/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9"/>
      <c r="B588" s="90"/>
      <c r="C588" s="14"/>
      <c r="D588" s="63"/>
      <c r="E588" s="61"/>
      <c r="F588" s="14"/>
      <c r="G588" s="92"/>
      <c r="H588" s="92"/>
      <c r="I588" s="14"/>
      <c r="J588" s="13"/>
      <c r="K588" s="29"/>
      <c r="L588" s="2"/>
      <c r="M588" s="17"/>
      <c r="N588" s="12"/>
      <c r="O588" s="12"/>
      <c r="P588" s="17"/>
      <c r="Q588" s="14"/>
      <c r="R588" s="20"/>
      <c r="S588" s="14"/>
      <c r="T588" s="4"/>
      <c r="U588" s="29"/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9"/>
      <c r="B589" s="90"/>
      <c r="C589" s="14"/>
      <c r="D589" s="63"/>
      <c r="E589" s="61"/>
      <c r="F589" s="14"/>
      <c r="G589" s="92"/>
      <c r="H589" s="92"/>
      <c r="I589" s="14"/>
      <c r="J589" s="13"/>
      <c r="K589" s="29"/>
      <c r="L589" s="2"/>
      <c r="M589" s="17"/>
      <c r="N589" s="12"/>
      <c r="O589" s="12"/>
      <c r="P589" s="17"/>
      <c r="Q589" s="14"/>
      <c r="R589" s="20"/>
      <c r="S589" s="14"/>
      <c r="T589" s="4"/>
      <c r="U589" s="29"/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9"/>
      <c r="B590" s="90"/>
      <c r="C590" s="14"/>
      <c r="D590" s="63"/>
      <c r="E590" s="61"/>
      <c r="F590" s="14"/>
      <c r="G590" s="92"/>
      <c r="H590" s="92"/>
      <c r="I590" s="14"/>
      <c r="J590" s="13"/>
      <c r="K590" s="29"/>
      <c r="L590" s="2"/>
      <c r="M590" s="17"/>
      <c r="N590" s="12"/>
      <c r="O590" s="12"/>
      <c r="P590" s="17"/>
      <c r="Q590" s="14"/>
      <c r="R590" s="20"/>
      <c r="S590" s="14"/>
      <c r="T590" s="4"/>
      <c r="U590" s="29"/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9"/>
      <c r="B591" s="90"/>
      <c r="C591" s="14"/>
      <c r="D591" s="63"/>
      <c r="E591" s="61"/>
      <c r="F591" s="14"/>
      <c r="G591" s="92"/>
      <c r="H591" s="92"/>
      <c r="I591" s="14"/>
      <c r="J591" s="13"/>
      <c r="K591" s="29"/>
      <c r="L591" s="2"/>
      <c r="M591" s="17"/>
      <c r="N591" s="12"/>
      <c r="O591" s="12"/>
      <c r="P591" s="17"/>
      <c r="Q591" s="14"/>
      <c r="R591" s="20"/>
      <c r="S591" s="14"/>
      <c r="T591" s="4"/>
      <c r="U591" s="29"/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9"/>
      <c r="B592" s="90"/>
      <c r="C592" s="14"/>
      <c r="D592" s="63"/>
      <c r="E592" s="61"/>
      <c r="F592" s="14"/>
      <c r="G592" s="92"/>
      <c r="H592" s="92"/>
      <c r="I592" s="14"/>
      <c r="J592" s="13"/>
      <c r="K592" s="29"/>
      <c r="L592" s="2"/>
      <c r="M592" s="17"/>
      <c r="N592" s="12"/>
      <c r="O592" s="12"/>
      <c r="P592" s="17"/>
      <c r="Q592" s="14"/>
      <c r="R592" s="20"/>
      <c r="S592" s="14"/>
      <c r="T592" s="4"/>
      <c r="U592" s="29"/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9"/>
      <c r="B593" s="90"/>
      <c r="C593" s="14"/>
      <c r="D593" s="63"/>
      <c r="E593" s="61"/>
      <c r="F593" s="14"/>
      <c r="G593" s="92"/>
      <c r="H593" s="92"/>
      <c r="I593" s="14"/>
      <c r="J593" s="13"/>
      <c r="K593" s="29"/>
      <c r="L593" s="2"/>
      <c r="M593" s="17"/>
      <c r="N593" s="12"/>
      <c r="O593" s="12"/>
      <c r="P593" s="17"/>
      <c r="Q593" s="14"/>
      <c r="R593" s="20"/>
      <c r="S593" s="14"/>
      <c r="T593" s="4"/>
      <c r="U593" s="29"/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9"/>
      <c r="B594" s="90"/>
      <c r="C594" s="14"/>
      <c r="D594" s="63"/>
      <c r="E594" s="61"/>
      <c r="F594" s="14"/>
      <c r="G594" s="92"/>
      <c r="H594" s="92"/>
      <c r="I594" s="14"/>
      <c r="J594" s="13"/>
      <c r="K594" s="29"/>
      <c r="L594" s="2"/>
      <c r="M594" s="17"/>
      <c r="N594" s="12"/>
      <c r="O594" s="12"/>
      <c r="P594" s="17"/>
      <c r="Q594" s="14"/>
      <c r="R594" s="20"/>
      <c r="S594" s="14"/>
      <c r="T594" s="4"/>
      <c r="U594" s="29"/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9"/>
      <c r="B595" s="90"/>
      <c r="C595" s="14"/>
      <c r="D595" s="63"/>
      <c r="E595" s="61"/>
      <c r="F595" s="14"/>
      <c r="G595" s="92"/>
      <c r="H595" s="92"/>
      <c r="I595" s="14"/>
      <c r="J595" s="13"/>
      <c r="K595" s="29"/>
      <c r="L595" s="2"/>
      <c r="M595" s="17"/>
      <c r="N595" s="12"/>
      <c r="O595" s="12"/>
      <c r="P595" s="17"/>
      <c r="Q595" s="14"/>
      <c r="R595" s="20"/>
      <c r="S595" s="14"/>
      <c r="T595" s="4"/>
      <c r="U595" s="29"/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9"/>
      <c r="B596" s="90"/>
      <c r="C596" s="14"/>
      <c r="D596" s="63"/>
      <c r="E596" s="61"/>
      <c r="F596" s="14"/>
      <c r="G596" s="92"/>
      <c r="H596" s="92"/>
      <c r="I596" s="14"/>
      <c r="J596" s="13"/>
      <c r="K596" s="29"/>
      <c r="L596" s="2"/>
      <c r="M596" s="17"/>
      <c r="N596" s="12"/>
      <c r="O596" s="12"/>
      <c r="P596" s="17"/>
      <c r="Q596" s="14"/>
      <c r="R596" s="20"/>
      <c r="S596" s="14"/>
      <c r="T596" s="4"/>
      <c r="U596" s="29"/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9"/>
      <c r="B597" s="90"/>
      <c r="C597" s="14"/>
      <c r="D597" s="63"/>
      <c r="E597" s="61"/>
      <c r="F597" s="14"/>
      <c r="G597" s="92"/>
      <c r="H597" s="92"/>
      <c r="I597" s="14"/>
      <c r="J597" s="13"/>
      <c r="K597" s="29"/>
      <c r="L597" s="2"/>
      <c r="M597" s="17"/>
      <c r="N597" s="12"/>
      <c r="O597" s="12"/>
      <c r="P597" s="17"/>
      <c r="Q597" s="14"/>
      <c r="R597" s="20"/>
      <c r="S597" s="14"/>
      <c r="T597" s="4"/>
      <c r="U597" s="29"/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9"/>
      <c r="B598" s="90"/>
      <c r="C598" s="14"/>
      <c r="D598" s="63"/>
      <c r="E598" s="61"/>
      <c r="F598" s="14"/>
      <c r="G598" s="92"/>
      <c r="H598" s="92"/>
      <c r="I598" s="14"/>
      <c r="J598" s="13"/>
      <c r="K598" s="29"/>
      <c r="L598" s="2"/>
      <c r="M598" s="17"/>
      <c r="N598" s="12"/>
      <c r="O598" s="12"/>
      <c r="P598" s="17"/>
      <c r="Q598" s="14"/>
      <c r="R598" s="20"/>
      <c r="S598" s="14"/>
      <c r="T598" s="4"/>
      <c r="U598" s="29"/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9"/>
      <c r="B599" s="90"/>
      <c r="C599" s="14"/>
      <c r="D599" s="63"/>
      <c r="E599" s="61"/>
      <c r="F599" s="14"/>
      <c r="G599" s="92"/>
      <c r="H599" s="92"/>
      <c r="I599" s="14"/>
      <c r="J599" s="13"/>
      <c r="K599" s="29"/>
      <c r="L599" s="2"/>
      <c r="M599" s="17"/>
      <c r="N599" s="12"/>
      <c r="O599" s="12"/>
      <c r="P599" s="17"/>
      <c r="Q599" s="14"/>
      <c r="R599" s="20"/>
      <c r="S599" s="14"/>
      <c r="T599" s="4"/>
      <c r="U599" s="29"/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9"/>
      <c r="B600" s="90"/>
      <c r="C600" s="14"/>
      <c r="D600" s="63"/>
      <c r="E600" s="61"/>
      <c r="F600" s="14"/>
      <c r="G600" s="92"/>
      <c r="H600" s="92"/>
      <c r="I600" s="14"/>
      <c r="J600" s="13"/>
      <c r="K600" s="29"/>
      <c r="L600" s="2"/>
      <c r="M600" s="17"/>
      <c r="N600" s="12"/>
      <c r="O600" s="12"/>
      <c r="P600" s="17"/>
      <c r="Q600" s="14"/>
      <c r="R600" s="20"/>
      <c r="S600" s="14"/>
      <c r="T600" s="4"/>
      <c r="U600" s="29"/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9"/>
      <c r="B601" s="90"/>
      <c r="C601" s="14"/>
      <c r="D601" s="63"/>
      <c r="E601" s="61"/>
      <c r="F601" s="14"/>
      <c r="G601" s="92"/>
      <c r="H601" s="92"/>
      <c r="I601" s="14"/>
      <c r="J601" s="13"/>
      <c r="K601" s="29"/>
      <c r="L601" s="2"/>
      <c r="M601" s="17"/>
      <c r="N601" s="12"/>
      <c r="O601" s="12"/>
      <c r="P601" s="17"/>
      <c r="Q601" s="14"/>
      <c r="R601" s="20"/>
      <c r="S601" s="14"/>
      <c r="T601" s="4"/>
      <c r="U601" s="29"/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9"/>
      <c r="B602" s="90"/>
      <c r="C602" s="14"/>
      <c r="D602" s="63"/>
      <c r="E602" s="61"/>
      <c r="F602" s="14"/>
      <c r="G602" s="92"/>
      <c r="H602" s="92"/>
      <c r="I602" s="14"/>
      <c r="J602" s="13"/>
      <c r="K602" s="29"/>
      <c r="L602" s="2"/>
      <c r="M602" s="17"/>
      <c r="N602" s="12"/>
      <c r="O602" s="12"/>
      <c r="P602" s="17"/>
      <c r="Q602" s="14"/>
      <c r="R602" s="20"/>
      <c r="S602" s="14"/>
      <c r="T602" s="4"/>
      <c r="U602" s="29"/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9"/>
      <c r="B603" s="90"/>
      <c r="C603" s="14"/>
      <c r="D603" s="63"/>
      <c r="E603" s="61"/>
      <c r="F603" s="14"/>
      <c r="G603" s="92"/>
      <c r="H603" s="92"/>
      <c r="I603" s="14"/>
      <c r="J603" s="13"/>
      <c r="K603" s="29"/>
      <c r="L603" s="2"/>
      <c r="M603" s="17"/>
      <c r="N603" s="12"/>
      <c r="O603" s="12"/>
      <c r="P603" s="17"/>
      <c r="Q603" s="14"/>
      <c r="R603" s="20"/>
      <c r="S603" s="14"/>
      <c r="T603" s="4"/>
      <c r="U603" s="29"/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9"/>
      <c r="B604" s="90"/>
      <c r="C604" s="14"/>
      <c r="D604" s="63"/>
      <c r="E604" s="61"/>
      <c r="F604" s="14"/>
      <c r="G604" s="92"/>
      <c r="H604" s="92"/>
      <c r="I604" s="14"/>
      <c r="J604" s="13"/>
      <c r="K604" s="29"/>
      <c r="L604" s="2"/>
      <c r="M604" s="17"/>
      <c r="N604" s="12"/>
      <c r="O604" s="12"/>
      <c r="P604" s="17"/>
      <c r="Q604" s="14"/>
      <c r="R604" s="20"/>
      <c r="S604" s="14"/>
      <c r="T604" s="4"/>
      <c r="U604" s="29"/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9"/>
      <c r="B605" s="90"/>
      <c r="C605" s="14"/>
      <c r="D605" s="63"/>
      <c r="E605" s="61"/>
      <c r="F605" s="14"/>
      <c r="G605" s="92"/>
      <c r="H605" s="92"/>
      <c r="I605" s="14"/>
      <c r="J605" s="13"/>
      <c r="K605" s="29"/>
      <c r="L605" s="2"/>
      <c r="M605" s="17"/>
      <c r="N605" s="12"/>
      <c r="O605" s="12"/>
      <c r="P605" s="17"/>
      <c r="Q605" s="14"/>
      <c r="R605" s="20"/>
      <c r="S605" s="14"/>
      <c r="T605" s="4"/>
      <c r="U605" s="29"/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9"/>
      <c r="B606" s="90"/>
      <c r="C606" s="14"/>
      <c r="D606" s="63"/>
      <c r="E606" s="61"/>
      <c r="F606" s="14"/>
      <c r="G606" s="92"/>
      <c r="H606" s="92"/>
      <c r="I606" s="14"/>
      <c r="J606" s="13"/>
      <c r="K606" s="29"/>
      <c r="L606" s="2"/>
      <c r="M606" s="17"/>
      <c r="N606" s="12"/>
      <c r="O606" s="12"/>
      <c r="P606" s="17"/>
      <c r="Q606" s="14"/>
      <c r="R606" s="20"/>
      <c r="S606" s="14"/>
      <c r="T606" s="4"/>
      <c r="U606" s="29"/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9"/>
      <c r="B607" s="90"/>
      <c r="C607" s="14"/>
      <c r="D607" s="63"/>
      <c r="E607" s="61"/>
      <c r="F607" s="14"/>
      <c r="G607" s="92"/>
      <c r="H607" s="92"/>
      <c r="I607" s="14"/>
      <c r="J607" s="13"/>
      <c r="K607" s="29"/>
      <c r="L607" s="2"/>
      <c r="M607" s="17"/>
      <c r="N607" s="12"/>
      <c r="O607" s="12"/>
      <c r="P607" s="17"/>
      <c r="Q607" s="14"/>
      <c r="R607" s="20"/>
      <c r="S607" s="14"/>
      <c r="T607" s="4"/>
      <c r="U607" s="29"/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9"/>
      <c r="B608" s="90"/>
      <c r="C608" s="14"/>
      <c r="D608" s="63"/>
      <c r="E608" s="61"/>
      <c r="F608" s="14"/>
      <c r="G608" s="92"/>
      <c r="H608" s="92"/>
      <c r="I608" s="14"/>
      <c r="J608" s="13"/>
      <c r="K608" s="29"/>
      <c r="L608" s="2"/>
      <c r="M608" s="17"/>
      <c r="N608" s="12"/>
      <c r="O608" s="12"/>
      <c r="P608" s="17"/>
      <c r="Q608" s="14"/>
      <c r="R608" s="20"/>
      <c r="S608" s="14"/>
      <c r="T608" s="4"/>
      <c r="U608" s="29"/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9"/>
      <c r="B609" s="90"/>
      <c r="C609" s="14"/>
      <c r="D609" s="63"/>
      <c r="E609" s="61"/>
      <c r="F609" s="14"/>
      <c r="G609" s="92"/>
      <c r="H609" s="92"/>
      <c r="I609" s="14"/>
      <c r="J609" s="13"/>
      <c r="K609" s="29"/>
      <c r="L609" s="2"/>
      <c r="M609" s="17"/>
      <c r="N609" s="12"/>
      <c r="O609" s="12"/>
      <c r="P609" s="17"/>
      <c r="Q609" s="14"/>
      <c r="R609" s="20"/>
      <c r="S609" s="14"/>
      <c r="T609" s="4"/>
      <c r="U609" s="29"/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9"/>
      <c r="B610" s="90"/>
      <c r="C610" s="14"/>
      <c r="D610" s="63"/>
      <c r="E610" s="61"/>
      <c r="F610" s="14"/>
      <c r="G610" s="92"/>
      <c r="H610" s="92"/>
      <c r="I610" s="14"/>
      <c r="J610" s="13"/>
      <c r="K610" s="29"/>
      <c r="L610" s="2"/>
      <c r="M610" s="17"/>
      <c r="N610" s="12"/>
      <c r="O610" s="12"/>
      <c r="P610" s="17"/>
      <c r="Q610" s="14"/>
      <c r="R610" s="20"/>
      <c r="S610" s="14"/>
      <c r="T610" s="4"/>
      <c r="U610" s="29"/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9"/>
      <c r="B611" s="90"/>
      <c r="C611" s="14"/>
      <c r="D611" s="63"/>
      <c r="E611" s="61"/>
      <c r="F611" s="14"/>
      <c r="G611" s="92"/>
      <c r="H611" s="92"/>
      <c r="I611" s="14"/>
      <c r="J611" s="13"/>
      <c r="K611" s="29"/>
      <c r="L611" s="2"/>
      <c r="M611" s="17"/>
      <c r="N611" s="12"/>
      <c r="O611" s="12"/>
      <c r="P611" s="17"/>
      <c r="Q611" s="14"/>
      <c r="R611" s="20"/>
      <c r="S611" s="14"/>
      <c r="T611" s="4"/>
      <c r="U611" s="29"/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9"/>
      <c r="B612" s="90"/>
      <c r="C612" s="14"/>
      <c r="D612" s="63"/>
      <c r="E612" s="61"/>
      <c r="F612" s="14"/>
      <c r="G612" s="92"/>
      <c r="H612" s="92"/>
      <c r="I612" s="14"/>
      <c r="J612" s="13"/>
      <c r="K612" s="29"/>
      <c r="L612" s="2"/>
      <c r="M612" s="17"/>
      <c r="N612" s="12"/>
      <c r="O612" s="12"/>
      <c r="P612" s="17"/>
      <c r="Q612" s="14"/>
      <c r="R612" s="20"/>
      <c r="S612" s="14"/>
      <c r="T612" s="4"/>
      <c r="U612" s="29"/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9"/>
      <c r="B613" s="90"/>
      <c r="C613" s="14"/>
      <c r="D613" s="63"/>
      <c r="E613" s="61"/>
      <c r="F613" s="14"/>
      <c r="G613" s="92"/>
      <c r="H613" s="92"/>
      <c r="I613" s="14"/>
      <c r="J613" s="13"/>
      <c r="K613" s="29"/>
      <c r="L613" s="2"/>
      <c r="M613" s="17"/>
      <c r="N613" s="12"/>
      <c r="O613" s="12"/>
      <c r="P613" s="17"/>
      <c r="Q613" s="14"/>
      <c r="R613" s="20"/>
      <c r="S613" s="14"/>
      <c r="T613" s="4"/>
      <c r="U613" s="29"/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9"/>
      <c r="B614" s="90"/>
      <c r="C614" s="14"/>
      <c r="D614" s="63"/>
      <c r="E614" s="61"/>
      <c r="F614" s="14"/>
      <c r="G614" s="92"/>
      <c r="H614" s="92"/>
      <c r="I614" s="14"/>
      <c r="J614" s="13"/>
      <c r="K614" s="29"/>
      <c r="L614" s="2"/>
      <c r="M614" s="17"/>
      <c r="N614" s="12"/>
      <c r="O614" s="12"/>
      <c r="P614" s="17"/>
      <c r="Q614" s="14"/>
      <c r="R614" s="20"/>
      <c r="S614" s="14"/>
      <c r="T614" s="4"/>
      <c r="U614" s="29"/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9"/>
      <c r="B615" s="90"/>
      <c r="C615" s="14"/>
      <c r="D615" s="63"/>
      <c r="E615" s="61"/>
      <c r="F615" s="14"/>
      <c r="G615" s="92"/>
      <c r="H615" s="92"/>
      <c r="I615" s="14"/>
      <c r="J615" s="13"/>
      <c r="K615" s="29"/>
      <c r="L615" s="2"/>
      <c r="M615" s="17"/>
      <c r="N615" s="12"/>
      <c r="O615" s="12"/>
      <c r="P615" s="17"/>
      <c r="Q615" s="14"/>
      <c r="R615" s="20"/>
      <c r="S615" s="14"/>
      <c r="T615" s="4"/>
      <c r="U615" s="29"/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9"/>
      <c r="B616" s="90"/>
      <c r="C616" s="14"/>
      <c r="D616" s="63"/>
      <c r="E616" s="61"/>
      <c r="F616" s="14"/>
      <c r="G616" s="92"/>
      <c r="H616" s="92"/>
      <c r="I616" s="14"/>
      <c r="J616" s="13"/>
      <c r="K616" s="29"/>
      <c r="L616" s="2"/>
      <c r="M616" s="17"/>
      <c r="N616" s="12"/>
      <c r="O616" s="12"/>
      <c r="P616" s="17"/>
      <c r="Q616" s="14"/>
      <c r="R616" s="20"/>
      <c r="S616" s="14"/>
      <c r="T616" s="4"/>
      <c r="U616" s="29"/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9"/>
      <c r="B617" s="90"/>
      <c r="C617" s="14"/>
      <c r="D617" s="63"/>
      <c r="E617" s="61"/>
      <c r="F617" s="14"/>
      <c r="G617" s="92"/>
      <c r="H617" s="92"/>
      <c r="I617" s="14"/>
      <c r="J617" s="13"/>
      <c r="K617" s="29"/>
      <c r="L617" s="2"/>
      <c r="M617" s="17"/>
      <c r="N617" s="12"/>
      <c r="O617" s="12"/>
      <c r="P617" s="17"/>
      <c r="Q617" s="14"/>
      <c r="R617" s="20"/>
      <c r="S617" s="14"/>
      <c r="T617" s="4"/>
      <c r="U617" s="29"/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9"/>
      <c r="B618" s="90"/>
      <c r="C618" s="14"/>
      <c r="D618" s="63"/>
      <c r="E618" s="61"/>
      <c r="F618" s="14"/>
      <c r="G618" s="92"/>
      <c r="H618" s="92"/>
      <c r="I618" s="14"/>
      <c r="J618" s="13"/>
      <c r="K618" s="29"/>
      <c r="L618" s="2"/>
      <c r="M618" s="17"/>
      <c r="N618" s="12"/>
      <c r="O618" s="12"/>
      <c r="P618" s="17"/>
      <c r="Q618" s="14"/>
      <c r="R618" s="20"/>
      <c r="S618" s="14"/>
      <c r="T618" s="4"/>
      <c r="U618" s="29"/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9"/>
      <c r="B619" s="90"/>
      <c r="C619" s="14"/>
      <c r="D619" s="63"/>
      <c r="E619" s="61"/>
      <c r="F619" s="14"/>
      <c r="G619" s="92"/>
      <c r="H619" s="92"/>
      <c r="I619" s="14"/>
      <c r="J619" s="13"/>
      <c r="K619" s="29"/>
      <c r="L619" s="2"/>
      <c r="M619" s="17"/>
      <c r="N619" s="12"/>
      <c r="O619" s="12"/>
      <c r="P619" s="17"/>
      <c r="Q619" s="14"/>
      <c r="R619" s="20"/>
      <c r="S619" s="14"/>
      <c r="T619" s="4"/>
      <c r="U619" s="29"/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9"/>
      <c r="B620" s="90"/>
      <c r="C620" s="14"/>
      <c r="D620" s="63"/>
      <c r="E620" s="61"/>
      <c r="F620" s="14"/>
      <c r="G620" s="92"/>
      <c r="H620" s="92"/>
      <c r="I620" s="14"/>
      <c r="J620" s="13"/>
      <c r="K620" s="29"/>
      <c r="L620" s="2"/>
      <c r="M620" s="17"/>
      <c r="N620" s="12"/>
      <c r="O620" s="12"/>
      <c r="P620" s="17"/>
      <c r="Q620" s="14"/>
      <c r="R620" s="20"/>
      <c r="S620" s="14"/>
      <c r="T620" s="4"/>
      <c r="U620" s="29"/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9"/>
      <c r="B621" s="90"/>
      <c r="C621" s="14"/>
      <c r="D621" s="63"/>
      <c r="E621" s="61"/>
      <c r="F621" s="14"/>
      <c r="G621" s="92"/>
      <c r="H621" s="92"/>
      <c r="I621" s="14"/>
      <c r="J621" s="13"/>
      <c r="K621" s="29"/>
      <c r="L621" s="2"/>
      <c r="M621" s="17"/>
      <c r="N621" s="12"/>
      <c r="O621" s="12"/>
      <c r="P621" s="17"/>
      <c r="Q621" s="14"/>
      <c r="R621" s="20"/>
      <c r="S621" s="14"/>
      <c r="T621" s="4"/>
      <c r="U621" s="29"/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9"/>
      <c r="B622" s="90"/>
      <c r="C622" s="14"/>
      <c r="D622" s="63"/>
      <c r="E622" s="61"/>
      <c r="F622" s="14"/>
      <c r="G622" s="92"/>
      <c r="H622" s="92"/>
      <c r="I622" s="14"/>
      <c r="J622" s="13"/>
      <c r="K622" s="29"/>
      <c r="L622" s="2"/>
      <c r="M622" s="17"/>
      <c r="N622" s="12"/>
      <c r="O622" s="12"/>
      <c r="P622" s="17"/>
      <c r="Q622" s="14"/>
      <c r="R622" s="20"/>
      <c r="S622" s="14"/>
      <c r="T622" s="4"/>
      <c r="U622" s="29"/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9"/>
      <c r="B623" s="90"/>
      <c r="C623" s="14"/>
      <c r="D623" s="63"/>
      <c r="E623" s="61"/>
      <c r="F623" s="14"/>
      <c r="G623" s="92"/>
      <c r="H623" s="92"/>
      <c r="I623" s="14"/>
      <c r="J623" s="13"/>
      <c r="K623" s="29"/>
      <c r="L623" s="2"/>
      <c r="M623" s="17"/>
      <c r="N623" s="12"/>
      <c r="O623" s="12"/>
      <c r="P623" s="17"/>
      <c r="Q623" s="14"/>
      <c r="R623" s="20"/>
      <c r="S623" s="14"/>
      <c r="T623" s="4"/>
      <c r="U623" s="29"/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9"/>
      <c r="B624" s="90"/>
      <c r="C624" s="14"/>
      <c r="D624" s="63"/>
      <c r="E624" s="61"/>
      <c r="F624" s="14"/>
      <c r="G624" s="92"/>
      <c r="H624" s="92"/>
      <c r="I624" s="14"/>
      <c r="J624" s="13"/>
      <c r="K624" s="29"/>
      <c r="L624" s="2"/>
      <c r="M624" s="17"/>
      <c r="N624" s="12"/>
      <c r="O624" s="12"/>
      <c r="P624" s="17"/>
      <c r="Q624" s="14"/>
      <c r="R624" s="20"/>
      <c r="S624" s="14"/>
      <c r="T624" s="4"/>
      <c r="U624" s="29"/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9"/>
      <c r="B625" s="90"/>
      <c r="C625" s="14"/>
      <c r="D625" s="63"/>
      <c r="E625" s="61"/>
      <c r="F625" s="14"/>
      <c r="G625" s="92"/>
      <c r="H625" s="92"/>
      <c r="I625" s="14"/>
      <c r="J625" s="13"/>
      <c r="K625" s="29"/>
      <c r="L625" s="2"/>
      <c r="M625" s="17"/>
      <c r="N625" s="12"/>
      <c r="O625" s="12"/>
      <c r="P625" s="17"/>
      <c r="Q625" s="14"/>
      <c r="R625" s="20"/>
      <c r="S625" s="14"/>
      <c r="T625" s="4"/>
      <c r="U625" s="29"/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9"/>
      <c r="B626" s="90"/>
      <c r="C626" s="14"/>
      <c r="D626" s="63"/>
      <c r="E626" s="61"/>
      <c r="F626" s="14"/>
      <c r="G626" s="92"/>
      <c r="H626" s="92"/>
      <c r="I626" s="14"/>
      <c r="J626" s="13"/>
      <c r="K626" s="29"/>
      <c r="L626" s="2"/>
      <c r="M626" s="17"/>
      <c r="N626" s="12"/>
      <c r="O626" s="12"/>
      <c r="P626" s="17"/>
      <c r="Q626" s="14"/>
      <c r="R626" s="20"/>
      <c r="S626" s="14"/>
      <c r="T626" s="4"/>
      <c r="U626" s="29"/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9"/>
      <c r="B627" s="90"/>
      <c r="C627" s="14"/>
      <c r="D627" s="63"/>
      <c r="E627" s="61"/>
      <c r="F627" s="14"/>
      <c r="G627" s="92"/>
      <c r="H627" s="92"/>
      <c r="I627" s="14"/>
      <c r="J627" s="13"/>
      <c r="K627" s="29"/>
      <c r="L627" s="2"/>
      <c r="M627" s="17"/>
      <c r="N627" s="12"/>
      <c r="O627" s="12"/>
      <c r="P627" s="17"/>
      <c r="Q627" s="14"/>
      <c r="R627" s="20"/>
      <c r="S627" s="14"/>
      <c r="T627" s="4"/>
      <c r="U627" s="29"/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9"/>
      <c r="B628" s="90"/>
      <c r="C628" s="14"/>
      <c r="D628" s="63"/>
      <c r="E628" s="61"/>
      <c r="F628" s="14"/>
      <c r="G628" s="92"/>
      <c r="H628" s="92"/>
      <c r="I628" s="14"/>
      <c r="J628" s="13"/>
      <c r="K628" s="29"/>
      <c r="L628" s="2"/>
      <c r="M628" s="17"/>
      <c r="N628" s="12"/>
      <c r="O628" s="12"/>
      <c r="P628" s="17"/>
      <c r="Q628" s="14"/>
      <c r="R628" s="20"/>
      <c r="S628" s="14"/>
      <c r="T628" s="4"/>
      <c r="U628" s="29"/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9"/>
      <c r="B629" s="90"/>
      <c r="C629" s="14"/>
      <c r="D629" s="63"/>
      <c r="E629" s="61"/>
      <c r="F629" s="14"/>
      <c r="G629" s="92"/>
      <c r="H629" s="92"/>
      <c r="I629" s="14"/>
      <c r="J629" s="13"/>
      <c r="K629" s="29"/>
      <c r="L629" s="2"/>
      <c r="M629" s="17"/>
      <c r="N629" s="12"/>
      <c r="O629" s="12"/>
      <c r="P629" s="17"/>
      <c r="Q629" s="14"/>
      <c r="R629" s="20"/>
      <c r="S629" s="14"/>
      <c r="T629" s="4"/>
      <c r="U629" s="29"/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9"/>
      <c r="B630" s="90"/>
      <c r="C630" s="14"/>
      <c r="D630" s="63"/>
      <c r="E630" s="61"/>
      <c r="F630" s="14"/>
      <c r="G630" s="92"/>
      <c r="H630" s="92"/>
      <c r="I630" s="14"/>
      <c r="J630" s="13"/>
      <c r="K630" s="29"/>
      <c r="L630" s="2"/>
      <c r="M630" s="17"/>
      <c r="N630" s="12"/>
      <c r="O630" s="12"/>
      <c r="P630" s="17"/>
      <c r="Q630" s="14"/>
      <c r="R630" s="20"/>
      <c r="S630" s="14"/>
      <c r="T630" s="4"/>
      <c r="U630" s="29"/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9"/>
      <c r="B631" s="90"/>
      <c r="C631" s="14"/>
      <c r="D631" s="63"/>
      <c r="E631" s="61"/>
      <c r="F631" s="14"/>
      <c r="G631" s="92"/>
      <c r="H631" s="92"/>
      <c r="I631" s="14"/>
      <c r="J631" s="13"/>
      <c r="K631" s="29"/>
      <c r="L631" s="2"/>
      <c r="M631" s="17"/>
      <c r="N631" s="12"/>
      <c r="O631" s="12"/>
      <c r="P631" s="17"/>
      <c r="Q631" s="14"/>
      <c r="R631" s="20"/>
      <c r="S631" s="14"/>
      <c r="T631" s="4"/>
      <c r="U631" s="29"/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9"/>
      <c r="B632" s="90"/>
      <c r="C632" s="14"/>
      <c r="D632" s="63"/>
      <c r="E632" s="61"/>
      <c r="F632" s="14"/>
      <c r="G632" s="92"/>
      <c r="H632" s="92"/>
      <c r="I632" s="14"/>
      <c r="J632" s="13"/>
      <c r="K632" s="29"/>
      <c r="L632" s="2"/>
      <c r="M632" s="17"/>
      <c r="N632" s="12"/>
      <c r="O632" s="12"/>
      <c r="P632" s="17"/>
      <c r="Q632" s="14"/>
      <c r="R632" s="20"/>
      <c r="S632" s="14"/>
      <c r="T632" s="4"/>
      <c r="U632" s="29"/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9"/>
      <c r="B633" s="90"/>
      <c r="C633" s="14"/>
      <c r="D633" s="63"/>
      <c r="E633" s="61"/>
      <c r="F633" s="14"/>
      <c r="G633" s="92"/>
      <c r="H633" s="92"/>
      <c r="I633" s="14"/>
      <c r="J633" s="13"/>
      <c r="K633" s="29"/>
      <c r="L633" s="2"/>
      <c r="M633" s="17"/>
      <c r="N633" s="12"/>
      <c r="O633" s="12"/>
      <c r="P633" s="17"/>
      <c r="Q633" s="14"/>
      <c r="R633" s="20"/>
      <c r="S633" s="14"/>
      <c r="T633" s="4"/>
      <c r="U633" s="29"/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9"/>
      <c r="B634" s="90"/>
      <c r="C634" s="14"/>
      <c r="D634" s="63"/>
      <c r="E634" s="61"/>
      <c r="F634" s="14"/>
      <c r="G634" s="92"/>
      <c r="H634" s="92"/>
      <c r="I634" s="14"/>
      <c r="J634" s="13"/>
      <c r="K634" s="29"/>
      <c r="L634" s="2"/>
      <c r="M634" s="17"/>
      <c r="N634" s="12"/>
      <c r="O634" s="12"/>
      <c r="P634" s="17"/>
      <c r="Q634" s="14"/>
      <c r="R634" s="20"/>
      <c r="S634" s="14"/>
      <c r="T634" s="4"/>
      <c r="U634" s="29"/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9"/>
      <c r="B635" s="90"/>
      <c r="C635" s="14"/>
      <c r="D635" s="63"/>
      <c r="E635" s="61"/>
      <c r="F635" s="14"/>
      <c r="G635" s="92"/>
      <c r="H635" s="92"/>
      <c r="I635" s="14"/>
      <c r="J635" s="13"/>
      <c r="K635" s="29"/>
      <c r="L635" s="2"/>
      <c r="M635" s="17"/>
      <c r="N635" s="12"/>
      <c r="O635" s="12"/>
      <c r="P635" s="17"/>
      <c r="Q635" s="14"/>
      <c r="R635" s="20"/>
      <c r="S635" s="14"/>
      <c r="T635" s="4"/>
      <c r="U635" s="29"/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9"/>
      <c r="B636" s="90"/>
      <c r="C636" s="14"/>
      <c r="D636" s="63"/>
      <c r="E636" s="61"/>
      <c r="F636" s="14"/>
      <c r="G636" s="92"/>
      <c r="H636" s="92"/>
      <c r="I636" s="14"/>
      <c r="J636" s="13"/>
      <c r="K636" s="29"/>
      <c r="L636" s="2"/>
      <c r="M636" s="17"/>
      <c r="N636" s="12"/>
      <c r="O636" s="12"/>
      <c r="P636" s="17"/>
      <c r="Q636" s="14"/>
      <c r="R636" s="20"/>
      <c r="S636" s="14"/>
      <c r="T636" s="4"/>
      <c r="U636" s="29"/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9"/>
      <c r="B637" s="90"/>
      <c r="C637" s="14"/>
      <c r="D637" s="63"/>
      <c r="E637" s="61"/>
      <c r="F637" s="14"/>
      <c r="G637" s="92"/>
      <c r="H637" s="92"/>
      <c r="I637" s="14"/>
      <c r="J637" s="13"/>
      <c r="K637" s="29"/>
      <c r="L637" s="2"/>
      <c r="M637" s="17"/>
      <c r="N637" s="12"/>
      <c r="O637" s="12"/>
      <c r="P637" s="17"/>
      <c r="Q637" s="14"/>
      <c r="R637" s="20"/>
      <c r="S637" s="14"/>
      <c r="T637" s="4"/>
      <c r="U637" s="29"/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9"/>
      <c r="B638" s="90"/>
      <c r="C638" s="14"/>
      <c r="D638" s="63"/>
      <c r="E638" s="61"/>
      <c r="F638" s="14"/>
      <c r="G638" s="92"/>
      <c r="H638" s="92"/>
      <c r="I638" s="14"/>
      <c r="J638" s="13"/>
      <c r="K638" s="29"/>
      <c r="L638" s="2"/>
      <c r="M638" s="17"/>
      <c r="N638" s="12"/>
      <c r="O638" s="12"/>
      <c r="P638" s="17"/>
      <c r="Q638" s="14"/>
      <c r="R638" s="20"/>
      <c r="S638" s="14"/>
      <c r="T638" s="4"/>
      <c r="U638" s="29"/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9"/>
      <c r="B639" s="90"/>
      <c r="C639" s="14"/>
      <c r="D639" s="63"/>
      <c r="E639" s="61"/>
      <c r="F639" s="14"/>
      <c r="G639" s="92"/>
      <c r="H639" s="92"/>
      <c r="I639" s="14"/>
      <c r="J639" s="13"/>
      <c r="K639" s="29"/>
      <c r="L639" s="2"/>
      <c r="M639" s="17"/>
      <c r="N639" s="12"/>
      <c r="O639" s="12"/>
      <c r="P639" s="17"/>
      <c r="Q639" s="14"/>
      <c r="R639" s="20"/>
      <c r="S639" s="14"/>
      <c r="T639" s="4"/>
      <c r="U639" s="29"/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9"/>
      <c r="B640" s="90"/>
      <c r="C640" s="14"/>
      <c r="D640" s="63"/>
      <c r="E640" s="61"/>
      <c r="F640" s="14"/>
      <c r="G640" s="92"/>
      <c r="H640" s="92"/>
      <c r="I640" s="14"/>
      <c r="J640" s="13"/>
      <c r="K640" s="29"/>
      <c r="L640" s="2"/>
      <c r="M640" s="17"/>
      <c r="N640" s="12"/>
      <c r="O640" s="12"/>
      <c r="P640" s="17"/>
      <c r="Q640" s="14"/>
      <c r="R640" s="20"/>
      <c r="S640" s="14"/>
      <c r="T640" s="4"/>
      <c r="U640" s="29"/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9"/>
      <c r="B641" s="90"/>
      <c r="C641" s="14"/>
      <c r="D641" s="63"/>
      <c r="E641" s="61"/>
      <c r="F641" s="14"/>
      <c r="G641" s="92"/>
      <c r="H641" s="92"/>
      <c r="I641" s="14"/>
      <c r="J641" s="13"/>
      <c r="K641" s="29"/>
      <c r="L641" s="2"/>
      <c r="M641" s="17"/>
      <c r="N641" s="12"/>
      <c r="O641" s="12"/>
      <c r="P641" s="17"/>
      <c r="Q641" s="14"/>
      <c r="R641" s="20"/>
      <c r="S641" s="14"/>
      <c r="T641" s="4"/>
      <c r="U641" s="29"/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9"/>
      <c r="B642" s="90"/>
      <c r="C642" s="14"/>
      <c r="D642" s="63"/>
      <c r="E642" s="61"/>
      <c r="F642" s="14"/>
      <c r="G642" s="92"/>
      <c r="H642" s="92"/>
      <c r="I642" s="14"/>
      <c r="J642" s="13"/>
      <c r="K642" s="29"/>
      <c r="L642" s="2"/>
      <c r="M642" s="17"/>
      <c r="N642" s="12"/>
      <c r="O642" s="12"/>
      <c r="P642" s="17"/>
      <c r="Q642" s="14"/>
      <c r="R642" s="20"/>
      <c r="S642" s="14"/>
      <c r="T642" s="4"/>
      <c r="U642" s="29"/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9"/>
      <c r="B643" s="90"/>
      <c r="C643" s="14"/>
      <c r="D643" s="63"/>
      <c r="E643" s="61"/>
      <c r="F643" s="14"/>
      <c r="G643" s="92"/>
      <c r="H643" s="92"/>
      <c r="I643" s="14"/>
      <c r="J643" s="13"/>
      <c r="K643" s="29"/>
      <c r="L643" s="2"/>
      <c r="M643" s="17"/>
      <c r="N643" s="12"/>
      <c r="O643" s="12"/>
      <c r="P643" s="17"/>
      <c r="Q643" s="14"/>
      <c r="R643" s="20"/>
      <c r="S643" s="14"/>
      <c r="T643" s="4"/>
      <c r="U643" s="29"/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9"/>
      <c r="B644" s="90"/>
      <c r="C644" s="14"/>
      <c r="D644" s="63"/>
      <c r="E644" s="61"/>
      <c r="F644" s="14"/>
      <c r="G644" s="92"/>
      <c r="H644" s="92"/>
      <c r="I644" s="14"/>
      <c r="J644" s="13"/>
      <c r="K644" s="29"/>
      <c r="L644" s="2"/>
      <c r="M644" s="17"/>
      <c r="N644" s="12"/>
      <c r="O644" s="12"/>
      <c r="P644" s="17"/>
      <c r="Q644" s="14"/>
      <c r="R644" s="20"/>
      <c r="S644" s="14"/>
      <c r="T644" s="4"/>
      <c r="U644" s="29"/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9"/>
      <c r="B645" s="90"/>
      <c r="C645" s="14"/>
      <c r="D645" s="63"/>
      <c r="E645" s="61"/>
      <c r="F645" s="14"/>
      <c r="G645" s="92"/>
      <c r="H645" s="92"/>
      <c r="I645" s="14"/>
      <c r="J645" s="13"/>
      <c r="K645" s="29"/>
      <c r="L645" s="2"/>
      <c r="M645" s="17"/>
      <c r="N645" s="12"/>
      <c r="O645" s="12"/>
      <c r="P645" s="17"/>
      <c r="Q645" s="14"/>
      <c r="R645" s="20"/>
      <c r="S645" s="14"/>
      <c r="T645" s="4"/>
      <c r="U645" s="29"/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9"/>
      <c r="B646" s="90"/>
      <c r="C646" s="14"/>
      <c r="D646" s="63"/>
      <c r="E646" s="61"/>
      <c r="F646" s="14"/>
      <c r="G646" s="92"/>
      <c r="H646" s="92"/>
      <c r="I646" s="14"/>
      <c r="J646" s="13"/>
      <c r="K646" s="29"/>
      <c r="L646" s="2"/>
      <c r="M646" s="17"/>
      <c r="N646" s="12"/>
      <c r="O646" s="12"/>
      <c r="P646" s="17"/>
      <c r="Q646" s="14"/>
      <c r="R646" s="20"/>
      <c r="S646" s="14"/>
      <c r="T646" s="4"/>
      <c r="U646" s="29"/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9"/>
      <c r="B647" s="90"/>
      <c r="C647" s="14"/>
      <c r="D647" s="63"/>
      <c r="E647" s="61"/>
      <c r="F647" s="14"/>
      <c r="G647" s="92"/>
      <c r="H647" s="92"/>
      <c r="I647" s="14"/>
      <c r="J647" s="13"/>
      <c r="K647" s="29"/>
      <c r="L647" s="2"/>
      <c r="M647" s="17"/>
      <c r="N647" s="12"/>
      <c r="O647" s="12"/>
      <c r="P647" s="17"/>
      <c r="Q647" s="14"/>
      <c r="R647" s="20"/>
      <c r="S647" s="14"/>
      <c r="T647" s="4"/>
      <c r="U647" s="29"/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9"/>
      <c r="B648" s="90"/>
      <c r="C648" s="14"/>
      <c r="D648" s="63"/>
      <c r="E648" s="61"/>
      <c r="F648" s="14"/>
      <c r="G648" s="92"/>
      <c r="H648" s="92"/>
      <c r="I648" s="14"/>
      <c r="J648" s="13"/>
      <c r="K648" s="29"/>
      <c r="L648" s="2"/>
      <c r="M648" s="17"/>
      <c r="N648" s="12"/>
      <c r="O648" s="12"/>
      <c r="P648" s="17"/>
      <c r="Q648" s="14"/>
      <c r="R648" s="20"/>
      <c r="S648" s="14"/>
      <c r="T648" s="4"/>
      <c r="U648" s="29"/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9"/>
      <c r="B649" s="90"/>
      <c r="C649" s="14"/>
      <c r="D649" s="63"/>
      <c r="E649" s="61"/>
      <c r="F649" s="14"/>
      <c r="G649" s="92"/>
      <c r="H649" s="92"/>
      <c r="I649" s="14"/>
      <c r="J649" s="13"/>
      <c r="K649" s="29"/>
      <c r="L649" s="2"/>
      <c r="M649" s="17"/>
      <c r="N649" s="12"/>
      <c r="O649" s="12"/>
      <c r="P649" s="17"/>
      <c r="Q649" s="14"/>
      <c r="R649" s="20"/>
      <c r="S649" s="14"/>
      <c r="T649" s="4"/>
      <c r="U649" s="29"/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9"/>
      <c r="B650" s="90"/>
      <c r="C650" s="14"/>
      <c r="D650" s="63"/>
      <c r="E650" s="61"/>
      <c r="F650" s="14"/>
      <c r="G650" s="92"/>
      <c r="H650" s="92"/>
      <c r="I650" s="14"/>
      <c r="J650" s="13"/>
      <c r="K650" s="29"/>
      <c r="L650" s="2"/>
      <c r="M650" s="17"/>
      <c r="N650" s="12"/>
      <c r="O650" s="12"/>
      <c r="P650" s="17"/>
      <c r="Q650" s="14"/>
      <c r="R650" s="20"/>
      <c r="S650" s="14"/>
      <c r="T650" s="4"/>
      <c r="U650" s="29"/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9"/>
      <c r="B651" s="90"/>
      <c r="C651" s="14"/>
      <c r="D651" s="63"/>
      <c r="E651" s="61"/>
      <c r="F651" s="14"/>
      <c r="G651" s="92"/>
      <c r="H651" s="92"/>
      <c r="I651" s="14"/>
      <c r="J651" s="13"/>
      <c r="K651" s="29"/>
      <c r="L651" s="2"/>
      <c r="M651" s="17"/>
      <c r="N651" s="12"/>
      <c r="O651" s="12"/>
      <c r="P651" s="17"/>
      <c r="Q651" s="14"/>
      <c r="R651" s="20"/>
      <c r="S651" s="14"/>
      <c r="T651" s="4"/>
      <c r="U651" s="29"/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9"/>
      <c r="B652" s="90"/>
      <c r="C652" s="14"/>
      <c r="D652" s="63"/>
      <c r="E652" s="61"/>
      <c r="F652" s="14"/>
      <c r="G652" s="92"/>
      <c r="H652" s="92"/>
      <c r="I652" s="14"/>
      <c r="J652" s="13"/>
      <c r="K652" s="29"/>
      <c r="L652" s="2"/>
      <c r="M652" s="17"/>
      <c r="N652" s="12"/>
      <c r="O652" s="12"/>
      <c r="P652" s="17"/>
      <c r="Q652" s="14"/>
      <c r="R652" s="20"/>
      <c r="S652" s="14"/>
      <c r="T652" s="4"/>
      <c r="U652" s="29"/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9"/>
      <c r="B653" s="90"/>
      <c r="C653" s="14"/>
      <c r="D653" s="63"/>
      <c r="E653" s="61"/>
      <c r="F653" s="14"/>
      <c r="G653" s="92"/>
      <c r="H653" s="92"/>
      <c r="I653" s="14"/>
      <c r="J653" s="13"/>
      <c r="K653" s="29"/>
      <c r="L653" s="2"/>
      <c r="M653" s="17"/>
      <c r="N653" s="12"/>
      <c r="O653" s="12"/>
      <c r="P653" s="17"/>
      <c r="Q653" s="14"/>
      <c r="R653" s="20"/>
      <c r="S653" s="14"/>
      <c r="T653" s="4"/>
      <c r="U653" s="29"/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9"/>
      <c r="B654" s="90"/>
      <c r="C654" s="14"/>
      <c r="D654" s="63"/>
      <c r="E654" s="61"/>
      <c r="F654" s="14"/>
      <c r="G654" s="92"/>
      <c r="H654" s="92"/>
      <c r="I654" s="14"/>
      <c r="J654" s="13"/>
      <c r="K654" s="29"/>
      <c r="L654" s="2"/>
      <c r="M654" s="17"/>
      <c r="N654" s="12"/>
      <c r="O654" s="12"/>
      <c r="P654" s="17"/>
      <c r="Q654" s="14"/>
      <c r="R654" s="20"/>
      <c r="S654" s="14"/>
      <c r="T654" s="4"/>
      <c r="U654" s="29"/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9"/>
      <c r="B655" s="90"/>
      <c r="C655" s="14"/>
      <c r="D655" s="63"/>
      <c r="E655" s="61"/>
      <c r="F655" s="14"/>
      <c r="G655" s="92"/>
      <c r="H655" s="92"/>
      <c r="I655" s="14"/>
      <c r="J655" s="13"/>
      <c r="K655" s="29"/>
      <c r="L655" s="2"/>
      <c r="M655" s="17"/>
      <c r="N655" s="12"/>
      <c r="O655" s="12"/>
      <c r="P655" s="17"/>
      <c r="Q655" s="14"/>
      <c r="R655" s="20"/>
      <c r="S655" s="14"/>
      <c r="T655" s="4"/>
      <c r="U655" s="29"/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9"/>
      <c r="B656" s="90"/>
      <c r="C656" s="14"/>
      <c r="D656" s="63"/>
      <c r="E656" s="61"/>
      <c r="F656" s="14"/>
      <c r="G656" s="92"/>
      <c r="H656" s="92"/>
      <c r="I656" s="14"/>
      <c r="J656" s="13"/>
      <c r="K656" s="29"/>
      <c r="L656" s="2"/>
      <c r="M656" s="17"/>
      <c r="N656" s="12"/>
      <c r="O656" s="12"/>
      <c r="P656" s="17"/>
      <c r="Q656" s="14"/>
      <c r="R656" s="20"/>
      <c r="S656" s="14"/>
      <c r="T656" s="4"/>
      <c r="U656" s="29"/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9"/>
      <c r="B657" s="90"/>
      <c r="C657" s="14"/>
      <c r="D657" s="63"/>
      <c r="E657" s="61"/>
      <c r="F657" s="14"/>
      <c r="G657" s="92"/>
      <c r="H657" s="92"/>
      <c r="I657" s="14"/>
      <c r="J657" s="13"/>
      <c r="K657" s="29"/>
      <c r="L657" s="2"/>
      <c r="M657" s="17"/>
      <c r="N657" s="12"/>
      <c r="O657" s="12"/>
      <c r="P657" s="17"/>
      <c r="Q657" s="14"/>
      <c r="R657" s="20"/>
      <c r="S657" s="14"/>
      <c r="T657" s="4"/>
      <c r="U657" s="29"/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9"/>
      <c r="B658" s="90"/>
      <c r="C658" s="14"/>
      <c r="D658" s="63"/>
      <c r="E658" s="61"/>
      <c r="F658" s="14"/>
      <c r="G658" s="92"/>
      <c r="H658" s="92"/>
      <c r="I658" s="14"/>
      <c r="J658" s="13"/>
      <c r="K658" s="29"/>
      <c r="L658" s="2"/>
      <c r="M658" s="17"/>
      <c r="N658" s="12"/>
      <c r="O658" s="12"/>
      <c r="P658" s="17"/>
      <c r="Q658" s="14"/>
      <c r="R658" s="20"/>
      <c r="S658" s="14"/>
      <c r="T658" s="4"/>
      <c r="U658" s="29"/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9"/>
      <c r="B659" s="90"/>
      <c r="C659" s="14"/>
      <c r="D659" s="63"/>
      <c r="E659" s="61"/>
      <c r="F659" s="14"/>
      <c r="G659" s="92"/>
      <c r="H659" s="92"/>
      <c r="I659" s="14"/>
      <c r="J659" s="13"/>
      <c r="K659" s="29"/>
      <c r="L659" s="2"/>
      <c r="M659" s="17"/>
      <c r="N659" s="12"/>
      <c r="O659" s="12"/>
      <c r="P659" s="17"/>
      <c r="Q659" s="14"/>
      <c r="R659" s="20"/>
      <c r="S659" s="14"/>
      <c r="T659" s="4"/>
      <c r="U659" s="29"/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9"/>
      <c r="B660" s="90"/>
      <c r="C660" s="14"/>
      <c r="D660" s="63"/>
      <c r="E660" s="61"/>
      <c r="F660" s="14"/>
      <c r="G660" s="92"/>
      <c r="H660" s="92"/>
      <c r="I660" s="14"/>
      <c r="J660" s="13"/>
      <c r="K660" s="29"/>
      <c r="L660" s="2"/>
      <c r="M660" s="17"/>
      <c r="N660" s="12"/>
      <c r="O660" s="12"/>
      <c r="P660" s="17"/>
      <c r="Q660" s="14"/>
      <c r="R660" s="20"/>
      <c r="S660" s="14"/>
      <c r="T660" s="4"/>
      <c r="U660" s="29"/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9"/>
      <c r="B661" s="90"/>
      <c r="C661" s="14"/>
      <c r="D661" s="63"/>
      <c r="E661" s="61"/>
      <c r="F661" s="14"/>
      <c r="G661" s="92"/>
      <c r="H661" s="92"/>
      <c r="I661" s="14"/>
      <c r="J661" s="13"/>
      <c r="K661" s="29"/>
      <c r="L661" s="2"/>
      <c r="M661" s="17"/>
      <c r="N661" s="12"/>
      <c r="O661" s="12"/>
      <c r="P661" s="17"/>
      <c r="Q661" s="14"/>
      <c r="R661" s="20"/>
      <c r="S661" s="14"/>
      <c r="T661" s="4"/>
      <c r="U661" s="29"/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9"/>
      <c r="B662" s="90"/>
      <c r="C662" s="14"/>
      <c r="D662" s="63"/>
      <c r="E662" s="61"/>
      <c r="F662" s="14"/>
      <c r="G662" s="92"/>
      <c r="H662" s="92"/>
      <c r="I662" s="14"/>
      <c r="J662" s="13"/>
      <c r="K662" s="29"/>
      <c r="L662" s="2"/>
      <c r="M662" s="17"/>
      <c r="N662" s="12"/>
      <c r="O662" s="12"/>
      <c r="P662" s="17"/>
      <c r="Q662" s="14"/>
      <c r="R662" s="20"/>
      <c r="S662" s="14"/>
      <c r="T662" s="4"/>
      <c r="U662" s="29"/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9"/>
      <c r="B663" s="90"/>
      <c r="C663" s="14"/>
      <c r="D663" s="63"/>
      <c r="E663" s="61"/>
      <c r="F663" s="14"/>
      <c r="G663" s="92"/>
      <c r="H663" s="92"/>
      <c r="I663" s="14"/>
      <c r="J663" s="13"/>
      <c r="K663" s="29"/>
      <c r="L663" s="2"/>
      <c r="M663" s="17"/>
      <c r="N663" s="12"/>
      <c r="O663" s="12"/>
      <c r="P663" s="17"/>
      <c r="Q663" s="14"/>
      <c r="R663" s="20"/>
      <c r="S663" s="14"/>
      <c r="T663" s="4"/>
      <c r="U663" s="29"/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9"/>
      <c r="B664" s="90"/>
      <c r="C664" s="14"/>
      <c r="D664" s="63"/>
      <c r="E664" s="61"/>
      <c r="F664" s="14"/>
      <c r="G664" s="92"/>
      <c r="H664" s="92"/>
      <c r="I664" s="14"/>
      <c r="J664" s="13"/>
      <c r="K664" s="29"/>
      <c r="L664" s="2"/>
      <c r="M664" s="17"/>
      <c r="N664" s="12"/>
      <c r="O664" s="12"/>
      <c r="P664" s="17"/>
      <c r="Q664" s="14"/>
      <c r="R664" s="20"/>
      <c r="S664" s="14"/>
      <c r="T664" s="4"/>
      <c r="U664" s="29"/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9"/>
      <c r="B665" s="90"/>
      <c r="C665" s="14"/>
      <c r="D665" s="63"/>
      <c r="E665" s="61"/>
      <c r="F665" s="14"/>
      <c r="G665" s="92"/>
      <c r="H665" s="92"/>
      <c r="I665" s="14"/>
      <c r="J665" s="13"/>
      <c r="K665" s="29"/>
      <c r="L665" s="2"/>
      <c r="M665" s="17"/>
      <c r="N665" s="12"/>
      <c r="O665" s="12"/>
      <c r="P665" s="17"/>
      <c r="Q665" s="14"/>
      <c r="R665" s="20"/>
      <c r="S665" s="14"/>
      <c r="T665" s="4"/>
      <c r="U665" s="29"/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9"/>
      <c r="B666" s="90"/>
      <c r="C666" s="14"/>
      <c r="D666" s="63"/>
      <c r="E666" s="61"/>
      <c r="F666" s="14"/>
      <c r="G666" s="92"/>
      <c r="H666" s="92"/>
      <c r="I666" s="14"/>
      <c r="J666" s="13"/>
      <c r="K666" s="29"/>
      <c r="L666" s="2"/>
      <c r="M666" s="17"/>
      <c r="N666" s="12"/>
      <c r="O666" s="12"/>
      <c r="P666" s="17"/>
      <c r="Q666" s="14"/>
      <c r="R666" s="20"/>
      <c r="S666" s="14"/>
      <c r="T666" s="4"/>
      <c r="U666" s="29"/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9"/>
      <c r="B667" s="90"/>
      <c r="C667" s="14"/>
      <c r="D667" s="63"/>
      <c r="E667" s="61"/>
      <c r="F667" s="14"/>
      <c r="G667" s="92"/>
      <c r="H667" s="92"/>
      <c r="I667" s="14"/>
      <c r="J667" s="13"/>
      <c r="K667" s="29"/>
      <c r="L667" s="2"/>
      <c r="M667" s="17"/>
      <c r="N667" s="12"/>
      <c r="O667" s="12"/>
      <c r="P667" s="17"/>
      <c r="Q667" s="14"/>
      <c r="R667" s="20"/>
      <c r="S667" s="14"/>
      <c r="T667" s="4"/>
      <c r="U667" s="29"/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9"/>
      <c r="B668" s="90"/>
      <c r="C668" s="14"/>
      <c r="D668" s="63"/>
      <c r="E668" s="61"/>
      <c r="F668" s="14"/>
      <c r="G668" s="92"/>
      <c r="H668" s="92"/>
      <c r="I668" s="14"/>
      <c r="J668" s="13"/>
      <c r="K668" s="29"/>
      <c r="L668" s="2"/>
      <c r="M668" s="17"/>
      <c r="N668" s="12"/>
      <c r="O668" s="12"/>
      <c r="P668" s="17"/>
      <c r="Q668" s="14"/>
      <c r="R668" s="20"/>
      <c r="S668" s="14"/>
      <c r="T668" s="4"/>
      <c r="U668" s="29"/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9"/>
      <c r="B669" s="90"/>
      <c r="C669" s="14"/>
      <c r="D669" s="63"/>
      <c r="E669" s="61"/>
      <c r="F669" s="14"/>
      <c r="G669" s="92"/>
      <c r="H669" s="92"/>
      <c r="I669" s="14"/>
      <c r="J669" s="13"/>
      <c r="K669" s="29"/>
      <c r="L669" s="2"/>
      <c r="M669" s="17"/>
      <c r="N669" s="12"/>
      <c r="O669" s="12"/>
      <c r="P669" s="17"/>
      <c r="Q669" s="14"/>
      <c r="R669" s="20"/>
      <c r="S669" s="14"/>
      <c r="T669" s="4"/>
      <c r="U669" s="29"/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9"/>
      <c r="B670" s="90"/>
      <c r="C670" s="14"/>
      <c r="D670" s="63"/>
      <c r="E670" s="61"/>
      <c r="F670" s="14"/>
      <c r="G670" s="92"/>
      <c r="H670" s="92"/>
      <c r="I670" s="14"/>
      <c r="J670" s="13"/>
      <c r="K670" s="29"/>
      <c r="L670" s="2"/>
      <c r="M670" s="17"/>
      <c r="N670" s="12"/>
      <c r="O670" s="12"/>
      <c r="P670" s="17"/>
      <c r="Q670" s="14"/>
      <c r="R670" s="20"/>
      <c r="S670" s="14"/>
      <c r="T670" s="4"/>
      <c r="U670" s="29"/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9"/>
      <c r="B671" s="90"/>
      <c r="C671" s="14"/>
      <c r="D671" s="63"/>
      <c r="E671" s="61"/>
      <c r="F671" s="14"/>
      <c r="G671" s="92"/>
      <c r="H671" s="92"/>
      <c r="I671" s="14"/>
      <c r="J671" s="13"/>
      <c r="K671" s="29"/>
      <c r="L671" s="2"/>
      <c r="M671" s="17"/>
      <c r="N671" s="12"/>
      <c r="O671" s="12"/>
      <c r="P671" s="17"/>
      <c r="Q671" s="14"/>
      <c r="R671" s="20"/>
      <c r="S671" s="14"/>
      <c r="T671" s="4"/>
      <c r="U671" s="29"/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9"/>
      <c r="B672" s="90"/>
      <c r="C672" s="14"/>
      <c r="D672" s="63"/>
      <c r="E672" s="61"/>
      <c r="F672" s="14"/>
      <c r="G672" s="92"/>
      <c r="H672" s="92"/>
      <c r="I672" s="14"/>
      <c r="J672" s="13"/>
      <c r="K672" s="29"/>
      <c r="L672" s="2"/>
      <c r="M672" s="17"/>
      <c r="N672" s="12"/>
      <c r="O672" s="12"/>
      <c r="P672" s="17"/>
      <c r="Q672" s="14"/>
      <c r="R672" s="20"/>
      <c r="S672" s="14"/>
      <c r="T672" s="4"/>
      <c r="U672" s="29"/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9"/>
      <c r="B673" s="90"/>
      <c r="C673" s="14"/>
      <c r="D673" s="63"/>
      <c r="E673" s="61"/>
      <c r="F673" s="14"/>
      <c r="G673" s="92"/>
      <c r="H673" s="92"/>
      <c r="I673" s="14"/>
      <c r="J673" s="13"/>
      <c r="K673" s="29"/>
      <c r="L673" s="2"/>
      <c r="M673" s="17"/>
      <c r="N673" s="12"/>
      <c r="O673" s="12"/>
      <c r="P673" s="17"/>
      <c r="Q673" s="14"/>
      <c r="R673" s="20"/>
      <c r="S673" s="14"/>
      <c r="T673" s="4"/>
      <c r="U673" s="29"/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9"/>
      <c r="B674" s="90"/>
      <c r="C674" s="14"/>
      <c r="D674" s="63"/>
      <c r="E674" s="61"/>
      <c r="F674" s="14"/>
      <c r="G674" s="92"/>
      <c r="H674" s="92"/>
      <c r="I674" s="14"/>
      <c r="J674" s="13"/>
      <c r="K674" s="29"/>
      <c r="L674" s="2"/>
      <c r="M674" s="17"/>
      <c r="N674" s="12"/>
      <c r="O674" s="12"/>
      <c r="P674" s="17"/>
      <c r="Q674" s="14"/>
      <c r="R674" s="20"/>
      <c r="S674" s="14"/>
      <c r="T674" s="4"/>
      <c r="U674" s="29"/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9"/>
      <c r="B675" s="90"/>
      <c r="C675" s="14"/>
      <c r="D675" s="63"/>
      <c r="E675" s="61"/>
      <c r="F675" s="14"/>
      <c r="G675" s="92"/>
      <c r="H675" s="92"/>
      <c r="I675" s="14"/>
      <c r="J675" s="13"/>
      <c r="K675" s="29"/>
      <c r="L675" s="2"/>
      <c r="M675" s="17"/>
      <c r="N675" s="12"/>
      <c r="O675" s="12"/>
      <c r="P675" s="17"/>
      <c r="Q675" s="14"/>
      <c r="R675" s="20"/>
      <c r="S675" s="14"/>
      <c r="T675" s="4"/>
      <c r="U675" s="29"/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9"/>
      <c r="B676" s="90"/>
      <c r="C676" s="14"/>
      <c r="D676" s="63"/>
      <c r="E676" s="61"/>
      <c r="F676" s="14"/>
      <c r="G676" s="92"/>
      <c r="H676" s="92"/>
      <c r="I676" s="14"/>
      <c r="J676" s="13"/>
      <c r="K676" s="29"/>
      <c r="L676" s="2"/>
      <c r="M676" s="17"/>
      <c r="N676" s="12"/>
      <c r="O676" s="12"/>
      <c r="P676" s="17"/>
      <c r="Q676" s="14"/>
      <c r="R676" s="20"/>
      <c r="S676" s="14"/>
      <c r="T676" s="4"/>
      <c r="U676" s="29"/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9"/>
      <c r="B677" s="90"/>
      <c r="C677" s="14"/>
      <c r="D677" s="63"/>
      <c r="E677" s="61"/>
      <c r="F677" s="14"/>
      <c r="G677" s="92"/>
      <c r="H677" s="92"/>
      <c r="I677" s="14"/>
      <c r="J677" s="13"/>
      <c r="K677" s="29"/>
      <c r="L677" s="2"/>
      <c r="M677" s="17"/>
      <c r="N677" s="12"/>
      <c r="O677" s="12"/>
      <c r="P677" s="17"/>
      <c r="Q677" s="14"/>
      <c r="R677" s="20"/>
      <c r="S677" s="14"/>
      <c r="T677" s="4"/>
      <c r="U677" s="29"/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9"/>
      <c r="B678" s="90"/>
      <c r="C678" s="14"/>
      <c r="D678" s="63"/>
      <c r="E678" s="61"/>
      <c r="F678" s="14"/>
      <c r="G678" s="92"/>
      <c r="H678" s="92"/>
      <c r="I678" s="14"/>
      <c r="J678" s="13"/>
      <c r="K678" s="29"/>
      <c r="L678" s="2"/>
      <c r="M678" s="17"/>
      <c r="N678" s="12"/>
      <c r="O678" s="12"/>
      <c r="P678" s="17"/>
      <c r="Q678" s="14"/>
      <c r="R678" s="20"/>
      <c r="S678" s="14"/>
      <c r="T678" s="4"/>
      <c r="U678" s="29"/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9"/>
      <c r="B679" s="90"/>
      <c r="C679" s="14"/>
      <c r="D679" s="63"/>
      <c r="E679" s="61"/>
      <c r="F679" s="14"/>
      <c r="G679" s="92"/>
      <c r="H679" s="92"/>
      <c r="I679" s="14"/>
      <c r="J679" s="13"/>
      <c r="K679" s="29"/>
      <c r="L679" s="2"/>
      <c r="M679" s="17"/>
      <c r="N679" s="12"/>
      <c r="O679" s="12"/>
      <c r="P679" s="17"/>
      <c r="Q679" s="14"/>
      <c r="R679" s="20"/>
      <c r="S679" s="14"/>
      <c r="T679" s="4"/>
      <c r="U679" s="29"/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9"/>
      <c r="B680" s="90"/>
      <c r="C680" s="14"/>
      <c r="D680" s="63"/>
      <c r="E680" s="61"/>
      <c r="F680" s="14"/>
      <c r="G680" s="92"/>
      <c r="H680" s="92"/>
      <c r="I680" s="14"/>
      <c r="J680" s="13"/>
      <c r="K680" s="29"/>
      <c r="L680" s="2"/>
      <c r="M680" s="17"/>
      <c r="N680" s="12"/>
      <c r="O680" s="12"/>
      <c r="P680" s="17"/>
      <c r="Q680" s="14"/>
      <c r="R680" s="20"/>
      <c r="S680" s="14"/>
      <c r="T680" s="4"/>
      <c r="U680" s="29"/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9"/>
      <c r="B681" s="90"/>
      <c r="C681" s="14"/>
      <c r="D681" s="63"/>
      <c r="E681" s="61"/>
      <c r="F681" s="14"/>
      <c r="G681" s="92"/>
      <c r="H681" s="92"/>
      <c r="I681" s="14"/>
      <c r="J681" s="13"/>
      <c r="K681" s="29"/>
      <c r="L681" s="2"/>
      <c r="M681" s="17"/>
      <c r="N681" s="12"/>
      <c r="O681" s="12"/>
      <c r="P681" s="17"/>
      <c r="Q681" s="14"/>
      <c r="R681" s="20"/>
      <c r="S681" s="14"/>
      <c r="T681" s="4"/>
      <c r="U681" s="29"/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9"/>
      <c r="B682" s="90"/>
      <c r="C682" s="14"/>
      <c r="D682" s="63"/>
      <c r="E682" s="61"/>
      <c r="F682" s="14"/>
      <c r="G682" s="92"/>
      <c r="H682" s="92"/>
      <c r="I682" s="14"/>
      <c r="J682" s="13"/>
      <c r="K682" s="29"/>
      <c r="L682" s="2"/>
      <c r="M682" s="17"/>
      <c r="N682" s="12"/>
      <c r="O682" s="12"/>
      <c r="P682" s="17"/>
      <c r="Q682" s="14"/>
      <c r="R682" s="20"/>
      <c r="S682" s="14"/>
      <c r="T682" s="4"/>
      <c r="U682" s="29"/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9"/>
      <c r="B683" s="90"/>
      <c r="C683" s="14"/>
      <c r="D683" s="63"/>
      <c r="E683" s="61"/>
      <c r="F683" s="14"/>
      <c r="G683" s="92"/>
      <c r="H683" s="92"/>
      <c r="I683" s="14"/>
      <c r="J683" s="13"/>
      <c r="K683" s="29"/>
      <c r="L683" s="2"/>
      <c r="M683" s="17"/>
      <c r="N683" s="12"/>
      <c r="O683" s="12"/>
      <c r="P683" s="17"/>
      <c r="Q683" s="14"/>
      <c r="R683" s="20"/>
      <c r="S683" s="14"/>
      <c r="T683" s="4"/>
      <c r="U683" s="29"/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9"/>
      <c r="B684" s="90"/>
      <c r="C684" s="14"/>
      <c r="D684" s="63"/>
      <c r="E684" s="61"/>
      <c r="F684" s="14"/>
      <c r="G684" s="92"/>
      <c r="H684" s="92"/>
      <c r="I684" s="14"/>
      <c r="J684" s="13"/>
      <c r="K684" s="29"/>
      <c r="L684" s="2"/>
      <c r="M684" s="17"/>
      <c r="N684" s="12"/>
      <c r="O684" s="12"/>
      <c r="P684" s="17"/>
      <c r="Q684" s="14"/>
      <c r="R684" s="20"/>
      <c r="S684" s="14"/>
      <c r="T684" s="4"/>
      <c r="U684" s="29"/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9"/>
      <c r="B685" s="90"/>
      <c r="C685" s="14"/>
      <c r="D685" s="63"/>
      <c r="E685" s="61"/>
      <c r="F685" s="14"/>
      <c r="G685" s="92"/>
      <c r="H685" s="92"/>
      <c r="I685" s="14"/>
      <c r="J685" s="13"/>
      <c r="K685" s="29"/>
      <c r="L685" s="2"/>
      <c r="M685" s="17"/>
      <c r="N685" s="12"/>
      <c r="O685" s="12"/>
      <c r="P685" s="17"/>
      <c r="Q685" s="14"/>
      <c r="R685" s="20"/>
      <c r="S685" s="14"/>
      <c r="T685" s="4"/>
      <c r="U685" s="29"/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9"/>
      <c r="B686" s="90"/>
      <c r="C686" s="14"/>
      <c r="D686" s="63"/>
      <c r="E686" s="61"/>
      <c r="F686" s="14"/>
      <c r="G686" s="92"/>
      <c r="H686" s="92"/>
      <c r="I686" s="14"/>
      <c r="J686" s="13"/>
      <c r="K686" s="29"/>
      <c r="L686" s="2"/>
      <c r="M686" s="17"/>
      <c r="N686" s="12"/>
      <c r="O686" s="12"/>
      <c r="P686" s="17"/>
      <c r="Q686" s="14"/>
      <c r="R686" s="20"/>
      <c r="S686" s="14"/>
      <c r="T686" s="4"/>
      <c r="U686" s="29"/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9"/>
      <c r="B687" s="90"/>
      <c r="C687" s="14"/>
      <c r="D687" s="63"/>
      <c r="E687" s="61"/>
      <c r="F687" s="14"/>
      <c r="G687" s="92"/>
      <c r="H687" s="92"/>
      <c r="I687" s="14"/>
      <c r="J687" s="13"/>
      <c r="K687" s="29"/>
      <c r="L687" s="2"/>
      <c r="M687" s="17"/>
      <c r="N687" s="12"/>
      <c r="O687" s="12"/>
      <c r="P687" s="17"/>
      <c r="Q687" s="14"/>
      <c r="R687" s="20"/>
      <c r="S687" s="14"/>
      <c r="T687" s="4"/>
      <c r="U687" s="29"/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9"/>
      <c r="B688" s="90"/>
      <c r="C688" s="14"/>
      <c r="D688" s="63"/>
      <c r="E688" s="61"/>
      <c r="F688" s="14"/>
      <c r="G688" s="92"/>
      <c r="H688" s="92"/>
      <c r="I688" s="14"/>
      <c r="J688" s="13"/>
      <c r="K688" s="29"/>
      <c r="L688" s="2"/>
      <c r="M688" s="17"/>
      <c r="N688" s="12"/>
      <c r="O688" s="12"/>
      <c r="P688" s="17"/>
      <c r="Q688" s="14"/>
      <c r="R688" s="20"/>
      <c r="S688" s="14"/>
      <c r="T688" s="4"/>
      <c r="U688" s="29"/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9"/>
      <c r="B689" s="90"/>
      <c r="C689" s="14"/>
      <c r="D689" s="63"/>
      <c r="E689" s="61"/>
      <c r="F689" s="14"/>
      <c r="G689" s="92"/>
      <c r="H689" s="92"/>
      <c r="I689" s="14"/>
      <c r="J689" s="13"/>
      <c r="K689" s="29"/>
      <c r="L689" s="2"/>
      <c r="M689" s="17"/>
      <c r="N689" s="12"/>
      <c r="O689" s="12"/>
      <c r="P689" s="17"/>
      <c r="Q689" s="14"/>
      <c r="R689" s="20"/>
      <c r="S689" s="14"/>
      <c r="T689" s="4"/>
      <c r="U689" s="29"/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9"/>
      <c r="B690" s="90"/>
      <c r="C690" s="14"/>
      <c r="D690" s="63"/>
      <c r="E690" s="61"/>
      <c r="F690" s="14"/>
      <c r="G690" s="92"/>
      <c r="H690" s="92"/>
      <c r="I690" s="14"/>
      <c r="J690" s="13"/>
      <c r="K690" s="29"/>
      <c r="L690" s="2"/>
      <c r="M690" s="17"/>
      <c r="N690" s="12"/>
      <c r="O690" s="12"/>
      <c r="P690" s="17"/>
      <c r="Q690" s="14"/>
      <c r="R690" s="20"/>
      <c r="S690" s="14"/>
      <c r="T690" s="4"/>
      <c r="U690" s="29"/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9"/>
      <c r="B691" s="90"/>
      <c r="C691" s="14"/>
      <c r="D691" s="63"/>
      <c r="E691" s="61"/>
      <c r="F691" s="14"/>
      <c r="G691" s="92"/>
      <c r="H691" s="92"/>
      <c r="I691" s="14"/>
      <c r="J691" s="13"/>
      <c r="K691" s="29"/>
      <c r="L691" s="2"/>
      <c r="M691" s="17"/>
      <c r="N691" s="12"/>
      <c r="O691" s="12"/>
      <c r="P691" s="17"/>
      <c r="Q691" s="14"/>
      <c r="R691" s="20"/>
      <c r="S691" s="14"/>
      <c r="T691" s="4"/>
      <c r="U691" s="29"/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9"/>
      <c r="B692" s="90"/>
      <c r="C692" s="14"/>
      <c r="D692" s="63"/>
      <c r="E692" s="61"/>
      <c r="F692" s="14"/>
      <c r="G692" s="92"/>
      <c r="H692" s="92"/>
      <c r="I692" s="14"/>
      <c r="J692" s="13"/>
      <c r="K692" s="29"/>
      <c r="L692" s="2"/>
      <c r="M692" s="17"/>
      <c r="N692" s="12"/>
      <c r="O692" s="12"/>
      <c r="P692" s="17"/>
      <c r="Q692" s="14"/>
      <c r="R692" s="20"/>
      <c r="S692" s="14"/>
      <c r="T692" s="4"/>
      <c r="U692" s="29"/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9"/>
      <c r="B693" s="90"/>
      <c r="C693" s="14"/>
      <c r="D693" s="63"/>
      <c r="E693" s="61"/>
      <c r="F693" s="14"/>
      <c r="G693" s="92"/>
      <c r="H693" s="92"/>
      <c r="I693" s="14"/>
      <c r="J693" s="13"/>
      <c r="K693" s="29"/>
      <c r="L693" s="2"/>
      <c r="M693" s="17"/>
      <c r="N693" s="12"/>
      <c r="O693" s="12"/>
      <c r="P693" s="17"/>
      <c r="Q693" s="14"/>
      <c r="R693" s="20"/>
      <c r="S693" s="14"/>
      <c r="T693" s="4"/>
      <c r="U693" s="29"/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9"/>
      <c r="B694" s="90"/>
      <c r="C694" s="14"/>
      <c r="D694" s="63"/>
      <c r="E694" s="61"/>
      <c r="F694" s="14"/>
      <c r="G694" s="92"/>
      <c r="H694" s="92"/>
      <c r="I694" s="14"/>
      <c r="J694" s="13"/>
      <c r="K694" s="29"/>
      <c r="L694" s="2"/>
      <c r="M694" s="17"/>
      <c r="N694" s="12"/>
      <c r="O694" s="12"/>
      <c r="P694" s="17"/>
      <c r="Q694" s="14"/>
      <c r="R694" s="20"/>
      <c r="S694" s="14"/>
      <c r="T694" s="4"/>
      <c r="U694" s="29"/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9"/>
      <c r="B695" s="90"/>
      <c r="C695" s="14"/>
      <c r="D695" s="63"/>
      <c r="E695" s="61"/>
      <c r="F695" s="14"/>
      <c r="G695" s="92"/>
      <c r="H695" s="92"/>
      <c r="I695" s="14"/>
      <c r="J695" s="13"/>
      <c r="K695" s="29"/>
      <c r="L695" s="2"/>
      <c r="M695" s="17"/>
      <c r="N695" s="12"/>
      <c r="O695" s="12"/>
      <c r="P695" s="17"/>
      <c r="Q695" s="14"/>
      <c r="R695" s="20"/>
      <c r="S695" s="14"/>
      <c r="T695" s="4"/>
      <c r="U695" s="29"/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9"/>
      <c r="B696" s="90"/>
      <c r="C696" s="14"/>
      <c r="D696" s="63"/>
      <c r="E696" s="61"/>
      <c r="F696" s="14"/>
      <c r="G696" s="92"/>
      <c r="H696" s="92"/>
      <c r="I696" s="14"/>
      <c r="J696" s="13"/>
      <c r="K696" s="29"/>
      <c r="L696" s="2"/>
      <c r="M696" s="17"/>
      <c r="N696" s="12"/>
      <c r="O696" s="12"/>
      <c r="P696" s="17"/>
      <c r="Q696" s="14"/>
      <c r="R696" s="20"/>
      <c r="S696" s="14"/>
      <c r="T696" s="4"/>
      <c r="U696" s="29"/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9"/>
      <c r="B697" s="90"/>
      <c r="C697" s="14"/>
      <c r="D697" s="63"/>
      <c r="E697" s="61"/>
      <c r="F697" s="14"/>
      <c r="G697" s="92"/>
      <c r="H697" s="92"/>
      <c r="I697" s="14"/>
      <c r="J697" s="13"/>
      <c r="K697" s="29"/>
      <c r="L697" s="2"/>
      <c r="M697" s="17"/>
      <c r="N697" s="12"/>
      <c r="O697" s="12"/>
      <c r="P697" s="17"/>
      <c r="Q697" s="14"/>
      <c r="R697" s="20"/>
      <c r="S697" s="14"/>
      <c r="T697" s="4"/>
      <c r="U697" s="29"/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9"/>
      <c r="B698" s="90"/>
      <c r="C698" s="14"/>
      <c r="D698" s="63"/>
      <c r="E698" s="61"/>
      <c r="F698" s="14"/>
      <c r="G698" s="92"/>
      <c r="H698" s="92"/>
      <c r="I698" s="14"/>
      <c r="J698" s="13"/>
      <c r="K698" s="29"/>
      <c r="L698" s="2"/>
      <c r="M698" s="17"/>
      <c r="N698" s="12"/>
      <c r="O698" s="12"/>
      <c r="P698" s="17"/>
      <c r="Q698" s="14"/>
      <c r="R698" s="20"/>
      <c r="S698" s="14"/>
      <c r="T698" s="4"/>
      <c r="U698" s="29"/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9"/>
      <c r="B699" s="90"/>
      <c r="C699" s="14"/>
      <c r="D699" s="63"/>
      <c r="E699" s="61"/>
      <c r="F699" s="14"/>
      <c r="G699" s="92"/>
      <c r="H699" s="92"/>
      <c r="I699" s="14"/>
      <c r="J699" s="13"/>
      <c r="K699" s="29"/>
      <c r="L699" s="2"/>
      <c r="M699" s="17"/>
      <c r="N699" s="12"/>
      <c r="O699" s="12"/>
      <c r="P699" s="17"/>
      <c r="Q699" s="14"/>
      <c r="R699" s="20"/>
      <c r="S699" s="14"/>
      <c r="T699" s="4"/>
      <c r="U699" s="29"/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9"/>
      <c r="B700" s="90"/>
      <c r="C700" s="14"/>
      <c r="D700" s="63"/>
      <c r="E700" s="61"/>
      <c r="F700" s="14"/>
      <c r="G700" s="92"/>
      <c r="H700" s="92"/>
      <c r="I700" s="14"/>
      <c r="J700" s="13"/>
      <c r="K700" s="29"/>
      <c r="L700" s="2"/>
      <c r="M700" s="17"/>
      <c r="N700" s="12"/>
      <c r="O700" s="12"/>
      <c r="P700" s="17"/>
      <c r="Q700" s="14"/>
      <c r="R700" s="20"/>
      <c r="S700" s="14"/>
      <c r="T700" s="4"/>
      <c r="U700" s="29"/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9"/>
      <c r="B701" s="90"/>
      <c r="C701" s="14"/>
      <c r="D701" s="63"/>
      <c r="E701" s="61"/>
      <c r="F701" s="14"/>
      <c r="G701" s="92"/>
      <c r="H701" s="92"/>
      <c r="I701" s="14"/>
      <c r="J701" s="13"/>
      <c r="K701" s="29"/>
      <c r="L701" s="2"/>
      <c r="M701" s="17"/>
      <c r="N701" s="12"/>
      <c r="O701" s="12"/>
      <c r="P701" s="17"/>
      <c r="Q701" s="14"/>
      <c r="R701" s="20"/>
      <c r="S701" s="14"/>
      <c r="T701" s="4"/>
      <c r="U701" s="29"/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9"/>
      <c r="B702" s="90"/>
      <c r="C702" s="14"/>
      <c r="D702" s="63"/>
      <c r="E702" s="61"/>
      <c r="F702" s="14"/>
      <c r="G702" s="92"/>
      <c r="H702" s="92"/>
      <c r="I702" s="14"/>
      <c r="J702" s="13"/>
      <c r="K702" s="29"/>
      <c r="L702" s="2"/>
      <c r="M702" s="17"/>
      <c r="N702" s="12"/>
      <c r="O702" s="12"/>
      <c r="P702" s="17"/>
      <c r="Q702" s="14"/>
      <c r="R702" s="20"/>
      <c r="S702" s="14"/>
      <c r="T702" s="4"/>
      <c r="U702" s="29"/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9"/>
      <c r="B703" s="90"/>
      <c r="C703" s="14"/>
      <c r="D703" s="63"/>
      <c r="E703" s="61"/>
      <c r="F703" s="14"/>
      <c r="G703" s="92"/>
      <c r="H703" s="92"/>
      <c r="I703" s="14"/>
      <c r="J703" s="13"/>
      <c r="K703" s="29"/>
      <c r="L703" s="2"/>
      <c r="M703" s="17"/>
      <c r="N703" s="12"/>
      <c r="O703" s="12"/>
      <c r="P703" s="17"/>
      <c r="Q703" s="14"/>
      <c r="R703" s="20"/>
      <c r="S703" s="14"/>
      <c r="T703" s="4"/>
      <c r="U703" s="29"/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9"/>
      <c r="B704" s="90"/>
      <c r="C704" s="14"/>
      <c r="D704" s="63"/>
      <c r="E704" s="61"/>
      <c r="F704" s="14"/>
      <c r="G704" s="92"/>
      <c r="H704" s="92"/>
      <c r="I704" s="14"/>
      <c r="J704" s="13"/>
      <c r="K704" s="29"/>
      <c r="L704" s="2"/>
      <c r="M704" s="17"/>
      <c r="N704" s="12"/>
      <c r="O704" s="12"/>
      <c r="P704" s="17"/>
      <c r="Q704" s="14"/>
      <c r="R704" s="20"/>
      <c r="S704" s="14"/>
      <c r="T704" s="4"/>
      <c r="U704" s="29"/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9"/>
      <c r="B705" s="90"/>
      <c r="C705" s="14"/>
      <c r="D705" s="63"/>
      <c r="E705" s="61"/>
      <c r="F705" s="14"/>
      <c r="G705" s="92"/>
      <c r="H705" s="92"/>
      <c r="I705" s="14"/>
      <c r="J705" s="13"/>
      <c r="K705" s="29"/>
      <c r="L705" s="2"/>
      <c r="M705" s="17"/>
      <c r="N705" s="12"/>
      <c r="O705" s="12"/>
      <c r="P705" s="17"/>
      <c r="Q705" s="14"/>
      <c r="R705" s="20"/>
      <c r="S705" s="14"/>
      <c r="T705" s="4"/>
      <c r="U705" s="29"/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9"/>
      <c r="B706" s="90"/>
      <c r="C706" s="14"/>
      <c r="D706" s="63"/>
      <c r="E706" s="61"/>
      <c r="F706" s="14"/>
      <c r="G706" s="92"/>
      <c r="H706" s="92"/>
      <c r="I706" s="14"/>
      <c r="J706" s="13"/>
      <c r="K706" s="29"/>
      <c r="L706" s="2"/>
      <c r="M706" s="17"/>
      <c r="N706" s="12"/>
      <c r="O706" s="12"/>
      <c r="P706" s="17"/>
      <c r="Q706" s="14"/>
      <c r="R706" s="20"/>
      <c r="S706" s="14"/>
      <c r="T706" s="4"/>
      <c r="U706" s="29"/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9"/>
      <c r="B707" s="90"/>
      <c r="C707" s="14"/>
      <c r="D707" s="63"/>
      <c r="E707" s="61"/>
      <c r="F707" s="14"/>
      <c r="G707" s="92"/>
      <c r="H707" s="92"/>
      <c r="I707" s="14"/>
      <c r="J707" s="13"/>
      <c r="K707" s="29"/>
      <c r="L707" s="2"/>
      <c r="M707" s="17"/>
      <c r="N707" s="12"/>
      <c r="O707" s="12"/>
      <c r="P707" s="17"/>
      <c r="Q707" s="14"/>
      <c r="R707" s="20"/>
      <c r="S707" s="14"/>
      <c r="T707" s="4"/>
      <c r="U707" s="29"/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9"/>
      <c r="B708" s="90"/>
      <c r="C708" s="14"/>
      <c r="D708" s="63"/>
      <c r="E708" s="61"/>
      <c r="F708" s="14"/>
      <c r="G708" s="92"/>
      <c r="H708" s="92"/>
      <c r="I708" s="14"/>
      <c r="J708" s="13"/>
      <c r="K708" s="29"/>
      <c r="L708" s="2"/>
      <c r="M708" s="17"/>
      <c r="N708" s="12"/>
      <c r="O708" s="12"/>
      <c r="P708" s="17"/>
      <c r="Q708" s="14"/>
      <c r="R708" s="20"/>
      <c r="S708" s="14"/>
      <c r="T708" s="4"/>
      <c r="U708" s="29"/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9"/>
      <c r="B709" s="90"/>
      <c r="C709" s="14"/>
      <c r="D709" s="63"/>
      <c r="E709" s="61"/>
      <c r="F709" s="14"/>
      <c r="G709" s="92"/>
      <c r="H709" s="92"/>
      <c r="I709" s="14"/>
      <c r="J709" s="13"/>
      <c r="K709" s="29"/>
      <c r="L709" s="2"/>
      <c r="M709" s="17"/>
      <c r="N709" s="12"/>
      <c r="O709" s="12"/>
      <c r="P709" s="17"/>
      <c r="Q709" s="14"/>
      <c r="R709" s="20"/>
      <c r="S709" s="14"/>
      <c r="T709" s="4"/>
      <c r="U709" s="29"/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9"/>
      <c r="B710" s="90"/>
      <c r="C710" s="14"/>
      <c r="D710" s="63"/>
      <c r="E710" s="61"/>
      <c r="F710" s="14"/>
      <c r="G710" s="92"/>
      <c r="H710" s="92"/>
      <c r="I710" s="14"/>
      <c r="J710" s="13"/>
      <c r="K710" s="29"/>
      <c r="L710" s="2"/>
      <c r="M710" s="17"/>
      <c r="N710" s="12"/>
      <c r="O710" s="12"/>
      <c r="P710" s="17"/>
      <c r="Q710" s="14"/>
      <c r="R710" s="20"/>
      <c r="S710" s="14"/>
      <c r="T710" s="4"/>
      <c r="U710" s="29"/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9"/>
      <c r="B711" s="90"/>
      <c r="C711" s="14"/>
      <c r="D711" s="63"/>
      <c r="E711" s="61"/>
      <c r="F711" s="14"/>
      <c r="G711" s="92"/>
      <c r="H711" s="92"/>
      <c r="I711" s="14"/>
      <c r="J711" s="13"/>
      <c r="K711" s="29"/>
      <c r="L711" s="2"/>
      <c r="M711" s="17"/>
      <c r="N711" s="12"/>
      <c r="O711" s="12"/>
      <c r="P711" s="17"/>
      <c r="Q711" s="14"/>
      <c r="R711" s="20"/>
      <c r="S711" s="14"/>
      <c r="T711" s="4"/>
      <c r="U711" s="29"/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9"/>
      <c r="B712" s="90"/>
      <c r="C712" s="14"/>
      <c r="D712" s="63"/>
      <c r="E712" s="61"/>
      <c r="F712" s="14"/>
      <c r="G712" s="92"/>
      <c r="H712" s="92"/>
      <c r="I712" s="14"/>
      <c r="J712" s="13"/>
      <c r="K712" s="29"/>
      <c r="L712" s="2"/>
      <c r="M712" s="17"/>
      <c r="N712" s="12"/>
      <c r="O712" s="12"/>
      <c r="P712" s="17"/>
      <c r="Q712" s="14"/>
      <c r="R712" s="20"/>
      <c r="S712" s="14"/>
      <c r="T712" s="4"/>
      <c r="U712" s="29"/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9"/>
      <c r="B713" s="90"/>
      <c r="C713" s="14"/>
      <c r="D713" s="63"/>
      <c r="E713" s="61"/>
      <c r="F713" s="14"/>
      <c r="G713" s="92"/>
      <c r="H713" s="92"/>
      <c r="I713" s="14"/>
      <c r="J713" s="13"/>
      <c r="K713" s="29"/>
      <c r="L713" s="2"/>
      <c r="M713" s="17"/>
      <c r="N713" s="12"/>
      <c r="O713" s="12"/>
      <c r="P713" s="17"/>
      <c r="Q713" s="14"/>
      <c r="R713" s="20"/>
      <c r="S713" s="14"/>
      <c r="T713" s="4"/>
      <c r="U713" s="29"/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9"/>
      <c r="B714" s="90"/>
      <c r="C714" s="14"/>
      <c r="D714" s="63"/>
      <c r="E714" s="61"/>
      <c r="F714" s="14"/>
      <c r="G714" s="92"/>
      <c r="H714" s="92"/>
      <c r="I714" s="14"/>
      <c r="J714" s="13"/>
      <c r="K714" s="29"/>
      <c r="L714" s="2"/>
      <c r="M714" s="17"/>
      <c r="N714" s="12"/>
      <c r="O714" s="12"/>
      <c r="P714" s="17"/>
      <c r="Q714" s="14"/>
      <c r="R714" s="20"/>
      <c r="S714" s="14"/>
      <c r="T714" s="4"/>
      <c r="U714" s="29"/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9"/>
      <c r="B715" s="90"/>
      <c r="C715" s="14"/>
      <c r="D715" s="63"/>
      <c r="E715" s="61"/>
      <c r="F715" s="14"/>
      <c r="G715" s="92"/>
      <c r="H715" s="92"/>
      <c r="I715" s="14"/>
      <c r="J715" s="13"/>
      <c r="K715" s="29"/>
      <c r="L715" s="2"/>
      <c r="M715" s="17"/>
      <c r="N715" s="12"/>
      <c r="O715" s="12"/>
      <c r="P715" s="17"/>
      <c r="Q715" s="14"/>
      <c r="R715" s="20"/>
      <c r="S715" s="14"/>
      <c r="T715" s="4"/>
      <c r="U715" s="29"/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9"/>
      <c r="B716" s="90"/>
      <c r="C716" s="14"/>
      <c r="D716" s="63"/>
      <c r="E716" s="61"/>
      <c r="F716" s="14"/>
      <c r="G716" s="92"/>
      <c r="H716" s="92"/>
      <c r="I716" s="14"/>
      <c r="J716" s="13"/>
      <c r="K716" s="29"/>
      <c r="L716" s="2"/>
      <c r="M716" s="17"/>
      <c r="N716" s="12"/>
      <c r="O716" s="12"/>
      <c r="P716" s="17"/>
      <c r="Q716" s="14"/>
      <c r="R716" s="20"/>
      <c r="S716" s="14"/>
      <c r="T716" s="4"/>
      <c r="U716" s="29"/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9"/>
      <c r="B717" s="90"/>
      <c r="C717" s="14"/>
      <c r="D717" s="63"/>
      <c r="E717" s="61"/>
      <c r="F717" s="14"/>
      <c r="G717" s="92"/>
      <c r="H717" s="92"/>
      <c r="I717" s="14"/>
      <c r="J717" s="13"/>
      <c r="K717" s="29"/>
      <c r="L717" s="2"/>
      <c r="M717" s="17"/>
      <c r="N717" s="12"/>
      <c r="O717" s="12"/>
      <c r="P717" s="17"/>
      <c r="Q717" s="14"/>
      <c r="R717" s="20"/>
      <c r="S717" s="14"/>
      <c r="T717" s="4"/>
      <c r="U717" s="29"/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9"/>
      <c r="B718" s="90"/>
      <c r="C718" s="14"/>
      <c r="D718" s="63"/>
      <c r="E718" s="61"/>
      <c r="F718" s="14"/>
      <c r="G718" s="92"/>
      <c r="H718" s="92"/>
      <c r="I718" s="14"/>
      <c r="J718" s="13"/>
      <c r="K718" s="29"/>
      <c r="L718" s="2"/>
      <c r="M718" s="17"/>
      <c r="N718" s="12"/>
      <c r="O718" s="12"/>
      <c r="P718" s="17"/>
      <c r="Q718" s="14"/>
      <c r="R718" s="20"/>
      <c r="S718" s="14"/>
      <c r="T718" s="4"/>
      <c r="U718" s="29"/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9"/>
      <c r="B719" s="90"/>
      <c r="C719" s="14"/>
      <c r="D719" s="63"/>
      <c r="E719" s="61"/>
      <c r="F719" s="14"/>
      <c r="G719" s="92"/>
      <c r="H719" s="92"/>
      <c r="I719" s="14"/>
      <c r="J719" s="13"/>
      <c r="K719" s="29"/>
      <c r="L719" s="2"/>
      <c r="M719" s="17"/>
      <c r="N719" s="12"/>
      <c r="O719" s="12"/>
      <c r="P719" s="17"/>
      <c r="Q719" s="14"/>
      <c r="R719" s="20"/>
      <c r="S719" s="14"/>
      <c r="T719" s="4"/>
      <c r="U719" s="29"/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9"/>
      <c r="B720" s="90"/>
      <c r="C720" s="14"/>
      <c r="D720" s="63"/>
      <c r="E720" s="61"/>
      <c r="F720" s="14"/>
      <c r="G720" s="92"/>
      <c r="H720" s="92"/>
      <c r="I720" s="14"/>
      <c r="J720" s="13"/>
      <c r="K720" s="29"/>
      <c r="L720" s="2"/>
      <c r="M720" s="17"/>
      <c r="N720" s="12"/>
      <c r="O720" s="12"/>
      <c r="P720" s="17"/>
      <c r="Q720" s="14"/>
      <c r="R720" s="20"/>
      <c r="S720" s="14"/>
      <c r="T720" s="4"/>
      <c r="U720" s="29"/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9"/>
      <c r="B721" s="90"/>
      <c r="C721" s="14"/>
      <c r="D721" s="63"/>
      <c r="E721" s="61"/>
      <c r="F721" s="14"/>
      <c r="G721" s="92"/>
      <c r="H721" s="92"/>
      <c r="I721" s="14"/>
      <c r="J721" s="13"/>
      <c r="K721" s="29"/>
      <c r="L721" s="2"/>
      <c r="M721" s="17"/>
      <c r="N721" s="12"/>
      <c r="O721" s="12"/>
      <c r="P721" s="17"/>
      <c r="Q721" s="14"/>
      <c r="R721" s="20"/>
      <c r="S721" s="14"/>
      <c r="T721" s="4"/>
      <c r="U721" s="29"/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9"/>
      <c r="B722" s="90"/>
      <c r="C722" s="14"/>
      <c r="D722" s="63"/>
      <c r="E722" s="61"/>
      <c r="F722" s="14"/>
      <c r="G722" s="92"/>
      <c r="H722" s="92"/>
      <c r="I722" s="14"/>
      <c r="J722" s="13"/>
      <c r="K722" s="29"/>
      <c r="L722" s="2"/>
      <c r="M722" s="17"/>
      <c r="N722" s="12"/>
      <c r="O722" s="12"/>
      <c r="P722" s="17"/>
      <c r="Q722" s="14"/>
      <c r="R722" s="20"/>
      <c r="S722" s="14"/>
      <c r="T722" s="4"/>
      <c r="U722" s="29"/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9"/>
      <c r="B723" s="90"/>
      <c r="C723" s="14"/>
      <c r="D723" s="63"/>
      <c r="E723" s="61"/>
      <c r="F723" s="14"/>
      <c r="G723" s="92"/>
      <c r="H723" s="92"/>
      <c r="I723" s="14"/>
      <c r="J723" s="13"/>
      <c r="K723" s="29"/>
      <c r="L723" s="2"/>
      <c r="M723" s="17"/>
      <c r="N723" s="12"/>
      <c r="O723" s="12"/>
      <c r="P723" s="17"/>
      <c r="Q723" s="14"/>
      <c r="R723" s="20"/>
      <c r="S723" s="14"/>
      <c r="T723" s="4"/>
      <c r="U723" s="29"/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9"/>
      <c r="B724" s="90"/>
      <c r="C724" s="14"/>
      <c r="D724" s="63"/>
      <c r="E724" s="61"/>
      <c r="F724" s="14"/>
      <c r="G724" s="92"/>
      <c r="H724" s="92"/>
      <c r="I724" s="14"/>
      <c r="J724" s="13"/>
      <c r="K724" s="29"/>
      <c r="L724" s="2"/>
      <c r="M724" s="17"/>
      <c r="N724" s="12"/>
      <c r="O724" s="12"/>
      <c r="P724" s="17"/>
      <c r="Q724" s="14"/>
      <c r="R724" s="20"/>
      <c r="S724" s="14"/>
      <c r="T724" s="4"/>
      <c r="U724" s="29"/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9"/>
      <c r="B725" s="90"/>
      <c r="C725" s="14"/>
      <c r="D725" s="63"/>
      <c r="E725" s="61"/>
      <c r="F725" s="14"/>
      <c r="G725" s="92"/>
      <c r="H725" s="92"/>
      <c r="I725" s="14"/>
      <c r="J725" s="13"/>
      <c r="K725" s="29"/>
      <c r="L725" s="2"/>
      <c r="M725" s="17"/>
      <c r="N725" s="12"/>
      <c r="O725" s="12"/>
      <c r="P725" s="17"/>
      <c r="Q725" s="14"/>
      <c r="R725" s="20"/>
      <c r="S725" s="14"/>
      <c r="T725" s="4"/>
      <c r="U725" s="29"/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9"/>
      <c r="B726" s="90"/>
      <c r="C726" s="14"/>
      <c r="D726" s="63"/>
      <c r="E726" s="61"/>
      <c r="F726" s="14"/>
      <c r="G726" s="92"/>
      <c r="H726" s="92"/>
      <c r="I726" s="14"/>
      <c r="J726" s="13"/>
      <c r="K726" s="29"/>
      <c r="L726" s="2"/>
      <c r="M726" s="17"/>
      <c r="N726" s="12"/>
      <c r="O726" s="12"/>
      <c r="P726" s="17"/>
      <c r="Q726" s="14"/>
      <c r="R726" s="20"/>
      <c r="S726" s="14"/>
      <c r="T726" s="4"/>
      <c r="U726" s="29"/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9"/>
      <c r="B727" s="90"/>
      <c r="C727" s="14"/>
      <c r="D727" s="63"/>
      <c r="E727" s="61"/>
      <c r="F727" s="14"/>
      <c r="G727" s="92"/>
      <c r="H727" s="92"/>
      <c r="I727" s="14"/>
      <c r="J727" s="13"/>
      <c r="K727" s="29"/>
      <c r="L727" s="2"/>
      <c r="M727" s="17"/>
      <c r="N727" s="12"/>
      <c r="O727" s="12"/>
      <c r="P727" s="17"/>
      <c r="Q727" s="14"/>
      <c r="R727" s="20"/>
      <c r="S727" s="14"/>
      <c r="T727" s="4"/>
      <c r="U727" s="29"/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9"/>
      <c r="B728" s="90"/>
      <c r="C728" s="14"/>
      <c r="D728" s="63"/>
      <c r="E728" s="61"/>
      <c r="F728" s="14"/>
      <c r="G728" s="92"/>
      <c r="H728" s="92"/>
      <c r="I728" s="14"/>
      <c r="J728" s="13"/>
      <c r="K728" s="29"/>
      <c r="L728" s="2"/>
      <c r="M728" s="17"/>
      <c r="N728" s="12"/>
      <c r="O728" s="12"/>
      <c r="P728" s="17"/>
      <c r="Q728" s="14"/>
      <c r="R728" s="20"/>
      <c r="S728" s="14"/>
      <c r="T728" s="4"/>
      <c r="U728" s="29"/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9"/>
      <c r="B729" s="90"/>
      <c r="C729" s="14"/>
      <c r="D729" s="63"/>
      <c r="E729" s="61"/>
      <c r="F729" s="14"/>
      <c r="G729" s="92"/>
      <c r="H729" s="92"/>
      <c r="I729" s="14"/>
      <c r="J729" s="13"/>
      <c r="K729" s="29"/>
      <c r="L729" s="2"/>
      <c r="M729" s="17"/>
      <c r="N729" s="12"/>
      <c r="O729" s="12"/>
      <c r="P729" s="17"/>
      <c r="Q729" s="14"/>
      <c r="R729" s="20"/>
      <c r="S729" s="14"/>
      <c r="T729" s="4"/>
      <c r="U729" s="29"/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9"/>
      <c r="B730" s="90"/>
      <c r="C730" s="14"/>
      <c r="D730" s="63"/>
      <c r="E730" s="61"/>
      <c r="F730" s="14"/>
      <c r="G730" s="92"/>
      <c r="H730" s="92"/>
      <c r="I730" s="14"/>
      <c r="J730" s="13"/>
      <c r="K730" s="29"/>
      <c r="L730" s="2"/>
      <c r="M730" s="17"/>
      <c r="N730" s="12"/>
      <c r="O730" s="12"/>
      <c r="P730" s="17"/>
      <c r="Q730" s="14"/>
      <c r="R730" s="20"/>
      <c r="S730" s="14"/>
      <c r="T730" s="4"/>
      <c r="U730" s="29"/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9"/>
      <c r="B731" s="90"/>
      <c r="C731" s="14"/>
      <c r="D731" s="63"/>
      <c r="E731" s="61"/>
      <c r="F731" s="14"/>
      <c r="G731" s="92"/>
      <c r="H731" s="92"/>
      <c r="I731" s="14"/>
      <c r="J731" s="13"/>
      <c r="K731" s="29"/>
      <c r="L731" s="2"/>
      <c r="M731" s="17"/>
      <c r="N731" s="12"/>
      <c r="O731" s="12"/>
      <c r="P731" s="17"/>
      <c r="Q731" s="14"/>
      <c r="R731" s="20"/>
      <c r="S731" s="14"/>
      <c r="T731" s="4"/>
      <c r="U731" s="29"/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9"/>
      <c r="B732" s="90"/>
      <c r="C732" s="14"/>
      <c r="D732" s="63"/>
      <c r="E732" s="61"/>
      <c r="F732" s="14"/>
      <c r="G732" s="92"/>
      <c r="H732" s="92"/>
      <c r="I732" s="14"/>
      <c r="J732" s="13"/>
      <c r="K732" s="29"/>
      <c r="L732" s="2"/>
      <c r="M732" s="17"/>
      <c r="N732" s="12"/>
      <c r="O732" s="12"/>
      <c r="P732" s="17"/>
      <c r="Q732" s="14"/>
      <c r="R732" s="20"/>
      <c r="S732" s="14"/>
      <c r="T732" s="4"/>
      <c r="U732" s="29"/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9"/>
      <c r="B733" s="90"/>
      <c r="C733" s="14"/>
      <c r="D733" s="63"/>
      <c r="E733" s="61"/>
      <c r="F733" s="14"/>
      <c r="G733" s="92"/>
      <c r="H733" s="92"/>
      <c r="I733" s="14"/>
      <c r="J733" s="13"/>
      <c r="K733" s="29"/>
      <c r="L733" s="2"/>
      <c r="M733" s="17"/>
      <c r="N733" s="12"/>
      <c r="O733" s="12"/>
      <c r="P733" s="17"/>
      <c r="Q733" s="14"/>
      <c r="R733" s="20"/>
      <c r="S733" s="14"/>
      <c r="T733" s="4"/>
      <c r="U733" s="29"/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9"/>
      <c r="B734" s="90"/>
      <c r="C734" s="14"/>
      <c r="D734" s="63"/>
      <c r="E734" s="61"/>
      <c r="F734" s="14"/>
      <c r="G734" s="92"/>
      <c r="H734" s="92"/>
      <c r="I734" s="14"/>
      <c r="J734" s="13"/>
      <c r="K734" s="29"/>
      <c r="L734" s="2"/>
      <c r="M734" s="17"/>
      <c r="N734" s="12"/>
      <c r="O734" s="12"/>
      <c r="P734" s="17"/>
      <c r="Q734" s="14"/>
      <c r="R734" s="20"/>
      <c r="S734" s="14"/>
      <c r="T734" s="4"/>
      <c r="U734" s="29"/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9"/>
      <c r="B735" s="90"/>
      <c r="C735" s="14"/>
      <c r="D735" s="63"/>
      <c r="E735" s="61"/>
      <c r="F735" s="14"/>
      <c r="G735" s="92"/>
      <c r="H735" s="92"/>
      <c r="I735" s="14"/>
      <c r="J735" s="13"/>
      <c r="K735" s="29"/>
      <c r="L735" s="2"/>
      <c r="M735" s="17"/>
      <c r="N735" s="12"/>
      <c r="O735" s="12"/>
      <c r="P735" s="17"/>
      <c r="Q735" s="14"/>
      <c r="R735" s="20"/>
      <c r="S735" s="14"/>
      <c r="T735" s="4"/>
      <c r="U735" s="29"/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9"/>
      <c r="B736" s="90"/>
      <c r="C736" s="14"/>
      <c r="D736" s="63"/>
      <c r="E736" s="61"/>
      <c r="F736" s="14"/>
      <c r="G736" s="92"/>
      <c r="H736" s="92"/>
      <c r="I736" s="14"/>
      <c r="J736" s="13"/>
      <c r="K736" s="29"/>
      <c r="L736" s="2"/>
      <c r="M736" s="17"/>
      <c r="N736" s="12"/>
      <c r="O736" s="12"/>
      <c r="P736" s="17"/>
      <c r="Q736" s="14"/>
      <c r="R736" s="20"/>
      <c r="S736" s="14"/>
      <c r="T736" s="4"/>
      <c r="U736" s="29"/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9"/>
      <c r="B737" s="90"/>
      <c r="C737" s="14"/>
      <c r="D737" s="63"/>
      <c r="E737" s="61"/>
      <c r="F737" s="14"/>
      <c r="G737" s="92"/>
      <c r="H737" s="92"/>
      <c r="I737" s="14"/>
      <c r="J737" s="13"/>
      <c r="K737" s="29"/>
      <c r="L737" s="2"/>
      <c r="M737" s="17"/>
      <c r="N737" s="12"/>
      <c r="O737" s="12"/>
      <c r="P737" s="17"/>
      <c r="Q737" s="14"/>
      <c r="R737" s="20"/>
      <c r="S737" s="14"/>
      <c r="T737" s="4"/>
      <c r="U737" s="29"/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9"/>
      <c r="B738" s="90"/>
      <c r="C738" s="14"/>
      <c r="D738" s="63"/>
      <c r="E738" s="61"/>
      <c r="F738" s="14"/>
      <c r="G738" s="92"/>
      <c r="H738" s="92"/>
      <c r="I738" s="14"/>
      <c r="J738" s="13"/>
      <c r="K738" s="29"/>
      <c r="L738" s="2"/>
      <c r="M738" s="17"/>
      <c r="N738" s="12"/>
      <c r="O738" s="12"/>
      <c r="P738" s="17"/>
      <c r="Q738" s="14"/>
      <c r="R738" s="20"/>
      <c r="S738" s="14"/>
      <c r="T738" s="4"/>
      <c r="U738" s="29"/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9"/>
      <c r="B739" s="90"/>
      <c r="C739" s="14"/>
      <c r="D739" s="63"/>
      <c r="E739" s="61"/>
      <c r="F739" s="14"/>
      <c r="G739" s="92"/>
      <c r="H739" s="92"/>
      <c r="I739" s="14"/>
      <c r="J739" s="13"/>
      <c r="K739" s="29"/>
      <c r="L739" s="2"/>
      <c r="M739" s="17"/>
      <c r="N739" s="12"/>
      <c r="O739" s="12"/>
      <c r="P739" s="17"/>
      <c r="Q739" s="14"/>
      <c r="R739" s="20"/>
      <c r="S739" s="14"/>
      <c r="T739" s="4"/>
      <c r="U739" s="29"/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9"/>
      <c r="B740" s="90"/>
      <c r="C740" s="14"/>
      <c r="D740" s="63"/>
      <c r="E740" s="61"/>
      <c r="F740" s="14"/>
      <c r="G740" s="92"/>
      <c r="H740" s="92"/>
      <c r="I740" s="14"/>
      <c r="J740" s="13"/>
      <c r="K740" s="29"/>
      <c r="L740" s="2"/>
      <c r="M740" s="17"/>
      <c r="N740" s="12"/>
      <c r="O740" s="12"/>
      <c r="P740" s="17"/>
      <c r="Q740" s="14"/>
      <c r="R740" s="20"/>
      <c r="S740" s="14"/>
      <c r="T740" s="4"/>
      <c r="U740" s="29"/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9"/>
      <c r="B741" s="90"/>
      <c r="C741" s="14"/>
      <c r="D741" s="63"/>
      <c r="E741" s="61"/>
      <c r="F741" s="14"/>
      <c r="G741" s="92"/>
      <c r="H741" s="92"/>
      <c r="I741" s="14"/>
      <c r="J741" s="13"/>
      <c r="K741" s="29"/>
      <c r="L741" s="2"/>
      <c r="M741" s="17"/>
      <c r="N741" s="12"/>
      <c r="O741" s="12"/>
      <c r="P741" s="17"/>
      <c r="Q741" s="14"/>
      <c r="R741" s="20"/>
      <c r="S741" s="14"/>
      <c r="T741" s="4"/>
      <c r="U741" s="29"/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9"/>
      <c r="B742" s="90"/>
      <c r="C742" s="14"/>
      <c r="D742" s="63"/>
      <c r="E742" s="61"/>
      <c r="F742" s="14"/>
      <c r="G742" s="92"/>
      <c r="H742" s="92"/>
      <c r="I742" s="14"/>
      <c r="J742" s="13"/>
      <c r="K742" s="29"/>
      <c r="L742" s="2"/>
      <c r="M742" s="17"/>
      <c r="N742" s="12"/>
      <c r="O742" s="12"/>
      <c r="P742" s="17"/>
      <c r="Q742" s="14"/>
      <c r="R742" s="20"/>
      <c r="S742" s="14"/>
      <c r="T742" s="4"/>
      <c r="U742" s="29"/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9"/>
      <c r="B743" s="90"/>
      <c r="C743" s="14"/>
      <c r="D743" s="63"/>
      <c r="E743" s="61"/>
      <c r="F743" s="14"/>
      <c r="G743" s="92"/>
      <c r="H743" s="92"/>
      <c r="I743" s="14"/>
      <c r="J743" s="13"/>
      <c r="K743" s="29"/>
      <c r="L743" s="2"/>
      <c r="M743" s="17"/>
      <c r="N743" s="12"/>
      <c r="O743" s="12"/>
      <c r="P743" s="17"/>
      <c r="Q743" s="14"/>
      <c r="R743" s="20"/>
      <c r="S743" s="14"/>
      <c r="T743" s="4"/>
      <c r="U743" s="29"/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9"/>
      <c r="B744" s="90"/>
      <c r="C744" s="14"/>
      <c r="D744" s="63"/>
      <c r="E744" s="61"/>
      <c r="F744" s="14"/>
      <c r="G744" s="92"/>
      <c r="H744" s="92"/>
      <c r="I744" s="14"/>
      <c r="J744" s="13"/>
      <c r="K744" s="29"/>
      <c r="L744" s="2"/>
      <c r="M744" s="17"/>
      <c r="N744" s="12"/>
      <c r="O744" s="12"/>
      <c r="P744" s="17"/>
      <c r="Q744" s="14"/>
      <c r="R744" s="20"/>
      <c r="S744" s="14"/>
      <c r="T744" s="4"/>
      <c r="U744" s="29"/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9"/>
      <c r="B745" s="90"/>
      <c r="C745" s="14"/>
      <c r="D745" s="63"/>
      <c r="E745" s="61"/>
      <c r="F745" s="14"/>
      <c r="G745" s="92"/>
      <c r="H745" s="92"/>
      <c r="I745" s="14"/>
      <c r="J745" s="13"/>
      <c r="K745" s="29"/>
      <c r="L745" s="2"/>
      <c r="M745" s="17"/>
      <c r="N745" s="12"/>
      <c r="O745" s="12"/>
      <c r="P745" s="17"/>
      <c r="Q745" s="14"/>
      <c r="R745" s="20"/>
      <c r="S745" s="14"/>
      <c r="T745" s="4"/>
      <c r="U745" s="29"/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9"/>
      <c r="B746" s="90"/>
      <c r="C746" s="14"/>
      <c r="D746" s="63"/>
      <c r="E746" s="61"/>
      <c r="F746" s="14"/>
      <c r="G746" s="92"/>
      <c r="H746" s="92"/>
      <c r="I746" s="14"/>
      <c r="J746" s="13"/>
      <c r="K746" s="29"/>
      <c r="L746" s="2"/>
      <c r="M746" s="17"/>
      <c r="N746" s="12"/>
      <c r="O746" s="12"/>
      <c r="P746" s="17"/>
      <c r="Q746" s="14"/>
      <c r="R746" s="20"/>
      <c r="S746" s="14"/>
      <c r="T746" s="4"/>
      <c r="U746" s="29"/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9"/>
      <c r="B747" s="90"/>
      <c r="C747" s="14"/>
      <c r="D747" s="63"/>
      <c r="E747" s="61"/>
      <c r="F747" s="14"/>
      <c r="G747" s="92"/>
      <c r="H747" s="92"/>
      <c r="I747" s="14"/>
      <c r="J747" s="13"/>
      <c r="K747" s="29"/>
      <c r="L747" s="2"/>
      <c r="M747" s="17"/>
      <c r="N747" s="12"/>
      <c r="O747" s="12"/>
      <c r="P747" s="17"/>
      <c r="Q747" s="14"/>
      <c r="R747" s="20"/>
      <c r="S747" s="14"/>
      <c r="T747" s="4"/>
      <c r="U747" s="29"/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9"/>
      <c r="B748" s="90"/>
      <c r="C748" s="14"/>
      <c r="D748" s="63"/>
      <c r="E748" s="61"/>
      <c r="F748" s="14"/>
      <c r="G748" s="92"/>
      <c r="H748" s="92"/>
      <c r="I748" s="14"/>
      <c r="J748" s="13"/>
      <c r="K748" s="29"/>
      <c r="L748" s="2"/>
      <c r="M748" s="17"/>
      <c r="N748" s="12"/>
      <c r="O748" s="12"/>
      <c r="P748" s="17"/>
      <c r="Q748" s="14"/>
      <c r="R748" s="20"/>
      <c r="S748" s="14"/>
      <c r="T748" s="4"/>
      <c r="U748" s="29"/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9"/>
      <c r="B749" s="90"/>
      <c r="C749" s="14"/>
      <c r="D749" s="63"/>
      <c r="E749" s="61"/>
      <c r="F749" s="14"/>
      <c r="G749" s="92"/>
      <c r="H749" s="92"/>
      <c r="I749" s="14"/>
      <c r="J749" s="13"/>
      <c r="K749" s="29"/>
      <c r="L749" s="2"/>
      <c r="M749" s="17"/>
      <c r="N749" s="12"/>
      <c r="O749" s="12"/>
      <c r="P749" s="17"/>
      <c r="Q749" s="14"/>
      <c r="R749" s="20"/>
      <c r="S749" s="14"/>
      <c r="T749" s="4"/>
      <c r="U749" s="29"/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9"/>
      <c r="B750" s="90"/>
      <c r="C750" s="14"/>
      <c r="D750" s="63"/>
      <c r="E750" s="61"/>
      <c r="F750" s="14"/>
      <c r="G750" s="92"/>
      <c r="H750" s="92"/>
      <c r="I750" s="14"/>
      <c r="J750" s="13"/>
      <c r="K750" s="29"/>
      <c r="L750" s="2"/>
      <c r="M750" s="17"/>
      <c r="N750" s="12"/>
      <c r="O750" s="12"/>
      <c r="P750" s="17"/>
      <c r="Q750" s="14"/>
      <c r="R750" s="20"/>
      <c r="S750" s="14"/>
      <c r="T750" s="4"/>
      <c r="U750" s="29"/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9"/>
      <c r="B751" s="90"/>
      <c r="C751" s="14"/>
      <c r="D751" s="63"/>
      <c r="E751" s="61"/>
      <c r="F751" s="14"/>
      <c r="G751" s="92"/>
      <c r="H751" s="92"/>
      <c r="I751" s="14"/>
      <c r="J751" s="13"/>
      <c r="K751" s="29"/>
      <c r="L751" s="2"/>
      <c r="M751" s="17"/>
      <c r="N751" s="12"/>
      <c r="O751" s="12"/>
      <c r="P751" s="17"/>
      <c r="Q751" s="14"/>
      <c r="R751" s="20"/>
      <c r="S751" s="14"/>
      <c r="T751" s="4"/>
      <c r="U751" s="29"/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9"/>
      <c r="B752" s="90"/>
      <c r="C752" s="14"/>
      <c r="D752" s="63"/>
      <c r="E752" s="61"/>
      <c r="F752" s="14"/>
      <c r="G752" s="92"/>
      <c r="H752" s="92"/>
      <c r="I752" s="14"/>
      <c r="J752" s="13"/>
      <c r="K752" s="29"/>
      <c r="L752" s="2"/>
      <c r="M752" s="17"/>
      <c r="N752" s="12"/>
      <c r="O752" s="12"/>
      <c r="P752" s="17"/>
      <c r="Q752" s="14"/>
      <c r="R752" s="20"/>
      <c r="S752" s="14"/>
      <c r="T752" s="4"/>
      <c r="U752" s="29"/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9"/>
      <c r="B753" s="90"/>
      <c r="C753" s="14"/>
      <c r="D753" s="63"/>
      <c r="E753" s="61"/>
      <c r="F753" s="14"/>
      <c r="G753" s="92"/>
      <c r="H753" s="92"/>
      <c r="I753" s="14"/>
      <c r="J753" s="13"/>
      <c r="K753" s="29"/>
      <c r="L753" s="2"/>
      <c r="M753" s="17"/>
      <c r="N753" s="12"/>
      <c r="O753" s="12"/>
      <c r="P753" s="17"/>
      <c r="Q753" s="14"/>
      <c r="R753" s="20"/>
      <c r="S753" s="14"/>
      <c r="T753" s="4"/>
      <c r="U753" s="29"/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9"/>
      <c r="B754" s="90"/>
      <c r="C754" s="14"/>
      <c r="D754" s="63"/>
      <c r="E754" s="61"/>
      <c r="F754" s="14"/>
      <c r="G754" s="92"/>
      <c r="H754" s="92"/>
      <c r="I754" s="14"/>
      <c r="J754" s="13"/>
      <c r="K754" s="29"/>
      <c r="L754" s="2"/>
      <c r="M754" s="17"/>
      <c r="N754" s="12"/>
      <c r="O754" s="12"/>
      <c r="P754" s="17"/>
      <c r="Q754" s="14"/>
      <c r="R754" s="20"/>
      <c r="S754" s="14"/>
      <c r="T754" s="4"/>
      <c r="U754" s="29"/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9"/>
      <c r="B755" s="90"/>
      <c r="C755" s="14"/>
      <c r="D755" s="63"/>
      <c r="E755" s="61"/>
      <c r="F755" s="14"/>
      <c r="G755" s="92"/>
      <c r="H755" s="92"/>
      <c r="I755" s="14"/>
      <c r="J755" s="13"/>
      <c r="K755" s="29"/>
      <c r="L755" s="2"/>
      <c r="M755" s="17"/>
      <c r="N755" s="12"/>
      <c r="O755" s="12"/>
      <c r="P755" s="17"/>
      <c r="Q755" s="14"/>
      <c r="R755" s="20"/>
      <c r="S755" s="14"/>
      <c r="T755" s="4"/>
      <c r="U755" s="29"/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9"/>
      <c r="B756" s="90"/>
      <c r="C756" s="14"/>
      <c r="D756" s="63"/>
      <c r="E756" s="61"/>
      <c r="F756" s="14"/>
      <c r="G756" s="92"/>
      <c r="H756" s="92"/>
      <c r="I756" s="14"/>
      <c r="J756" s="13"/>
      <c r="K756" s="29"/>
      <c r="L756" s="2"/>
      <c r="M756" s="17"/>
      <c r="N756" s="12"/>
      <c r="O756" s="12"/>
      <c r="P756" s="17"/>
      <c r="Q756" s="14"/>
      <c r="R756" s="20"/>
      <c r="S756" s="14"/>
      <c r="T756" s="4"/>
      <c r="U756" s="29"/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9"/>
      <c r="B757" s="90"/>
      <c r="C757" s="14"/>
      <c r="D757" s="63"/>
      <c r="E757" s="61"/>
      <c r="F757" s="14"/>
      <c r="G757" s="92"/>
      <c r="H757" s="92"/>
      <c r="I757" s="14"/>
      <c r="J757" s="13"/>
      <c r="K757" s="29"/>
      <c r="L757" s="2"/>
      <c r="M757" s="17"/>
      <c r="N757" s="12"/>
      <c r="O757" s="12"/>
      <c r="P757" s="17"/>
      <c r="Q757" s="14"/>
      <c r="R757" s="20"/>
      <c r="S757" s="14"/>
      <c r="T757" s="4"/>
      <c r="U757" s="29"/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9"/>
      <c r="B758" s="90"/>
      <c r="C758" s="14"/>
      <c r="D758" s="63"/>
      <c r="E758" s="61"/>
      <c r="F758" s="14"/>
      <c r="G758" s="92"/>
      <c r="H758" s="92"/>
      <c r="I758" s="14"/>
      <c r="J758" s="13"/>
      <c r="K758" s="29"/>
      <c r="L758" s="2"/>
      <c r="M758" s="17"/>
      <c r="N758" s="12"/>
      <c r="O758" s="12"/>
      <c r="P758" s="17"/>
      <c r="Q758" s="14"/>
      <c r="R758" s="20"/>
      <c r="S758" s="14"/>
      <c r="T758" s="4"/>
      <c r="U758" s="29"/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9"/>
      <c r="B759" s="90"/>
      <c r="C759" s="14"/>
      <c r="D759" s="63"/>
      <c r="E759" s="61"/>
      <c r="F759" s="14"/>
      <c r="G759" s="92"/>
      <c r="H759" s="92"/>
      <c r="I759" s="14"/>
      <c r="J759" s="13"/>
      <c r="K759" s="29"/>
      <c r="L759" s="2"/>
      <c r="M759" s="17"/>
      <c r="N759" s="12"/>
      <c r="O759" s="12"/>
      <c r="P759" s="17"/>
      <c r="Q759" s="14"/>
      <c r="R759" s="20"/>
      <c r="S759" s="14"/>
      <c r="T759" s="4"/>
      <c r="U759" s="29"/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9"/>
      <c r="B760" s="90"/>
      <c r="C760" s="14"/>
      <c r="D760" s="63"/>
      <c r="E760" s="61"/>
      <c r="F760" s="14"/>
      <c r="G760" s="92"/>
      <c r="H760" s="92"/>
      <c r="I760" s="14"/>
      <c r="J760" s="13"/>
      <c r="K760" s="29"/>
      <c r="L760" s="2"/>
      <c r="M760" s="17"/>
      <c r="N760" s="12"/>
      <c r="O760" s="12"/>
      <c r="P760" s="17"/>
      <c r="Q760" s="14"/>
      <c r="R760" s="20"/>
      <c r="S760" s="14"/>
      <c r="T760" s="4"/>
      <c r="U760" s="29"/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9"/>
      <c r="B761" s="90"/>
      <c r="C761" s="14"/>
      <c r="D761" s="63"/>
      <c r="E761" s="61"/>
      <c r="F761" s="14"/>
      <c r="G761" s="92"/>
      <c r="H761" s="92"/>
      <c r="I761" s="14"/>
      <c r="J761" s="13"/>
      <c r="K761" s="29"/>
      <c r="L761" s="2"/>
      <c r="M761" s="17"/>
      <c r="N761" s="12"/>
      <c r="O761" s="12"/>
      <c r="P761" s="17"/>
      <c r="Q761" s="14"/>
      <c r="R761" s="20"/>
      <c r="S761" s="14"/>
      <c r="T761" s="4"/>
      <c r="U761" s="29"/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9"/>
      <c r="B762" s="90"/>
      <c r="C762" s="14"/>
      <c r="D762" s="63"/>
      <c r="E762" s="61"/>
      <c r="F762" s="14"/>
      <c r="G762" s="92"/>
      <c r="H762" s="92"/>
      <c r="I762" s="14"/>
      <c r="J762" s="13"/>
      <c r="K762" s="29"/>
      <c r="L762" s="2"/>
      <c r="M762" s="17"/>
      <c r="N762" s="12"/>
      <c r="O762" s="12"/>
      <c r="P762" s="17"/>
      <c r="Q762" s="14"/>
      <c r="R762" s="20"/>
      <c r="S762" s="14"/>
      <c r="T762" s="4"/>
      <c r="U762" s="29"/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9"/>
      <c r="B763" s="90"/>
      <c r="C763" s="14"/>
      <c r="D763" s="63"/>
      <c r="E763" s="61"/>
      <c r="F763" s="14"/>
      <c r="G763" s="92"/>
      <c r="H763" s="92"/>
      <c r="I763" s="14"/>
      <c r="J763" s="13"/>
      <c r="K763" s="29"/>
      <c r="L763" s="2"/>
      <c r="M763" s="17"/>
      <c r="N763" s="12"/>
      <c r="O763" s="12"/>
      <c r="P763" s="17"/>
      <c r="Q763" s="14"/>
      <c r="R763" s="20"/>
      <c r="S763" s="14"/>
      <c r="T763" s="4"/>
      <c r="U763" s="29"/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9"/>
      <c r="B764" s="90"/>
      <c r="C764" s="14"/>
      <c r="D764" s="63"/>
      <c r="E764" s="61"/>
      <c r="F764" s="14"/>
      <c r="G764" s="92"/>
      <c r="H764" s="92"/>
      <c r="I764" s="14"/>
      <c r="J764" s="13"/>
      <c r="K764" s="29"/>
      <c r="L764" s="2"/>
      <c r="M764" s="17"/>
      <c r="N764" s="12"/>
      <c r="O764" s="12"/>
      <c r="P764" s="17"/>
      <c r="Q764" s="14"/>
      <c r="R764" s="20"/>
      <c r="S764" s="14"/>
      <c r="T764" s="4"/>
      <c r="U764" s="29"/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9"/>
      <c r="B765" s="90"/>
      <c r="C765" s="14"/>
      <c r="D765" s="63"/>
      <c r="E765" s="61"/>
      <c r="F765" s="14"/>
      <c r="G765" s="92"/>
      <c r="H765" s="92"/>
      <c r="I765" s="14"/>
      <c r="J765" s="13"/>
      <c r="K765" s="29"/>
      <c r="L765" s="2"/>
      <c r="M765" s="17"/>
      <c r="N765" s="12"/>
      <c r="O765" s="12"/>
      <c r="P765" s="17"/>
      <c r="Q765" s="14"/>
      <c r="R765" s="20"/>
      <c r="S765" s="14"/>
      <c r="T765" s="4"/>
      <c r="U765" s="29"/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9"/>
      <c r="B766" s="90"/>
      <c r="C766" s="14"/>
      <c r="D766" s="63"/>
      <c r="E766" s="61"/>
      <c r="F766" s="14"/>
      <c r="G766" s="92"/>
      <c r="H766" s="92"/>
      <c r="I766" s="14"/>
      <c r="J766" s="13"/>
      <c r="K766" s="29"/>
      <c r="L766" s="2"/>
      <c r="M766" s="17"/>
      <c r="N766" s="12"/>
      <c r="O766" s="12"/>
      <c r="P766" s="17"/>
      <c r="Q766" s="14"/>
      <c r="R766" s="20"/>
      <c r="S766" s="14"/>
      <c r="T766" s="4"/>
      <c r="U766" s="29"/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9"/>
      <c r="B767" s="90"/>
      <c r="C767" s="14"/>
      <c r="D767" s="63"/>
      <c r="E767" s="61"/>
      <c r="F767" s="14"/>
      <c r="G767" s="92"/>
      <c r="H767" s="92"/>
      <c r="I767" s="14"/>
      <c r="J767" s="13"/>
      <c r="K767" s="29"/>
      <c r="L767" s="2"/>
      <c r="M767" s="17"/>
      <c r="N767" s="12"/>
      <c r="O767" s="12"/>
      <c r="P767" s="17"/>
      <c r="Q767" s="14"/>
      <c r="R767" s="20"/>
      <c r="S767" s="14"/>
      <c r="T767" s="4"/>
      <c r="U767" s="29"/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9"/>
      <c r="B768" s="90"/>
      <c r="C768" s="14"/>
      <c r="D768" s="63"/>
      <c r="E768" s="61"/>
      <c r="F768" s="14"/>
      <c r="G768" s="92"/>
      <c r="H768" s="92"/>
      <c r="I768" s="14"/>
      <c r="J768" s="13"/>
      <c r="K768" s="29"/>
      <c r="L768" s="2"/>
      <c r="M768" s="17"/>
      <c r="N768" s="12"/>
      <c r="O768" s="12"/>
      <c r="P768" s="17"/>
      <c r="Q768" s="14"/>
      <c r="R768" s="20"/>
      <c r="S768" s="14"/>
      <c r="T768" s="4"/>
      <c r="U768" s="29"/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9"/>
      <c r="B769" s="90"/>
      <c r="C769" s="14"/>
      <c r="D769" s="63"/>
      <c r="E769" s="61"/>
      <c r="F769" s="14"/>
      <c r="G769" s="92"/>
      <c r="H769" s="92"/>
      <c r="I769" s="14"/>
      <c r="J769" s="13"/>
      <c r="K769" s="29"/>
      <c r="L769" s="2"/>
      <c r="M769" s="17"/>
      <c r="N769" s="12"/>
      <c r="O769" s="12"/>
      <c r="P769" s="17"/>
      <c r="Q769" s="14"/>
      <c r="R769" s="20"/>
      <c r="S769" s="14"/>
      <c r="T769" s="4"/>
      <c r="U769" s="29"/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9"/>
      <c r="B770" s="90"/>
      <c r="C770" s="14"/>
      <c r="D770" s="63"/>
      <c r="E770" s="61"/>
      <c r="F770" s="14"/>
      <c r="G770" s="92"/>
      <c r="H770" s="92"/>
      <c r="I770" s="14"/>
      <c r="J770" s="13"/>
      <c r="K770" s="29"/>
      <c r="L770" s="2"/>
      <c r="M770" s="17"/>
      <c r="N770" s="12"/>
      <c r="O770" s="12"/>
      <c r="P770" s="17"/>
      <c r="Q770" s="14"/>
      <c r="R770" s="20"/>
      <c r="S770" s="14"/>
      <c r="T770" s="4"/>
      <c r="U770" s="29"/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9"/>
      <c r="B771" s="90"/>
      <c r="C771" s="14"/>
      <c r="D771" s="63"/>
      <c r="E771" s="61"/>
      <c r="F771" s="14"/>
      <c r="G771" s="92"/>
      <c r="H771" s="92"/>
      <c r="I771" s="14"/>
      <c r="J771" s="13"/>
      <c r="K771" s="29"/>
      <c r="L771" s="2"/>
      <c r="M771" s="17"/>
      <c r="N771" s="12"/>
      <c r="O771" s="12"/>
      <c r="P771" s="17"/>
      <c r="Q771" s="14"/>
      <c r="R771" s="20"/>
      <c r="S771" s="14"/>
      <c r="T771" s="4"/>
      <c r="U771" s="29"/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9"/>
      <c r="B772" s="90"/>
      <c r="C772" s="14"/>
      <c r="D772" s="63"/>
      <c r="E772" s="61"/>
      <c r="F772" s="14"/>
      <c r="G772" s="92"/>
      <c r="H772" s="92"/>
      <c r="I772" s="14"/>
      <c r="J772" s="13"/>
      <c r="K772" s="29"/>
      <c r="L772" s="2"/>
      <c r="M772" s="17"/>
      <c r="N772" s="12"/>
      <c r="O772" s="12"/>
      <c r="P772" s="17"/>
      <c r="Q772" s="14"/>
      <c r="R772" s="20"/>
      <c r="S772" s="14"/>
      <c r="T772" s="4"/>
      <c r="U772" s="29"/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9"/>
      <c r="B773" s="90"/>
      <c r="C773" s="14"/>
      <c r="D773" s="63"/>
      <c r="E773" s="61"/>
      <c r="F773" s="14"/>
      <c r="G773" s="92"/>
      <c r="H773" s="92"/>
      <c r="I773" s="14"/>
      <c r="J773" s="13"/>
      <c r="K773" s="29"/>
      <c r="L773" s="2"/>
      <c r="M773" s="17"/>
      <c r="N773" s="12"/>
      <c r="O773" s="12"/>
      <c r="P773" s="17"/>
      <c r="Q773" s="14"/>
      <c r="R773" s="20"/>
      <c r="S773" s="14"/>
      <c r="T773" s="4"/>
      <c r="U773" s="29"/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9"/>
      <c r="B774" s="90"/>
      <c r="C774" s="14"/>
      <c r="D774" s="63"/>
      <c r="E774" s="61"/>
      <c r="F774" s="14"/>
      <c r="G774" s="92"/>
      <c r="H774" s="92"/>
      <c r="I774" s="14"/>
      <c r="J774" s="13"/>
      <c r="K774" s="29"/>
      <c r="L774" s="2"/>
      <c r="M774" s="17"/>
      <c r="N774" s="12"/>
      <c r="O774" s="12"/>
      <c r="P774" s="17"/>
      <c r="Q774" s="14"/>
      <c r="R774" s="20"/>
      <c r="S774" s="14"/>
      <c r="T774" s="4"/>
      <c r="U774" s="29"/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9"/>
      <c r="B775" s="90"/>
      <c r="C775" s="14"/>
      <c r="D775" s="63"/>
      <c r="E775" s="61"/>
      <c r="F775" s="14"/>
      <c r="G775" s="92"/>
      <c r="H775" s="92"/>
      <c r="I775" s="14"/>
      <c r="J775" s="13"/>
      <c r="K775" s="29"/>
      <c r="L775" s="2"/>
      <c r="M775" s="17"/>
      <c r="N775" s="12"/>
      <c r="O775" s="12"/>
      <c r="P775" s="17"/>
      <c r="Q775" s="14"/>
      <c r="R775" s="20"/>
      <c r="S775" s="14"/>
      <c r="T775" s="4"/>
      <c r="U775" s="29"/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9"/>
      <c r="B776" s="90"/>
      <c r="C776" s="14"/>
      <c r="D776" s="63"/>
      <c r="E776" s="61"/>
      <c r="F776" s="14"/>
      <c r="G776" s="92"/>
      <c r="H776" s="92"/>
      <c r="I776" s="14"/>
      <c r="J776" s="13"/>
      <c r="K776" s="29"/>
      <c r="L776" s="2"/>
      <c r="M776" s="17"/>
      <c r="N776" s="12"/>
      <c r="O776" s="12"/>
      <c r="P776" s="17"/>
      <c r="Q776" s="14"/>
      <c r="R776" s="20"/>
      <c r="S776" s="14"/>
      <c r="T776" s="4"/>
      <c r="U776" s="29"/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9"/>
      <c r="B777" s="90"/>
      <c r="C777" s="14"/>
      <c r="D777" s="63"/>
      <c r="E777" s="61"/>
      <c r="F777" s="14"/>
      <c r="G777" s="92"/>
      <c r="H777" s="92"/>
      <c r="I777" s="14"/>
      <c r="J777" s="13"/>
      <c r="K777" s="29"/>
      <c r="L777" s="2"/>
      <c r="M777" s="17"/>
      <c r="N777" s="12"/>
      <c r="O777" s="12"/>
      <c r="P777" s="17"/>
      <c r="Q777" s="14"/>
      <c r="R777" s="20"/>
      <c r="S777" s="14"/>
      <c r="T777" s="4"/>
      <c r="U777" s="29"/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9"/>
      <c r="B778" s="90"/>
      <c r="C778" s="14"/>
      <c r="D778" s="63"/>
      <c r="E778" s="61"/>
      <c r="F778" s="14"/>
      <c r="G778" s="92"/>
      <c r="H778" s="92"/>
      <c r="I778" s="14"/>
      <c r="J778" s="13"/>
      <c r="K778" s="29"/>
      <c r="L778" s="2"/>
      <c r="M778" s="17"/>
      <c r="N778" s="12"/>
      <c r="O778" s="12"/>
      <c r="P778" s="17"/>
      <c r="Q778" s="14"/>
      <c r="R778" s="20"/>
      <c r="S778" s="14"/>
      <c r="T778" s="4"/>
      <c r="U778" s="29"/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9"/>
      <c r="B779" s="90"/>
      <c r="C779" s="14"/>
      <c r="D779" s="63"/>
      <c r="E779" s="61"/>
      <c r="F779" s="14"/>
      <c r="G779" s="92"/>
      <c r="H779" s="92"/>
      <c r="I779" s="14"/>
      <c r="J779" s="13"/>
      <c r="K779" s="29"/>
      <c r="L779" s="2"/>
      <c r="M779" s="17"/>
      <c r="N779" s="12"/>
      <c r="O779" s="12"/>
      <c r="P779" s="17"/>
      <c r="Q779" s="14"/>
      <c r="R779" s="20"/>
      <c r="S779" s="14"/>
      <c r="T779" s="4"/>
      <c r="U779" s="29"/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9"/>
      <c r="B780" s="90"/>
      <c r="C780" s="14"/>
      <c r="D780" s="63"/>
      <c r="E780" s="61"/>
      <c r="F780" s="14"/>
      <c r="G780" s="92"/>
      <c r="H780" s="92"/>
      <c r="I780" s="14"/>
      <c r="J780" s="13"/>
      <c r="K780" s="29"/>
      <c r="L780" s="2"/>
      <c r="M780" s="17"/>
      <c r="N780" s="12"/>
      <c r="O780" s="12"/>
      <c r="P780" s="17"/>
      <c r="Q780" s="14"/>
      <c r="R780" s="20"/>
      <c r="S780" s="14"/>
      <c r="T780" s="4"/>
      <c r="U780" s="29"/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9"/>
      <c r="B781" s="90"/>
      <c r="C781" s="14"/>
      <c r="D781" s="63"/>
      <c r="E781" s="61"/>
      <c r="F781" s="14"/>
      <c r="G781" s="92"/>
      <c r="H781" s="92"/>
      <c r="I781" s="14"/>
      <c r="J781" s="13"/>
      <c r="K781" s="29"/>
      <c r="L781" s="2"/>
      <c r="M781" s="17"/>
      <c r="N781" s="12"/>
      <c r="O781" s="12"/>
      <c r="P781" s="17"/>
      <c r="Q781" s="14"/>
      <c r="R781" s="20"/>
      <c r="S781" s="14"/>
      <c r="T781" s="4"/>
      <c r="U781" s="29"/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9"/>
      <c r="B782" s="90"/>
      <c r="C782" s="14"/>
      <c r="D782" s="63"/>
      <c r="E782" s="61"/>
      <c r="F782" s="14"/>
      <c r="G782" s="92"/>
      <c r="H782" s="92"/>
      <c r="I782" s="14"/>
      <c r="J782" s="13"/>
      <c r="K782" s="29"/>
      <c r="L782" s="2"/>
      <c r="M782" s="17"/>
      <c r="N782" s="12"/>
      <c r="O782" s="12"/>
      <c r="P782" s="17"/>
      <c r="Q782" s="14"/>
      <c r="R782" s="20"/>
      <c r="S782" s="14"/>
      <c r="T782" s="4"/>
      <c r="U782" s="29"/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9"/>
      <c r="B783" s="90"/>
      <c r="C783" s="14"/>
      <c r="D783" s="63"/>
      <c r="E783" s="61"/>
      <c r="F783" s="14"/>
      <c r="G783" s="92"/>
      <c r="H783" s="92"/>
      <c r="I783" s="14"/>
      <c r="J783" s="13"/>
      <c r="K783" s="29"/>
      <c r="L783" s="2"/>
      <c r="M783" s="17"/>
      <c r="N783" s="12"/>
      <c r="O783" s="12"/>
      <c r="P783" s="17"/>
      <c r="Q783" s="14"/>
      <c r="R783" s="20"/>
      <c r="S783" s="14"/>
      <c r="T783" s="4"/>
      <c r="U783" s="29"/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9"/>
      <c r="B784" s="90"/>
      <c r="C784" s="14"/>
      <c r="D784" s="63"/>
      <c r="E784" s="61"/>
      <c r="F784" s="14"/>
      <c r="G784" s="92"/>
      <c r="H784" s="92"/>
      <c r="I784" s="14"/>
      <c r="J784" s="13"/>
      <c r="K784" s="29"/>
      <c r="L784" s="2"/>
      <c r="M784" s="17"/>
      <c r="N784" s="12"/>
      <c r="O784" s="12"/>
      <c r="P784" s="17"/>
      <c r="Q784" s="14"/>
      <c r="R784" s="20"/>
      <c r="S784" s="14"/>
      <c r="T784" s="4"/>
      <c r="U784" s="29"/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9"/>
      <c r="B785" s="90"/>
      <c r="C785" s="14"/>
      <c r="D785" s="63"/>
      <c r="E785" s="61"/>
      <c r="F785" s="14"/>
      <c r="G785" s="92"/>
      <c r="H785" s="92"/>
      <c r="I785" s="14"/>
      <c r="J785" s="13"/>
      <c r="K785" s="29"/>
      <c r="L785" s="2"/>
      <c r="M785" s="17"/>
      <c r="N785" s="12"/>
      <c r="O785" s="12"/>
      <c r="P785" s="17"/>
      <c r="Q785" s="14"/>
      <c r="R785" s="20"/>
      <c r="S785" s="14"/>
      <c r="T785" s="4"/>
      <c r="U785" s="29"/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9"/>
      <c r="B786" s="90"/>
      <c r="C786" s="14"/>
      <c r="D786" s="63"/>
      <c r="E786" s="61"/>
      <c r="F786" s="14"/>
      <c r="G786" s="92"/>
      <c r="H786" s="92"/>
      <c r="I786" s="14"/>
      <c r="J786" s="13"/>
      <c r="K786" s="29"/>
      <c r="L786" s="2"/>
      <c r="M786" s="17"/>
      <c r="N786" s="12"/>
      <c r="O786" s="12"/>
      <c r="P786" s="17"/>
      <c r="Q786" s="14"/>
      <c r="R786" s="20"/>
      <c r="S786" s="14"/>
      <c r="T786" s="4"/>
      <c r="U786" s="29"/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9"/>
      <c r="B787" s="90"/>
      <c r="C787" s="14"/>
      <c r="D787" s="63"/>
      <c r="E787" s="61"/>
      <c r="F787" s="14"/>
      <c r="G787" s="92"/>
      <c r="H787" s="92"/>
      <c r="I787" s="14"/>
      <c r="J787" s="13"/>
      <c r="K787" s="29"/>
      <c r="L787" s="2"/>
      <c r="M787" s="17"/>
      <c r="N787" s="12"/>
      <c r="O787" s="12"/>
      <c r="P787" s="17"/>
      <c r="Q787" s="14"/>
      <c r="R787" s="20"/>
      <c r="S787" s="14"/>
      <c r="T787" s="4"/>
      <c r="U787" s="29"/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9"/>
      <c r="B788" s="90"/>
      <c r="C788" s="14"/>
      <c r="D788" s="63"/>
      <c r="E788" s="61"/>
      <c r="F788" s="14"/>
      <c r="G788" s="92"/>
      <c r="H788" s="92"/>
      <c r="I788" s="14"/>
      <c r="J788" s="13"/>
      <c r="K788" s="29"/>
      <c r="L788" s="2"/>
      <c r="M788" s="17"/>
      <c r="N788" s="12"/>
      <c r="O788" s="12"/>
      <c r="P788" s="17"/>
      <c r="Q788" s="14"/>
      <c r="R788" s="20"/>
      <c r="S788" s="14"/>
      <c r="T788" s="4"/>
      <c r="U788" s="29"/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9"/>
      <c r="B789" s="90"/>
      <c r="C789" s="14"/>
      <c r="D789" s="63"/>
      <c r="E789" s="61"/>
      <c r="F789" s="14"/>
      <c r="G789" s="92"/>
      <c r="H789" s="92"/>
      <c r="I789" s="14"/>
      <c r="J789" s="13"/>
      <c r="K789" s="29"/>
      <c r="L789" s="2"/>
      <c r="M789" s="17"/>
      <c r="N789" s="12"/>
      <c r="O789" s="12"/>
      <c r="P789" s="17"/>
      <c r="Q789" s="14"/>
      <c r="R789" s="20"/>
      <c r="S789" s="14"/>
      <c r="T789" s="4"/>
      <c r="U789" s="29"/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9"/>
      <c r="B790" s="90"/>
      <c r="C790" s="14"/>
      <c r="D790" s="63"/>
      <c r="E790" s="61"/>
      <c r="F790" s="14"/>
      <c r="G790" s="92"/>
      <c r="H790" s="92"/>
      <c r="I790" s="14"/>
      <c r="J790" s="13"/>
      <c r="K790" s="29"/>
      <c r="L790" s="2"/>
      <c r="M790" s="17"/>
      <c r="N790" s="12"/>
      <c r="O790" s="12"/>
      <c r="P790" s="17"/>
      <c r="Q790" s="14"/>
      <c r="R790" s="20"/>
      <c r="S790" s="14"/>
      <c r="T790" s="4"/>
      <c r="U790" s="29"/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9"/>
      <c r="B791" s="90"/>
      <c r="C791" s="14"/>
      <c r="D791" s="63"/>
      <c r="E791" s="61"/>
      <c r="F791" s="14"/>
      <c r="G791" s="92"/>
      <c r="H791" s="92"/>
      <c r="I791" s="14"/>
      <c r="J791" s="13"/>
      <c r="K791" s="29"/>
      <c r="L791" s="2"/>
      <c r="M791" s="17"/>
      <c r="N791" s="12"/>
      <c r="O791" s="12"/>
      <c r="P791" s="17"/>
      <c r="Q791" s="14"/>
      <c r="R791" s="20"/>
      <c r="S791" s="14"/>
      <c r="T791" s="4"/>
      <c r="U791" s="29"/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9"/>
      <c r="B792" s="90"/>
      <c r="C792" s="14"/>
      <c r="D792" s="63"/>
      <c r="E792" s="61"/>
      <c r="F792" s="14"/>
      <c r="G792" s="92"/>
      <c r="H792" s="92"/>
      <c r="I792" s="14"/>
      <c r="J792" s="13"/>
      <c r="K792" s="29"/>
      <c r="L792" s="2"/>
      <c r="M792" s="17"/>
      <c r="N792" s="12"/>
      <c r="O792" s="12"/>
      <c r="P792" s="17"/>
      <c r="Q792" s="14"/>
      <c r="R792" s="20"/>
      <c r="S792" s="14"/>
      <c r="T792" s="4"/>
      <c r="U792" s="29"/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9"/>
      <c r="B793" s="90"/>
      <c r="C793" s="14"/>
      <c r="D793" s="63"/>
      <c r="E793" s="61"/>
      <c r="F793" s="14"/>
      <c r="G793" s="92"/>
      <c r="H793" s="92"/>
      <c r="I793" s="14"/>
      <c r="J793" s="13"/>
      <c r="K793" s="29"/>
      <c r="L793" s="2"/>
      <c r="M793" s="17"/>
      <c r="N793" s="12"/>
      <c r="O793" s="12"/>
      <c r="P793" s="17"/>
      <c r="Q793" s="14"/>
      <c r="R793" s="20"/>
      <c r="S793" s="14"/>
      <c r="T793" s="4"/>
      <c r="U793" s="29"/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9"/>
      <c r="B794" s="90"/>
      <c r="C794" s="14"/>
      <c r="D794" s="63"/>
      <c r="E794" s="61"/>
      <c r="F794" s="14"/>
      <c r="G794" s="92"/>
      <c r="H794" s="92"/>
      <c r="I794" s="14"/>
      <c r="J794" s="13"/>
      <c r="K794" s="29"/>
      <c r="L794" s="2"/>
      <c r="M794" s="17"/>
      <c r="N794" s="12"/>
      <c r="O794" s="12"/>
      <c r="P794" s="17"/>
      <c r="Q794" s="14"/>
      <c r="R794" s="20"/>
      <c r="S794" s="14"/>
      <c r="T794" s="4"/>
      <c r="U794" s="29"/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9"/>
      <c r="B795" s="90"/>
      <c r="C795" s="14"/>
      <c r="D795" s="63"/>
      <c r="E795" s="61"/>
      <c r="F795" s="14"/>
      <c r="G795" s="92"/>
      <c r="H795" s="92"/>
      <c r="I795" s="14"/>
      <c r="J795" s="13"/>
      <c r="K795" s="29"/>
      <c r="L795" s="2"/>
      <c r="M795" s="17"/>
      <c r="N795" s="12"/>
      <c r="O795" s="12"/>
      <c r="P795" s="17"/>
      <c r="Q795" s="14"/>
      <c r="R795" s="20"/>
      <c r="S795" s="14"/>
      <c r="T795" s="4"/>
      <c r="U795" s="29"/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9"/>
      <c r="B796" s="90"/>
      <c r="C796" s="14"/>
      <c r="D796" s="63"/>
      <c r="E796" s="61"/>
      <c r="F796" s="14"/>
      <c r="G796" s="92"/>
      <c r="H796" s="92"/>
      <c r="I796" s="14"/>
      <c r="J796" s="13"/>
      <c r="K796" s="29"/>
      <c r="L796" s="2"/>
      <c r="M796" s="17"/>
      <c r="N796" s="12"/>
      <c r="O796" s="12"/>
      <c r="P796" s="17"/>
      <c r="Q796" s="14"/>
      <c r="R796" s="20"/>
      <c r="S796" s="14"/>
      <c r="T796" s="4"/>
      <c r="U796" s="29"/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9"/>
      <c r="B797" s="90"/>
      <c r="C797" s="14"/>
      <c r="D797" s="63"/>
      <c r="E797" s="61"/>
      <c r="F797" s="14"/>
      <c r="G797" s="92"/>
      <c r="H797" s="92"/>
      <c r="I797" s="14"/>
      <c r="J797" s="13"/>
      <c r="K797" s="29"/>
      <c r="L797" s="2"/>
      <c r="M797" s="17"/>
      <c r="N797" s="12"/>
      <c r="O797" s="12"/>
      <c r="P797" s="17"/>
      <c r="Q797" s="14"/>
      <c r="R797" s="20"/>
      <c r="S797" s="14"/>
      <c r="T797" s="4"/>
      <c r="U797" s="29"/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9"/>
      <c r="B798" s="90"/>
      <c r="C798" s="14"/>
      <c r="D798" s="63"/>
      <c r="E798" s="61"/>
      <c r="F798" s="14"/>
      <c r="G798" s="92"/>
      <c r="H798" s="92"/>
      <c r="I798" s="14"/>
      <c r="J798" s="13"/>
      <c r="K798" s="29"/>
      <c r="L798" s="2"/>
      <c r="M798" s="17"/>
      <c r="N798" s="12"/>
      <c r="O798" s="12"/>
      <c r="P798" s="17"/>
      <c r="Q798" s="14"/>
      <c r="R798" s="20"/>
      <c r="S798" s="14"/>
      <c r="T798" s="4"/>
      <c r="U798" s="29"/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9"/>
      <c r="B799" s="90"/>
      <c r="C799" s="14"/>
      <c r="D799" s="63"/>
      <c r="E799" s="61"/>
      <c r="F799" s="14"/>
      <c r="G799" s="92"/>
      <c r="H799" s="92"/>
      <c r="I799" s="14"/>
      <c r="J799" s="13"/>
      <c r="K799" s="29"/>
      <c r="L799" s="2"/>
      <c r="M799" s="17"/>
      <c r="N799" s="12"/>
      <c r="O799" s="12"/>
      <c r="P799" s="17"/>
      <c r="Q799" s="14"/>
      <c r="R799" s="20"/>
      <c r="S799" s="14"/>
      <c r="T799" s="4"/>
      <c r="U799" s="29"/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9"/>
      <c r="B800" s="90"/>
      <c r="C800" s="14"/>
      <c r="D800" s="63"/>
      <c r="E800" s="61"/>
      <c r="F800" s="14"/>
      <c r="G800" s="92"/>
      <c r="H800" s="92"/>
      <c r="I800" s="14"/>
      <c r="J800" s="13"/>
      <c r="K800" s="29"/>
      <c r="L800" s="2"/>
      <c r="M800" s="17"/>
      <c r="N800" s="12"/>
      <c r="O800" s="12"/>
      <c r="P800" s="17"/>
      <c r="Q800" s="14"/>
      <c r="R800" s="20"/>
      <c r="S800" s="14"/>
      <c r="T800" s="4"/>
      <c r="U800" s="29"/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9"/>
      <c r="B801" s="90"/>
      <c r="C801" s="14"/>
      <c r="D801" s="63"/>
      <c r="E801" s="61"/>
      <c r="F801" s="14"/>
      <c r="G801" s="92"/>
      <c r="H801" s="92"/>
      <c r="I801" s="14"/>
      <c r="J801" s="13"/>
      <c r="K801" s="29"/>
      <c r="L801" s="2"/>
      <c r="M801" s="17"/>
      <c r="N801" s="12"/>
      <c r="O801" s="12"/>
      <c r="P801" s="17"/>
      <c r="Q801" s="14"/>
      <c r="R801" s="20"/>
      <c r="S801" s="14"/>
      <c r="T801" s="4"/>
      <c r="U801" s="29"/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9"/>
      <c r="B802" s="90"/>
      <c r="C802" s="14"/>
      <c r="D802" s="63"/>
      <c r="E802" s="61"/>
      <c r="F802" s="14"/>
      <c r="G802" s="92"/>
      <c r="H802" s="92"/>
      <c r="I802" s="14"/>
      <c r="J802" s="13"/>
      <c r="K802" s="29"/>
      <c r="L802" s="2"/>
      <c r="M802" s="17"/>
      <c r="N802" s="12"/>
      <c r="O802" s="12"/>
      <c r="P802" s="17"/>
      <c r="Q802" s="14"/>
      <c r="R802" s="20"/>
      <c r="S802" s="14"/>
      <c r="T802" s="4"/>
      <c r="U802" s="29"/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9"/>
      <c r="B803" s="90"/>
      <c r="C803" s="14"/>
      <c r="D803" s="63"/>
      <c r="E803" s="61"/>
      <c r="F803" s="14"/>
      <c r="G803" s="92"/>
      <c r="H803" s="92"/>
      <c r="I803" s="14"/>
      <c r="J803" s="13"/>
      <c r="K803" s="29"/>
      <c r="L803" s="2"/>
      <c r="M803" s="17"/>
      <c r="N803" s="12"/>
      <c r="O803" s="12"/>
      <c r="P803" s="17"/>
      <c r="Q803" s="14"/>
      <c r="R803" s="20"/>
      <c r="S803" s="14"/>
      <c r="T803" s="4"/>
      <c r="U803" s="29"/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9"/>
      <c r="B804" s="90"/>
      <c r="C804" s="14"/>
      <c r="D804" s="63"/>
      <c r="E804" s="61"/>
      <c r="F804" s="14"/>
      <c r="G804" s="92"/>
      <c r="H804" s="92"/>
      <c r="I804" s="14"/>
      <c r="J804" s="13"/>
      <c r="K804" s="29"/>
      <c r="L804" s="2"/>
      <c r="M804" s="17"/>
      <c r="N804" s="12"/>
      <c r="O804" s="12"/>
      <c r="P804" s="17"/>
      <c r="Q804" s="14"/>
      <c r="R804" s="20"/>
      <c r="S804" s="14"/>
      <c r="T804" s="4"/>
      <c r="U804" s="29"/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9"/>
      <c r="B805" s="90"/>
      <c r="C805" s="14"/>
      <c r="D805" s="63"/>
      <c r="E805" s="61"/>
      <c r="F805" s="14"/>
      <c r="G805" s="92"/>
      <c r="H805" s="92"/>
      <c r="I805" s="14"/>
      <c r="J805" s="13"/>
      <c r="K805" s="29"/>
      <c r="L805" s="2"/>
      <c r="M805" s="17"/>
      <c r="N805" s="12"/>
      <c r="O805" s="12"/>
      <c r="P805" s="17"/>
      <c r="Q805" s="14"/>
      <c r="R805" s="20"/>
      <c r="S805" s="14"/>
      <c r="T805" s="4"/>
      <c r="U805" s="29"/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9"/>
      <c r="B806" s="90"/>
      <c r="C806" s="14"/>
      <c r="D806" s="63"/>
      <c r="E806" s="61"/>
      <c r="F806" s="14"/>
      <c r="G806" s="92"/>
      <c r="H806" s="92"/>
      <c r="I806" s="14"/>
      <c r="J806" s="13"/>
      <c r="K806" s="29"/>
      <c r="L806" s="2"/>
      <c r="M806" s="17"/>
      <c r="N806" s="12"/>
      <c r="O806" s="12"/>
      <c r="P806" s="17"/>
      <c r="Q806" s="14"/>
      <c r="R806" s="20"/>
      <c r="S806" s="14"/>
      <c r="T806" s="4"/>
      <c r="U806" s="29"/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9"/>
      <c r="B807" s="90"/>
      <c r="C807" s="14"/>
      <c r="D807" s="63"/>
      <c r="E807" s="61"/>
      <c r="F807" s="14"/>
      <c r="G807" s="92"/>
      <c r="H807" s="92"/>
      <c r="I807" s="14"/>
      <c r="J807" s="13"/>
      <c r="K807" s="29"/>
      <c r="L807" s="2"/>
      <c r="M807" s="17"/>
      <c r="N807" s="12"/>
      <c r="O807" s="12"/>
      <c r="P807" s="17"/>
      <c r="Q807" s="14"/>
      <c r="R807" s="20"/>
      <c r="S807" s="14"/>
      <c r="T807" s="4"/>
      <c r="U807" s="29"/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9"/>
      <c r="B808" s="90"/>
      <c r="C808" s="14"/>
      <c r="D808" s="63"/>
      <c r="E808" s="61"/>
      <c r="F808" s="14"/>
      <c r="G808" s="92"/>
      <c r="H808" s="92"/>
      <c r="I808" s="14"/>
      <c r="J808" s="13"/>
      <c r="K808" s="29"/>
      <c r="L808" s="2"/>
      <c r="M808" s="17"/>
      <c r="N808" s="12"/>
      <c r="O808" s="12"/>
      <c r="P808" s="17"/>
      <c r="Q808" s="14"/>
      <c r="R808" s="20"/>
      <c r="S808" s="14"/>
      <c r="T808" s="4"/>
      <c r="U808" s="29"/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9"/>
      <c r="B809" s="90"/>
      <c r="C809" s="14"/>
      <c r="D809" s="63"/>
      <c r="E809" s="61"/>
      <c r="F809" s="14"/>
      <c r="G809" s="92"/>
      <c r="H809" s="92"/>
      <c r="I809" s="14"/>
      <c r="J809" s="13"/>
      <c r="K809" s="29"/>
      <c r="L809" s="2"/>
      <c r="M809" s="17"/>
      <c r="N809" s="12"/>
      <c r="O809" s="12"/>
      <c r="P809" s="17"/>
      <c r="Q809" s="14"/>
      <c r="R809" s="20"/>
      <c r="S809" s="14"/>
      <c r="T809" s="4"/>
      <c r="U809" s="29"/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9"/>
      <c r="B810" s="90"/>
      <c r="C810" s="14"/>
      <c r="D810" s="63"/>
      <c r="E810" s="61"/>
      <c r="F810" s="14"/>
      <c r="G810" s="92"/>
      <c r="H810" s="92"/>
      <c r="I810" s="14"/>
      <c r="J810" s="13"/>
      <c r="K810" s="29"/>
      <c r="L810" s="2"/>
      <c r="M810" s="17"/>
      <c r="N810" s="12"/>
      <c r="O810" s="12"/>
      <c r="P810" s="17"/>
      <c r="Q810" s="14"/>
      <c r="R810" s="20"/>
      <c r="S810" s="14"/>
      <c r="T810" s="4"/>
      <c r="U810" s="29"/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9"/>
      <c r="B811" s="90"/>
      <c r="C811" s="14"/>
      <c r="D811" s="63"/>
      <c r="E811" s="61"/>
      <c r="F811" s="14"/>
      <c r="G811" s="92"/>
      <c r="H811" s="92"/>
      <c r="I811" s="14"/>
      <c r="J811" s="13"/>
      <c r="K811" s="29"/>
      <c r="L811" s="2"/>
      <c r="M811" s="17"/>
      <c r="N811" s="12"/>
      <c r="O811" s="12"/>
      <c r="P811" s="17"/>
      <c r="Q811" s="14"/>
      <c r="R811" s="20"/>
      <c r="S811" s="14"/>
      <c r="T811" s="4"/>
      <c r="U811" s="29"/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9"/>
      <c r="B812" s="90"/>
      <c r="C812" s="14"/>
      <c r="D812" s="63"/>
      <c r="E812" s="61"/>
      <c r="F812" s="14"/>
      <c r="G812" s="92"/>
      <c r="H812" s="92"/>
      <c r="I812" s="14"/>
      <c r="J812" s="13"/>
      <c r="K812" s="29"/>
      <c r="L812" s="2"/>
      <c r="M812" s="17"/>
      <c r="N812" s="12"/>
      <c r="O812" s="12"/>
      <c r="P812" s="17"/>
      <c r="Q812" s="14"/>
      <c r="R812" s="20"/>
      <c r="S812" s="14"/>
      <c r="T812" s="4"/>
      <c r="U812" s="29"/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9"/>
      <c r="B813" s="90"/>
      <c r="C813" s="14"/>
      <c r="D813" s="63"/>
      <c r="E813" s="61"/>
      <c r="F813" s="14"/>
      <c r="G813" s="92"/>
      <c r="H813" s="92"/>
      <c r="I813" s="14"/>
      <c r="J813" s="13"/>
      <c r="K813" s="29"/>
      <c r="L813" s="2"/>
      <c r="M813" s="17"/>
      <c r="N813" s="12"/>
      <c r="O813" s="12"/>
      <c r="P813" s="17"/>
      <c r="Q813" s="14"/>
      <c r="R813" s="20"/>
      <c r="S813" s="14"/>
      <c r="T813" s="4"/>
      <c r="U813" s="29"/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9"/>
      <c r="B814" s="90"/>
      <c r="C814" s="14"/>
      <c r="D814" s="63"/>
      <c r="E814" s="61"/>
      <c r="F814" s="14"/>
      <c r="G814" s="92"/>
      <c r="H814" s="92"/>
      <c r="I814" s="14"/>
      <c r="J814" s="13"/>
      <c r="K814" s="29"/>
      <c r="L814" s="2"/>
      <c r="M814" s="17"/>
      <c r="N814" s="12"/>
      <c r="O814" s="12"/>
      <c r="P814" s="17"/>
      <c r="Q814" s="14"/>
      <c r="R814" s="20"/>
      <c r="S814" s="14"/>
      <c r="T814" s="4"/>
      <c r="U814" s="29"/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9"/>
      <c r="B815" s="90"/>
      <c r="C815" s="14"/>
      <c r="D815" s="63"/>
      <c r="E815" s="61"/>
      <c r="F815" s="14"/>
      <c r="G815" s="92"/>
      <c r="H815" s="92"/>
      <c r="I815" s="14"/>
      <c r="J815" s="13"/>
      <c r="K815" s="29"/>
      <c r="L815" s="2"/>
      <c r="M815" s="17"/>
      <c r="N815" s="12"/>
      <c r="O815" s="12"/>
      <c r="P815" s="17"/>
      <c r="Q815" s="14"/>
      <c r="R815" s="20"/>
      <c r="S815" s="14"/>
      <c r="T815" s="4"/>
      <c r="U815" s="29"/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9"/>
      <c r="B816" s="90"/>
      <c r="C816" s="14"/>
      <c r="D816" s="63"/>
      <c r="E816" s="61"/>
      <c r="F816" s="14"/>
      <c r="G816" s="92"/>
      <c r="H816" s="92"/>
      <c r="I816" s="14"/>
      <c r="J816" s="13"/>
      <c r="K816" s="29"/>
      <c r="L816" s="2"/>
      <c r="M816" s="17"/>
      <c r="N816" s="12"/>
      <c r="O816" s="12"/>
      <c r="P816" s="17"/>
      <c r="Q816" s="14"/>
      <c r="R816" s="20"/>
      <c r="S816" s="14"/>
      <c r="T816" s="4"/>
      <c r="U816" s="29"/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9"/>
      <c r="B817" s="90"/>
      <c r="C817" s="14"/>
      <c r="D817" s="63"/>
      <c r="E817" s="61"/>
      <c r="F817" s="14"/>
      <c r="G817" s="92"/>
      <c r="H817" s="92"/>
      <c r="I817" s="14"/>
      <c r="J817" s="13"/>
      <c r="K817" s="29"/>
      <c r="L817" s="2"/>
      <c r="M817" s="17"/>
      <c r="N817" s="12"/>
      <c r="O817" s="12"/>
      <c r="P817" s="17"/>
      <c r="Q817" s="14"/>
      <c r="R817" s="20"/>
      <c r="S817" s="14"/>
      <c r="T817" s="4"/>
      <c r="U817" s="29"/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9"/>
      <c r="B818" s="90"/>
      <c r="C818" s="14"/>
      <c r="D818" s="63"/>
      <c r="E818" s="61"/>
      <c r="F818" s="14"/>
      <c r="G818" s="92"/>
      <c r="H818" s="92"/>
      <c r="I818" s="14"/>
      <c r="J818" s="13"/>
      <c r="K818" s="29"/>
      <c r="L818" s="2"/>
      <c r="M818" s="17"/>
      <c r="N818" s="12"/>
      <c r="O818" s="12"/>
      <c r="P818" s="17"/>
      <c r="Q818" s="14"/>
      <c r="R818" s="20"/>
      <c r="S818" s="14"/>
      <c r="T818" s="4"/>
      <c r="U818" s="29"/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9"/>
      <c r="B819" s="90"/>
      <c r="C819" s="14"/>
      <c r="D819" s="63"/>
      <c r="E819" s="61"/>
      <c r="F819" s="14"/>
      <c r="G819" s="92"/>
      <c r="H819" s="92"/>
      <c r="I819" s="14"/>
      <c r="J819" s="13"/>
      <c r="K819" s="29"/>
      <c r="L819" s="2"/>
      <c r="M819" s="17"/>
      <c r="N819" s="12"/>
      <c r="O819" s="12"/>
      <c r="P819" s="17"/>
      <c r="Q819" s="14"/>
      <c r="R819" s="20"/>
      <c r="S819" s="14"/>
      <c r="T819" s="4"/>
      <c r="U819" s="29"/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9"/>
      <c r="B820" s="90"/>
      <c r="C820" s="14"/>
      <c r="D820" s="63"/>
      <c r="E820" s="61"/>
      <c r="F820" s="14"/>
      <c r="G820" s="92"/>
      <c r="H820" s="92"/>
      <c r="I820" s="14"/>
      <c r="J820" s="13"/>
      <c r="K820" s="29"/>
      <c r="L820" s="2"/>
      <c r="M820" s="17"/>
      <c r="N820" s="12"/>
      <c r="O820" s="12"/>
      <c r="P820" s="17"/>
      <c r="Q820" s="14"/>
      <c r="R820" s="20"/>
      <c r="S820" s="14"/>
      <c r="T820" s="4"/>
      <c r="U820" s="29"/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9"/>
      <c r="B821" s="90"/>
      <c r="C821" s="14"/>
      <c r="D821" s="63"/>
      <c r="E821" s="61"/>
      <c r="F821" s="14"/>
      <c r="G821" s="92"/>
      <c r="H821" s="92"/>
      <c r="I821" s="14"/>
      <c r="J821" s="13"/>
      <c r="K821" s="29"/>
      <c r="L821" s="2"/>
      <c r="M821" s="17"/>
      <c r="N821" s="12"/>
      <c r="O821" s="12"/>
      <c r="P821" s="17"/>
      <c r="Q821" s="14"/>
      <c r="R821" s="20"/>
      <c r="S821" s="14"/>
      <c r="T821" s="4"/>
      <c r="U821" s="29"/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9"/>
      <c r="B822" s="90"/>
      <c r="C822" s="14"/>
      <c r="D822" s="63"/>
      <c r="E822" s="61"/>
      <c r="F822" s="14"/>
      <c r="G822" s="92"/>
      <c r="H822" s="92"/>
      <c r="I822" s="14"/>
      <c r="J822" s="13"/>
      <c r="K822" s="29"/>
      <c r="L822" s="2"/>
      <c r="M822" s="17"/>
      <c r="N822" s="12"/>
      <c r="O822" s="12"/>
      <c r="P822" s="17"/>
      <c r="Q822" s="14"/>
      <c r="R822" s="20"/>
      <c r="S822" s="14"/>
      <c r="T822" s="4"/>
      <c r="U822" s="29"/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9"/>
      <c r="B823" s="90"/>
      <c r="C823" s="14"/>
      <c r="D823" s="63"/>
      <c r="E823" s="61"/>
      <c r="F823" s="14"/>
      <c r="G823" s="92"/>
      <c r="H823" s="92"/>
      <c r="I823" s="14"/>
      <c r="J823" s="13"/>
      <c r="K823" s="29"/>
      <c r="L823" s="2"/>
      <c r="M823" s="17"/>
      <c r="N823" s="12"/>
      <c r="O823" s="12"/>
      <c r="P823" s="17"/>
      <c r="Q823" s="14"/>
      <c r="R823" s="20"/>
      <c r="S823" s="14"/>
      <c r="T823" s="4"/>
      <c r="U823" s="29"/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9"/>
      <c r="B824" s="90"/>
      <c r="C824" s="14"/>
      <c r="D824" s="63"/>
      <c r="E824" s="61"/>
      <c r="F824" s="14"/>
      <c r="G824" s="92"/>
      <c r="H824" s="92"/>
      <c r="I824" s="14"/>
      <c r="J824" s="13"/>
      <c r="K824" s="29"/>
      <c r="L824" s="2"/>
      <c r="M824" s="17"/>
      <c r="N824" s="12"/>
      <c r="O824" s="12"/>
      <c r="P824" s="17"/>
      <c r="Q824" s="14"/>
      <c r="R824" s="20"/>
      <c r="S824" s="14"/>
      <c r="T824" s="4"/>
      <c r="U824" s="29"/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9"/>
      <c r="B825" s="90"/>
      <c r="C825" s="14"/>
      <c r="D825" s="63"/>
      <c r="E825" s="61"/>
      <c r="F825" s="14"/>
      <c r="G825" s="92"/>
      <c r="H825" s="92"/>
      <c r="I825" s="14"/>
      <c r="J825" s="13"/>
      <c r="K825" s="29"/>
      <c r="L825" s="2"/>
      <c r="M825" s="17"/>
      <c r="N825" s="12"/>
      <c r="O825" s="12"/>
      <c r="P825" s="17"/>
      <c r="Q825" s="14"/>
      <c r="R825" s="20"/>
      <c r="S825" s="14"/>
      <c r="T825" s="4"/>
      <c r="U825" s="29"/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9"/>
      <c r="B826" s="90"/>
      <c r="C826" s="14"/>
      <c r="D826" s="63"/>
      <c r="E826" s="61"/>
      <c r="F826" s="14"/>
      <c r="G826" s="92"/>
      <c r="H826" s="92"/>
      <c r="I826" s="14"/>
      <c r="J826" s="13"/>
      <c r="K826" s="29"/>
      <c r="L826" s="2"/>
      <c r="M826" s="17"/>
      <c r="N826" s="12"/>
      <c r="O826" s="12"/>
      <c r="P826" s="17"/>
      <c r="Q826" s="14"/>
      <c r="R826" s="20"/>
      <c r="S826" s="14"/>
      <c r="T826" s="4"/>
      <c r="U826" s="29"/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9"/>
      <c r="B827" s="90"/>
      <c r="C827" s="14"/>
      <c r="D827" s="63"/>
      <c r="E827" s="61"/>
      <c r="F827" s="14"/>
      <c r="G827" s="92"/>
      <c r="H827" s="92"/>
      <c r="I827" s="14"/>
      <c r="J827" s="13"/>
      <c r="K827" s="29"/>
      <c r="L827" s="2"/>
      <c r="M827" s="17"/>
      <c r="N827" s="12"/>
      <c r="O827" s="12"/>
      <c r="P827" s="17"/>
      <c r="Q827" s="14"/>
      <c r="R827" s="20"/>
      <c r="S827" s="14"/>
      <c r="T827" s="4"/>
      <c r="U827" s="29"/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9"/>
      <c r="B828" s="90"/>
      <c r="C828" s="14"/>
      <c r="D828" s="63"/>
      <c r="E828" s="61"/>
      <c r="F828" s="14"/>
      <c r="G828" s="92"/>
      <c r="H828" s="92"/>
      <c r="I828" s="14"/>
      <c r="J828" s="13"/>
      <c r="K828" s="29"/>
      <c r="L828" s="2"/>
      <c r="M828" s="17"/>
      <c r="N828" s="12"/>
      <c r="O828" s="12"/>
      <c r="P828" s="17"/>
      <c r="Q828" s="14"/>
      <c r="R828" s="20"/>
      <c r="S828" s="14"/>
      <c r="T828" s="4"/>
      <c r="U828" s="29"/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9"/>
      <c r="B829" s="90"/>
      <c r="C829" s="14"/>
      <c r="D829" s="63"/>
      <c r="E829" s="61"/>
      <c r="F829" s="14"/>
      <c r="G829" s="92"/>
      <c r="H829" s="92"/>
      <c r="I829" s="14"/>
      <c r="J829" s="13"/>
      <c r="K829" s="29"/>
      <c r="L829" s="2"/>
      <c r="M829" s="17"/>
      <c r="N829" s="12"/>
      <c r="O829" s="12"/>
      <c r="P829" s="17"/>
      <c r="Q829" s="14"/>
      <c r="R829" s="20"/>
      <c r="S829" s="14"/>
      <c r="T829" s="4"/>
      <c r="U829" s="29"/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9"/>
      <c r="B830" s="90"/>
      <c r="C830" s="14"/>
      <c r="D830" s="63"/>
      <c r="E830" s="61"/>
      <c r="F830" s="14"/>
      <c r="G830" s="92"/>
      <c r="H830" s="92"/>
      <c r="I830" s="14"/>
      <c r="J830" s="13"/>
      <c r="K830" s="29"/>
      <c r="L830" s="2"/>
      <c r="M830" s="17"/>
      <c r="N830" s="12"/>
      <c r="O830" s="12"/>
      <c r="P830" s="17"/>
      <c r="Q830" s="14"/>
      <c r="R830" s="20"/>
      <c r="S830" s="14"/>
      <c r="T830" s="4"/>
      <c r="U830" s="29"/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9"/>
      <c r="B831" s="90"/>
      <c r="C831" s="14"/>
      <c r="D831" s="63"/>
      <c r="E831" s="61"/>
      <c r="F831" s="14"/>
      <c r="G831" s="92"/>
      <c r="H831" s="92"/>
      <c r="I831" s="14"/>
      <c r="J831" s="13"/>
      <c r="K831" s="29"/>
      <c r="L831" s="2"/>
      <c r="M831" s="17"/>
      <c r="N831" s="12"/>
      <c r="O831" s="12"/>
      <c r="P831" s="17"/>
      <c r="Q831" s="14"/>
      <c r="R831" s="20"/>
      <c r="S831" s="14"/>
      <c r="T831" s="4"/>
      <c r="U831" s="29"/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9"/>
      <c r="B832" s="90"/>
      <c r="C832" s="14"/>
      <c r="D832" s="63"/>
      <c r="E832" s="61"/>
      <c r="F832" s="14"/>
      <c r="G832" s="92"/>
      <c r="H832" s="92"/>
      <c r="I832" s="14"/>
      <c r="J832" s="13"/>
      <c r="K832" s="29"/>
      <c r="L832" s="2"/>
      <c r="M832" s="17"/>
      <c r="N832" s="12"/>
      <c r="O832" s="12"/>
      <c r="P832" s="17"/>
      <c r="Q832" s="14"/>
      <c r="R832" s="20"/>
      <c r="S832" s="14"/>
      <c r="T832" s="4"/>
      <c r="U832" s="29"/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9"/>
      <c r="B833" s="90"/>
      <c r="C833" s="14"/>
      <c r="D833" s="63"/>
      <c r="E833" s="61"/>
      <c r="F833" s="14"/>
      <c r="G833" s="92"/>
      <c r="H833" s="92"/>
      <c r="I833" s="14"/>
      <c r="J833" s="13"/>
      <c r="K833" s="29"/>
      <c r="L833" s="2"/>
      <c r="M833" s="17"/>
      <c r="N833" s="12"/>
      <c r="O833" s="12"/>
      <c r="P833" s="17"/>
      <c r="Q833" s="14"/>
      <c r="R833" s="20"/>
      <c r="S833" s="14"/>
      <c r="T833" s="4"/>
      <c r="U833" s="29"/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9"/>
      <c r="B834" s="90"/>
      <c r="C834" s="14"/>
      <c r="D834" s="63"/>
      <c r="E834" s="61"/>
      <c r="F834" s="14"/>
      <c r="G834" s="92"/>
      <c r="H834" s="92"/>
      <c r="I834" s="14"/>
      <c r="J834" s="13"/>
      <c r="K834" s="29"/>
      <c r="L834" s="2"/>
      <c r="M834" s="17"/>
      <c r="N834" s="12"/>
      <c r="O834" s="12"/>
      <c r="P834" s="17"/>
      <c r="Q834" s="14"/>
      <c r="R834" s="20"/>
      <c r="S834" s="14"/>
      <c r="T834" s="4"/>
      <c r="U834" s="29"/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9"/>
      <c r="B835" s="90"/>
      <c r="C835" s="14"/>
      <c r="D835" s="63"/>
      <c r="E835" s="61"/>
      <c r="F835" s="14"/>
      <c r="G835" s="92"/>
      <c r="H835" s="92"/>
      <c r="I835" s="14"/>
      <c r="J835" s="13"/>
      <c r="K835" s="29"/>
      <c r="L835" s="2"/>
      <c r="M835" s="17"/>
      <c r="N835" s="12"/>
      <c r="O835" s="12"/>
      <c r="P835" s="17"/>
      <c r="Q835" s="14"/>
      <c r="R835" s="20"/>
      <c r="S835" s="14"/>
      <c r="T835" s="4"/>
      <c r="U835" s="29"/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9"/>
      <c r="B836" s="90"/>
      <c r="C836" s="14"/>
      <c r="D836" s="63"/>
      <c r="E836" s="61"/>
      <c r="F836" s="14"/>
      <c r="G836" s="92"/>
      <c r="H836" s="92"/>
      <c r="I836" s="14"/>
      <c r="J836" s="13"/>
      <c r="K836" s="29"/>
      <c r="L836" s="2"/>
      <c r="M836" s="17"/>
      <c r="N836" s="12"/>
      <c r="O836" s="12"/>
      <c r="P836" s="17"/>
      <c r="Q836" s="14"/>
      <c r="R836" s="20"/>
      <c r="S836" s="14"/>
      <c r="T836" s="4"/>
      <c r="U836" s="29"/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9"/>
      <c r="B837" s="90"/>
      <c r="C837" s="14"/>
      <c r="D837" s="63"/>
      <c r="E837" s="61"/>
      <c r="F837" s="14"/>
      <c r="G837" s="92"/>
      <c r="H837" s="92"/>
      <c r="I837" s="14"/>
      <c r="J837" s="13"/>
      <c r="K837" s="29"/>
      <c r="L837" s="2"/>
      <c r="M837" s="17"/>
      <c r="N837" s="12"/>
      <c r="O837" s="12"/>
      <c r="P837" s="17"/>
      <c r="Q837" s="14"/>
      <c r="R837" s="20"/>
      <c r="S837" s="14"/>
      <c r="T837" s="4"/>
      <c r="U837" s="29"/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9"/>
      <c r="B838" s="90"/>
      <c r="C838" s="14"/>
      <c r="D838" s="63"/>
      <c r="E838" s="61"/>
      <c r="F838" s="14"/>
      <c r="G838" s="92"/>
      <c r="H838" s="92"/>
      <c r="I838" s="14"/>
      <c r="J838" s="13"/>
      <c r="K838" s="29"/>
      <c r="L838" s="2"/>
      <c r="M838" s="17"/>
      <c r="N838" s="12"/>
      <c r="O838" s="12"/>
      <c r="P838" s="17"/>
      <c r="Q838" s="14"/>
      <c r="R838" s="20"/>
      <c r="S838" s="14"/>
      <c r="T838" s="4"/>
      <c r="U838" s="29"/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9"/>
      <c r="B839" s="90"/>
      <c r="C839" s="14"/>
      <c r="D839" s="63"/>
      <c r="E839" s="61"/>
      <c r="F839" s="14"/>
      <c r="G839" s="92"/>
      <c r="H839" s="92"/>
      <c r="I839" s="14"/>
      <c r="J839" s="13"/>
      <c r="K839" s="29"/>
      <c r="L839" s="2"/>
      <c r="M839" s="17"/>
      <c r="N839" s="12"/>
      <c r="O839" s="12"/>
      <c r="P839" s="17"/>
      <c r="Q839" s="14"/>
      <c r="R839" s="20"/>
      <c r="S839" s="14"/>
      <c r="T839" s="4"/>
      <c r="U839" s="29"/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9"/>
      <c r="B840" s="90"/>
      <c r="C840" s="14"/>
      <c r="D840" s="63"/>
      <c r="E840" s="61"/>
      <c r="F840" s="14"/>
      <c r="G840" s="92"/>
      <c r="H840" s="92"/>
      <c r="I840" s="14"/>
      <c r="J840" s="13"/>
      <c r="K840" s="29"/>
      <c r="L840" s="2"/>
      <c r="M840" s="17"/>
      <c r="N840" s="12"/>
      <c r="O840" s="12"/>
      <c r="P840" s="17"/>
      <c r="Q840" s="14"/>
      <c r="R840" s="20"/>
      <c r="S840" s="14"/>
      <c r="T840" s="4"/>
      <c r="U840" s="29"/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9"/>
      <c r="B841" s="90"/>
      <c r="C841" s="14"/>
      <c r="D841" s="63"/>
      <c r="E841" s="61"/>
      <c r="F841" s="14"/>
      <c r="G841" s="92"/>
      <c r="H841" s="92"/>
      <c r="I841" s="14"/>
      <c r="J841" s="13"/>
      <c r="K841" s="29"/>
      <c r="L841" s="2"/>
      <c r="M841" s="17"/>
      <c r="N841" s="12"/>
      <c r="O841" s="12"/>
      <c r="P841" s="17"/>
      <c r="Q841" s="14"/>
      <c r="R841" s="20"/>
      <c r="S841" s="14"/>
      <c r="T841" s="4"/>
      <c r="U841" s="29"/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9"/>
      <c r="B842" s="90"/>
      <c r="C842" s="14"/>
      <c r="D842" s="63"/>
      <c r="E842" s="61"/>
      <c r="F842" s="14"/>
      <c r="G842" s="92"/>
      <c r="H842" s="92"/>
      <c r="I842" s="14"/>
      <c r="J842" s="13"/>
      <c r="K842" s="29"/>
      <c r="L842" s="2"/>
      <c r="M842" s="17"/>
      <c r="N842" s="12"/>
      <c r="O842" s="12"/>
      <c r="P842" s="17"/>
      <c r="Q842" s="14"/>
      <c r="R842" s="20"/>
      <c r="S842" s="14"/>
      <c r="T842" s="4"/>
      <c r="U842" s="29"/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9"/>
      <c r="B843" s="90"/>
      <c r="C843" s="14"/>
      <c r="D843" s="63"/>
      <c r="E843" s="61"/>
      <c r="F843" s="14"/>
      <c r="G843" s="92"/>
      <c r="H843" s="92"/>
      <c r="I843" s="14"/>
      <c r="J843" s="13"/>
      <c r="K843" s="29"/>
      <c r="L843" s="2"/>
      <c r="M843" s="17"/>
      <c r="N843" s="12"/>
      <c r="O843" s="12"/>
      <c r="P843" s="17"/>
      <c r="Q843" s="14"/>
      <c r="R843" s="20"/>
      <c r="S843" s="14"/>
      <c r="T843" s="4"/>
      <c r="U843" s="29"/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9"/>
      <c r="B844" s="90"/>
      <c r="C844" s="14"/>
      <c r="D844" s="63"/>
      <c r="E844" s="61"/>
      <c r="F844" s="14"/>
      <c r="G844" s="92"/>
      <c r="H844" s="92"/>
      <c r="I844" s="14"/>
      <c r="J844" s="13"/>
      <c r="K844" s="29"/>
      <c r="L844" s="2"/>
      <c r="M844" s="17"/>
      <c r="N844" s="12"/>
      <c r="O844" s="12"/>
      <c r="P844" s="17"/>
      <c r="Q844" s="14"/>
      <c r="R844" s="20"/>
      <c r="S844" s="14"/>
      <c r="T844" s="4"/>
      <c r="U844" s="29"/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9"/>
      <c r="B845" s="90"/>
      <c r="C845" s="14"/>
      <c r="D845" s="63"/>
      <c r="E845" s="61"/>
      <c r="F845" s="14"/>
      <c r="G845" s="92"/>
      <c r="H845" s="92"/>
      <c r="I845" s="14"/>
      <c r="J845" s="13"/>
      <c r="K845" s="29"/>
      <c r="L845" s="2"/>
      <c r="M845" s="17"/>
      <c r="N845" s="12"/>
      <c r="O845" s="12"/>
      <c r="P845" s="17"/>
      <c r="Q845" s="14"/>
      <c r="R845" s="20"/>
      <c r="S845" s="14"/>
      <c r="T845" s="4"/>
      <c r="U845" s="29"/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9"/>
      <c r="B846" s="90"/>
      <c r="C846" s="14"/>
      <c r="D846" s="63"/>
      <c r="E846" s="61"/>
      <c r="F846" s="14"/>
      <c r="G846" s="92"/>
      <c r="H846" s="92"/>
      <c r="I846" s="14"/>
      <c r="J846" s="13"/>
      <c r="K846" s="29"/>
      <c r="L846" s="2"/>
      <c r="M846" s="17"/>
      <c r="N846" s="12"/>
      <c r="O846" s="12"/>
      <c r="P846" s="17"/>
      <c r="Q846" s="14"/>
      <c r="R846" s="20"/>
      <c r="S846" s="14"/>
      <c r="T846" s="4"/>
      <c r="U846" s="29"/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9"/>
      <c r="B847" s="90"/>
      <c r="C847" s="14"/>
      <c r="D847" s="63"/>
      <c r="E847" s="61"/>
      <c r="F847" s="14"/>
      <c r="G847" s="92"/>
      <c r="H847" s="92"/>
      <c r="I847" s="14"/>
      <c r="J847" s="13"/>
      <c r="K847" s="29"/>
      <c r="L847" s="2"/>
      <c r="M847" s="17"/>
      <c r="N847" s="12"/>
      <c r="O847" s="12"/>
      <c r="P847" s="17"/>
      <c r="Q847" s="14"/>
      <c r="R847" s="20"/>
      <c r="S847" s="14"/>
      <c r="T847" s="4"/>
      <c r="U847" s="29"/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9"/>
      <c r="B848" s="90"/>
      <c r="C848" s="14"/>
      <c r="D848" s="63"/>
      <c r="E848" s="61"/>
      <c r="F848" s="14"/>
      <c r="G848" s="92"/>
      <c r="H848" s="92"/>
      <c r="I848" s="14"/>
      <c r="J848" s="13"/>
      <c r="K848" s="29"/>
      <c r="L848" s="2"/>
      <c r="M848" s="17"/>
      <c r="N848" s="12"/>
      <c r="O848" s="12"/>
      <c r="P848" s="17"/>
      <c r="Q848" s="14"/>
      <c r="R848" s="20"/>
      <c r="S848" s="14"/>
      <c r="T848" s="4"/>
      <c r="U848" s="29"/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9"/>
      <c r="B849" s="90"/>
      <c r="C849" s="14"/>
      <c r="D849" s="63"/>
      <c r="E849" s="61"/>
      <c r="F849" s="14"/>
      <c r="G849" s="92"/>
      <c r="H849" s="92"/>
      <c r="I849" s="14"/>
      <c r="J849" s="13"/>
      <c r="K849" s="29"/>
      <c r="L849" s="2"/>
      <c r="M849" s="17"/>
      <c r="N849" s="12"/>
      <c r="O849" s="12"/>
      <c r="P849" s="17"/>
      <c r="Q849" s="14"/>
      <c r="R849" s="20"/>
      <c r="S849" s="14"/>
      <c r="T849" s="4"/>
      <c r="U849" s="29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9"/>
      <c r="B850" s="90"/>
      <c r="C850" s="14"/>
      <c r="D850" s="63"/>
      <c r="E850" s="61"/>
      <c r="F850" s="14"/>
      <c r="G850" s="92"/>
      <c r="H850" s="92"/>
      <c r="I850" s="14"/>
      <c r="J850" s="13"/>
      <c r="K850" s="29"/>
      <c r="L850" s="2"/>
      <c r="M850" s="17"/>
      <c r="N850" s="12"/>
      <c r="O850" s="12"/>
      <c r="P850" s="17"/>
      <c r="Q850" s="14"/>
      <c r="R850" s="20"/>
      <c r="S850" s="14"/>
      <c r="T850" s="4"/>
      <c r="U850" s="29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9"/>
      <c r="B851" s="90"/>
      <c r="C851" s="14"/>
      <c r="D851" s="63"/>
      <c r="E851" s="61"/>
      <c r="F851" s="14"/>
      <c r="G851" s="92"/>
      <c r="H851" s="92"/>
      <c r="I851" s="14"/>
      <c r="J851" s="13"/>
      <c r="K851" s="29"/>
      <c r="L851" s="2"/>
      <c r="M851" s="17"/>
      <c r="N851" s="12"/>
      <c r="O851" s="12"/>
      <c r="P851" s="17"/>
      <c r="Q851" s="14"/>
      <c r="R851" s="20"/>
      <c r="S851" s="14"/>
      <c r="T851" s="4"/>
      <c r="U851" s="29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9"/>
      <c r="B852" s="90"/>
      <c r="C852" s="14"/>
      <c r="D852" s="63"/>
      <c r="E852" s="61"/>
      <c r="F852" s="14"/>
      <c r="G852" s="92"/>
      <c r="H852" s="92"/>
      <c r="I852" s="14"/>
      <c r="J852" s="13"/>
      <c r="K852" s="29"/>
      <c r="L852" s="2"/>
      <c r="M852" s="17"/>
      <c r="N852" s="12"/>
      <c r="O852" s="12"/>
      <c r="P852" s="17"/>
      <c r="Q852" s="14"/>
      <c r="R852" s="20"/>
      <c r="S852" s="14"/>
      <c r="T852" s="4"/>
      <c r="U852" s="29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9"/>
      <c r="B853" s="90"/>
      <c r="C853" s="14"/>
      <c r="D853" s="63"/>
      <c r="E853" s="61"/>
      <c r="F853" s="14"/>
      <c r="G853" s="92"/>
      <c r="H853" s="92"/>
      <c r="I853" s="14"/>
      <c r="J853" s="13"/>
      <c r="K853" s="29"/>
      <c r="L853" s="2"/>
      <c r="M853" s="17"/>
      <c r="N853" s="12"/>
      <c r="O853" s="12"/>
      <c r="P853" s="17"/>
      <c r="Q853" s="14"/>
      <c r="R853" s="20"/>
      <c r="S853" s="14"/>
      <c r="T853" s="4"/>
      <c r="U853" s="29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9"/>
      <c r="B854" s="90"/>
      <c r="C854" s="14"/>
      <c r="D854" s="63"/>
      <c r="E854" s="61"/>
      <c r="F854" s="14"/>
      <c r="G854" s="92"/>
      <c r="H854" s="92"/>
      <c r="I854" s="14"/>
      <c r="J854" s="13"/>
      <c r="K854" s="29"/>
      <c r="L854" s="2"/>
      <c r="M854" s="17"/>
      <c r="N854" s="12"/>
      <c r="O854" s="12"/>
      <c r="P854" s="17"/>
      <c r="Q854" s="14"/>
      <c r="R854" s="20"/>
      <c r="S854" s="14"/>
      <c r="T854" s="4"/>
      <c r="U854" s="29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9"/>
      <c r="B855" s="90"/>
      <c r="C855" s="14"/>
      <c r="D855" s="63"/>
      <c r="E855" s="61"/>
      <c r="F855" s="14"/>
      <c r="G855" s="92"/>
      <c r="H855" s="92"/>
      <c r="I855" s="14"/>
      <c r="J855" s="13"/>
      <c r="K855" s="29"/>
      <c r="L855" s="2"/>
      <c r="M855" s="17"/>
      <c r="N855" s="12"/>
      <c r="O855" s="12"/>
      <c r="P855" s="17"/>
      <c r="Q855" s="14"/>
      <c r="R855" s="20"/>
      <c r="S855" s="14"/>
      <c r="T855" s="4"/>
      <c r="U855" s="29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9"/>
      <c r="B856" s="90"/>
      <c r="C856" s="14"/>
      <c r="D856" s="63"/>
      <c r="E856" s="61"/>
      <c r="F856" s="14"/>
      <c r="G856" s="92"/>
      <c r="H856" s="92"/>
      <c r="I856" s="14"/>
      <c r="J856" s="13"/>
      <c r="K856" s="29"/>
      <c r="L856" s="2"/>
      <c r="M856" s="17"/>
      <c r="N856" s="12"/>
      <c r="O856" s="12"/>
      <c r="P856" s="17"/>
      <c r="Q856" s="14"/>
      <c r="R856" s="20"/>
      <c r="S856" s="14"/>
      <c r="T856" s="4"/>
      <c r="U856" s="29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9"/>
      <c r="B857" s="90"/>
      <c r="C857" s="14"/>
      <c r="D857" s="63"/>
      <c r="E857" s="61"/>
      <c r="F857" s="14"/>
      <c r="G857" s="92"/>
      <c r="H857" s="92"/>
      <c r="I857" s="14"/>
      <c r="J857" s="13"/>
      <c r="K857" s="29"/>
      <c r="L857" s="2"/>
      <c r="M857" s="17"/>
      <c r="N857" s="12"/>
      <c r="O857" s="12"/>
      <c r="P857" s="17"/>
      <c r="Q857" s="14"/>
      <c r="R857" s="20"/>
      <c r="S857" s="14"/>
      <c r="T857" s="4"/>
      <c r="U857" s="29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9"/>
      <c r="B858" s="90"/>
      <c r="C858" s="14"/>
      <c r="D858" s="63"/>
      <c r="E858" s="61"/>
      <c r="F858" s="14"/>
      <c r="G858" s="92"/>
      <c r="H858" s="92"/>
      <c r="I858" s="14"/>
      <c r="J858" s="13"/>
      <c r="K858" s="29"/>
      <c r="L858" s="2"/>
      <c r="M858" s="17"/>
      <c r="N858" s="12"/>
      <c r="O858" s="12"/>
      <c r="P858" s="17"/>
      <c r="Q858" s="14"/>
      <c r="R858" s="20"/>
      <c r="S858" s="14"/>
      <c r="T858" s="4"/>
      <c r="U858" s="29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9"/>
      <c r="B859" s="90"/>
      <c r="C859" s="14"/>
      <c r="D859" s="63"/>
      <c r="E859" s="61"/>
      <c r="F859" s="14"/>
      <c r="G859" s="92"/>
      <c r="H859" s="92"/>
      <c r="I859" s="14"/>
      <c r="J859" s="13"/>
      <c r="K859" s="29"/>
      <c r="L859" s="2"/>
      <c r="M859" s="17"/>
      <c r="N859" s="12"/>
      <c r="O859" s="12"/>
      <c r="P859" s="17"/>
      <c r="Q859" s="14"/>
      <c r="R859" s="20"/>
      <c r="S859" s="14"/>
      <c r="T859" s="4"/>
      <c r="U859" s="29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9"/>
      <c r="B860" s="90"/>
      <c r="C860" s="14"/>
      <c r="D860" s="63"/>
      <c r="E860" s="61"/>
      <c r="F860" s="14"/>
      <c r="G860" s="92"/>
      <c r="H860" s="92"/>
      <c r="I860" s="14"/>
      <c r="J860" s="13"/>
      <c r="K860" s="29"/>
      <c r="L860" s="2"/>
      <c r="M860" s="17"/>
      <c r="N860" s="12"/>
      <c r="O860" s="12"/>
      <c r="P860" s="17"/>
      <c r="Q860" s="14"/>
      <c r="R860" s="20"/>
      <c r="S860" s="14"/>
      <c r="T860" s="4"/>
      <c r="U860" s="29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9"/>
      <c r="B861" s="90"/>
      <c r="C861" s="14"/>
      <c r="D861" s="63"/>
      <c r="E861" s="61"/>
      <c r="F861" s="14"/>
      <c r="G861" s="92"/>
      <c r="H861" s="92"/>
      <c r="I861" s="14"/>
      <c r="J861" s="13"/>
      <c r="K861" s="29"/>
      <c r="L861" s="2"/>
      <c r="M861" s="17"/>
      <c r="N861" s="12"/>
      <c r="O861" s="12"/>
      <c r="P861" s="17"/>
      <c r="Q861" s="14"/>
      <c r="R861" s="20"/>
      <c r="S861" s="14"/>
      <c r="T861" s="4"/>
      <c r="U861" s="29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9"/>
      <c r="B862" s="90"/>
      <c r="C862" s="14"/>
      <c r="D862" s="63"/>
      <c r="E862" s="61"/>
      <c r="F862" s="14"/>
      <c r="G862" s="92"/>
      <c r="H862" s="92"/>
      <c r="I862" s="14"/>
      <c r="J862" s="13"/>
      <c r="K862" s="29"/>
      <c r="L862" s="2"/>
      <c r="M862" s="17"/>
      <c r="N862" s="12"/>
      <c r="O862" s="12"/>
      <c r="P862" s="17"/>
      <c r="Q862" s="14"/>
      <c r="R862" s="20"/>
      <c r="S862" s="14"/>
      <c r="T862" s="4"/>
      <c r="U862" s="29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9"/>
      <c r="B863" s="90"/>
      <c r="C863" s="14"/>
      <c r="D863" s="63"/>
      <c r="E863" s="61"/>
      <c r="F863" s="14"/>
      <c r="G863" s="92"/>
      <c r="H863" s="92"/>
      <c r="I863" s="14"/>
      <c r="J863" s="13"/>
      <c r="K863" s="29"/>
      <c r="L863" s="2"/>
      <c r="M863" s="17"/>
      <c r="N863" s="12"/>
      <c r="O863" s="12"/>
      <c r="P863" s="17"/>
      <c r="Q863" s="14"/>
      <c r="R863" s="20"/>
      <c r="S863" s="14"/>
      <c r="T863" s="4"/>
      <c r="U863" s="29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9"/>
      <c r="B864" s="90"/>
      <c r="C864" s="14"/>
      <c r="D864" s="63"/>
      <c r="E864" s="61"/>
      <c r="F864" s="14"/>
      <c r="G864" s="92"/>
      <c r="H864" s="92"/>
      <c r="I864" s="14"/>
      <c r="J864" s="13"/>
      <c r="K864" s="29"/>
      <c r="L864" s="2"/>
      <c r="M864" s="17"/>
      <c r="N864" s="12"/>
      <c r="O864" s="12"/>
      <c r="P864" s="17"/>
      <c r="Q864" s="14"/>
      <c r="R864" s="20"/>
      <c r="S864" s="14"/>
      <c r="T864" s="4"/>
      <c r="U864" s="29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9"/>
      <c r="B865" s="90"/>
      <c r="C865" s="14"/>
      <c r="D865" s="63"/>
      <c r="E865" s="61"/>
      <c r="F865" s="14"/>
      <c r="G865" s="92"/>
      <c r="H865" s="92"/>
      <c r="I865" s="14"/>
      <c r="J865" s="13"/>
      <c r="K865" s="29"/>
      <c r="L865" s="2"/>
      <c r="M865" s="17"/>
      <c r="N865" s="12"/>
      <c r="O865" s="12"/>
      <c r="P865" s="17"/>
      <c r="Q865" s="14"/>
      <c r="R865" s="20"/>
      <c r="S865" s="14"/>
      <c r="T865" s="4"/>
      <c r="U865" s="29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9"/>
      <c r="B866" s="90"/>
      <c r="C866" s="14"/>
      <c r="D866" s="63"/>
      <c r="E866" s="61"/>
      <c r="F866" s="14"/>
      <c r="G866" s="92"/>
      <c r="H866" s="92"/>
      <c r="I866" s="14"/>
      <c r="J866" s="13"/>
      <c r="K866" s="29"/>
      <c r="L866" s="2"/>
      <c r="M866" s="17"/>
      <c r="N866" s="12"/>
      <c r="O866" s="12"/>
      <c r="P866" s="17"/>
      <c r="Q866" s="14"/>
      <c r="R866" s="20"/>
      <c r="S866" s="14"/>
      <c r="T866" s="4"/>
      <c r="U866" s="29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9"/>
      <c r="B867" s="90"/>
      <c r="C867" s="14"/>
      <c r="D867" s="63"/>
      <c r="E867" s="61"/>
      <c r="F867" s="14"/>
      <c r="G867" s="92"/>
      <c r="H867" s="92"/>
      <c r="I867" s="14"/>
      <c r="J867" s="13"/>
      <c r="K867" s="29"/>
      <c r="L867" s="2"/>
      <c r="M867" s="17"/>
      <c r="N867" s="12"/>
      <c r="O867" s="12"/>
      <c r="P867" s="17"/>
      <c r="Q867" s="14"/>
      <c r="R867" s="20"/>
      <c r="S867" s="14"/>
      <c r="T867" s="4"/>
      <c r="U867" s="29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9"/>
      <c r="B868" s="90"/>
      <c r="C868" s="14"/>
      <c r="D868" s="63"/>
      <c r="E868" s="61"/>
      <c r="F868" s="14"/>
      <c r="G868" s="92"/>
      <c r="H868" s="92"/>
      <c r="I868" s="14"/>
      <c r="J868" s="13"/>
      <c r="K868" s="29"/>
      <c r="L868" s="2"/>
      <c r="M868" s="17"/>
      <c r="N868" s="12"/>
      <c r="O868" s="12"/>
      <c r="P868" s="17"/>
      <c r="Q868" s="14"/>
      <c r="R868" s="20"/>
      <c r="S868" s="14"/>
      <c r="T868" s="4"/>
      <c r="U868" s="29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9"/>
      <c r="B869" s="90"/>
      <c r="C869" s="14"/>
      <c r="D869" s="63"/>
      <c r="E869" s="61"/>
      <c r="F869" s="14"/>
      <c r="G869" s="92"/>
      <c r="H869" s="92"/>
      <c r="I869" s="14"/>
      <c r="J869" s="13"/>
      <c r="K869" s="29"/>
      <c r="L869" s="2"/>
      <c r="M869" s="17"/>
      <c r="N869" s="12"/>
      <c r="O869" s="12"/>
      <c r="P869" s="17"/>
      <c r="Q869" s="14"/>
      <c r="R869" s="20"/>
      <c r="S869" s="14"/>
      <c r="T869" s="4"/>
      <c r="U869" s="29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9"/>
      <c r="B870" s="90"/>
      <c r="C870" s="14"/>
      <c r="D870" s="63"/>
      <c r="E870" s="61"/>
      <c r="F870" s="14"/>
      <c r="G870" s="92"/>
      <c r="H870" s="92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9"/>
      <c r="B871" s="90"/>
      <c r="C871" s="14"/>
      <c r="D871" s="63"/>
      <c r="E871" s="61"/>
      <c r="F871" s="14"/>
      <c r="G871" s="92"/>
      <c r="H871" s="92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9"/>
      <c r="B872" s="90"/>
      <c r="C872" s="14"/>
      <c r="D872" s="63"/>
      <c r="E872" s="61"/>
      <c r="F872" s="14"/>
      <c r="G872" s="92"/>
      <c r="H872" s="92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9"/>
      <c r="B873" s="90"/>
      <c r="C873" s="14"/>
      <c r="D873" s="63"/>
      <c r="E873" s="61"/>
      <c r="F873" s="14"/>
      <c r="G873" s="92"/>
      <c r="H873" s="92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9"/>
      <c r="B874" s="90"/>
      <c r="C874" s="14"/>
      <c r="D874" s="63"/>
      <c r="E874" s="61"/>
      <c r="F874" s="14"/>
      <c r="G874" s="92"/>
      <c r="H874" s="92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9"/>
      <c r="B875" s="90"/>
      <c r="C875" s="14"/>
      <c r="D875" s="63"/>
      <c r="E875" s="61"/>
      <c r="F875" s="14"/>
      <c r="G875" s="92"/>
      <c r="H875" s="92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9"/>
      <c r="B876" s="90"/>
      <c r="C876" s="14"/>
      <c r="D876" s="63"/>
      <c r="E876" s="61"/>
      <c r="F876" s="14"/>
      <c r="G876" s="92"/>
      <c r="H876" s="92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9"/>
      <c r="B877" s="90"/>
      <c r="C877" s="14"/>
      <c r="D877" s="63"/>
      <c r="E877" s="61"/>
      <c r="F877" s="14"/>
      <c r="G877" s="92"/>
      <c r="H877" s="92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9"/>
      <c r="B878" s="90"/>
      <c r="C878" s="14"/>
      <c r="D878" s="63"/>
      <c r="E878" s="61"/>
      <c r="F878" s="14"/>
      <c r="G878" s="92"/>
      <c r="H878" s="92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9"/>
      <c r="B879" s="90"/>
      <c r="C879" s="14"/>
      <c r="D879" s="63"/>
      <c r="E879" s="61"/>
      <c r="F879" s="14"/>
      <c r="G879" s="92"/>
      <c r="H879" s="92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9"/>
      <c r="B880" s="90"/>
      <c r="C880" s="14"/>
      <c r="D880" s="63"/>
      <c r="E880" s="61"/>
      <c r="F880" s="14"/>
      <c r="G880" s="92"/>
      <c r="H880" s="92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9"/>
      <c r="B881" s="90"/>
      <c r="C881" s="14"/>
      <c r="D881" s="63"/>
      <c r="E881" s="61"/>
      <c r="F881" s="14"/>
      <c r="G881" s="92"/>
      <c r="H881" s="92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9"/>
      <c r="B882" s="90"/>
      <c r="C882" s="14"/>
      <c r="D882" s="63"/>
      <c r="E882" s="61"/>
      <c r="F882" s="14"/>
      <c r="G882" s="92"/>
      <c r="H882" s="92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9"/>
      <c r="B883" s="90"/>
      <c r="C883" s="14"/>
      <c r="D883" s="63"/>
      <c r="E883" s="61"/>
      <c r="F883" s="14"/>
      <c r="G883" s="92"/>
      <c r="H883" s="92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9"/>
      <c r="B884" s="90"/>
      <c r="C884" s="14"/>
      <c r="D884" s="63"/>
      <c r="E884" s="61"/>
      <c r="F884" s="14"/>
      <c r="G884" s="92"/>
      <c r="H884" s="92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9"/>
      <c r="B885" s="90"/>
      <c r="C885" s="14"/>
      <c r="D885" s="63"/>
      <c r="E885" s="61"/>
      <c r="F885" s="14"/>
      <c r="G885" s="92"/>
      <c r="H885" s="92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9"/>
      <c r="B886" s="90"/>
      <c r="C886" s="14"/>
      <c r="D886" s="63"/>
      <c r="E886" s="61"/>
      <c r="F886" s="14"/>
      <c r="G886" s="92"/>
      <c r="H886" s="92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9"/>
      <c r="B887" s="90"/>
      <c r="C887" s="14"/>
      <c r="D887" s="63"/>
      <c r="E887" s="61"/>
      <c r="F887" s="14"/>
      <c r="G887" s="92"/>
      <c r="H887" s="92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9"/>
      <c r="B888" s="90"/>
      <c r="C888" s="14"/>
      <c r="D888" s="63"/>
      <c r="E888" s="61"/>
      <c r="F888" s="14"/>
      <c r="G888" s="92"/>
      <c r="H888" s="92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9"/>
      <c r="B889" s="90"/>
      <c r="C889" s="14"/>
      <c r="D889" s="63"/>
      <c r="E889" s="61"/>
      <c r="F889" s="14"/>
      <c r="G889" s="92"/>
      <c r="H889" s="92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9"/>
      <c r="B890" s="90"/>
      <c r="C890" s="14"/>
      <c r="D890" s="63"/>
      <c r="E890" s="61"/>
      <c r="F890" s="14"/>
      <c r="G890" s="92"/>
      <c r="H890" s="92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9"/>
      <c r="B891" s="90"/>
      <c r="C891" s="14"/>
      <c r="D891" s="63"/>
      <c r="E891" s="61"/>
      <c r="F891" s="14"/>
      <c r="G891" s="92"/>
      <c r="H891" s="92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9"/>
      <c r="B892" s="90"/>
      <c r="C892" s="14"/>
      <c r="D892" s="63"/>
      <c r="E892" s="61"/>
      <c r="F892" s="14"/>
      <c r="G892" s="92"/>
      <c r="H892" s="92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9"/>
      <c r="B893" s="90"/>
      <c r="C893" s="14"/>
      <c r="D893" s="63"/>
      <c r="E893" s="61"/>
      <c r="F893" s="14"/>
      <c r="G893" s="92"/>
      <c r="H893" s="92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9"/>
      <c r="B894" s="90"/>
      <c r="C894" s="14"/>
      <c r="D894" s="63"/>
      <c r="E894" s="61"/>
      <c r="F894" s="14"/>
      <c r="G894" s="92"/>
      <c r="H894" s="92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9"/>
      <c r="B895" s="90"/>
      <c r="C895" s="14"/>
      <c r="D895" s="63"/>
      <c r="E895" s="61"/>
      <c r="F895" s="14"/>
      <c r="G895" s="92"/>
      <c r="H895" s="92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9"/>
      <c r="B896" s="90"/>
      <c r="C896" s="14"/>
      <c r="D896" s="63"/>
      <c r="E896" s="61"/>
      <c r="F896" s="14"/>
      <c r="G896" s="92"/>
      <c r="H896" s="92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9"/>
      <c r="B897" s="90"/>
      <c r="C897" s="14"/>
      <c r="D897" s="63"/>
      <c r="E897" s="61"/>
      <c r="F897" s="14"/>
      <c r="G897" s="92"/>
      <c r="H897" s="92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9"/>
      <c r="B898" s="90"/>
      <c r="C898" s="14"/>
      <c r="D898" s="63"/>
      <c r="E898" s="61"/>
      <c r="F898" s="14"/>
      <c r="G898" s="92"/>
      <c r="H898" s="92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9"/>
      <c r="B899" s="90"/>
      <c r="C899" s="14"/>
      <c r="D899" s="63"/>
      <c r="E899" s="61"/>
      <c r="F899" s="14"/>
      <c r="G899" s="92"/>
      <c r="H899" s="92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9"/>
      <c r="B900" s="90"/>
      <c r="C900" s="14"/>
      <c r="D900" s="63"/>
      <c r="E900" s="61"/>
      <c r="F900" s="14"/>
      <c r="G900" s="92"/>
      <c r="H900" s="92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9"/>
      <c r="B901" s="90"/>
      <c r="C901" s="14"/>
      <c r="D901" s="63"/>
      <c r="E901" s="61"/>
      <c r="F901" s="14"/>
      <c r="G901" s="92"/>
      <c r="H901" s="92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9"/>
      <c r="B902" s="90"/>
      <c r="C902" s="14"/>
      <c r="D902" s="63"/>
      <c r="E902" s="61"/>
      <c r="F902" s="14"/>
      <c r="G902" s="92"/>
      <c r="H902" s="92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9"/>
      <c r="B903" s="90"/>
      <c r="C903" s="14"/>
      <c r="D903" s="63"/>
      <c r="E903" s="61"/>
      <c r="F903" s="14"/>
      <c r="G903" s="92"/>
      <c r="H903" s="92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9"/>
      <c r="B904" s="90"/>
      <c r="C904" s="14"/>
      <c r="D904" s="63"/>
      <c r="E904" s="61"/>
      <c r="F904" s="14"/>
      <c r="G904" s="92"/>
      <c r="H904" s="92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9"/>
      <c r="B905" s="90"/>
      <c r="C905" s="14"/>
      <c r="D905" s="63"/>
      <c r="E905" s="61"/>
      <c r="F905" s="14"/>
      <c r="G905" s="92"/>
      <c r="H905" s="92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9"/>
      <c r="B906" s="90"/>
      <c r="C906" s="14"/>
      <c r="D906" s="63"/>
      <c r="E906" s="61"/>
      <c r="F906" s="14"/>
      <c r="G906" s="92"/>
      <c r="H906" s="92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9"/>
      <c r="B907" s="90"/>
      <c r="C907" s="14"/>
      <c r="D907" s="63"/>
      <c r="E907" s="61"/>
      <c r="F907" s="14"/>
      <c r="G907" s="92"/>
      <c r="H907" s="92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9"/>
      <c r="B908" s="90"/>
      <c r="C908" s="14"/>
      <c r="D908" s="63"/>
      <c r="E908" s="61"/>
      <c r="F908" s="14"/>
      <c r="G908" s="92"/>
      <c r="H908" s="92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9"/>
      <c r="B909" s="90"/>
      <c r="C909" s="14"/>
      <c r="D909" s="63"/>
      <c r="E909" s="61"/>
      <c r="F909" s="14"/>
      <c r="G909" s="92"/>
      <c r="H909" s="92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9"/>
      <c r="B910" s="90"/>
      <c r="C910" s="14"/>
      <c r="D910" s="63"/>
      <c r="E910" s="61"/>
      <c r="F910" s="14"/>
      <c r="G910" s="92"/>
      <c r="H910" s="92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9"/>
      <c r="B911" s="90"/>
      <c r="C911" s="14"/>
      <c r="D911" s="63"/>
      <c r="E911" s="61"/>
      <c r="F911" s="14"/>
      <c r="G911" s="92"/>
      <c r="H911" s="92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9"/>
      <c r="B912" s="90"/>
      <c r="C912" s="14"/>
      <c r="D912" s="63"/>
      <c r="E912" s="61"/>
      <c r="F912" s="14"/>
      <c r="G912" s="92"/>
      <c r="H912" s="92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9"/>
      <c r="B913" s="90"/>
      <c r="C913" s="14"/>
      <c r="D913" s="63"/>
      <c r="E913" s="61"/>
      <c r="F913" s="14"/>
      <c r="G913" s="92"/>
      <c r="H913" s="92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9"/>
      <c r="B914" s="90"/>
      <c r="C914" s="14"/>
      <c r="D914" s="63"/>
      <c r="E914" s="61"/>
      <c r="F914" s="14"/>
      <c r="G914" s="92"/>
      <c r="H914" s="92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9"/>
      <c r="B915" s="90"/>
      <c r="C915" s="14"/>
      <c r="D915" s="63"/>
      <c r="E915" s="61"/>
      <c r="F915" s="14"/>
      <c r="G915" s="92"/>
      <c r="H915" s="92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9"/>
      <c r="B916" s="90"/>
      <c r="C916" s="14"/>
      <c r="D916" s="63"/>
      <c r="E916" s="61"/>
      <c r="F916" s="14"/>
      <c r="G916" s="92"/>
      <c r="H916" s="92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9"/>
      <c r="B917" s="90"/>
      <c r="C917" s="14"/>
      <c r="D917" s="63"/>
      <c r="E917" s="61"/>
      <c r="F917" s="14"/>
      <c r="G917" s="92"/>
      <c r="H917" s="92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9"/>
      <c r="B918" s="90"/>
      <c r="C918" s="14"/>
      <c r="D918" s="63"/>
      <c r="E918" s="61"/>
      <c r="F918" s="14"/>
      <c r="G918" s="92"/>
      <c r="H918" s="92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9"/>
      <c r="B919" s="90"/>
      <c r="C919" s="14"/>
      <c r="D919" s="63"/>
      <c r="E919" s="61"/>
      <c r="F919" s="14"/>
      <c r="G919" s="92"/>
      <c r="H919" s="92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9"/>
      <c r="B920" s="90"/>
      <c r="C920" s="14"/>
      <c r="D920" s="63"/>
      <c r="E920" s="61"/>
      <c r="F920" s="14"/>
      <c r="G920" s="92"/>
      <c r="H920" s="92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9"/>
      <c r="B921" s="90"/>
      <c r="C921" s="14"/>
      <c r="D921" s="63"/>
      <c r="E921" s="61"/>
      <c r="F921" s="14"/>
      <c r="G921" s="92"/>
      <c r="H921" s="92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9"/>
      <c r="B922" s="90"/>
      <c r="C922" s="14"/>
      <c r="D922" s="63"/>
      <c r="E922" s="61"/>
      <c r="F922" s="14"/>
      <c r="G922" s="92"/>
      <c r="H922" s="92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9"/>
      <c r="B923" s="90"/>
      <c r="C923" s="14"/>
      <c r="D923" s="63"/>
      <c r="E923" s="61"/>
      <c r="F923" s="14"/>
      <c r="G923" s="92"/>
      <c r="H923" s="92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9"/>
      <c r="B924" s="90"/>
      <c r="C924" s="14"/>
      <c r="D924" s="63"/>
      <c r="E924" s="61"/>
      <c r="F924" s="14"/>
      <c r="G924" s="92"/>
      <c r="H924" s="92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9"/>
      <c r="B925" s="90"/>
      <c r="C925" s="14"/>
      <c r="D925" s="63"/>
      <c r="E925" s="61"/>
      <c r="F925" s="14"/>
      <c r="G925" s="92"/>
      <c r="H925" s="92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9"/>
      <c r="B926" s="90"/>
      <c r="C926" s="14"/>
      <c r="D926" s="63"/>
      <c r="E926" s="61"/>
      <c r="F926" s="14"/>
      <c r="G926" s="92"/>
      <c r="H926" s="92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9"/>
      <c r="B927" s="90"/>
      <c r="C927" s="14"/>
      <c r="D927" s="63"/>
      <c r="E927" s="61"/>
      <c r="F927" s="14"/>
      <c r="G927" s="92"/>
      <c r="H927" s="92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9"/>
      <c r="B928" s="90"/>
      <c r="C928" s="14"/>
      <c r="D928" s="63"/>
      <c r="E928" s="61"/>
      <c r="F928" s="14"/>
      <c r="G928" s="92"/>
      <c r="H928" s="92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9"/>
      <c r="B929" s="90"/>
      <c r="C929" s="14"/>
      <c r="D929" s="63"/>
      <c r="E929" s="61"/>
      <c r="F929" s="14"/>
      <c r="G929" s="92"/>
      <c r="H929" s="92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9"/>
      <c r="B930" s="90"/>
      <c r="C930" s="14"/>
      <c r="D930" s="63"/>
      <c r="E930" s="61"/>
      <c r="F930" s="14"/>
      <c r="G930" s="92"/>
      <c r="H930" s="92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9"/>
      <c r="B931" s="90"/>
      <c r="C931" s="14"/>
      <c r="D931" s="63"/>
      <c r="E931" s="61"/>
      <c r="F931" s="14"/>
      <c r="G931" s="92"/>
      <c r="H931" s="92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9"/>
      <c r="B932" s="90"/>
      <c r="C932" s="14"/>
      <c r="D932" s="63"/>
      <c r="E932" s="61"/>
      <c r="F932" s="14"/>
      <c r="G932" s="92"/>
      <c r="H932" s="92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9"/>
      <c r="B933" s="90"/>
      <c r="C933" s="14"/>
      <c r="D933" s="63"/>
      <c r="E933" s="61"/>
      <c r="F933" s="14"/>
      <c r="G933" s="92"/>
      <c r="H933" s="92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9"/>
      <c r="B934" s="90"/>
      <c r="C934" s="14"/>
      <c r="D934" s="63"/>
      <c r="E934" s="61"/>
      <c r="F934" s="14"/>
      <c r="G934" s="92"/>
      <c r="H934" s="92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9"/>
      <c r="B935" s="90"/>
      <c r="C935" s="14"/>
      <c r="D935" s="63"/>
      <c r="E935" s="61"/>
      <c r="F935" s="14"/>
      <c r="G935" s="92"/>
      <c r="H935" s="92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9"/>
      <c r="B936" s="90"/>
      <c r="C936" s="14"/>
      <c r="D936" s="63"/>
      <c r="E936" s="61"/>
      <c r="F936" s="14"/>
      <c r="G936" s="92"/>
      <c r="H936" s="92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9"/>
      <c r="B937" s="90"/>
      <c r="C937" s="14"/>
      <c r="D937" s="63"/>
      <c r="E937" s="61"/>
      <c r="F937" s="14"/>
      <c r="G937" s="92"/>
      <c r="H937" s="92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9"/>
      <c r="B938" s="90"/>
      <c r="C938" s="14"/>
      <c r="D938" s="63"/>
      <c r="E938" s="61"/>
      <c r="F938" s="14"/>
      <c r="G938" s="92"/>
      <c r="H938" s="92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9"/>
      <c r="B939" s="90"/>
      <c r="C939" s="14"/>
      <c r="D939" s="63"/>
      <c r="E939" s="61"/>
      <c r="F939" s="14"/>
      <c r="G939" s="92"/>
      <c r="H939" s="92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9"/>
      <c r="B940" s="90"/>
      <c r="C940" s="14"/>
      <c r="D940" s="63"/>
      <c r="E940" s="61"/>
      <c r="F940" s="14"/>
      <c r="G940" s="92"/>
      <c r="H940" s="92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9"/>
      <c r="B941" s="90"/>
      <c r="C941" s="14"/>
      <c r="D941" s="63"/>
      <c r="E941" s="61"/>
      <c r="F941" s="14"/>
      <c r="G941" s="92"/>
      <c r="H941" s="92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9"/>
      <c r="B942" s="90"/>
      <c r="C942" s="14"/>
      <c r="D942" s="63"/>
      <c r="E942" s="61"/>
      <c r="F942" s="14"/>
      <c r="G942" s="92"/>
      <c r="H942" s="92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9"/>
      <c r="B943" s="90"/>
      <c r="C943" s="14"/>
      <c r="D943" s="63"/>
      <c r="E943" s="61"/>
      <c r="F943" s="14"/>
      <c r="G943" s="92"/>
      <c r="H943" s="92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9"/>
      <c r="B944" s="90"/>
      <c r="C944" s="14"/>
      <c r="D944" s="63"/>
      <c r="E944" s="61"/>
      <c r="F944" s="14"/>
      <c r="G944" s="92"/>
      <c r="H944" s="92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9"/>
      <c r="B945" s="90"/>
      <c r="C945" s="14"/>
      <c r="D945" s="63"/>
      <c r="E945" s="61"/>
      <c r="F945" s="14"/>
      <c r="G945" s="92"/>
      <c r="H945" s="92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9"/>
      <c r="B946" s="90"/>
      <c r="C946" s="14"/>
      <c r="D946" s="63"/>
      <c r="E946" s="61"/>
      <c r="F946" s="14"/>
      <c r="G946" s="92"/>
      <c r="H946" s="92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9"/>
      <c r="B947" s="90"/>
      <c r="C947" s="14"/>
      <c r="D947" s="63"/>
      <c r="E947" s="61"/>
      <c r="F947" s="14"/>
      <c r="G947" s="92"/>
      <c r="H947" s="92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9"/>
      <c r="B948" s="90"/>
      <c r="C948" s="14"/>
      <c r="D948" s="63"/>
      <c r="E948" s="61"/>
      <c r="F948" s="14"/>
      <c r="G948" s="92"/>
      <c r="H948" s="92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9"/>
      <c r="B949" s="90"/>
      <c r="C949" s="14"/>
      <c r="D949" s="63"/>
      <c r="E949" s="61"/>
      <c r="F949" s="14"/>
      <c r="G949" s="92"/>
      <c r="H949" s="92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9"/>
      <c r="B950" s="90"/>
      <c r="C950" s="14"/>
      <c r="D950" s="63"/>
      <c r="E950" s="61"/>
      <c r="F950" s="14"/>
      <c r="G950" s="92"/>
      <c r="H950" s="92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9"/>
      <c r="B951" s="90"/>
      <c r="C951" s="14"/>
      <c r="D951" s="63"/>
      <c r="E951" s="61"/>
      <c r="F951" s="14"/>
      <c r="G951" s="92"/>
      <c r="H951" s="92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9"/>
      <c r="B952" s="90"/>
      <c r="C952" s="14"/>
      <c r="D952" s="63"/>
      <c r="E952" s="61"/>
      <c r="F952" s="14"/>
      <c r="G952" s="92"/>
      <c r="H952" s="92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9"/>
      <c r="B953" s="90"/>
      <c r="C953" s="14"/>
      <c r="D953" s="63"/>
      <c r="E953" s="61"/>
      <c r="F953" s="14"/>
      <c r="G953" s="92"/>
      <c r="H953" s="92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9"/>
      <c r="B954" s="90"/>
      <c r="C954" s="14"/>
      <c r="D954" s="63"/>
      <c r="E954" s="61"/>
      <c r="F954" s="14"/>
      <c r="G954" s="92"/>
      <c r="H954" s="92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9"/>
      <c r="B955" s="90"/>
      <c r="C955" s="14"/>
      <c r="D955" s="63"/>
      <c r="E955" s="61"/>
      <c r="F955" s="14"/>
      <c r="G955" s="92"/>
      <c r="H955" s="92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9"/>
      <c r="B956" s="90"/>
      <c r="C956" s="14"/>
      <c r="D956" s="63"/>
      <c r="E956" s="61"/>
      <c r="F956" s="14"/>
      <c r="G956" s="92"/>
      <c r="H956" s="92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9"/>
      <c r="B957" s="90"/>
      <c r="C957" s="14"/>
      <c r="D957" s="63"/>
      <c r="E957" s="61"/>
      <c r="F957" s="14"/>
      <c r="G957" s="92"/>
      <c r="H957" s="92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9"/>
      <c r="B958" s="90"/>
      <c r="C958" s="14"/>
      <c r="D958" s="63"/>
      <c r="E958" s="61"/>
      <c r="F958" s="14"/>
      <c r="G958" s="92"/>
      <c r="H958" s="92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9"/>
      <c r="B959" s="90"/>
      <c r="C959" s="14"/>
      <c r="D959" s="63"/>
      <c r="E959" s="61"/>
      <c r="F959" s="14"/>
      <c r="G959" s="92"/>
      <c r="H959" s="92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9"/>
      <c r="B960" s="90"/>
      <c r="C960" s="14"/>
      <c r="D960" s="63"/>
      <c r="E960" s="61"/>
      <c r="F960" s="14"/>
      <c r="G960" s="92"/>
      <c r="H960" s="92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9"/>
      <c r="B961" s="90"/>
      <c r="C961" s="14"/>
      <c r="D961" s="63"/>
      <c r="E961" s="61"/>
      <c r="F961" s="14"/>
      <c r="G961" s="92"/>
      <c r="H961" s="92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9"/>
      <c r="B962" s="90"/>
      <c r="C962" s="14"/>
      <c r="D962" s="63"/>
      <c r="E962" s="61"/>
      <c r="F962" s="14"/>
      <c r="G962" s="92"/>
      <c r="H962" s="92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9"/>
      <c r="B963" s="90"/>
      <c r="C963" s="14"/>
      <c r="D963" s="63"/>
      <c r="E963" s="61"/>
      <c r="F963" s="14"/>
      <c r="G963" s="92"/>
      <c r="H963" s="92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9"/>
      <c r="B964" s="90"/>
      <c r="C964" s="14"/>
      <c r="D964" s="63"/>
      <c r="E964" s="61"/>
      <c r="F964" s="14"/>
      <c r="G964" s="92"/>
      <c r="H964" s="92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9"/>
      <c r="B965" s="90"/>
      <c r="C965" s="14"/>
      <c r="D965" s="63"/>
      <c r="E965" s="61"/>
      <c r="F965" s="14"/>
      <c r="G965" s="92"/>
      <c r="H965" s="92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9"/>
      <c r="B966" s="90"/>
      <c r="C966" s="14"/>
      <c r="D966" s="63"/>
      <c r="E966" s="61"/>
      <c r="F966" s="14"/>
      <c r="G966" s="92"/>
      <c r="H966" s="92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9"/>
      <c r="B967" s="90"/>
      <c r="C967" s="14"/>
      <c r="D967" s="63"/>
      <c r="E967" s="61"/>
      <c r="F967" s="14"/>
      <c r="G967" s="92"/>
      <c r="H967" s="92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9"/>
      <c r="B968" s="90"/>
      <c r="C968" s="14"/>
      <c r="D968" s="63"/>
      <c r="E968" s="61"/>
      <c r="F968" s="14"/>
      <c r="G968" s="92"/>
      <c r="H968" s="92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9"/>
      <c r="B969" s="90"/>
      <c r="C969" s="14"/>
      <c r="D969" s="63"/>
      <c r="E969" s="61"/>
      <c r="F969" s="14"/>
      <c r="G969" s="92"/>
      <c r="H969" s="92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9"/>
      <c r="B970" s="90"/>
      <c r="C970" s="14"/>
      <c r="D970" s="63"/>
      <c r="E970" s="61"/>
      <c r="F970" s="14"/>
      <c r="G970" s="92"/>
      <c r="H970" s="92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9"/>
      <c r="B971" s="90"/>
      <c r="C971" s="14"/>
      <c r="D971" s="63"/>
      <c r="E971" s="61"/>
      <c r="F971" s="14"/>
      <c r="G971" s="92"/>
      <c r="H971" s="92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9"/>
      <c r="B972" s="90"/>
      <c r="C972" s="14"/>
      <c r="D972" s="63"/>
      <c r="E972" s="61"/>
      <c r="F972" s="14"/>
      <c r="G972" s="92"/>
      <c r="H972" s="92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9"/>
      <c r="B973" s="90"/>
      <c r="C973" s="14"/>
      <c r="D973" s="63"/>
      <c r="E973" s="61"/>
      <c r="F973" s="14"/>
      <c r="G973" s="92"/>
      <c r="H973" s="92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9"/>
      <c r="B974" s="90"/>
      <c r="C974" s="14"/>
      <c r="D974" s="63"/>
      <c r="E974" s="61"/>
      <c r="F974" s="14"/>
      <c r="G974" s="92"/>
      <c r="H974" s="92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9"/>
      <c r="B975" s="90"/>
      <c r="C975" s="14"/>
      <c r="D975" s="63"/>
      <c r="E975" s="61"/>
      <c r="F975" s="14"/>
      <c r="G975" s="92"/>
      <c r="H975" s="92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9"/>
      <c r="B976" s="90"/>
      <c r="C976" s="14"/>
      <c r="D976" s="63"/>
      <c r="E976" s="61"/>
      <c r="F976" s="14"/>
      <c r="G976" s="92"/>
      <c r="H976" s="92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9"/>
      <c r="B977" s="90"/>
      <c r="C977" s="14"/>
      <c r="D977" s="63"/>
      <c r="E977" s="61"/>
      <c r="F977" s="14"/>
      <c r="G977" s="92"/>
      <c r="H977" s="92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9"/>
      <c r="B978" s="90"/>
      <c r="C978" s="14"/>
      <c r="D978" s="63"/>
      <c r="E978" s="61"/>
      <c r="F978" s="14"/>
      <c r="G978" s="92"/>
      <c r="H978" s="92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9"/>
      <c r="B979" s="90"/>
      <c r="C979" s="14"/>
      <c r="D979" s="63"/>
      <c r="E979" s="61"/>
      <c r="F979" s="14"/>
      <c r="G979" s="92"/>
      <c r="H979" s="92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9"/>
      <c r="B980" s="90"/>
      <c r="C980" s="14"/>
      <c r="D980" s="63"/>
      <c r="E980" s="61"/>
      <c r="F980" s="14"/>
      <c r="G980" s="92"/>
      <c r="H980" s="92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9"/>
      <c r="B981" s="90"/>
      <c r="C981" s="14"/>
      <c r="D981" s="63"/>
      <c r="E981" s="61"/>
      <c r="F981" s="14"/>
      <c r="G981" s="92"/>
      <c r="H981" s="92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9"/>
      <c r="B982" s="90"/>
      <c r="C982" s="14"/>
      <c r="D982" s="63"/>
      <c r="E982" s="61"/>
      <c r="F982" s="14"/>
      <c r="G982" s="92"/>
      <c r="H982" s="92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9"/>
      <c r="B983" s="90"/>
      <c r="C983" s="14"/>
      <c r="D983" s="63"/>
      <c r="E983" s="61"/>
      <c r="F983" s="14"/>
      <c r="G983" s="92"/>
      <c r="H983" s="92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9"/>
      <c r="B984" s="90"/>
      <c r="C984" s="14"/>
      <c r="D984" s="63"/>
      <c r="E984" s="61"/>
      <c r="F984" s="14"/>
      <c r="G984" s="92"/>
      <c r="H984" s="92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9"/>
      <c r="B985" s="90"/>
      <c r="C985" s="14"/>
      <c r="D985" s="63"/>
      <c r="E985" s="61"/>
      <c r="F985" s="14"/>
      <c r="G985" s="92"/>
      <c r="H985" s="92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9"/>
      <c r="B986" s="90"/>
      <c r="C986" s="14"/>
      <c r="D986" s="63"/>
      <c r="E986" s="61"/>
      <c r="F986" s="14"/>
      <c r="G986" s="92"/>
      <c r="H986" s="92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9"/>
      <c r="B987" s="90"/>
      <c r="C987" s="14"/>
      <c r="D987" s="63"/>
      <c r="E987" s="61"/>
      <c r="F987" s="14"/>
      <c r="G987" s="92"/>
      <c r="H987" s="92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9"/>
      <c r="B988" s="90"/>
      <c r="C988" s="14"/>
      <c r="D988" s="63"/>
      <c r="E988" s="61"/>
      <c r="F988" s="14"/>
      <c r="G988" s="92"/>
      <c r="H988" s="92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9"/>
      <c r="B989" s="90"/>
      <c r="C989" s="14"/>
      <c r="D989" s="63"/>
      <c r="E989" s="61"/>
      <c r="F989" s="14"/>
      <c r="G989" s="92"/>
      <c r="H989" s="92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9"/>
      <c r="B990" s="90"/>
      <c r="C990" s="14"/>
      <c r="D990" s="63"/>
      <c r="E990" s="61"/>
      <c r="F990" s="14"/>
      <c r="G990" s="92"/>
      <c r="H990" s="92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9"/>
      <c r="B991" s="90"/>
      <c r="C991" s="14"/>
      <c r="D991" s="63"/>
      <c r="E991" s="61"/>
      <c r="F991" s="14"/>
      <c r="G991" s="92"/>
      <c r="H991" s="92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9"/>
      <c r="B992" s="90"/>
      <c r="C992" s="14"/>
      <c r="D992" s="63"/>
      <c r="E992" s="61"/>
      <c r="F992" s="14"/>
      <c r="G992" s="92"/>
      <c r="H992" s="92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9"/>
      <c r="B993" s="90"/>
      <c r="C993" s="14"/>
      <c r="D993" s="63"/>
      <c r="E993" s="61"/>
      <c r="F993" s="14"/>
      <c r="G993" s="92"/>
      <c r="H993" s="92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9"/>
      <c r="B994" s="90"/>
      <c r="C994" s="14"/>
      <c r="D994" s="63"/>
      <c r="E994" s="61"/>
      <c r="F994" s="14"/>
      <c r="G994" s="92"/>
      <c r="H994" s="92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9"/>
      <c r="B995" s="90"/>
      <c r="C995" s="14"/>
      <c r="D995" s="63"/>
      <c r="E995" s="61"/>
      <c r="F995" s="14"/>
      <c r="G995" s="92"/>
      <c r="H995" s="92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9"/>
      <c r="B996" s="90"/>
      <c r="C996" s="14"/>
      <c r="D996" s="63"/>
      <c r="E996" s="61"/>
      <c r="F996" s="14"/>
      <c r="G996" s="92"/>
      <c r="H996" s="92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9"/>
      <c r="B997" s="90"/>
      <c r="C997" s="14"/>
      <c r="D997" s="63"/>
      <c r="E997" s="61"/>
      <c r="F997" s="14"/>
      <c r="G997" s="92"/>
      <c r="H997" s="92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9"/>
      <c r="B998" s="90"/>
      <c r="C998" s="14"/>
      <c r="D998" s="63"/>
      <c r="E998" s="61"/>
      <c r="F998" s="14"/>
      <c r="G998" s="92"/>
      <c r="H998" s="92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9"/>
      <c r="B999" s="90"/>
      <c r="C999" s="14"/>
      <c r="D999" s="63"/>
      <c r="E999" s="61"/>
      <c r="F999" s="14"/>
      <c r="G999" s="92"/>
      <c r="H999" s="92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9"/>
      <c r="B1000" s="90"/>
      <c r="C1000" s="14"/>
      <c r="D1000" s="63"/>
      <c r="E1000" s="61"/>
      <c r="F1000" s="14"/>
      <c r="G1000" s="92"/>
      <c r="H1000" s="92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9"/>
      <c r="B1001" s="90"/>
      <c r="C1001" s="14"/>
      <c r="D1001" s="63"/>
      <c r="E1001" s="61"/>
      <c r="F1001" s="14"/>
      <c r="G1001" s="92"/>
      <c r="H1001" s="92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9"/>
      <c r="B1002" s="90"/>
      <c r="C1002" s="14"/>
      <c r="D1002" s="63"/>
      <c r="E1002" s="61"/>
      <c r="F1002" s="14"/>
      <c r="G1002" s="92"/>
      <c r="H1002" s="92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9"/>
      <c r="B1003" s="90"/>
      <c r="C1003" s="14"/>
      <c r="D1003" s="63"/>
      <c r="E1003" s="61"/>
      <c r="F1003" s="14"/>
      <c r="G1003" s="92"/>
      <c r="H1003" s="92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9"/>
      <c r="B1004" s="90"/>
      <c r="C1004" s="14"/>
      <c r="D1004" s="63"/>
      <c r="E1004" s="61"/>
      <c r="F1004" s="14"/>
      <c r="G1004" s="92"/>
      <c r="H1004" s="92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9"/>
      <c r="B1005" s="90"/>
      <c r="C1005" s="14"/>
      <c r="D1005" s="63"/>
      <c r="E1005" s="61"/>
      <c r="F1005" s="14"/>
      <c r="G1005" s="92"/>
      <c r="H1005" s="92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9"/>
      <c r="B1006" s="90"/>
      <c r="C1006" s="14"/>
      <c r="D1006" s="63"/>
      <c r="E1006" s="61"/>
      <c r="F1006" s="14"/>
      <c r="G1006" s="92"/>
      <c r="H1006" s="92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9"/>
      <c r="B1007" s="90"/>
      <c r="C1007" s="14"/>
      <c r="D1007" s="63"/>
      <c r="E1007" s="61"/>
      <c r="F1007" s="14"/>
      <c r="G1007" s="92"/>
      <c r="H1007" s="92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9"/>
      <c r="B1008" s="90"/>
      <c r="C1008" s="14"/>
      <c r="D1008" s="63"/>
      <c r="E1008" s="61"/>
      <c r="F1008" s="14"/>
      <c r="G1008" s="92"/>
      <c r="H1008" s="92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9"/>
      <c r="B1009" s="90"/>
      <c r="C1009" s="14"/>
      <c r="D1009" s="63"/>
      <c r="E1009" s="61"/>
      <c r="F1009" s="14"/>
      <c r="G1009" s="92"/>
      <c r="H1009" s="92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9"/>
      <c r="B1010" s="90"/>
      <c r="C1010" s="14"/>
      <c r="D1010" s="63"/>
      <c r="E1010" s="61"/>
      <c r="F1010" s="14"/>
      <c r="G1010" s="92"/>
      <c r="H1010" s="92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9"/>
      <c r="B1011" s="90"/>
      <c r="C1011" s="14"/>
      <c r="D1011" s="63"/>
      <c r="E1011" s="61"/>
      <c r="F1011" s="14"/>
      <c r="G1011" s="92"/>
      <c r="H1011" s="92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9"/>
      <c r="B1012" s="90"/>
      <c r="C1012" s="14"/>
      <c r="D1012" s="63"/>
      <c r="E1012" s="61"/>
      <c r="F1012" s="14"/>
      <c r="G1012" s="92"/>
      <c r="H1012" s="92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9"/>
      <c r="B1013" s="90"/>
      <c r="C1013" s="14"/>
      <c r="D1013" s="63"/>
      <c r="E1013" s="61"/>
      <c r="F1013" s="14"/>
      <c r="G1013" s="92"/>
      <c r="H1013" s="92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9"/>
      <c r="B1014" s="90"/>
      <c r="C1014" s="14"/>
      <c r="D1014" s="63"/>
      <c r="E1014" s="61"/>
      <c r="F1014" s="14"/>
      <c r="G1014" s="92"/>
      <c r="H1014" s="92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9"/>
      <c r="B1015" s="90"/>
      <c r="C1015" s="14"/>
      <c r="D1015" s="63"/>
      <c r="E1015" s="61"/>
      <c r="F1015" s="14"/>
      <c r="G1015" s="92"/>
      <c r="H1015" s="92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9"/>
      <c r="B1016" s="90"/>
      <c r="C1016" s="14"/>
      <c r="D1016" s="63"/>
      <c r="E1016" s="61"/>
      <c r="F1016" s="14"/>
      <c r="G1016" s="92"/>
      <c r="H1016" s="92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9"/>
      <c r="B1017" s="90"/>
      <c r="C1017" s="14"/>
      <c r="D1017" s="63"/>
      <c r="E1017" s="61"/>
      <c r="F1017" s="14"/>
      <c r="G1017" s="92"/>
      <c r="H1017" s="92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9"/>
      <c r="B1018" s="90"/>
      <c r="C1018" s="14"/>
      <c r="D1018" s="63"/>
      <c r="E1018" s="61"/>
      <c r="F1018" s="14"/>
      <c r="G1018" s="92"/>
      <c r="H1018" s="92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9"/>
      <c r="B1019" s="90"/>
      <c r="C1019" s="14"/>
      <c r="D1019" s="63"/>
      <c r="E1019" s="61"/>
      <c r="F1019" s="14"/>
      <c r="G1019" s="92"/>
      <c r="H1019" s="92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9"/>
      <c r="B1020" s="90"/>
      <c r="C1020" s="14"/>
      <c r="D1020" s="63"/>
      <c r="E1020" s="61"/>
      <c r="F1020" s="14"/>
      <c r="G1020" s="92"/>
      <c r="H1020" s="92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9"/>
      <c r="B1021" s="90"/>
      <c r="C1021" s="14"/>
      <c r="D1021" s="63"/>
      <c r="E1021" s="61"/>
      <c r="F1021" s="14"/>
      <c r="G1021" s="92"/>
      <c r="H1021" s="92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9"/>
      <c r="B1022" s="90"/>
      <c r="C1022" s="14"/>
      <c r="D1022" s="63"/>
      <c r="E1022" s="61"/>
      <c r="F1022" s="14"/>
      <c r="G1022" s="92"/>
      <c r="H1022" s="92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9"/>
      <c r="B1023" s="90"/>
      <c r="C1023" s="14"/>
      <c r="D1023" s="63"/>
      <c r="E1023" s="61"/>
      <c r="F1023" s="14"/>
      <c r="G1023" s="92"/>
      <c r="H1023" s="92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9"/>
      <c r="B1024" s="90"/>
      <c r="C1024" s="14"/>
      <c r="D1024" s="63"/>
      <c r="E1024" s="61"/>
      <c r="F1024" s="14"/>
      <c r="G1024" s="92"/>
      <c r="H1024" s="92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9"/>
      <c r="B1025" s="90"/>
      <c r="C1025" s="14"/>
      <c r="D1025" s="63"/>
      <c r="E1025" s="61"/>
      <c r="F1025" s="14"/>
      <c r="G1025" s="92"/>
      <c r="H1025" s="92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9"/>
      <c r="B1026" s="90"/>
      <c r="C1026" s="14"/>
      <c r="D1026" s="63"/>
      <c r="E1026" s="61"/>
      <c r="F1026" s="14"/>
      <c r="G1026" s="92"/>
      <c r="H1026" s="92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9"/>
      <c r="B1027" s="90"/>
      <c r="C1027" s="14"/>
      <c r="D1027" s="63"/>
      <c r="E1027" s="61"/>
      <c r="F1027" s="14"/>
      <c r="G1027" s="92"/>
      <c r="H1027" s="92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9"/>
      <c r="B1028" s="90"/>
      <c r="C1028" s="14"/>
      <c r="D1028" s="63"/>
      <c r="E1028" s="61"/>
      <c r="F1028" s="14"/>
      <c r="G1028" s="92"/>
      <c r="H1028" s="92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9"/>
      <c r="B1029" s="90"/>
      <c r="C1029" s="14"/>
      <c r="D1029" s="63"/>
      <c r="E1029" s="61"/>
      <c r="F1029" s="14"/>
      <c r="G1029" s="92"/>
      <c r="H1029" s="92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9"/>
      <c r="B1030" s="90"/>
      <c r="C1030" s="14"/>
      <c r="D1030" s="63"/>
      <c r="E1030" s="61"/>
      <c r="F1030" s="14"/>
      <c r="G1030" s="92"/>
      <c r="H1030" s="92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9"/>
      <c r="B1031" s="90"/>
      <c r="C1031" s="14"/>
      <c r="D1031" s="63"/>
      <c r="E1031" s="61"/>
      <c r="F1031" s="14"/>
      <c r="G1031" s="92"/>
      <c r="H1031" s="92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9"/>
      <c r="B1032" s="90"/>
      <c r="C1032" s="14"/>
      <c r="D1032" s="63"/>
      <c r="E1032" s="61"/>
      <c r="F1032" s="14"/>
      <c r="G1032" s="92"/>
      <c r="H1032" s="92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9"/>
      <c r="B1033" s="90"/>
      <c r="C1033" s="14"/>
      <c r="D1033" s="63"/>
      <c r="E1033" s="61"/>
      <c r="F1033" s="14"/>
      <c r="G1033" s="92"/>
      <c r="H1033" s="92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9"/>
      <c r="B1034" s="90"/>
      <c r="C1034" s="14"/>
      <c r="D1034" s="63"/>
      <c r="E1034" s="61"/>
      <c r="F1034" s="14"/>
      <c r="G1034" s="92"/>
      <c r="H1034" s="92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9"/>
      <c r="B1035" s="90"/>
      <c r="C1035" s="14"/>
      <c r="D1035" s="63"/>
      <c r="E1035" s="61"/>
      <c r="F1035" s="14"/>
      <c r="G1035" s="92"/>
      <c r="H1035" s="92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9"/>
      <c r="B1036" s="90"/>
      <c r="C1036" s="14"/>
      <c r="D1036" s="63"/>
      <c r="E1036" s="61"/>
      <c r="F1036" s="14"/>
      <c r="G1036" s="92"/>
      <c r="H1036" s="92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9"/>
      <c r="B1037" s="90"/>
      <c r="C1037" s="14"/>
      <c r="D1037" s="63"/>
      <c r="E1037" s="61"/>
      <c r="F1037" s="14"/>
      <c r="G1037" s="92"/>
      <c r="H1037" s="92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9"/>
      <c r="B1038" s="90"/>
      <c r="C1038" s="14"/>
      <c r="D1038" s="63"/>
      <c r="E1038" s="61"/>
      <c r="F1038" s="14"/>
      <c r="G1038" s="92"/>
      <c r="H1038" s="92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9"/>
      <c r="B1039" s="90"/>
      <c r="C1039" s="14"/>
      <c r="D1039" s="63"/>
      <c r="E1039" s="61"/>
      <c r="F1039" s="14"/>
      <c r="G1039" s="92"/>
      <c r="H1039" s="92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9"/>
      <c r="B1040" s="90"/>
      <c r="C1040" s="14"/>
      <c r="D1040" s="63"/>
      <c r="E1040" s="61"/>
      <c r="F1040" s="14"/>
      <c r="G1040" s="92"/>
      <c r="H1040" s="92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9"/>
      <c r="B1041" s="90"/>
      <c r="C1041" s="14"/>
      <c r="D1041" s="63"/>
      <c r="E1041" s="61"/>
      <c r="F1041" s="14"/>
      <c r="G1041" s="92"/>
      <c r="H1041" s="92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9"/>
      <c r="B1042" s="90"/>
      <c r="C1042" s="14"/>
      <c r="D1042" s="63"/>
      <c r="E1042" s="61"/>
      <c r="F1042" s="14"/>
      <c r="G1042" s="92"/>
      <c r="H1042" s="92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9"/>
      <c r="B1043" s="90"/>
      <c r="C1043" s="14"/>
      <c r="D1043" s="63"/>
      <c r="E1043" s="61"/>
      <c r="F1043" s="14"/>
      <c r="G1043" s="92"/>
      <c r="H1043" s="92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9"/>
      <c r="B1044" s="90"/>
      <c r="C1044" s="14"/>
      <c r="D1044" s="63"/>
      <c r="E1044" s="61"/>
      <c r="F1044" s="14"/>
      <c r="G1044" s="92"/>
      <c r="H1044" s="92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9"/>
      <c r="B1045" s="90"/>
      <c r="C1045" s="14"/>
      <c r="D1045" s="63"/>
      <c r="E1045" s="61"/>
      <c r="F1045" s="14"/>
      <c r="G1045" s="92"/>
      <c r="H1045" s="92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9"/>
      <c r="B1046" s="90"/>
      <c r="C1046" s="14"/>
      <c r="D1046" s="63"/>
      <c r="E1046" s="61"/>
      <c r="F1046" s="14"/>
      <c r="G1046" s="92"/>
      <c r="H1046" s="92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9"/>
      <c r="B1047" s="90"/>
      <c r="C1047" s="14"/>
      <c r="D1047" s="63"/>
      <c r="E1047" s="61"/>
      <c r="F1047" s="14"/>
      <c r="G1047" s="92"/>
      <c r="H1047" s="92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9"/>
      <c r="B1048" s="90"/>
      <c r="C1048" s="14"/>
      <c r="D1048" s="63"/>
      <c r="E1048" s="61"/>
      <c r="F1048" s="14"/>
      <c r="G1048" s="92"/>
      <c r="H1048" s="92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9"/>
      <c r="B1049" s="90"/>
      <c r="C1049" s="14"/>
      <c r="D1049" s="63"/>
      <c r="E1049" s="61"/>
      <c r="F1049" s="14"/>
      <c r="G1049" s="92"/>
      <c r="H1049" s="92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9"/>
      <c r="B1050" s="90"/>
      <c r="C1050" s="14"/>
      <c r="D1050" s="63"/>
      <c r="E1050" s="61"/>
      <c r="F1050" s="14"/>
      <c r="G1050" s="92"/>
      <c r="H1050" s="92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9"/>
      <c r="B1051" s="90"/>
      <c r="C1051" s="14"/>
      <c r="D1051" s="63"/>
      <c r="E1051" s="61"/>
      <c r="F1051" s="14"/>
      <c r="G1051" s="92"/>
      <c r="H1051" s="92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9"/>
      <c r="B1052" s="90"/>
      <c r="C1052" s="14"/>
      <c r="D1052" s="63"/>
      <c r="E1052" s="61"/>
      <c r="F1052" s="14"/>
      <c r="G1052" s="92"/>
      <c r="H1052" s="92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9"/>
      <c r="B1053" s="90"/>
      <c r="C1053" s="14"/>
      <c r="D1053" s="63"/>
      <c r="E1053" s="61"/>
      <c r="F1053" s="14"/>
      <c r="G1053" s="92"/>
      <c r="H1053" s="92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9"/>
      <c r="B1054" s="90"/>
      <c r="C1054" s="14"/>
      <c r="D1054" s="63"/>
      <c r="E1054" s="61"/>
      <c r="F1054" s="14"/>
      <c r="G1054" s="92"/>
      <c r="H1054" s="92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9"/>
      <c r="B1055" s="90"/>
      <c r="C1055" s="14"/>
      <c r="D1055" s="63"/>
      <c r="E1055" s="61"/>
      <c r="F1055" s="14"/>
      <c r="G1055" s="92"/>
      <c r="H1055" s="92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9"/>
      <c r="B1056" s="90"/>
      <c r="C1056" s="14"/>
      <c r="D1056" s="63"/>
      <c r="E1056" s="61"/>
      <c r="F1056" s="14"/>
      <c r="G1056" s="92"/>
      <c r="H1056" s="92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9"/>
      <c r="B1057" s="90"/>
      <c r="C1057" s="14"/>
      <c r="D1057" s="63"/>
      <c r="E1057" s="61"/>
      <c r="F1057" s="14"/>
      <c r="G1057" s="92"/>
      <c r="H1057" s="92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9"/>
      <c r="B1058" s="90"/>
      <c r="C1058" s="14"/>
      <c r="D1058" s="63"/>
      <c r="E1058" s="61"/>
      <c r="F1058" s="14"/>
      <c r="G1058" s="92"/>
      <c r="H1058" s="92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9"/>
      <c r="B1059" s="90"/>
      <c r="C1059" s="14"/>
      <c r="D1059" s="63"/>
      <c r="E1059" s="61"/>
      <c r="F1059" s="14"/>
      <c r="G1059" s="92"/>
      <c r="H1059" s="92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9"/>
      <c r="B1060" s="90"/>
      <c r="C1060" s="14"/>
      <c r="D1060" s="63"/>
      <c r="E1060" s="61"/>
      <c r="F1060" s="14"/>
      <c r="G1060" s="92"/>
      <c r="H1060" s="92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9"/>
      <c r="B1061" s="90"/>
      <c r="C1061" s="14"/>
      <c r="D1061" s="63"/>
      <c r="E1061" s="61"/>
      <c r="F1061" s="14"/>
      <c r="G1061" s="92"/>
      <c r="H1061" s="92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9"/>
      <c r="B1062" s="90"/>
      <c r="C1062" s="14"/>
      <c r="D1062" s="63"/>
      <c r="E1062" s="61"/>
      <c r="F1062" s="14"/>
      <c r="G1062" s="92"/>
      <c r="H1062" s="92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9"/>
      <c r="B1063" s="90"/>
      <c r="C1063" s="14"/>
      <c r="D1063" s="63"/>
      <c r="E1063" s="61"/>
      <c r="F1063" s="14"/>
      <c r="G1063" s="92"/>
      <c r="H1063" s="92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9"/>
      <c r="B1064" s="90"/>
      <c r="C1064" s="14"/>
      <c r="D1064" s="63"/>
      <c r="E1064" s="61"/>
      <c r="F1064" s="14"/>
      <c r="G1064" s="92"/>
      <c r="H1064" s="92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9"/>
      <c r="B1065" s="90"/>
      <c r="C1065" s="14"/>
      <c r="D1065" s="63"/>
      <c r="E1065" s="61"/>
      <c r="F1065" s="14"/>
      <c r="G1065" s="92"/>
      <c r="H1065" s="92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9"/>
      <c r="B1066" s="90"/>
      <c r="C1066" s="14"/>
      <c r="D1066" s="63"/>
      <c r="E1066" s="61"/>
      <c r="F1066" s="14"/>
      <c r="G1066" s="92"/>
      <c r="H1066" s="92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9"/>
      <c r="B1067" s="90"/>
      <c r="C1067" s="14"/>
      <c r="D1067" s="63"/>
      <c r="E1067" s="61"/>
      <c r="F1067" s="14"/>
      <c r="G1067" s="92"/>
      <c r="H1067" s="92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9"/>
      <c r="B1068" s="90"/>
      <c r="C1068" s="14"/>
      <c r="D1068" s="63"/>
      <c r="E1068" s="61"/>
      <c r="F1068" s="14"/>
      <c r="G1068" s="92"/>
      <c r="H1068" s="92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9"/>
      <c r="B1069" s="90"/>
      <c r="C1069" s="14"/>
      <c r="D1069" s="63"/>
      <c r="E1069" s="61"/>
      <c r="F1069" s="14"/>
      <c r="G1069" s="92"/>
      <c r="H1069" s="92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9"/>
      <c r="B1070" s="90"/>
      <c r="C1070" s="14"/>
      <c r="D1070" s="63"/>
      <c r="E1070" s="61"/>
      <c r="F1070" s="14"/>
      <c r="G1070" s="92"/>
      <c r="H1070" s="92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9"/>
      <c r="B1071" s="90"/>
      <c r="C1071" s="14"/>
      <c r="D1071" s="63"/>
      <c r="E1071" s="61"/>
      <c r="F1071" s="14"/>
      <c r="G1071" s="92"/>
      <c r="H1071" s="92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9"/>
      <c r="B1072" s="90"/>
      <c r="C1072" s="14"/>
      <c r="D1072" s="63"/>
      <c r="E1072" s="61"/>
      <c r="F1072" s="14"/>
      <c r="G1072" s="92"/>
      <c r="H1072" s="92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9"/>
      <c r="B1073" s="90"/>
      <c r="C1073" s="14"/>
      <c r="D1073" s="63"/>
      <c r="E1073" s="61"/>
      <c r="F1073" s="14"/>
      <c r="G1073" s="92"/>
      <c r="H1073" s="92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9"/>
      <c r="B1074" s="90"/>
      <c r="C1074" s="14"/>
      <c r="D1074" s="63"/>
      <c r="E1074" s="61"/>
      <c r="F1074" s="14"/>
      <c r="G1074" s="92"/>
      <c r="H1074" s="92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9"/>
      <c r="B1075" s="90"/>
      <c r="C1075" s="14"/>
      <c r="D1075" s="63"/>
      <c r="E1075" s="61"/>
      <c r="F1075" s="14"/>
      <c r="G1075" s="92"/>
      <c r="H1075" s="92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9"/>
      <c r="B1076" s="90"/>
      <c r="C1076" s="14"/>
      <c r="D1076" s="63"/>
      <c r="E1076" s="61"/>
      <c r="F1076" s="14"/>
      <c r="G1076" s="92"/>
      <c r="H1076" s="92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9"/>
      <c r="B1077" s="90"/>
      <c r="C1077" s="14"/>
      <c r="D1077" s="63"/>
      <c r="E1077" s="61"/>
      <c r="F1077" s="14"/>
      <c r="G1077" s="92"/>
      <c r="H1077" s="92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9"/>
      <c r="B1078" s="90"/>
      <c r="C1078" s="14"/>
      <c r="D1078" s="63"/>
      <c r="E1078" s="61"/>
      <c r="F1078" s="14"/>
      <c r="G1078" s="92"/>
      <c r="H1078" s="92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9"/>
      <c r="B1079" s="90"/>
      <c r="C1079" s="14"/>
      <c r="D1079" s="63"/>
      <c r="E1079" s="61"/>
      <c r="F1079" s="14"/>
      <c r="G1079" s="92"/>
      <c r="H1079" s="92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9"/>
      <c r="B1080" s="90"/>
      <c r="C1080" s="14"/>
      <c r="D1080" s="63"/>
      <c r="E1080" s="61"/>
      <c r="F1080" s="14"/>
      <c r="G1080" s="92"/>
      <c r="H1080" s="92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9"/>
      <c r="B1081" s="90"/>
      <c r="C1081" s="14"/>
      <c r="D1081" s="63"/>
      <c r="E1081" s="61"/>
      <c r="F1081" s="14"/>
      <c r="G1081" s="92"/>
      <c r="H1081" s="92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9"/>
      <c r="B1082" s="90"/>
      <c r="C1082" s="14"/>
      <c r="D1082" s="63"/>
      <c r="E1082" s="61"/>
      <c r="F1082" s="14"/>
      <c r="G1082" s="92"/>
      <c r="H1082" s="92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9"/>
      <c r="B1083" s="90"/>
      <c r="C1083" s="14"/>
      <c r="D1083" s="63"/>
      <c r="E1083" s="61"/>
      <c r="F1083" s="14"/>
      <c r="G1083" s="92"/>
      <c r="H1083" s="92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9"/>
      <c r="B1084" s="90"/>
      <c r="C1084" s="14"/>
      <c r="D1084" s="63"/>
      <c r="E1084" s="61"/>
      <c r="F1084" s="14"/>
      <c r="G1084" s="92"/>
      <c r="H1084" s="92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9"/>
      <c r="B1085" s="90"/>
      <c r="C1085" s="14"/>
      <c r="D1085" s="63"/>
      <c r="E1085" s="61"/>
      <c r="F1085" s="14"/>
      <c r="G1085" s="92"/>
      <c r="H1085" s="92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9"/>
      <c r="B1086" s="90"/>
      <c r="C1086" s="14"/>
      <c r="D1086" s="63"/>
      <c r="E1086" s="61"/>
      <c r="F1086" s="14"/>
      <c r="G1086" s="92"/>
      <c r="H1086" s="92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9"/>
      <c r="B1087" s="90"/>
      <c r="C1087" s="14"/>
      <c r="D1087" s="63"/>
      <c r="E1087" s="61"/>
      <c r="F1087" s="14"/>
      <c r="G1087" s="92"/>
      <c r="H1087" s="92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9"/>
      <c r="B1088" s="90"/>
      <c r="C1088" s="14"/>
      <c r="D1088" s="63"/>
      <c r="E1088" s="61"/>
      <c r="F1088" s="14"/>
      <c r="G1088" s="92"/>
      <c r="H1088" s="92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9"/>
      <c r="B1089" s="90"/>
      <c r="C1089" s="14"/>
      <c r="D1089" s="63"/>
      <c r="E1089" s="61"/>
      <c r="F1089" s="14"/>
      <c r="G1089" s="92"/>
      <c r="H1089" s="92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9"/>
      <c r="B1090" s="90"/>
      <c r="C1090" s="14"/>
      <c r="D1090" s="63"/>
      <c r="E1090" s="61"/>
      <c r="F1090" s="14"/>
      <c r="G1090" s="92"/>
      <c r="H1090" s="92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9"/>
      <c r="B1091" s="90"/>
      <c r="C1091" s="14"/>
      <c r="D1091" s="63"/>
      <c r="E1091" s="61"/>
      <c r="F1091" s="14"/>
      <c r="G1091" s="92"/>
      <c r="H1091" s="92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9"/>
      <c r="B1092" s="90"/>
      <c r="C1092" s="14"/>
      <c r="D1092" s="63"/>
      <c r="E1092" s="61"/>
      <c r="F1092" s="14"/>
      <c r="G1092" s="92"/>
      <c r="H1092" s="92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9"/>
      <c r="B1093" s="90"/>
      <c r="C1093" s="14"/>
      <c r="D1093" s="63"/>
      <c r="E1093" s="61"/>
      <c r="F1093" s="14"/>
      <c r="G1093" s="92"/>
      <c r="H1093" s="92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9"/>
      <c r="B1094" s="90"/>
      <c r="C1094" s="14"/>
      <c r="D1094" s="63"/>
      <c r="E1094" s="61"/>
      <c r="F1094" s="14"/>
      <c r="G1094" s="92"/>
      <c r="H1094" s="92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9"/>
      <c r="B1095" s="90"/>
      <c r="C1095" s="14"/>
      <c r="D1095" s="63"/>
      <c r="E1095" s="61"/>
      <c r="F1095" s="14"/>
      <c r="G1095" s="92"/>
      <c r="H1095" s="92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9"/>
      <c r="B1096" s="90"/>
      <c r="C1096" s="14"/>
      <c r="D1096" s="63"/>
      <c r="E1096" s="61"/>
      <c r="F1096" s="14"/>
      <c r="G1096" s="92"/>
      <c r="H1096" s="92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9"/>
      <c r="B1097" s="90"/>
      <c r="C1097" s="14"/>
      <c r="D1097" s="63"/>
      <c r="E1097" s="61"/>
      <c r="F1097" s="14"/>
      <c r="G1097" s="92"/>
      <c r="H1097" s="92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9"/>
      <c r="B1098" s="90"/>
      <c r="C1098" s="14"/>
      <c r="D1098" s="63"/>
      <c r="E1098" s="61"/>
      <c r="F1098" s="14"/>
      <c r="G1098" s="92"/>
      <c r="H1098" s="92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9"/>
      <c r="B1099" s="90"/>
      <c r="C1099" s="14"/>
      <c r="D1099" s="63"/>
      <c r="E1099" s="61"/>
      <c r="F1099" s="14"/>
      <c r="G1099" s="92"/>
      <c r="H1099" s="92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9"/>
      <c r="B1100" s="90"/>
      <c r="C1100" s="14"/>
      <c r="D1100" s="63"/>
      <c r="E1100" s="61"/>
      <c r="F1100" s="14"/>
      <c r="G1100" s="92"/>
      <c r="H1100" s="92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9"/>
      <c r="B1101" s="90"/>
      <c r="C1101" s="14"/>
      <c r="D1101" s="63"/>
      <c r="E1101" s="61"/>
      <c r="F1101" s="14"/>
      <c r="G1101" s="92"/>
      <c r="H1101" s="92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9"/>
      <c r="B1102" s="90"/>
      <c r="C1102" s="14"/>
      <c r="D1102" s="63"/>
      <c r="E1102" s="61"/>
      <c r="F1102" s="14"/>
      <c r="G1102" s="92"/>
      <c r="H1102" s="92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9"/>
      <c r="B1103" s="90"/>
      <c r="C1103" s="14"/>
      <c r="D1103" s="63"/>
      <c r="E1103" s="61"/>
      <c r="F1103" s="14"/>
      <c r="G1103" s="92"/>
      <c r="H1103" s="92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9"/>
      <c r="B1104" s="90"/>
      <c r="C1104" s="14"/>
      <c r="D1104" s="63"/>
      <c r="E1104" s="61"/>
      <c r="F1104" s="14"/>
      <c r="G1104" s="92"/>
      <c r="H1104" s="92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9"/>
      <c r="B1105" s="90"/>
      <c r="C1105" s="14"/>
      <c r="D1105" s="63"/>
      <c r="E1105" s="61"/>
      <c r="F1105" s="14"/>
      <c r="G1105" s="92"/>
      <c r="H1105" s="92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9"/>
      <c r="B1106" s="90"/>
      <c r="C1106" s="14"/>
      <c r="D1106" s="63"/>
      <c r="E1106" s="61"/>
      <c r="F1106" s="14"/>
      <c r="G1106" s="92"/>
      <c r="H1106" s="92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9"/>
      <c r="B1107" s="90"/>
      <c r="C1107" s="14"/>
      <c r="D1107" s="63"/>
      <c r="E1107" s="61"/>
      <c r="F1107" s="14"/>
      <c r="G1107" s="92"/>
      <c r="H1107" s="92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9"/>
      <c r="B1108" s="90"/>
      <c r="C1108" s="14"/>
      <c r="D1108" s="63"/>
      <c r="E1108" s="61"/>
      <c r="F1108" s="14"/>
      <c r="G1108" s="92"/>
      <c r="H1108" s="92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9"/>
      <c r="B1109" s="90"/>
      <c r="C1109" s="14"/>
      <c r="D1109" s="63"/>
      <c r="E1109" s="61"/>
      <c r="F1109" s="14"/>
      <c r="G1109" s="92"/>
      <c r="H1109" s="92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9"/>
      <c r="B1110" s="90"/>
      <c r="C1110" s="14"/>
      <c r="D1110" s="63"/>
      <c r="E1110" s="61"/>
      <c r="F1110" s="14"/>
      <c r="G1110" s="92"/>
      <c r="H1110" s="92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9"/>
      <c r="B1111" s="90"/>
      <c r="C1111" s="14"/>
      <c r="D1111" s="63"/>
      <c r="E1111" s="61"/>
      <c r="F1111" s="14"/>
      <c r="G1111" s="92"/>
      <c r="H1111" s="92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9"/>
      <c r="B1112" s="90"/>
      <c r="C1112" s="14"/>
      <c r="D1112" s="63"/>
      <c r="E1112" s="61"/>
      <c r="F1112" s="14"/>
      <c r="G1112" s="92"/>
      <c r="H1112" s="92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9"/>
      <c r="B1113" s="90"/>
      <c r="C1113" s="14"/>
      <c r="D1113" s="63"/>
      <c r="E1113" s="61"/>
      <c r="F1113" s="14"/>
      <c r="G1113" s="92"/>
      <c r="H1113" s="92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9"/>
      <c r="B1114" s="90"/>
      <c r="C1114" s="14"/>
      <c r="D1114" s="63"/>
      <c r="E1114" s="61"/>
      <c r="F1114" s="14"/>
      <c r="G1114" s="92"/>
      <c r="H1114" s="92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9"/>
      <c r="B1115" s="90"/>
      <c r="C1115" s="14"/>
      <c r="D1115" s="63"/>
      <c r="E1115" s="61"/>
      <c r="F1115" s="14"/>
      <c r="G1115" s="92"/>
      <c r="H1115" s="92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9"/>
      <c r="B1116" s="90"/>
      <c r="C1116" s="14"/>
      <c r="D1116" s="63"/>
      <c r="E1116" s="61"/>
      <c r="F1116" s="14"/>
      <c r="G1116" s="92"/>
      <c r="H1116" s="92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9"/>
      <c r="B1117" s="90"/>
      <c r="C1117" s="14"/>
      <c r="D1117" s="63"/>
      <c r="E1117" s="61"/>
      <c r="F1117" s="14"/>
      <c r="G1117" s="92"/>
      <c r="H1117" s="92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9"/>
      <c r="B1118" s="90"/>
      <c r="C1118" s="14"/>
      <c r="D1118" s="63"/>
      <c r="E1118" s="61"/>
      <c r="F1118" s="14"/>
      <c r="G1118" s="92"/>
      <c r="H1118" s="92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9"/>
      <c r="B1119" s="90"/>
      <c r="C1119" s="14"/>
      <c r="D1119" s="63"/>
      <c r="E1119" s="61"/>
      <c r="F1119" s="14"/>
      <c r="G1119" s="92"/>
      <c r="H1119" s="92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9"/>
      <c r="B1120" s="90"/>
      <c r="C1120" s="14"/>
      <c r="D1120" s="63"/>
      <c r="E1120" s="61"/>
      <c r="F1120" s="14"/>
      <c r="G1120" s="92"/>
      <c r="H1120" s="92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9"/>
      <c r="B1121" s="90"/>
      <c r="C1121" s="14"/>
      <c r="D1121" s="63"/>
      <c r="E1121" s="61"/>
      <c r="F1121" s="14"/>
      <c r="G1121" s="92"/>
      <c r="H1121" s="92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9"/>
      <c r="B1122" s="90"/>
      <c r="C1122" s="14"/>
      <c r="D1122" s="63"/>
      <c r="E1122" s="61"/>
      <c r="F1122" s="14"/>
      <c r="G1122" s="92"/>
      <c r="H1122" s="92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9"/>
      <c r="B1123" s="90"/>
      <c r="C1123" s="14"/>
      <c r="D1123" s="63"/>
      <c r="E1123" s="61"/>
      <c r="F1123" s="14"/>
      <c r="G1123" s="92"/>
      <c r="H1123" s="92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9"/>
      <c r="B1124" s="90"/>
      <c r="C1124" s="14"/>
      <c r="D1124" s="63"/>
      <c r="E1124" s="61"/>
      <c r="F1124" s="14"/>
      <c r="G1124" s="92"/>
      <c r="H1124" s="92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9"/>
      <c r="B1125" s="90"/>
      <c r="C1125" s="14"/>
      <c r="D1125" s="63"/>
      <c r="E1125" s="61"/>
      <c r="F1125" s="14"/>
      <c r="G1125" s="92"/>
      <c r="H1125" s="92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9"/>
      <c r="B1126" s="90"/>
      <c r="C1126" s="14"/>
      <c r="D1126" s="63"/>
      <c r="E1126" s="61"/>
      <c r="F1126" s="14"/>
      <c r="G1126" s="92"/>
      <c r="H1126" s="92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9"/>
      <c r="B1127" s="90"/>
      <c r="C1127" s="14"/>
      <c r="D1127" s="63"/>
      <c r="E1127" s="61"/>
      <c r="F1127" s="14"/>
      <c r="G1127" s="92"/>
      <c r="H1127" s="92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9"/>
      <c r="B1128" s="90"/>
      <c r="C1128" s="14"/>
      <c r="D1128" s="63"/>
      <c r="E1128" s="61"/>
      <c r="F1128" s="14"/>
      <c r="G1128" s="92"/>
      <c r="H1128" s="92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9"/>
      <c r="B1129" s="90"/>
      <c r="C1129" s="14"/>
      <c r="D1129" s="63"/>
      <c r="E1129" s="61"/>
      <c r="F1129" s="14"/>
      <c r="G1129" s="92"/>
      <c r="H1129" s="92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9"/>
      <c r="B1130" s="90"/>
      <c r="C1130" s="14"/>
      <c r="D1130" s="63"/>
      <c r="E1130" s="61"/>
      <c r="F1130" s="14"/>
      <c r="G1130" s="92"/>
      <c r="H1130" s="92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9"/>
      <c r="B1131" s="90"/>
      <c r="C1131" s="14"/>
      <c r="D1131" s="63"/>
      <c r="E1131" s="61"/>
      <c r="F1131" s="14"/>
      <c r="G1131" s="92"/>
      <c r="H1131" s="92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9"/>
      <c r="B1132" s="90"/>
      <c r="C1132" s="14"/>
      <c r="D1132" s="63"/>
      <c r="E1132" s="61"/>
      <c r="F1132" s="14"/>
      <c r="G1132" s="92"/>
      <c r="H1132" s="92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9"/>
      <c r="B1133" s="90"/>
      <c r="C1133" s="14"/>
      <c r="D1133" s="63"/>
      <c r="E1133" s="61"/>
      <c r="F1133" s="14"/>
      <c r="G1133" s="92"/>
      <c r="H1133" s="92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9"/>
      <c r="B1134" s="90"/>
      <c r="C1134" s="14"/>
      <c r="D1134" s="63"/>
      <c r="E1134" s="61"/>
      <c r="F1134" s="14"/>
      <c r="G1134" s="92"/>
      <c r="H1134" s="92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9"/>
      <c r="B1135" s="90"/>
      <c r="C1135" s="14"/>
      <c r="D1135" s="63"/>
      <c r="E1135" s="61"/>
      <c r="F1135" s="14"/>
      <c r="G1135" s="92"/>
      <c r="H1135" s="92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9"/>
      <c r="B1136" s="90"/>
      <c r="C1136" s="14"/>
      <c r="D1136" s="63"/>
      <c r="E1136" s="61"/>
      <c r="F1136" s="14"/>
      <c r="G1136" s="92"/>
      <c r="H1136" s="92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9"/>
      <c r="B1137" s="90"/>
      <c r="C1137" s="14"/>
      <c r="D1137" s="63"/>
      <c r="E1137" s="61"/>
      <c r="F1137" s="14"/>
      <c r="G1137" s="92"/>
      <c r="H1137" s="92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9"/>
      <c r="B1138" s="90"/>
      <c r="C1138" s="14"/>
      <c r="D1138" s="63"/>
      <c r="E1138" s="61"/>
      <c r="F1138" s="14"/>
      <c r="G1138" s="92"/>
      <c r="H1138" s="92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9"/>
      <c r="B1139" s="90"/>
      <c r="C1139" s="14"/>
      <c r="D1139" s="63"/>
      <c r="E1139" s="61"/>
      <c r="F1139" s="14"/>
      <c r="G1139" s="92"/>
      <c r="H1139" s="92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9"/>
      <c r="B1140" s="90"/>
      <c r="C1140" s="14"/>
      <c r="D1140" s="63"/>
      <c r="E1140" s="61"/>
      <c r="F1140" s="14"/>
      <c r="G1140" s="92"/>
      <c r="H1140" s="92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9"/>
      <c r="B1141" s="90"/>
      <c r="C1141" s="14"/>
      <c r="D1141" s="63"/>
      <c r="E1141" s="61"/>
      <c r="F1141" s="14"/>
      <c r="G1141" s="92"/>
      <c r="H1141" s="92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9"/>
      <c r="B1142" s="90"/>
      <c r="C1142" s="14"/>
      <c r="D1142" s="63"/>
      <c r="E1142" s="61"/>
      <c r="F1142" s="14"/>
      <c r="G1142" s="92"/>
      <c r="H1142" s="92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9"/>
      <c r="B1143" s="90"/>
      <c r="C1143" s="14"/>
      <c r="D1143" s="63"/>
      <c r="E1143" s="61"/>
      <c r="F1143" s="14"/>
      <c r="G1143" s="92"/>
      <c r="H1143" s="92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9"/>
      <c r="B1144" s="90"/>
      <c r="C1144" s="14"/>
      <c r="D1144" s="63"/>
      <c r="E1144" s="61"/>
      <c r="F1144" s="14"/>
      <c r="G1144" s="92"/>
      <c r="H1144" s="92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9"/>
      <c r="B1145" s="90"/>
      <c r="C1145" s="14"/>
      <c r="D1145" s="63"/>
      <c r="E1145" s="61"/>
      <c r="F1145" s="14"/>
      <c r="G1145" s="92"/>
      <c r="H1145" s="92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9"/>
      <c r="B1146" s="90"/>
      <c r="C1146" s="14"/>
      <c r="D1146" s="63"/>
      <c r="E1146" s="61"/>
      <c r="F1146" s="14"/>
      <c r="G1146" s="92"/>
      <c r="H1146" s="92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9"/>
      <c r="B1147" s="90"/>
      <c r="C1147" s="14"/>
      <c r="D1147" s="63"/>
      <c r="E1147" s="61"/>
      <c r="F1147" s="14"/>
      <c r="G1147" s="92"/>
      <c r="H1147" s="92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9"/>
      <c r="B1148" s="90"/>
      <c r="C1148" s="14"/>
      <c r="D1148" s="63"/>
      <c r="E1148" s="61"/>
      <c r="F1148" s="14"/>
      <c r="G1148" s="92"/>
      <c r="H1148" s="92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9"/>
      <c r="B1149" s="90"/>
      <c r="C1149" s="14"/>
      <c r="D1149" s="63"/>
      <c r="E1149" s="61"/>
      <c r="F1149" s="14"/>
      <c r="G1149" s="92"/>
      <c r="H1149" s="92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9"/>
      <c r="B1150" s="90"/>
      <c r="C1150" s="14"/>
      <c r="D1150" s="63"/>
      <c r="E1150" s="61"/>
      <c r="F1150" s="14"/>
      <c r="G1150" s="92"/>
      <c r="H1150" s="92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9"/>
      <c r="B1151" s="90"/>
      <c r="C1151" s="14"/>
      <c r="D1151" s="63"/>
      <c r="E1151" s="61"/>
      <c r="F1151" s="14"/>
      <c r="G1151" s="92"/>
      <c r="H1151" s="92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9"/>
      <c r="B1152" s="90"/>
      <c r="C1152" s="14"/>
      <c r="D1152" s="63"/>
      <c r="E1152" s="61"/>
      <c r="F1152" s="14"/>
      <c r="G1152" s="92"/>
      <c r="H1152" s="92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9"/>
      <c r="B1153" s="90"/>
      <c r="C1153" s="14"/>
      <c r="D1153" s="63"/>
      <c r="E1153" s="61"/>
      <c r="F1153" s="14"/>
      <c r="G1153" s="92"/>
      <c r="H1153" s="92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9"/>
      <c r="B1154" s="90"/>
      <c r="C1154" s="14"/>
      <c r="D1154" s="63"/>
      <c r="E1154" s="61"/>
      <c r="F1154" s="14"/>
      <c r="G1154" s="92"/>
      <c r="H1154" s="92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9"/>
      <c r="B1155" s="90"/>
      <c r="C1155" s="14"/>
      <c r="D1155" s="63"/>
      <c r="E1155" s="61"/>
      <c r="F1155" s="14"/>
      <c r="G1155" s="92"/>
      <c r="H1155" s="92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9"/>
      <c r="B1156" s="90"/>
      <c r="C1156" s="14"/>
      <c r="D1156" s="63"/>
      <c r="E1156" s="61"/>
      <c r="F1156" s="14"/>
      <c r="G1156" s="92"/>
      <c r="H1156" s="92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9"/>
      <c r="B1157" s="90"/>
      <c r="C1157" s="14"/>
      <c r="D1157" s="63"/>
      <c r="E1157" s="61"/>
      <c r="F1157" s="14"/>
      <c r="G1157" s="92"/>
      <c r="H1157" s="92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9"/>
      <c r="B1158" s="90"/>
      <c r="C1158" s="14"/>
      <c r="D1158" s="63"/>
      <c r="E1158" s="61"/>
      <c r="F1158" s="14"/>
      <c r="G1158" s="92"/>
      <c r="H1158" s="92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9"/>
      <c r="B1159" s="90"/>
      <c r="C1159" s="14"/>
      <c r="D1159" s="63"/>
      <c r="E1159" s="61"/>
      <c r="F1159" s="14"/>
      <c r="G1159" s="92"/>
      <c r="H1159" s="92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9"/>
      <c r="B1160" s="90"/>
      <c r="C1160" s="14"/>
      <c r="D1160" s="63"/>
      <c r="E1160" s="61"/>
      <c r="F1160" s="14"/>
      <c r="G1160" s="92"/>
      <c r="H1160" s="92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9"/>
      <c r="B1161" s="90"/>
      <c r="C1161" s="14"/>
      <c r="D1161" s="63"/>
      <c r="E1161" s="61"/>
      <c r="F1161" s="14"/>
      <c r="G1161" s="92"/>
      <c r="H1161" s="92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9"/>
      <c r="B1162" s="90"/>
      <c r="C1162" s="14"/>
      <c r="D1162" s="63"/>
      <c r="E1162" s="61"/>
      <c r="F1162" s="14"/>
      <c r="G1162" s="92"/>
      <c r="H1162" s="92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9"/>
      <c r="B1163" s="90"/>
      <c r="C1163" s="14"/>
      <c r="D1163" s="63"/>
      <c r="E1163" s="61"/>
      <c r="F1163" s="14"/>
      <c r="G1163" s="92"/>
      <c r="H1163" s="92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9"/>
      <c r="B1164" s="90"/>
      <c r="C1164" s="14"/>
      <c r="D1164" s="63"/>
      <c r="E1164" s="61"/>
      <c r="F1164" s="14"/>
      <c r="G1164" s="92"/>
      <c r="H1164" s="92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9"/>
      <c r="B1165" s="90"/>
      <c r="C1165" s="14"/>
      <c r="D1165" s="63"/>
      <c r="E1165" s="61"/>
      <c r="F1165" s="14"/>
      <c r="G1165" s="92"/>
      <c r="H1165" s="92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9"/>
      <c r="B1166" s="90"/>
      <c r="C1166" s="14"/>
      <c r="D1166" s="63"/>
      <c r="E1166" s="61"/>
      <c r="F1166" s="14"/>
      <c r="G1166" s="92"/>
      <c r="H1166" s="92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9"/>
      <c r="B1167" s="90"/>
      <c r="C1167" s="14"/>
      <c r="D1167" s="63"/>
      <c r="E1167" s="61"/>
      <c r="F1167" s="14"/>
      <c r="G1167" s="92"/>
      <c r="H1167" s="92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9"/>
      <c r="B1168" s="90"/>
      <c r="C1168" s="14"/>
      <c r="D1168" s="63"/>
      <c r="E1168" s="61"/>
      <c r="F1168" s="14"/>
      <c r="G1168" s="92"/>
      <c r="H1168" s="92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9"/>
      <c r="B1169" s="90"/>
      <c r="C1169" s="14"/>
      <c r="D1169" s="63"/>
      <c r="E1169" s="61"/>
      <c r="F1169" s="14"/>
      <c r="G1169" s="92"/>
      <c r="H1169" s="92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9"/>
      <c r="B1170" s="90"/>
      <c r="C1170" s="14"/>
      <c r="D1170" s="63"/>
      <c r="E1170" s="61"/>
      <c r="F1170" s="14"/>
      <c r="G1170" s="92"/>
      <c r="H1170" s="92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9"/>
      <c r="B1171" s="90"/>
      <c r="C1171" s="14"/>
      <c r="D1171" s="63"/>
      <c r="E1171" s="61"/>
      <c r="F1171" s="14"/>
      <c r="G1171" s="92"/>
      <c r="H1171" s="92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9"/>
      <c r="B1172" s="90"/>
      <c r="C1172" s="14"/>
      <c r="D1172" s="63"/>
      <c r="E1172" s="61"/>
      <c r="F1172" s="14"/>
      <c r="G1172" s="92"/>
      <c r="H1172" s="92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9"/>
      <c r="B1173" s="90"/>
      <c r="C1173" s="14"/>
      <c r="D1173" s="63"/>
      <c r="E1173" s="61"/>
      <c r="F1173" s="14"/>
      <c r="G1173" s="92"/>
      <c r="H1173" s="92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9"/>
      <c r="B1174" s="90"/>
      <c r="C1174" s="14"/>
      <c r="D1174" s="63"/>
      <c r="E1174" s="61"/>
      <c r="F1174" s="14"/>
      <c r="G1174" s="92"/>
      <c r="H1174" s="92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9"/>
      <c r="B1175" s="90"/>
      <c r="C1175" s="14"/>
      <c r="D1175" s="63"/>
      <c r="E1175" s="61"/>
      <c r="F1175" s="14"/>
      <c r="G1175" s="92"/>
      <c r="H1175" s="92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9"/>
      <c r="B1176" s="90"/>
      <c r="C1176" s="14"/>
      <c r="D1176" s="63"/>
      <c r="E1176" s="61"/>
      <c r="F1176" s="14"/>
      <c r="G1176" s="92"/>
      <c r="H1176" s="92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9"/>
      <c r="B1177" s="90"/>
      <c r="C1177" s="14"/>
      <c r="D1177" s="63"/>
      <c r="E1177" s="61"/>
      <c r="F1177" s="14"/>
      <c r="G1177" s="92"/>
      <c r="H1177" s="92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9"/>
      <c r="B1178" s="90"/>
      <c r="C1178" s="14"/>
      <c r="D1178" s="63"/>
      <c r="E1178" s="61"/>
      <c r="F1178" s="14"/>
      <c r="G1178" s="92"/>
      <c r="H1178" s="92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9"/>
      <c r="B1179" s="90"/>
      <c r="C1179" s="14"/>
      <c r="D1179" s="63"/>
      <c r="E1179" s="61"/>
      <c r="F1179" s="14"/>
      <c r="G1179" s="92"/>
      <c r="H1179" s="92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9"/>
      <c r="B1180" s="90"/>
      <c r="C1180" s="14"/>
      <c r="D1180" s="63"/>
      <c r="E1180" s="61"/>
      <c r="F1180" s="14"/>
      <c r="G1180" s="92"/>
      <c r="H1180" s="92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9"/>
      <c r="B1181" s="90"/>
      <c r="C1181" s="14"/>
      <c r="D1181" s="63"/>
      <c r="E1181" s="61"/>
      <c r="F1181" s="14"/>
      <c r="G1181" s="92"/>
      <c r="H1181" s="92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9"/>
      <c r="B1182" s="90"/>
      <c r="C1182" s="14"/>
      <c r="D1182" s="63"/>
      <c r="E1182" s="61"/>
      <c r="F1182" s="14"/>
      <c r="G1182" s="92"/>
      <c r="H1182" s="92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9"/>
      <c r="B1183" s="90"/>
      <c r="C1183" s="14"/>
      <c r="D1183" s="63"/>
      <c r="E1183" s="61"/>
      <c r="F1183" s="14"/>
      <c r="G1183" s="92"/>
      <c r="H1183" s="92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9"/>
      <c r="B1184" s="90"/>
      <c r="C1184" s="14"/>
      <c r="D1184" s="63"/>
      <c r="E1184" s="61"/>
      <c r="F1184" s="14"/>
      <c r="G1184" s="92"/>
      <c r="H1184" s="92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9"/>
      <c r="B1185" s="90"/>
      <c r="C1185" s="14"/>
      <c r="D1185" s="63"/>
      <c r="E1185" s="61"/>
      <c r="F1185" s="14"/>
      <c r="G1185" s="92"/>
      <c r="H1185" s="92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9"/>
      <c r="B1186" s="90"/>
      <c r="C1186" s="14"/>
      <c r="D1186" s="63"/>
      <c r="E1186" s="61"/>
      <c r="F1186" s="14"/>
      <c r="G1186" s="92"/>
      <c r="H1186" s="92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9"/>
      <c r="B1187" s="90"/>
      <c r="C1187" s="14"/>
      <c r="D1187" s="63"/>
      <c r="E1187" s="61"/>
      <c r="F1187" s="14"/>
      <c r="G1187" s="92"/>
      <c r="H1187" s="92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9"/>
      <c r="B1188" s="90"/>
      <c r="C1188" s="14"/>
      <c r="D1188" s="63"/>
      <c r="E1188" s="61"/>
      <c r="F1188" s="14"/>
      <c r="G1188" s="92"/>
      <c r="H1188" s="92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9"/>
      <c r="B1189" s="90"/>
      <c r="C1189" s="14"/>
      <c r="D1189" s="63"/>
      <c r="E1189" s="61"/>
      <c r="F1189" s="14"/>
      <c r="G1189" s="92"/>
      <c r="H1189" s="92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9"/>
      <c r="B1190" s="90"/>
      <c r="C1190" s="14"/>
      <c r="D1190" s="63"/>
      <c r="E1190" s="61"/>
      <c r="F1190" s="14"/>
      <c r="G1190" s="92"/>
      <c r="H1190" s="92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9"/>
      <c r="B1191" s="90"/>
      <c r="C1191" s="14"/>
      <c r="D1191" s="63"/>
      <c r="E1191" s="61"/>
      <c r="F1191" s="14"/>
      <c r="G1191" s="92"/>
      <c r="H1191" s="92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9"/>
      <c r="B1192" s="90"/>
      <c r="C1192" s="14"/>
      <c r="D1192" s="63"/>
      <c r="E1192" s="61"/>
      <c r="F1192" s="14"/>
      <c r="G1192" s="92"/>
      <c r="H1192" s="92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9"/>
      <c r="B1193" s="90"/>
      <c r="C1193" s="14"/>
      <c r="D1193" s="63"/>
      <c r="E1193" s="61"/>
      <c r="F1193" s="14"/>
      <c r="G1193" s="92"/>
      <c r="H1193" s="92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9"/>
      <c r="B1194" s="90"/>
      <c r="C1194" s="14"/>
      <c r="D1194" s="63"/>
      <c r="E1194" s="61"/>
      <c r="F1194" s="14"/>
      <c r="G1194" s="92"/>
      <c r="H1194" s="92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9"/>
      <c r="B1195" s="90"/>
      <c r="C1195" s="14"/>
      <c r="D1195" s="63"/>
      <c r="E1195" s="61"/>
      <c r="F1195" s="14"/>
      <c r="G1195" s="92"/>
      <c r="H1195" s="92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9"/>
      <c r="B1196" s="90"/>
      <c r="C1196" s="14"/>
      <c r="D1196" s="63"/>
      <c r="E1196" s="61"/>
      <c r="F1196" s="14"/>
      <c r="G1196" s="92"/>
      <c r="H1196" s="92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9"/>
      <c r="B1197" s="90"/>
      <c r="C1197" s="14"/>
      <c r="D1197" s="63"/>
      <c r="E1197" s="61"/>
      <c r="F1197" s="14"/>
      <c r="G1197" s="92"/>
      <c r="H1197" s="92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9"/>
      <c r="B1198" s="90"/>
      <c r="C1198" s="14"/>
      <c r="D1198" s="63"/>
      <c r="E1198" s="61"/>
      <c r="F1198" s="14"/>
      <c r="G1198" s="92"/>
      <c r="H1198" s="92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9"/>
      <c r="B1199" s="90"/>
      <c r="C1199" s="14"/>
      <c r="D1199" s="63"/>
      <c r="E1199" s="61"/>
      <c r="F1199" s="14"/>
      <c r="G1199" s="92"/>
      <c r="H1199" s="92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9"/>
      <c r="B1200" s="90"/>
      <c r="C1200" s="14"/>
      <c r="D1200" s="63"/>
      <c r="E1200" s="61"/>
      <c r="F1200" s="14"/>
      <c r="G1200" s="92"/>
      <c r="H1200" s="92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9"/>
      <c r="B1201" s="90"/>
      <c r="C1201" s="14"/>
      <c r="D1201" s="63"/>
      <c r="E1201" s="61"/>
      <c r="F1201" s="14"/>
      <c r="G1201" s="92"/>
      <c r="H1201" s="92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9"/>
      <c r="B1202" s="90"/>
      <c r="C1202" s="14"/>
      <c r="D1202" s="63"/>
      <c r="E1202" s="61"/>
      <c r="F1202" s="14"/>
      <c r="G1202" s="92"/>
      <c r="H1202" s="92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9"/>
      <c r="B1203" s="90"/>
      <c r="C1203" s="14"/>
      <c r="D1203" s="63"/>
      <c r="E1203" s="61"/>
      <c r="F1203" s="14"/>
      <c r="G1203" s="92"/>
      <c r="H1203" s="92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9"/>
      <c r="B1204" s="90"/>
      <c r="C1204" s="14"/>
      <c r="D1204" s="63"/>
      <c r="E1204" s="61"/>
      <c r="F1204" s="14"/>
      <c r="G1204" s="92"/>
      <c r="H1204" s="92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9"/>
      <c r="B1205" s="90"/>
      <c r="C1205" s="14"/>
      <c r="D1205" s="63"/>
      <c r="E1205" s="61"/>
      <c r="F1205" s="14"/>
      <c r="G1205" s="92"/>
      <c r="H1205" s="92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9"/>
      <c r="B1206" s="90"/>
      <c r="C1206" s="14"/>
      <c r="D1206" s="63"/>
      <c r="E1206" s="61"/>
      <c r="F1206" s="14"/>
      <c r="G1206" s="92"/>
      <c r="H1206" s="92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9"/>
      <c r="B1207" s="90"/>
      <c r="C1207" s="14"/>
      <c r="D1207" s="63"/>
      <c r="E1207" s="61"/>
      <c r="F1207" s="14"/>
      <c r="G1207" s="92"/>
      <c r="H1207" s="92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9"/>
      <c r="B1208" s="90"/>
      <c r="C1208" s="14"/>
      <c r="D1208" s="63"/>
      <c r="E1208" s="61"/>
      <c r="F1208" s="14"/>
      <c r="G1208" s="92"/>
      <c r="H1208" s="92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9"/>
      <c r="B1209" s="90"/>
      <c r="C1209" s="14"/>
      <c r="D1209" s="63"/>
      <c r="E1209" s="61"/>
      <c r="F1209" s="14"/>
      <c r="G1209" s="92"/>
      <c r="H1209" s="92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9"/>
      <c r="B1210" s="90"/>
      <c r="C1210" s="14"/>
      <c r="D1210" s="63"/>
      <c r="E1210" s="61"/>
      <c r="F1210" s="14"/>
      <c r="G1210" s="92"/>
      <c r="H1210" s="92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9"/>
      <c r="B1211" s="90"/>
      <c r="C1211" s="14"/>
      <c r="D1211" s="63"/>
      <c r="E1211" s="61"/>
      <c r="F1211" s="14"/>
      <c r="G1211" s="92"/>
      <c r="H1211" s="92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9"/>
      <c r="B1212" s="90"/>
      <c r="C1212" s="14"/>
      <c r="D1212" s="63"/>
      <c r="E1212" s="61"/>
      <c r="F1212" s="14"/>
      <c r="G1212" s="92"/>
      <c r="H1212" s="92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9"/>
      <c r="B1213" s="90"/>
      <c r="C1213" s="14"/>
      <c r="D1213" s="63"/>
      <c r="E1213" s="61"/>
      <c r="F1213" s="14"/>
      <c r="G1213" s="92"/>
      <c r="H1213" s="92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9"/>
      <c r="B1214" s="90"/>
      <c r="C1214" s="14"/>
      <c r="D1214" s="63"/>
      <c r="E1214" s="61"/>
      <c r="F1214" s="14"/>
      <c r="G1214" s="92"/>
      <c r="H1214" s="92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9"/>
      <c r="B1215" s="90"/>
      <c r="C1215" s="14"/>
      <c r="D1215" s="63"/>
      <c r="E1215" s="61"/>
      <c r="F1215" s="14"/>
      <c r="G1215" s="92"/>
      <c r="H1215" s="92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9"/>
      <c r="B1216" s="90"/>
      <c r="C1216" s="14"/>
      <c r="D1216" s="63"/>
      <c r="E1216" s="61"/>
      <c r="F1216" s="14"/>
      <c r="G1216" s="92"/>
      <c r="H1216" s="92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9"/>
      <c r="B1217" s="90"/>
      <c r="C1217" s="14"/>
      <c r="D1217" s="63"/>
      <c r="E1217" s="61"/>
      <c r="F1217" s="14"/>
      <c r="G1217" s="92"/>
      <c r="H1217" s="92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9"/>
      <c r="B1218" s="90"/>
      <c r="C1218" s="14"/>
      <c r="D1218" s="63"/>
      <c r="E1218" s="61"/>
      <c r="F1218" s="14"/>
      <c r="G1218" s="92"/>
      <c r="H1218" s="92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9"/>
      <c r="B1219" s="90"/>
      <c r="C1219" s="14"/>
      <c r="D1219" s="63"/>
      <c r="E1219" s="61"/>
      <c r="F1219" s="14"/>
      <c r="G1219" s="92"/>
      <c r="H1219" s="92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9"/>
      <c r="B1220" s="90"/>
      <c r="C1220" s="14"/>
      <c r="D1220" s="63"/>
      <c r="E1220" s="61"/>
      <c r="F1220" s="14"/>
      <c r="G1220" s="92"/>
      <c r="H1220" s="92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9"/>
      <c r="B1221" s="90"/>
      <c r="C1221" s="14"/>
      <c r="D1221" s="63"/>
      <c r="E1221" s="61"/>
      <c r="F1221" s="14"/>
      <c r="G1221" s="92"/>
      <c r="H1221" s="92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9"/>
      <c r="B1222" s="90"/>
      <c r="C1222" s="14"/>
      <c r="D1222" s="63"/>
      <c r="E1222" s="61"/>
      <c r="F1222" s="14"/>
      <c r="G1222" s="92"/>
      <c r="H1222" s="92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9"/>
      <c r="B1223" s="90"/>
      <c r="C1223" s="14"/>
      <c r="D1223" s="63"/>
      <c r="E1223" s="61"/>
      <c r="F1223" s="14"/>
      <c r="G1223" s="92"/>
      <c r="H1223" s="92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9"/>
      <c r="B1224" s="90"/>
      <c r="C1224" s="14"/>
      <c r="D1224" s="63"/>
      <c r="E1224" s="61"/>
      <c r="F1224" s="14"/>
      <c r="G1224" s="92"/>
      <c r="H1224" s="92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9"/>
      <c r="B1225" s="90"/>
      <c r="C1225" s="14"/>
      <c r="D1225" s="63"/>
      <c r="E1225" s="61"/>
      <c r="F1225" s="14"/>
      <c r="G1225" s="92"/>
      <c r="H1225" s="92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9"/>
      <c r="B1226" s="90"/>
      <c r="C1226" s="14"/>
      <c r="D1226" s="63"/>
      <c r="E1226" s="61"/>
      <c r="F1226" s="14"/>
      <c r="G1226" s="92"/>
      <c r="H1226" s="92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9"/>
      <c r="B1227" s="90"/>
      <c r="C1227" s="14"/>
      <c r="D1227" s="63"/>
      <c r="E1227" s="61"/>
      <c r="F1227" s="14"/>
      <c r="G1227" s="92"/>
      <c r="H1227" s="92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9"/>
      <c r="B1228" s="90"/>
      <c r="C1228" s="14"/>
      <c r="D1228" s="63"/>
      <c r="E1228" s="61"/>
      <c r="F1228" s="14"/>
      <c r="G1228" s="92"/>
      <c r="H1228" s="92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9"/>
      <c r="B1229" s="90"/>
      <c r="C1229" s="14"/>
      <c r="D1229" s="63"/>
      <c r="E1229" s="61"/>
      <c r="F1229" s="14"/>
      <c r="G1229" s="92"/>
      <c r="H1229" s="92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9"/>
      <c r="B1230" s="90"/>
      <c r="C1230" s="14"/>
      <c r="D1230" s="63"/>
      <c r="E1230" s="61"/>
      <c r="F1230" s="14"/>
      <c r="G1230" s="92"/>
      <c r="H1230" s="92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9"/>
      <c r="B1231" s="90"/>
      <c r="C1231" s="14"/>
      <c r="D1231" s="63"/>
      <c r="E1231" s="61"/>
      <c r="F1231" s="14"/>
      <c r="G1231" s="92"/>
      <c r="H1231" s="92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9"/>
      <c r="B1232" s="90"/>
      <c r="C1232" s="14"/>
      <c r="D1232" s="63"/>
      <c r="E1232" s="61"/>
      <c r="F1232" s="14"/>
      <c r="G1232" s="92"/>
      <c r="H1232" s="92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9"/>
      <c r="B1233" s="90"/>
      <c r="C1233" s="14"/>
      <c r="D1233" s="63"/>
      <c r="E1233" s="61"/>
      <c r="F1233" s="14"/>
      <c r="G1233" s="92"/>
      <c r="H1233" s="92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9"/>
      <c r="B1234" s="90"/>
      <c r="C1234" s="14"/>
      <c r="D1234" s="63"/>
      <c r="E1234" s="61"/>
      <c r="F1234" s="14"/>
      <c r="G1234" s="92"/>
      <c r="H1234" s="92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9"/>
      <c r="B1235" s="90"/>
      <c r="C1235" s="14"/>
      <c r="D1235" s="63"/>
      <c r="E1235" s="61"/>
      <c r="F1235" s="14"/>
      <c r="G1235" s="92"/>
      <c r="H1235" s="92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9"/>
      <c r="B1236" s="90"/>
      <c r="C1236" s="14"/>
      <c r="D1236" s="63"/>
      <c r="E1236" s="61"/>
      <c r="F1236" s="14"/>
      <c r="G1236" s="92"/>
      <c r="H1236" s="92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9"/>
      <c r="B1237" s="90"/>
      <c r="C1237" s="14"/>
      <c r="D1237" s="63"/>
      <c r="E1237" s="61"/>
      <c r="F1237" s="14"/>
      <c r="G1237" s="92"/>
      <c r="H1237" s="92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9"/>
      <c r="B1238" s="90"/>
      <c r="C1238" s="14"/>
      <c r="D1238" s="63"/>
      <c r="E1238" s="61"/>
      <c r="F1238" s="14"/>
      <c r="G1238" s="92"/>
      <c r="H1238" s="92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9"/>
      <c r="B1239" s="90"/>
      <c r="C1239" s="14"/>
      <c r="D1239" s="63"/>
      <c r="E1239" s="61"/>
      <c r="F1239" s="14"/>
      <c r="G1239" s="92"/>
      <c r="H1239" s="92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9"/>
      <c r="B1240" s="90"/>
      <c r="C1240" s="14"/>
      <c r="D1240" s="63"/>
      <c r="E1240" s="61"/>
      <c r="F1240" s="14"/>
      <c r="G1240" s="92"/>
      <c r="H1240" s="92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9"/>
      <c r="B1241" s="90"/>
      <c r="C1241" s="14"/>
      <c r="D1241" s="63"/>
      <c r="E1241" s="61"/>
      <c r="F1241" s="14"/>
      <c r="G1241" s="92"/>
      <c r="H1241" s="92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9"/>
      <c r="B1242" s="90"/>
      <c r="C1242" s="14"/>
      <c r="D1242" s="63"/>
      <c r="E1242" s="61"/>
      <c r="F1242" s="14"/>
      <c r="G1242" s="92"/>
      <c r="H1242" s="92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9"/>
      <c r="B1243" s="90"/>
      <c r="C1243" s="14"/>
      <c r="D1243" s="63"/>
      <c r="E1243" s="61"/>
      <c r="F1243" s="14"/>
      <c r="G1243" s="92"/>
      <c r="H1243" s="92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9"/>
      <c r="B1244" s="90"/>
      <c r="C1244" s="14"/>
      <c r="D1244" s="63"/>
      <c r="E1244" s="61"/>
      <c r="F1244" s="14"/>
      <c r="G1244" s="92"/>
      <c r="H1244" s="92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9"/>
      <c r="B1245" s="90"/>
      <c r="C1245" s="14"/>
      <c r="D1245" s="63"/>
      <c r="E1245" s="61"/>
      <c r="F1245" s="14"/>
      <c r="G1245" s="92"/>
      <c r="H1245" s="92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9"/>
      <c r="B1246" s="90"/>
      <c r="C1246" s="14"/>
      <c r="D1246" s="63"/>
      <c r="E1246" s="61"/>
      <c r="F1246" s="14"/>
      <c r="G1246" s="92"/>
      <c r="H1246" s="92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9"/>
      <c r="B1247" s="90"/>
      <c r="C1247" s="14"/>
      <c r="D1247" s="63"/>
      <c r="E1247" s="61"/>
      <c r="F1247" s="14"/>
      <c r="G1247" s="92"/>
      <c r="H1247" s="92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9"/>
      <c r="B1248" s="90"/>
      <c r="C1248" s="14"/>
      <c r="D1248" s="63"/>
      <c r="E1248" s="61"/>
      <c r="F1248" s="14"/>
      <c r="G1248" s="92"/>
      <c r="H1248" s="92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9"/>
      <c r="B1249" s="90"/>
      <c r="C1249" s="14"/>
      <c r="D1249" s="63"/>
      <c r="E1249" s="61"/>
      <c r="F1249" s="14"/>
      <c r="G1249" s="92"/>
      <c r="H1249" s="92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9"/>
      <c r="B1250" s="90"/>
      <c r="C1250" s="14"/>
      <c r="D1250" s="63"/>
      <c r="E1250" s="61"/>
      <c r="F1250" s="14"/>
      <c r="G1250" s="92"/>
      <c r="H1250" s="92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9"/>
      <c r="B1251" s="90"/>
      <c r="C1251" s="14"/>
      <c r="D1251" s="63"/>
      <c r="E1251" s="61"/>
      <c r="F1251" s="14"/>
      <c r="G1251" s="92"/>
      <c r="H1251" s="92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9"/>
      <c r="B1252" s="90"/>
      <c r="C1252" s="14"/>
      <c r="D1252" s="63"/>
      <c r="E1252" s="61"/>
      <c r="F1252" s="14"/>
      <c r="G1252" s="92"/>
      <c r="H1252" s="92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9"/>
      <c r="B1253" s="90"/>
      <c r="C1253" s="14"/>
      <c r="D1253" s="63"/>
      <c r="E1253" s="61"/>
      <c r="F1253" s="14"/>
      <c r="G1253" s="92"/>
      <c r="H1253" s="92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9"/>
      <c r="B1254" s="90"/>
      <c r="C1254" s="14"/>
      <c r="D1254" s="63"/>
      <c r="E1254" s="61"/>
      <c r="F1254" s="14"/>
      <c r="G1254" s="92"/>
      <c r="H1254" s="92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9"/>
      <c r="B1255" s="90"/>
      <c r="C1255" s="14"/>
      <c r="D1255" s="63"/>
      <c r="E1255" s="61"/>
      <c r="F1255" s="14"/>
      <c r="G1255" s="92"/>
      <c r="H1255" s="92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9"/>
      <c r="B1256" s="90"/>
      <c r="C1256" s="14"/>
      <c r="D1256" s="63"/>
      <c r="E1256" s="61"/>
      <c r="F1256" s="14"/>
      <c r="G1256" s="92"/>
      <c r="H1256" s="92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9"/>
      <c r="B1257" s="90"/>
      <c r="C1257" s="14"/>
      <c r="D1257" s="63"/>
      <c r="E1257" s="61"/>
      <c r="F1257" s="14"/>
      <c r="G1257" s="92"/>
      <c r="H1257" s="92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9"/>
      <c r="B1258" s="90"/>
      <c r="C1258" s="14"/>
      <c r="D1258" s="63"/>
      <c r="E1258" s="61"/>
      <c r="F1258" s="14"/>
      <c r="G1258" s="92"/>
      <c r="H1258" s="92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9"/>
      <c r="B1259" s="90"/>
      <c r="C1259" s="14"/>
      <c r="D1259" s="63"/>
      <c r="E1259" s="61"/>
      <c r="F1259" s="14"/>
      <c r="G1259" s="92"/>
      <c r="H1259" s="92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9"/>
      <c r="B1260" s="90"/>
      <c r="C1260" s="14"/>
      <c r="D1260" s="63"/>
      <c r="E1260" s="61"/>
      <c r="F1260" s="14"/>
      <c r="G1260" s="92"/>
      <c r="H1260" s="92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9"/>
      <c r="B1261" s="90"/>
      <c r="C1261" s="14"/>
      <c r="D1261" s="63"/>
      <c r="E1261" s="61"/>
      <c r="F1261" s="14"/>
      <c r="G1261" s="92"/>
      <c r="H1261" s="92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9"/>
      <c r="B1262" s="90"/>
      <c r="C1262" s="14"/>
      <c r="D1262" s="63"/>
      <c r="E1262" s="61"/>
      <c r="F1262" s="14"/>
      <c r="G1262" s="92"/>
      <c r="H1262" s="92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9"/>
      <c r="B1263" s="90"/>
      <c r="C1263" s="14"/>
      <c r="D1263" s="63"/>
      <c r="E1263" s="61"/>
      <c r="F1263" s="14"/>
      <c r="G1263" s="92"/>
      <c r="H1263" s="92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9"/>
      <c r="B1264" s="90"/>
      <c r="C1264" s="14"/>
      <c r="D1264" s="63"/>
      <c r="E1264" s="61"/>
      <c r="F1264" s="14"/>
      <c r="G1264" s="92"/>
      <c r="H1264" s="92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9"/>
      <c r="B1265" s="90"/>
      <c r="C1265" s="14"/>
      <c r="D1265" s="63"/>
      <c r="E1265" s="61"/>
      <c r="F1265" s="14"/>
      <c r="G1265" s="92"/>
      <c r="H1265" s="92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9"/>
      <c r="B1266" s="90"/>
      <c r="C1266" s="14"/>
      <c r="D1266" s="63"/>
      <c r="E1266" s="61"/>
      <c r="F1266" s="14"/>
      <c r="G1266" s="92"/>
      <c r="H1266" s="92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9"/>
      <c r="B1267" s="90"/>
      <c r="C1267" s="14"/>
      <c r="D1267" s="63"/>
      <c r="E1267" s="61"/>
      <c r="F1267" s="14"/>
      <c r="G1267" s="92"/>
      <c r="H1267" s="92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9"/>
      <c r="B1268" s="90"/>
      <c r="C1268" s="14"/>
      <c r="D1268" s="63"/>
      <c r="E1268" s="61"/>
      <c r="F1268" s="14"/>
      <c r="G1268" s="92"/>
      <c r="H1268" s="92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9"/>
      <c r="B1269" s="90"/>
      <c r="C1269" s="14"/>
      <c r="D1269" s="63"/>
      <c r="E1269" s="61"/>
      <c r="F1269" s="14"/>
      <c r="G1269" s="92"/>
      <c r="H1269" s="92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9"/>
      <c r="B1270" s="90"/>
      <c r="C1270" s="14"/>
      <c r="D1270" s="63"/>
      <c r="E1270" s="61"/>
      <c r="F1270" s="14"/>
      <c r="G1270" s="92"/>
      <c r="H1270" s="92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9"/>
      <c r="B1271" s="90"/>
      <c r="C1271" s="14"/>
      <c r="D1271" s="63"/>
      <c r="E1271" s="61"/>
      <c r="F1271" s="14"/>
      <c r="G1271" s="92"/>
      <c r="H1271" s="92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9"/>
      <c r="B1272" s="90"/>
      <c r="C1272" s="14"/>
      <c r="D1272" s="63"/>
      <c r="E1272" s="61"/>
      <c r="F1272" s="14"/>
      <c r="G1272" s="92"/>
      <c r="H1272" s="92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9"/>
      <c r="B1273" s="90"/>
      <c r="C1273" s="14"/>
      <c r="D1273" s="63"/>
      <c r="E1273" s="61"/>
      <c r="F1273" s="14"/>
      <c r="G1273" s="92"/>
      <c r="H1273" s="92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9"/>
      <c r="B1274" s="90"/>
      <c r="C1274" s="14"/>
      <c r="D1274" s="63"/>
      <c r="E1274" s="61"/>
      <c r="F1274" s="14"/>
      <c r="G1274" s="92"/>
      <c r="H1274" s="92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9"/>
      <c r="B1275" s="90"/>
      <c r="C1275" s="14"/>
      <c r="D1275" s="63"/>
      <c r="E1275" s="61"/>
      <c r="F1275" s="14"/>
      <c r="G1275" s="92"/>
      <c r="H1275" s="92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9"/>
      <c r="B1276" s="90"/>
      <c r="C1276" s="14"/>
      <c r="D1276" s="63"/>
      <c r="E1276" s="61"/>
      <c r="F1276" s="14"/>
      <c r="G1276" s="92"/>
      <c r="H1276" s="92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9"/>
      <c r="B1277" s="90"/>
      <c r="C1277" s="14"/>
      <c r="D1277" s="63"/>
      <c r="E1277" s="61"/>
      <c r="F1277" s="14"/>
      <c r="G1277" s="92"/>
      <c r="H1277" s="92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9"/>
      <c r="B1278" s="90"/>
      <c r="C1278" s="14"/>
      <c r="D1278" s="63"/>
      <c r="E1278" s="61"/>
      <c r="F1278" s="14"/>
      <c r="G1278" s="92"/>
      <c r="H1278" s="92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9"/>
      <c r="B1279" s="90"/>
      <c r="C1279" s="14"/>
      <c r="D1279" s="63"/>
      <c r="E1279" s="61"/>
      <c r="F1279" s="14"/>
      <c r="G1279" s="92"/>
      <c r="H1279" s="92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9"/>
      <c r="B1280" s="90"/>
      <c r="C1280" s="14"/>
      <c r="D1280" s="63"/>
      <c r="E1280" s="61"/>
      <c r="F1280" s="14"/>
      <c r="G1280" s="92"/>
      <c r="H1280" s="92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9"/>
      <c r="B1281" s="90"/>
      <c r="C1281" s="14"/>
      <c r="D1281" s="63"/>
      <c r="E1281" s="61"/>
      <c r="F1281" s="14"/>
      <c r="G1281" s="92"/>
      <c r="H1281" s="92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9"/>
      <c r="B1282" s="90"/>
      <c r="C1282" s="14"/>
      <c r="D1282" s="63"/>
      <c r="E1282" s="61"/>
      <c r="F1282" s="14"/>
      <c r="G1282" s="92"/>
      <c r="H1282" s="92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9"/>
      <c r="B1283" s="90"/>
      <c r="C1283" s="14"/>
      <c r="D1283" s="63"/>
      <c r="E1283" s="61"/>
      <c r="F1283" s="14"/>
      <c r="G1283" s="92"/>
      <c r="H1283" s="92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9"/>
      <c r="B1284" s="90"/>
      <c r="C1284" s="14"/>
      <c r="D1284" s="63"/>
      <c r="E1284" s="61"/>
      <c r="F1284" s="14"/>
      <c r="G1284" s="92"/>
      <c r="H1284" s="92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9"/>
      <c r="B1285" s="90"/>
      <c r="C1285" s="14"/>
      <c r="D1285" s="63"/>
      <c r="E1285" s="61"/>
      <c r="F1285" s="14"/>
      <c r="G1285" s="92"/>
      <c r="H1285" s="92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9"/>
      <c r="B1286" s="90"/>
      <c r="C1286" s="14"/>
      <c r="D1286" s="63"/>
      <c r="E1286" s="61"/>
      <c r="F1286" s="14"/>
      <c r="G1286" s="92"/>
      <c r="H1286" s="92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9"/>
      <c r="B1287" s="90"/>
      <c r="C1287" s="14"/>
      <c r="D1287" s="63"/>
      <c r="E1287" s="61"/>
      <c r="F1287" s="14"/>
      <c r="G1287" s="92"/>
      <c r="H1287" s="92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9"/>
      <c r="B1288" s="90"/>
      <c r="C1288" s="14"/>
      <c r="D1288" s="63"/>
      <c r="E1288" s="61"/>
      <c r="F1288" s="14"/>
      <c r="G1288" s="92"/>
      <c r="H1288" s="92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9"/>
      <c r="B1289" s="90"/>
      <c r="C1289" s="14"/>
      <c r="D1289" s="63"/>
      <c r="E1289" s="61"/>
      <c r="F1289" s="14"/>
      <c r="G1289" s="92"/>
      <c r="H1289" s="92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9"/>
      <c r="B1290" s="90"/>
      <c r="C1290" s="14"/>
      <c r="D1290" s="63"/>
      <c r="E1290" s="61"/>
      <c r="F1290" s="14"/>
      <c r="G1290" s="92"/>
      <c r="H1290" s="92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9"/>
      <c r="B1291" s="90"/>
      <c r="C1291" s="14"/>
      <c r="D1291" s="63"/>
      <c r="E1291" s="61"/>
      <c r="F1291" s="14"/>
      <c r="G1291" s="92"/>
      <c r="H1291" s="92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9"/>
      <c r="B1292" s="90"/>
      <c r="C1292" s="14"/>
      <c r="D1292" s="63"/>
      <c r="E1292" s="61"/>
      <c r="F1292" s="14"/>
      <c r="G1292" s="92"/>
      <c r="H1292" s="92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9"/>
      <c r="B1293" s="90"/>
      <c r="C1293" s="14"/>
      <c r="D1293" s="63"/>
      <c r="E1293" s="61"/>
      <c r="F1293" s="14"/>
      <c r="G1293" s="92"/>
      <c r="H1293" s="92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9"/>
      <c r="B1294" s="90"/>
      <c r="C1294" s="14"/>
      <c r="D1294" s="63"/>
      <c r="E1294" s="61"/>
      <c r="F1294" s="14"/>
      <c r="G1294" s="92"/>
      <c r="H1294" s="92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9"/>
      <c r="B1295" s="90"/>
      <c r="C1295" s="14"/>
      <c r="D1295" s="63"/>
      <c r="E1295" s="61"/>
      <c r="F1295" s="14"/>
      <c r="G1295" s="92"/>
      <c r="H1295" s="92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9"/>
      <c r="B1296" s="90"/>
      <c r="C1296" s="14"/>
      <c r="D1296" s="63"/>
      <c r="E1296" s="61"/>
      <c r="F1296" s="14"/>
      <c r="G1296" s="92"/>
      <c r="H1296" s="92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9"/>
      <c r="B1297" s="90"/>
      <c r="C1297" s="14"/>
      <c r="D1297" s="63"/>
      <c r="E1297" s="61"/>
      <c r="F1297" s="14"/>
      <c r="G1297" s="92"/>
      <c r="H1297" s="92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9"/>
      <c r="B1298" s="90"/>
      <c r="C1298" s="14"/>
      <c r="D1298" s="63"/>
      <c r="E1298" s="61"/>
      <c r="F1298" s="14"/>
      <c r="G1298" s="92"/>
      <c r="H1298" s="92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9"/>
      <c r="B1299" s="90"/>
      <c r="C1299" s="14"/>
      <c r="D1299" s="63"/>
      <c r="E1299" s="61"/>
      <c r="F1299" s="14"/>
      <c r="G1299" s="92"/>
      <c r="H1299" s="92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9"/>
      <c r="B1300" s="90"/>
      <c r="C1300" s="14"/>
      <c r="D1300" s="63"/>
      <c r="E1300" s="61"/>
      <c r="F1300" s="14"/>
      <c r="G1300" s="92"/>
      <c r="H1300" s="92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9"/>
      <c r="B1301" s="90"/>
      <c r="C1301" s="14"/>
      <c r="D1301" s="63"/>
      <c r="E1301" s="61"/>
      <c r="F1301" s="14"/>
      <c r="G1301" s="92"/>
      <c r="H1301" s="92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9"/>
      <c r="B1302" s="90"/>
      <c r="C1302" s="14"/>
      <c r="D1302" s="63"/>
      <c r="E1302" s="61"/>
      <c r="F1302" s="14"/>
      <c r="G1302" s="92"/>
      <c r="H1302" s="92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9"/>
      <c r="B1303" s="90"/>
      <c r="C1303" s="14"/>
      <c r="D1303" s="63"/>
      <c r="E1303" s="61"/>
      <c r="F1303" s="14"/>
      <c r="G1303" s="92"/>
      <c r="H1303" s="92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9"/>
      <c r="B1304" s="90"/>
      <c r="C1304" s="14"/>
      <c r="D1304" s="63"/>
      <c r="E1304" s="61"/>
      <c r="F1304" s="14"/>
      <c r="G1304" s="92"/>
      <c r="H1304" s="92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9"/>
      <c r="B1305" s="90"/>
      <c r="C1305" s="14"/>
      <c r="D1305" s="63"/>
      <c r="E1305" s="61"/>
      <c r="F1305" s="14"/>
      <c r="G1305" s="92"/>
      <c r="H1305" s="92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9"/>
      <c r="B1306" s="90"/>
      <c r="C1306" s="14"/>
      <c r="D1306" s="63"/>
      <c r="E1306" s="61"/>
      <c r="F1306" s="14"/>
      <c r="G1306" s="92"/>
      <c r="H1306" s="92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9"/>
      <c r="B1307" s="90"/>
      <c r="C1307" s="14"/>
      <c r="D1307" s="63"/>
      <c r="E1307" s="61"/>
      <c r="F1307" s="14"/>
      <c r="G1307" s="92"/>
      <c r="H1307" s="92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9"/>
      <c r="B1308" s="90"/>
      <c r="C1308" s="14"/>
      <c r="D1308" s="63"/>
      <c r="E1308" s="61"/>
      <c r="F1308" s="14"/>
      <c r="G1308" s="92"/>
      <c r="H1308" s="92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9"/>
      <c r="B1309" s="90"/>
      <c r="C1309" s="14"/>
      <c r="D1309" s="63"/>
      <c r="E1309" s="61"/>
      <c r="F1309" s="14"/>
      <c r="G1309" s="92"/>
      <c r="H1309" s="92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9"/>
      <c r="B1310" s="90"/>
      <c r="C1310" s="14"/>
      <c r="D1310" s="63"/>
      <c r="E1310" s="61"/>
      <c r="F1310" s="14"/>
      <c r="G1310" s="92"/>
      <c r="H1310" s="92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9"/>
      <c r="B1311" s="90"/>
      <c r="C1311" s="14"/>
      <c r="D1311" s="63"/>
      <c r="E1311" s="61"/>
      <c r="F1311" s="14"/>
      <c r="G1311" s="92"/>
      <c r="H1311" s="92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9"/>
      <c r="B1312" s="90"/>
      <c r="C1312" s="14"/>
      <c r="D1312" s="63"/>
      <c r="E1312" s="61"/>
      <c r="F1312" s="14"/>
      <c r="G1312" s="92"/>
      <c r="H1312" s="92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9"/>
      <c r="B1313" s="90"/>
      <c r="C1313" s="14"/>
      <c r="D1313" s="63"/>
      <c r="E1313" s="61"/>
      <c r="F1313" s="14"/>
      <c r="G1313" s="92"/>
      <c r="H1313" s="92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9"/>
      <c r="B1314" s="90"/>
      <c r="C1314" s="14"/>
      <c r="D1314" s="63"/>
      <c r="E1314" s="61"/>
      <c r="F1314" s="14"/>
      <c r="G1314" s="92"/>
      <c r="H1314" s="92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9"/>
      <c r="B1315" s="90"/>
      <c r="C1315" s="14"/>
      <c r="D1315" s="63"/>
      <c r="E1315" s="61"/>
      <c r="F1315" s="14"/>
      <c r="G1315" s="92"/>
      <c r="H1315" s="92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9"/>
      <c r="B1316" s="90"/>
      <c r="C1316" s="14"/>
      <c r="D1316" s="63"/>
      <c r="E1316" s="61"/>
      <c r="F1316" s="14"/>
      <c r="G1316" s="92"/>
      <c r="H1316" s="92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9"/>
      <c r="B1317" s="90"/>
      <c r="C1317" s="14"/>
      <c r="D1317" s="63"/>
      <c r="E1317" s="61"/>
      <c r="F1317" s="14"/>
      <c r="G1317" s="92"/>
      <c r="H1317" s="92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9"/>
      <c r="B1318" s="90"/>
      <c r="C1318" s="14"/>
      <c r="D1318" s="63"/>
      <c r="E1318" s="61"/>
      <c r="F1318" s="14"/>
      <c r="G1318" s="92"/>
      <c r="H1318" s="92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9"/>
      <c r="B1319" s="90"/>
      <c r="C1319" s="14"/>
      <c r="D1319" s="63"/>
      <c r="E1319" s="61"/>
      <c r="F1319" s="14"/>
      <c r="G1319" s="92"/>
      <c r="H1319" s="92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9"/>
      <c r="B1320" s="90"/>
      <c r="C1320" s="14"/>
      <c r="D1320" s="63"/>
      <c r="E1320" s="61"/>
      <c r="F1320" s="14"/>
      <c r="G1320" s="92"/>
      <c r="H1320" s="92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9"/>
      <c r="B1321" s="90"/>
      <c r="C1321" s="14"/>
      <c r="D1321" s="63"/>
      <c r="E1321" s="61"/>
      <c r="F1321" s="14"/>
      <c r="G1321" s="92"/>
      <c r="H1321" s="92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9"/>
      <c r="B1322" s="90"/>
      <c r="C1322" s="14"/>
      <c r="D1322" s="63"/>
      <c r="E1322" s="61"/>
      <c r="F1322" s="14"/>
      <c r="G1322" s="92"/>
      <c r="H1322" s="92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9"/>
      <c r="B1323" s="90"/>
      <c r="C1323" s="14"/>
      <c r="D1323" s="63"/>
      <c r="E1323" s="61"/>
      <c r="F1323" s="14"/>
      <c r="G1323" s="92"/>
      <c r="H1323" s="92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9"/>
      <c r="B1324" s="90"/>
      <c r="C1324" s="14"/>
      <c r="D1324" s="63"/>
      <c r="E1324" s="61"/>
      <c r="F1324" s="14"/>
      <c r="G1324" s="92"/>
      <c r="H1324" s="92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9"/>
      <c r="B1325" s="90"/>
      <c r="C1325" s="14"/>
      <c r="D1325" s="63"/>
      <c r="E1325" s="61"/>
      <c r="F1325" s="14"/>
      <c r="G1325" s="92"/>
      <c r="H1325" s="92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9"/>
      <c r="B1326" s="90"/>
      <c r="C1326" s="14"/>
      <c r="D1326" s="63"/>
      <c r="E1326" s="61"/>
      <c r="F1326" s="14"/>
      <c r="G1326" s="92"/>
      <c r="H1326" s="92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9"/>
      <c r="B1327" s="90"/>
      <c r="C1327" s="14"/>
      <c r="D1327" s="63"/>
      <c r="E1327" s="61"/>
      <c r="F1327" s="14"/>
      <c r="G1327" s="92"/>
      <c r="H1327" s="92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9"/>
      <c r="B1328" s="90"/>
      <c r="C1328" s="14"/>
      <c r="D1328" s="63"/>
      <c r="E1328" s="61"/>
      <c r="F1328" s="14"/>
      <c r="G1328" s="92"/>
      <c r="H1328" s="92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9"/>
      <c r="B1329" s="90"/>
      <c r="C1329" s="14"/>
      <c r="D1329" s="63"/>
      <c r="E1329" s="61"/>
      <c r="F1329" s="14"/>
      <c r="G1329" s="92"/>
      <c r="H1329" s="92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9"/>
      <c r="B1330" s="90"/>
      <c r="C1330" s="14"/>
      <c r="D1330" s="63"/>
      <c r="E1330" s="61"/>
      <c r="F1330" s="14"/>
      <c r="G1330" s="92"/>
      <c r="H1330" s="92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9"/>
      <c r="B1331" s="90"/>
      <c r="C1331" s="14"/>
      <c r="D1331" s="63"/>
      <c r="E1331" s="61"/>
      <c r="F1331" s="14"/>
      <c r="G1331" s="92"/>
      <c r="H1331" s="92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9"/>
      <c r="B1332" s="90"/>
      <c r="C1332" s="14"/>
      <c r="D1332" s="63"/>
      <c r="E1332" s="61"/>
      <c r="F1332" s="14"/>
      <c r="G1332" s="92"/>
      <c r="H1332" s="92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9"/>
      <c r="B1333" s="90"/>
      <c r="C1333" s="14"/>
      <c r="D1333" s="63"/>
      <c r="E1333" s="61"/>
      <c r="F1333" s="14"/>
      <c r="G1333" s="92"/>
      <c r="H1333" s="92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9"/>
      <c r="B1334" s="90"/>
      <c r="C1334" s="14"/>
      <c r="D1334" s="63"/>
      <c r="E1334" s="61"/>
      <c r="F1334" s="14"/>
      <c r="G1334" s="92"/>
      <c r="H1334" s="92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9"/>
      <c r="B1335" s="90"/>
      <c r="C1335" s="14"/>
      <c r="D1335" s="63"/>
      <c r="E1335" s="61"/>
      <c r="F1335" s="14"/>
      <c r="G1335" s="92"/>
      <c r="H1335" s="92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9"/>
      <c r="B1336" s="90"/>
      <c r="C1336" s="14"/>
      <c r="D1336" s="63"/>
      <c r="E1336" s="61"/>
      <c r="F1336" s="14"/>
      <c r="G1336" s="92"/>
      <c r="H1336" s="92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9"/>
      <c r="B1337" s="90"/>
      <c r="C1337" s="14"/>
      <c r="D1337" s="63"/>
      <c r="E1337" s="61"/>
      <c r="F1337" s="14"/>
      <c r="G1337" s="92"/>
      <c r="H1337" s="92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9"/>
      <c r="B1338" s="90"/>
      <c r="C1338" s="14"/>
      <c r="D1338" s="63"/>
      <c r="E1338" s="61"/>
      <c r="F1338" s="14"/>
      <c r="G1338" s="92"/>
      <c r="H1338" s="92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9"/>
      <c r="B1339" s="90"/>
      <c r="C1339" s="14"/>
      <c r="D1339" s="63"/>
      <c r="E1339" s="61"/>
      <c r="F1339" s="14"/>
      <c r="G1339" s="92"/>
      <c r="H1339" s="92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9"/>
      <c r="B1340" s="90"/>
      <c r="C1340" s="14"/>
      <c r="D1340" s="63"/>
      <c r="E1340" s="61"/>
      <c r="F1340" s="14"/>
      <c r="G1340" s="92"/>
      <c r="H1340" s="92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9"/>
      <c r="B1341" s="90"/>
      <c r="C1341" s="14"/>
      <c r="D1341" s="63"/>
      <c r="E1341" s="61"/>
      <c r="F1341" s="14"/>
      <c r="G1341" s="92"/>
      <c r="H1341" s="92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9"/>
      <c r="B1342" s="90"/>
      <c r="C1342" s="14"/>
      <c r="D1342" s="63"/>
      <c r="E1342" s="61"/>
      <c r="F1342" s="14"/>
      <c r="G1342" s="92"/>
      <c r="H1342" s="92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9"/>
      <c r="B1343" s="90"/>
      <c r="C1343" s="14"/>
      <c r="D1343" s="63"/>
      <c r="E1343" s="61"/>
      <c r="F1343" s="14"/>
      <c r="G1343" s="92"/>
      <c r="H1343" s="92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9"/>
      <c r="B1344" s="90"/>
      <c r="C1344" s="14"/>
      <c r="D1344" s="63"/>
      <c r="E1344" s="61"/>
      <c r="F1344" s="14"/>
      <c r="G1344" s="92"/>
      <c r="H1344" s="92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9"/>
      <c r="B1345" s="90"/>
      <c r="C1345" s="14"/>
      <c r="D1345" s="63"/>
      <c r="E1345" s="61"/>
      <c r="F1345" s="14"/>
      <c r="G1345" s="92"/>
      <c r="H1345" s="92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9"/>
      <c r="B1346" s="90"/>
      <c r="C1346" s="14"/>
      <c r="D1346" s="63"/>
      <c r="E1346" s="61"/>
      <c r="F1346" s="14"/>
      <c r="G1346" s="92"/>
      <c r="H1346" s="92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9"/>
      <c r="B1347" s="90"/>
      <c r="C1347" s="14"/>
      <c r="D1347" s="63"/>
      <c r="E1347" s="61"/>
      <c r="F1347" s="14"/>
      <c r="G1347" s="92"/>
      <c r="H1347" s="92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9"/>
      <c r="B1348" s="90"/>
      <c r="C1348" s="14"/>
      <c r="D1348" s="63"/>
      <c r="E1348" s="61"/>
      <c r="F1348" s="14"/>
      <c r="G1348" s="92"/>
      <c r="H1348" s="92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9"/>
      <c r="B1349" s="90"/>
      <c r="C1349" s="14"/>
      <c r="D1349" s="63"/>
      <c r="E1349" s="61"/>
      <c r="F1349" s="14"/>
      <c r="G1349" s="92"/>
      <c r="H1349" s="92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9"/>
      <c r="B1350" s="90"/>
      <c r="C1350" s="14"/>
      <c r="D1350" s="63"/>
      <c r="E1350" s="61"/>
      <c r="F1350" s="14"/>
      <c r="G1350" s="92"/>
      <c r="H1350" s="92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9"/>
      <c r="B1351" s="90"/>
      <c r="C1351" s="14"/>
      <c r="D1351" s="63"/>
      <c r="E1351" s="61"/>
      <c r="F1351" s="14"/>
      <c r="G1351" s="92"/>
      <c r="H1351" s="92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9"/>
      <c r="B1352" s="90"/>
      <c r="C1352" s="14"/>
      <c r="D1352" s="63"/>
      <c r="E1352" s="61"/>
      <c r="F1352" s="14"/>
      <c r="G1352" s="92"/>
      <c r="H1352" s="92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9"/>
      <c r="B1353" s="90"/>
      <c r="C1353" s="14"/>
      <c r="D1353" s="63"/>
      <c r="E1353" s="61"/>
      <c r="F1353" s="14"/>
      <c r="G1353" s="92"/>
      <c r="H1353" s="92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9"/>
      <c r="B1354" s="90"/>
      <c r="C1354" s="14"/>
      <c r="D1354" s="63"/>
      <c r="E1354" s="61"/>
      <c r="F1354" s="14"/>
      <c r="G1354" s="92"/>
      <c r="H1354" s="92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9"/>
      <c r="B1355" s="90"/>
      <c r="C1355" s="14"/>
      <c r="D1355" s="63"/>
      <c r="E1355" s="61"/>
      <c r="F1355" s="14"/>
      <c r="G1355" s="92"/>
      <c r="H1355" s="92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9"/>
      <c r="B1356" s="90"/>
      <c r="C1356" s="14"/>
      <c r="D1356" s="63"/>
      <c r="E1356" s="61"/>
      <c r="F1356" s="14"/>
      <c r="G1356" s="92"/>
      <c r="H1356" s="92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9"/>
      <c r="B1357" s="90"/>
      <c r="C1357" s="14"/>
      <c r="D1357" s="63"/>
      <c r="E1357" s="61"/>
      <c r="F1357" s="14"/>
      <c r="G1357" s="92"/>
      <c r="H1357" s="92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9"/>
      <c r="B1358" s="90"/>
      <c r="C1358" s="14"/>
      <c r="D1358" s="63"/>
      <c r="E1358" s="61"/>
      <c r="F1358" s="14"/>
      <c r="G1358" s="92"/>
      <c r="H1358" s="92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9"/>
      <c r="B1359" s="90"/>
      <c r="C1359" s="14"/>
      <c r="D1359" s="63"/>
      <c r="E1359" s="61"/>
      <c r="F1359" s="14"/>
      <c r="G1359" s="92"/>
      <c r="H1359" s="92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9"/>
      <c r="B1360" s="90"/>
      <c r="C1360" s="14"/>
      <c r="D1360" s="63"/>
      <c r="E1360" s="61"/>
      <c r="F1360" s="14"/>
      <c r="G1360" s="92"/>
      <c r="H1360" s="92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9"/>
      <c r="B1361" s="90"/>
      <c r="C1361" s="14"/>
      <c r="D1361" s="63"/>
      <c r="E1361" s="61"/>
      <c r="F1361" s="14"/>
      <c r="G1361" s="92"/>
      <c r="H1361" s="92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9"/>
      <c r="B1362" s="90"/>
      <c r="C1362" s="14"/>
      <c r="D1362" s="63"/>
      <c r="E1362" s="61"/>
      <c r="F1362" s="14"/>
      <c r="G1362" s="92"/>
      <c r="H1362" s="92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9"/>
      <c r="B1363" s="90"/>
      <c r="C1363" s="14"/>
      <c r="D1363" s="63"/>
      <c r="E1363" s="61"/>
      <c r="F1363" s="14"/>
      <c r="G1363" s="92"/>
      <c r="H1363" s="92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9"/>
      <c r="B1364" s="90"/>
      <c r="C1364" s="14"/>
      <c r="D1364" s="63"/>
      <c r="E1364" s="61"/>
      <c r="F1364" s="14"/>
      <c r="G1364" s="92"/>
      <c r="H1364" s="92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9"/>
      <c r="B1365" s="90"/>
      <c r="C1365" s="14"/>
      <c r="D1365" s="63"/>
      <c r="E1365" s="61"/>
      <c r="F1365" s="14"/>
      <c r="G1365" s="92"/>
      <c r="H1365" s="92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9"/>
      <c r="B1366" s="90"/>
      <c r="C1366" s="14"/>
      <c r="D1366" s="63"/>
      <c r="E1366" s="61"/>
      <c r="F1366" s="14"/>
      <c r="G1366" s="92"/>
      <c r="H1366" s="92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9"/>
      <c r="B1367" s="90"/>
      <c r="C1367" s="14"/>
      <c r="D1367" s="63"/>
      <c r="E1367" s="61"/>
      <c r="F1367" s="14"/>
      <c r="G1367" s="92"/>
      <c r="H1367" s="92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9"/>
      <c r="B1368" s="90"/>
      <c r="C1368" s="14"/>
      <c r="D1368" s="63"/>
      <c r="E1368" s="61"/>
      <c r="F1368" s="14"/>
      <c r="G1368" s="92"/>
      <c r="H1368" s="92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9"/>
      <c r="B1369" s="90"/>
      <c r="C1369" s="14"/>
      <c r="D1369" s="63"/>
      <c r="E1369" s="61"/>
      <c r="F1369" s="14"/>
      <c r="G1369" s="92"/>
      <c r="H1369" s="92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9"/>
      <c r="B1370" s="90"/>
      <c r="C1370" s="14"/>
      <c r="D1370" s="63"/>
      <c r="E1370" s="61"/>
      <c r="F1370" s="14"/>
      <c r="G1370" s="92"/>
      <c r="H1370" s="92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9"/>
      <c r="B1371" s="90"/>
      <c r="C1371" s="14"/>
      <c r="D1371" s="63"/>
      <c r="E1371" s="61"/>
      <c r="F1371" s="14"/>
      <c r="G1371" s="92"/>
      <c r="H1371" s="92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9"/>
      <c r="B1372" s="90"/>
      <c r="C1372" s="14"/>
      <c r="D1372" s="63"/>
      <c r="E1372" s="61"/>
      <c r="F1372" s="14"/>
      <c r="G1372" s="92"/>
      <c r="H1372" s="92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9"/>
      <c r="B1373" s="90"/>
      <c r="C1373" s="14"/>
      <c r="D1373" s="63"/>
      <c r="E1373" s="61"/>
      <c r="F1373" s="14"/>
      <c r="G1373" s="92"/>
      <c r="H1373" s="92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9"/>
      <c r="B1374" s="90"/>
      <c r="C1374" s="14"/>
      <c r="D1374" s="63"/>
      <c r="E1374" s="61"/>
      <c r="F1374" s="14"/>
      <c r="G1374" s="92"/>
      <c r="H1374" s="92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9"/>
      <c r="B1375" s="90"/>
      <c r="C1375" s="14"/>
      <c r="D1375" s="63"/>
      <c r="E1375" s="61"/>
      <c r="F1375" s="14"/>
      <c r="G1375" s="92"/>
      <c r="H1375" s="92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9"/>
      <c r="B1376" s="90"/>
      <c r="C1376" s="14"/>
      <c r="D1376" s="63"/>
      <c r="E1376" s="61"/>
      <c r="F1376" s="14"/>
      <c r="G1376" s="92"/>
      <c r="H1376" s="92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9"/>
      <c r="B1377" s="90"/>
      <c r="C1377" s="14"/>
      <c r="D1377" s="63"/>
      <c r="E1377" s="61"/>
      <c r="F1377" s="14"/>
      <c r="G1377" s="92"/>
      <c r="H1377" s="92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9"/>
      <c r="B1378" s="90"/>
      <c r="C1378" s="14"/>
      <c r="D1378" s="63"/>
      <c r="E1378" s="61"/>
      <c r="F1378" s="14"/>
      <c r="G1378" s="92"/>
      <c r="H1378" s="92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9"/>
      <c r="B1379" s="90"/>
      <c r="C1379" s="14"/>
      <c r="D1379" s="63"/>
      <c r="E1379" s="61"/>
      <c r="F1379" s="14"/>
      <c r="G1379" s="92"/>
      <c r="H1379" s="92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9"/>
      <c r="B1380" s="90"/>
      <c r="C1380" s="14"/>
      <c r="D1380" s="63"/>
      <c r="E1380" s="61"/>
      <c r="F1380" s="14"/>
      <c r="G1380" s="92"/>
      <c r="H1380" s="92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9"/>
      <c r="B1381" s="90"/>
      <c r="C1381" s="14"/>
      <c r="D1381" s="63"/>
      <c r="E1381" s="61"/>
      <c r="F1381" s="14"/>
      <c r="G1381" s="92"/>
      <c r="H1381" s="92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9"/>
      <c r="B1382" s="90"/>
      <c r="C1382" s="14"/>
      <c r="D1382" s="63"/>
      <c r="E1382" s="61"/>
      <c r="F1382" s="14"/>
      <c r="G1382" s="92"/>
      <c r="H1382" s="92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9"/>
      <c r="B1383" s="90"/>
      <c r="C1383" s="14"/>
      <c r="D1383" s="63"/>
      <c r="E1383" s="61"/>
      <c r="F1383" s="14"/>
      <c r="G1383" s="92"/>
      <c r="H1383" s="92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9"/>
      <c r="B1384" s="90"/>
      <c r="C1384" s="14"/>
      <c r="D1384" s="63"/>
      <c r="E1384" s="61"/>
      <c r="F1384" s="14"/>
      <c r="G1384" s="92"/>
      <c r="H1384" s="92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9"/>
      <c r="B1385" s="90"/>
      <c r="C1385" s="14"/>
      <c r="D1385" s="63"/>
      <c r="E1385" s="61"/>
      <c r="F1385" s="14"/>
      <c r="G1385" s="92"/>
      <c r="H1385" s="92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9"/>
      <c r="B1386" s="90"/>
      <c r="C1386" s="14"/>
      <c r="D1386" s="63"/>
      <c r="E1386" s="61"/>
      <c r="F1386" s="14"/>
      <c r="G1386" s="92"/>
      <c r="H1386" s="92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9"/>
      <c r="B1387" s="90"/>
      <c r="C1387" s="14"/>
      <c r="D1387" s="63"/>
      <c r="E1387" s="61"/>
      <c r="F1387" s="14"/>
      <c r="G1387" s="92"/>
      <c r="H1387" s="92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9"/>
      <c r="B1388" s="90"/>
      <c r="C1388" s="14"/>
      <c r="D1388" s="63"/>
      <c r="E1388" s="61"/>
      <c r="F1388" s="14"/>
      <c r="G1388" s="92"/>
      <c r="H1388" s="92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9"/>
      <c r="B1389" s="90"/>
      <c r="C1389" s="14"/>
      <c r="D1389" s="63"/>
      <c r="E1389" s="61"/>
      <c r="F1389" s="14"/>
      <c r="G1389" s="92"/>
      <c r="H1389" s="92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9"/>
      <c r="B1390" s="90"/>
      <c r="C1390" s="14"/>
      <c r="D1390" s="63"/>
      <c r="E1390" s="61"/>
      <c r="F1390" s="14"/>
      <c r="G1390" s="92"/>
      <c r="H1390" s="92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9"/>
      <c r="B1391" s="90"/>
      <c r="C1391" s="14"/>
      <c r="D1391" s="63"/>
      <c r="E1391" s="61"/>
      <c r="F1391" s="14"/>
      <c r="G1391" s="92"/>
      <c r="H1391" s="92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9"/>
      <c r="B1392" s="90"/>
      <c r="C1392" s="14"/>
      <c r="D1392" s="63"/>
      <c r="E1392" s="61"/>
      <c r="F1392" s="14"/>
      <c r="G1392" s="92"/>
      <c r="H1392" s="92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9"/>
      <c r="B1393" s="90"/>
      <c r="C1393" s="14"/>
      <c r="D1393" s="63"/>
      <c r="E1393" s="61"/>
      <c r="F1393" s="14"/>
      <c r="G1393" s="92"/>
      <c r="H1393" s="92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9"/>
      <c r="B1394" s="90"/>
      <c r="C1394" s="14"/>
      <c r="D1394" s="63"/>
      <c r="E1394" s="61"/>
      <c r="F1394" s="14"/>
      <c r="G1394" s="92"/>
      <c r="H1394" s="92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9"/>
      <c r="B1395" s="90"/>
      <c r="C1395" s="14"/>
      <c r="D1395" s="63"/>
      <c r="E1395" s="61"/>
      <c r="F1395" s="14"/>
      <c r="G1395" s="92"/>
      <c r="H1395" s="92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9"/>
      <c r="B1396" s="90"/>
      <c r="C1396" s="14"/>
      <c r="D1396" s="63"/>
      <c r="E1396" s="61"/>
      <c r="F1396" s="14"/>
      <c r="G1396" s="92"/>
      <c r="H1396" s="92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9"/>
      <c r="B1397" s="90"/>
      <c r="C1397" s="14"/>
      <c r="D1397" s="63"/>
      <c r="E1397" s="61"/>
      <c r="F1397" s="14"/>
      <c r="G1397" s="92"/>
      <c r="H1397" s="92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9"/>
      <c r="B1398" s="90"/>
      <c r="C1398" s="14"/>
      <c r="D1398" s="63"/>
      <c r="E1398" s="61"/>
      <c r="F1398" s="14"/>
      <c r="G1398" s="92"/>
      <c r="H1398" s="92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9"/>
      <c r="B1399" s="90"/>
      <c r="C1399" s="14"/>
      <c r="D1399" s="63"/>
      <c r="E1399" s="61"/>
      <c r="F1399" s="14"/>
      <c r="G1399" s="92"/>
      <c r="H1399" s="92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9"/>
      <c r="B1400" s="90"/>
      <c r="C1400" s="14"/>
      <c r="D1400" s="63"/>
      <c r="E1400" s="61"/>
      <c r="F1400" s="14"/>
      <c r="G1400" s="92"/>
      <c r="H1400" s="92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9"/>
      <c r="B1401" s="90"/>
      <c r="C1401" s="14"/>
      <c r="D1401" s="63"/>
      <c r="E1401" s="61"/>
      <c r="F1401" s="14"/>
      <c r="G1401" s="92"/>
      <c r="H1401" s="92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9"/>
      <c r="B1402" s="90"/>
      <c r="C1402" s="14"/>
      <c r="D1402" s="63"/>
      <c r="E1402" s="61"/>
      <c r="F1402" s="14"/>
      <c r="G1402" s="92"/>
      <c r="H1402" s="92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9"/>
      <c r="B1403" s="90"/>
      <c r="C1403" s="14"/>
      <c r="D1403" s="63"/>
      <c r="E1403" s="61"/>
      <c r="F1403" s="14"/>
      <c r="G1403" s="92"/>
      <c r="H1403" s="92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9"/>
      <c r="B1404" s="90"/>
      <c r="C1404" s="14"/>
      <c r="D1404" s="63"/>
      <c r="E1404" s="61"/>
      <c r="F1404" s="14"/>
      <c r="G1404" s="92"/>
      <c r="H1404" s="92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9"/>
      <c r="B1405" s="90"/>
      <c r="C1405" s="14"/>
      <c r="D1405" s="63"/>
      <c r="E1405" s="61"/>
      <c r="F1405" s="14"/>
      <c r="G1405" s="92"/>
      <c r="H1405" s="92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9"/>
      <c r="B1406" s="90"/>
      <c r="C1406" s="14"/>
      <c r="D1406" s="63"/>
      <c r="E1406" s="61"/>
      <c r="F1406" s="14"/>
      <c r="G1406" s="92"/>
      <c r="H1406" s="92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9"/>
      <c r="B1407" s="90"/>
      <c r="C1407" s="14"/>
      <c r="D1407" s="63"/>
      <c r="E1407" s="61"/>
      <c r="F1407" s="14"/>
      <c r="G1407" s="92"/>
      <c r="H1407" s="92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9"/>
      <c r="B1408" s="90"/>
      <c r="C1408" s="14"/>
      <c r="D1408" s="63"/>
      <c r="E1408" s="61"/>
      <c r="F1408" s="14"/>
      <c r="G1408" s="92"/>
      <c r="H1408" s="92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9"/>
      <c r="B1409" s="90"/>
      <c r="C1409" s="14"/>
      <c r="D1409" s="63"/>
      <c r="E1409" s="61"/>
      <c r="F1409" s="14"/>
      <c r="G1409" s="92"/>
      <c r="H1409" s="92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9"/>
      <c r="B1410" s="90"/>
      <c r="C1410" s="14"/>
      <c r="D1410" s="63"/>
      <c r="E1410" s="61"/>
      <c r="F1410" s="14"/>
      <c r="G1410" s="92"/>
      <c r="H1410" s="92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9"/>
      <c r="B1411" s="90"/>
      <c r="C1411" s="14"/>
      <c r="D1411" s="63"/>
      <c r="E1411" s="61"/>
      <c r="F1411" s="14"/>
      <c r="G1411" s="92"/>
      <c r="H1411" s="92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9"/>
      <c r="B1412" s="90"/>
      <c r="C1412" s="14"/>
      <c r="D1412" s="63"/>
      <c r="E1412" s="61"/>
      <c r="F1412" s="14"/>
      <c r="G1412" s="92"/>
      <c r="H1412" s="92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9"/>
      <c r="B1413" s="90"/>
      <c r="C1413" s="14"/>
      <c r="D1413" s="63"/>
      <c r="E1413" s="61"/>
      <c r="F1413" s="14"/>
      <c r="G1413" s="92"/>
      <c r="H1413" s="92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9"/>
      <c r="B1414" s="90"/>
      <c r="C1414" s="14"/>
      <c r="D1414" s="63"/>
      <c r="E1414" s="61"/>
      <c r="F1414" s="14"/>
      <c r="G1414" s="92"/>
      <c r="H1414" s="92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9"/>
      <c r="B1415" s="90"/>
      <c r="C1415" s="14"/>
      <c r="D1415" s="63"/>
      <c r="E1415" s="61"/>
      <c r="F1415" s="14"/>
      <c r="G1415" s="92"/>
      <c r="H1415" s="92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9"/>
      <c r="B1416" s="90"/>
      <c r="C1416" s="14"/>
      <c r="D1416" s="63"/>
      <c r="E1416" s="61"/>
      <c r="F1416" s="14"/>
      <c r="G1416" s="92"/>
      <c r="H1416" s="92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9"/>
      <c r="B1417" s="90"/>
      <c r="C1417" s="14"/>
      <c r="D1417" s="63"/>
      <c r="E1417" s="61"/>
      <c r="F1417" s="14"/>
      <c r="G1417" s="92"/>
      <c r="H1417" s="92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9"/>
      <c r="B1418" s="90"/>
      <c r="C1418" s="14"/>
      <c r="D1418" s="63"/>
      <c r="E1418" s="61"/>
      <c r="F1418" s="14"/>
      <c r="G1418" s="92"/>
      <c r="H1418" s="92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9"/>
      <c r="B1419" s="90"/>
      <c r="C1419" s="14"/>
      <c r="D1419" s="63"/>
      <c r="E1419" s="61"/>
      <c r="F1419" s="14"/>
      <c r="G1419" s="92"/>
      <c r="H1419" s="92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9"/>
      <c r="B1420" s="90"/>
      <c r="C1420" s="14"/>
      <c r="D1420" s="63"/>
      <c r="E1420" s="61"/>
      <c r="F1420" s="14"/>
      <c r="G1420" s="92"/>
      <c r="H1420" s="92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9"/>
      <c r="B1421" s="90"/>
      <c r="C1421" s="14"/>
      <c r="D1421" s="63"/>
      <c r="E1421" s="61"/>
      <c r="F1421" s="14"/>
      <c r="G1421" s="92"/>
      <c r="H1421" s="92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9"/>
      <c r="B1422" s="90"/>
      <c r="C1422" s="14"/>
      <c r="D1422" s="63"/>
      <c r="E1422" s="61"/>
      <c r="F1422" s="14"/>
      <c r="G1422" s="92"/>
      <c r="H1422" s="92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9"/>
      <c r="B1423" s="90"/>
      <c r="C1423" s="14"/>
      <c r="D1423" s="63"/>
      <c r="E1423" s="61"/>
      <c r="F1423" s="14"/>
      <c r="G1423" s="92"/>
      <c r="H1423" s="92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9"/>
      <c r="B1424" s="90"/>
      <c r="C1424" s="14"/>
      <c r="D1424" s="63"/>
      <c r="E1424" s="61"/>
      <c r="F1424" s="14"/>
      <c r="G1424" s="92"/>
      <c r="H1424" s="92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9"/>
      <c r="B1425" s="90"/>
      <c r="C1425" s="14"/>
      <c r="D1425" s="63"/>
      <c r="E1425" s="61"/>
      <c r="F1425" s="14"/>
      <c r="G1425" s="92"/>
      <c r="H1425" s="92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9"/>
      <c r="B1426" s="90"/>
      <c r="C1426" s="14"/>
      <c r="D1426" s="63"/>
      <c r="E1426" s="61"/>
      <c r="F1426" s="14"/>
      <c r="G1426" s="92"/>
      <c r="H1426" s="92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9"/>
      <c r="B1427" s="90"/>
      <c r="C1427" s="14"/>
      <c r="D1427" s="63"/>
      <c r="E1427" s="61"/>
      <c r="F1427" s="14"/>
      <c r="G1427" s="92"/>
      <c r="H1427" s="92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9"/>
      <c r="B1428" s="90"/>
      <c r="C1428" s="14"/>
      <c r="D1428" s="63"/>
      <c r="E1428" s="61"/>
      <c r="F1428" s="14"/>
      <c r="G1428" s="92"/>
      <c r="H1428" s="92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9"/>
      <c r="B1429" s="90"/>
      <c r="C1429" s="14"/>
      <c r="D1429" s="63"/>
      <c r="E1429" s="61"/>
      <c r="F1429" s="14"/>
      <c r="G1429" s="92"/>
      <c r="H1429" s="92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9"/>
      <c r="B1430" s="90"/>
      <c r="C1430" s="14"/>
      <c r="D1430" s="63"/>
      <c r="E1430" s="61"/>
      <c r="F1430" s="14"/>
      <c r="G1430" s="92"/>
      <c r="H1430" s="92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9"/>
      <c r="B1431" s="90"/>
      <c r="C1431" s="14"/>
      <c r="D1431" s="63"/>
      <c r="E1431" s="61"/>
      <c r="F1431" s="14"/>
      <c r="G1431" s="92"/>
      <c r="H1431" s="92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9"/>
      <c r="B1432" s="90"/>
      <c r="C1432" s="14"/>
      <c r="D1432" s="63"/>
      <c r="E1432" s="61"/>
      <c r="F1432" s="14"/>
      <c r="G1432" s="92"/>
      <c r="H1432" s="92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9"/>
      <c r="B1433" s="90"/>
      <c r="C1433" s="14"/>
      <c r="D1433" s="63"/>
      <c r="E1433" s="61"/>
      <c r="F1433" s="14"/>
      <c r="G1433" s="92"/>
      <c r="H1433" s="92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9"/>
      <c r="B1434" s="90"/>
      <c r="C1434" s="14"/>
      <c r="D1434" s="63"/>
      <c r="E1434" s="61"/>
      <c r="F1434" s="14"/>
      <c r="G1434" s="92"/>
      <c r="H1434" s="92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9"/>
      <c r="B1435" s="90"/>
      <c r="C1435" s="14"/>
      <c r="D1435" s="63"/>
      <c r="E1435" s="61"/>
      <c r="F1435" s="14"/>
      <c r="G1435" s="92"/>
      <c r="H1435" s="92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9"/>
      <c r="B1436" s="90"/>
      <c r="C1436" s="14"/>
      <c r="D1436" s="63"/>
      <c r="E1436" s="61"/>
      <c r="F1436" s="14"/>
      <c r="G1436" s="92"/>
      <c r="H1436" s="92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9"/>
      <c r="B1437" s="90"/>
      <c r="C1437" s="14"/>
      <c r="D1437" s="63"/>
      <c r="E1437" s="61"/>
      <c r="F1437" s="14"/>
      <c r="G1437" s="92"/>
      <c r="H1437" s="92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9"/>
      <c r="B1438" s="90"/>
      <c r="C1438" s="14"/>
      <c r="D1438" s="63"/>
      <c r="E1438" s="61"/>
      <c r="F1438" s="14"/>
      <c r="G1438" s="92"/>
      <c r="H1438" s="92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9"/>
      <c r="B1439" s="90"/>
      <c r="C1439" s="14"/>
      <c r="D1439" s="63"/>
      <c r="E1439" s="61"/>
      <c r="F1439" s="14"/>
      <c r="G1439" s="92"/>
      <c r="H1439" s="92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9"/>
      <c r="B1440" s="90"/>
      <c r="C1440" s="14"/>
      <c r="D1440" s="63"/>
      <c r="E1440" s="61"/>
      <c r="F1440" s="14"/>
      <c r="G1440" s="92"/>
      <c r="H1440" s="92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9"/>
      <c r="B1441" s="90"/>
      <c r="C1441" s="14"/>
      <c r="D1441" s="63"/>
      <c r="E1441" s="61"/>
      <c r="F1441" s="14"/>
      <c r="G1441" s="92"/>
      <c r="H1441" s="92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9"/>
      <c r="B1442" s="90"/>
      <c r="C1442" s="14"/>
      <c r="D1442" s="63"/>
      <c r="E1442" s="61"/>
      <c r="F1442" s="14"/>
      <c r="G1442" s="92"/>
      <c r="H1442" s="92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9"/>
      <c r="B1443" s="90"/>
      <c r="C1443" s="14"/>
      <c r="D1443" s="63"/>
      <c r="E1443" s="61"/>
      <c r="F1443" s="14"/>
      <c r="G1443" s="92"/>
      <c r="H1443" s="92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9"/>
      <c r="B1444" s="90"/>
      <c r="C1444" s="14"/>
      <c r="D1444" s="63"/>
      <c r="E1444" s="61"/>
      <c r="F1444" s="14"/>
      <c r="G1444" s="92"/>
      <c r="H1444" s="92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9"/>
      <c r="B1445" s="90"/>
      <c r="C1445" s="14"/>
      <c r="D1445" s="63"/>
      <c r="E1445" s="61"/>
      <c r="F1445" s="14"/>
      <c r="G1445" s="92"/>
      <c r="H1445" s="92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9"/>
      <c r="B1446" s="90"/>
      <c r="C1446" s="14"/>
      <c r="D1446" s="63"/>
      <c r="E1446" s="61"/>
      <c r="F1446" s="14"/>
      <c r="G1446" s="92"/>
      <c r="H1446" s="92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9"/>
      <c r="B1447" s="90"/>
      <c r="C1447" s="14"/>
      <c r="D1447" s="63"/>
      <c r="E1447" s="61"/>
      <c r="F1447" s="14"/>
      <c r="G1447" s="92"/>
      <c r="H1447" s="92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9"/>
      <c r="B1448" s="90"/>
      <c r="C1448" s="14"/>
      <c r="D1448" s="63"/>
      <c r="E1448" s="61"/>
      <c r="F1448" s="14"/>
      <c r="G1448" s="92"/>
      <c r="H1448" s="92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9"/>
      <c r="B1449" s="90"/>
      <c r="C1449" s="14"/>
      <c r="D1449" s="63"/>
      <c r="E1449" s="61"/>
      <c r="F1449" s="14"/>
      <c r="G1449" s="92"/>
      <c r="H1449" s="92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9"/>
      <c r="B1450" s="90"/>
      <c r="C1450" s="14"/>
      <c r="D1450" s="63"/>
      <c r="E1450" s="61"/>
      <c r="F1450" s="14"/>
      <c r="G1450" s="92"/>
      <c r="H1450" s="92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9"/>
      <c r="B1451" s="90"/>
      <c r="C1451" s="14"/>
      <c r="D1451" s="63"/>
      <c r="E1451" s="61"/>
      <c r="F1451" s="14"/>
      <c r="G1451" s="92"/>
      <c r="H1451" s="92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9"/>
      <c r="B1452" s="90"/>
      <c r="C1452" s="14"/>
      <c r="D1452" s="63"/>
      <c r="E1452" s="61"/>
      <c r="F1452" s="14"/>
      <c r="G1452" s="92"/>
      <c r="H1452" s="92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9"/>
      <c r="B1453" s="90"/>
      <c r="C1453" s="14"/>
      <c r="D1453" s="63"/>
      <c r="E1453" s="61"/>
      <c r="F1453" s="14"/>
      <c r="G1453" s="92"/>
      <c r="H1453" s="92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9"/>
      <c r="B1454" s="90"/>
      <c r="C1454" s="14"/>
      <c r="D1454" s="63"/>
      <c r="E1454" s="61"/>
      <c r="F1454" s="14"/>
      <c r="G1454" s="92"/>
      <c r="H1454" s="92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9"/>
      <c r="B1455" s="90"/>
      <c r="C1455" s="14"/>
      <c r="D1455" s="63"/>
      <c r="E1455" s="61"/>
      <c r="F1455" s="14"/>
      <c r="G1455" s="92"/>
      <c r="H1455" s="92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9"/>
      <c r="B1456" s="90"/>
      <c r="C1456" s="14"/>
      <c r="D1456" s="63"/>
      <c r="E1456" s="61"/>
      <c r="F1456" s="14"/>
      <c r="G1456" s="92"/>
      <c r="H1456" s="92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9"/>
      <c r="B1457" s="90"/>
      <c r="C1457" s="14"/>
      <c r="D1457" s="63"/>
      <c r="E1457" s="61"/>
      <c r="F1457" s="14"/>
      <c r="G1457" s="92"/>
      <c r="H1457" s="92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9"/>
      <c r="B1458" s="90"/>
      <c r="C1458" s="14"/>
      <c r="D1458" s="63"/>
      <c r="E1458" s="61"/>
      <c r="F1458" s="14"/>
      <c r="G1458" s="92"/>
      <c r="H1458" s="92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9"/>
      <c r="B1459" s="90"/>
      <c r="C1459" s="14"/>
      <c r="D1459" s="63"/>
      <c r="E1459" s="61"/>
      <c r="F1459" s="14"/>
      <c r="G1459" s="92"/>
      <c r="H1459" s="92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9"/>
      <c r="B1460" s="90"/>
      <c r="C1460" s="14"/>
      <c r="D1460" s="63"/>
      <c r="E1460" s="61"/>
      <c r="F1460" s="14"/>
      <c r="G1460" s="92"/>
      <c r="H1460" s="92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9"/>
      <c r="B1461" s="90"/>
      <c r="C1461" s="14"/>
      <c r="D1461" s="63"/>
      <c r="E1461" s="61"/>
      <c r="F1461" s="14"/>
      <c r="G1461" s="92"/>
      <c r="H1461" s="92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9"/>
      <c r="B1462" s="90"/>
      <c r="C1462" s="14"/>
      <c r="D1462" s="63"/>
      <c r="E1462" s="61"/>
      <c r="F1462" s="14"/>
      <c r="G1462" s="92"/>
      <c r="H1462" s="92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9"/>
      <c r="B1463" s="90"/>
      <c r="C1463" s="14"/>
      <c r="D1463" s="63"/>
      <c r="E1463" s="61"/>
      <c r="F1463" s="14"/>
      <c r="G1463" s="92"/>
      <c r="H1463" s="92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9"/>
      <c r="B1464" s="90"/>
      <c r="C1464" s="14"/>
      <c r="D1464" s="63"/>
      <c r="E1464" s="61"/>
      <c r="F1464" s="14"/>
      <c r="G1464" s="92"/>
      <c r="H1464" s="92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9"/>
      <c r="B1465" s="90"/>
      <c r="C1465" s="14"/>
      <c r="D1465" s="63"/>
      <c r="E1465" s="61"/>
      <c r="F1465" s="14"/>
      <c r="G1465" s="92"/>
      <c r="H1465" s="92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9"/>
      <c r="B1466" s="90"/>
      <c r="C1466" s="14"/>
      <c r="D1466" s="63"/>
      <c r="E1466" s="61"/>
      <c r="F1466" s="14"/>
      <c r="G1466" s="92"/>
      <c r="H1466" s="92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9"/>
      <c r="B1467" s="90"/>
      <c r="C1467" s="14"/>
      <c r="D1467" s="63"/>
      <c r="E1467" s="61"/>
      <c r="F1467" s="14"/>
      <c r="G1467" s="92"/>
      <c r="H1467" s="92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9"/>
      <c r="B1468" s="90"/>
      <c r="C1468" s="14"/>
      <c r="D1468" s="63"/>
      <c r="E1468" s="61"/>
      <c r="F1468" s="14"/>
      <c r="G1468" s="92"/>
      <c r="H1468" s="92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9"/>
      <c r="B1469" s="90"/>
      <c r="C1469" s="14"/>
      <c r="D1469" s="63"/>
      <c r="E1469" s="61"/>
      <c r="F1469" s="14"/>
      <c r="G1469" s="92"/>
      <c r="H1469" s="92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9"/>
      <c r="B1470" s="90"/>
      <c r="C1470" s="14"/>
      <c r="D1470" s="63"/>
      <c r="E1470" s="61"/>
      <c r="F1470" s="14"/>
      <c r="G1470" s="92"/>
      <c r="H1470" s="92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9"/>
      <c r="B1471" s="90"/>
      <c r="C1471" s="14"/>
      <c r="D1471" s="63"/>
      <c r="E1471" s="61"/>
      <c r="F1471" s="14"/>
      <c r="G1471" s="92"/>
      <c r="H1471" s="92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9"/>
      <c r="B1472" s="90"/>
      <c r="C1472" s="14"/>
      <c r="D1472" s="63"/>
      <c r="E1472" s="61"/>
      <c r="F1472" s="14"/>
      <c r="G1472" s="92"/>
      <c r="H1472" s="92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9"/>
      <c r="B1473" s="90"/>
      <c r="C1473" s="14"/>
      <c r="D1473" s="63"/>
      <c r="E1473" s="61"/>
      <c r="F1473" s="14"/>
      <c r="G1473" s="92"/>
      <c r="H1473" s="92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9"/>
      <c r="B1474" s="90"/>
      <c r="C1474" s="14"/>
      <c r="D1474" s="63"/>
      <c r="E1474" s="61"/>
      <c r="F1474" s="14"/>
      <c r="G1474" s="92"/>
      <c r="H1474" s="92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9"/>
      <c r="B1475" s="90"/>
      <c r="C1475" s="14"/>
      <c r="D1475" s="63"/>
      <c r="E1475" s="61"/>
      <c r="F1475" s="14"/>
      <c r="G1475" s="92"/>
      <c r="H1475" s="92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9"/>
      <c r="B1476" s="90"/>
      <c r="C1476" s="14"/>
      <c r="D1476" s="63"/>
      <c r="E1476" s="61"/>
      <c r="F1476" s="14"/>
      <c r="G1476" s="92"/>
      <c r="H1476" s="92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9"/>
      <c r="B1477" s="90"/>
      <c r="C1477" s="14"/>
      <c r="D1477" s="63"/>
      <c r="E1477" s="61"/>
      <c r="F1477" s="14"/>
      <c r="G1477" s="92"/>
      <c r="H1477" s="92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9"/>
      <c r="B1478" s="90"/>
      <c r="C1478" s="14"/>
      <c r="D1478" s="63"/>
      <c r="E1478" s="61"/>
      <c r="F1478" s="14"/>
      <c r="G1478" s="92"/>
      <c r="H1478" s="92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9"/>
      <c r="B1479" s="90"/>
      <c r="C1479" s="14"/>
      <c r="D1479" s="63"/>
      <c r="E1479" s="61"/>
      <c r="F1479" s="14"/>
      <c r="G1479" s="92"/>
      <c r="H1479" s="92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9"/>
      <c r="B1480" s="90"/>
      <c r="C1480" s="14"/>
      <c r="D1480" s="63"/>
      <c r="E1480" s="61"/>
      <c r="F1480" s="14"/>
      <c r="G1480" s="92"/>
      <c r="H1480" s="92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9"/>
      <c r="B1481" s="90"/>
      <c r="C1481" s="14"/>
      <c r="D1481" s="63"/>
      <c r="E1481" s="61"/>
      <c r="F1481" s="14"/>
      <c r="G1481" s="92"/>
      <c r="H1481" s="92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9"/>
      <c r="B1482" s="90"/>
      <c r="C1482" s="14"/>
      <c r="D1482" s="63"/>
      <c r="E1482" s="61"/>
      <c r="F1482" s="14"/>
      <c r="G1482" s="92"/>
      <c r="H1482" s="92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9"/>
      <c r="B1483" s="90"/>
      <c r="C1483" s="14"/>
      <c r="D1483" s="63"/>
      <c r="E1483" s="61"/>
      <c r="F1483" s="14"/>
      <c r="G1483" s="92"/>
      <c r="H1483" s="92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9"/>
      <c r="B1484" s="90"/>
      <c r="C1484" s="14"/>
      <c r="D1484" s="63"/>
      <c r="E1484" s="61"/>
      <c r="F1484" s="14"/>
      <c r="G1484" s="92"/>
      <c r="H1484" s="92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9"/>
      <c r="B1485" s="90"/>
      <c r="C1485" s="14"/>
      <c r="D1485" s="63"/>
      <c r="E1485" s="61"/>
      <c r="F1485" s="14"/>
      <c r="G1485" s="92"/>
      <c r="H1485" s="92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9"/>
      <c r="B1486" s="90"/>
      <c r="C1486" s="14"/>
      <c r="D1486" s="63"/>
      <c r="E1486" s="61"/>
      <c r="F1486" s="14"/>
      <c r="G1486" s="92"/>
      <c r="H1486" s="92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9"/>
      <c r="B1487" s="90"/>
      <c r="C1487" s="14"/>
      <c r="D1487" s="63"/>
      <c r="E1487" s="61"/>
      <c r="F1487" s="14"/>
      <c r="G1487" s="92"/>
      <c r="H1487" s="92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9"/>
      <c r="B1488" s="90"/>
      <c r="C1488" s="14"/>
      <c r="D1488" s="63"/>
      <c r="E1488" s="61"/>
      <c r="F1488" s="14"/>
      <c r="G1488" s="92"/>
      <c r="H1488" s="92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9"/>
      <c r="B1489" s="90"/>
      <c r="C1489" s="14"/>
      <c r="D1489" s="63"/>
      <c r="E1489" s="61"/>
      <c r="F1489" s="14"/>
      <c r="G1489" s="92"/>
      <c r="H1489" s="92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9"/>
      <c r="B1490" s="90"/>
      <c r="C1490" s="14"/>
      <c r="D1490" s="63"/>
      <c r="E1490" s="61"/>
      <c r="F1490" s="14"/>
      <c r="G1490" s="92"/>
      <c r="H1490" s="92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9"/>
      <c r="B1491" s="90"/>
      <c r="C1491" s="14"/>
      <c r="D1491" s="63"/>
      <c r="E1491" s="61"/>
      <c r="F1491" s="14"/>
      <c r="G1491" s="92"/>
      <c r="H1491" s="92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9"/>
      <c r="B1492" s="90"/>
      <c r="C1492" s="14"/>
      <c r="D1492" s="63"/>
      <c r="E1492" s="61"/>
      <c r="F1492" s="14"/>
      <c r="G1492" s="92"/>
      <c r="H1492" s="92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9"/>
      <c r="B1493" s="90"/>
      <c r="C1493" s="14"/>
      <c r="D1493" s="63"/>
      <c r="E1493" s="61"/>
      <c r="F1493" s="14"/>
      <c r="G1493" s="92"/>
      <c r="H1493" s="92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9"/>
      <c r="B1494" s="90"/>
      <c r="C1494" s="14"/>
      <c r="D1494" s="63"/>
      <c r="E1494" s="61"/>
      <c r="F1494" s="14"/>
      <c r="G1494" s="92"/>
      <c r="H1494" s="92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9"/>
      <c r="B1495" s="90"/>
      <c r="C1495" s="14"/>
      <c r="D1495" s="63"/>
      <c r="E1495" s="61"/>
      <c r="F1495" s="14"/>
      <c r="G1495" s="92"/>
      <c r="H1495" s="92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9"/>
      <c r="B1496" s="90"/>
      <c r="C1496" s="14"/>
      <c r="D1496" s="63"/>
      <c r="E1496" s="61"/>
      <c r="F1496" s="14"/>
      <c r="G1496" s="92"/>
      <c r="H1496" s="92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9"/>
      <c r="B1497" s="90"/>
      <c r="C1497" s="14"/>
      <c r="D1497" s="63"/>
      <c r="E1497" s="61"/>
      <c r="F1497" s="14"/>
      <c r="G1497" s="92"/>
      <c r="H1497" s="92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9"/>
      <c r="B1498" s="90"/>
      <c r="C1498" s="14"/>
      <c r="D1498" s="63"/>
      <c r="E1498" s="61"/>
      <c r="F1498" s="14"/>
      <c r="G1498" s="92"/>
      <c r="H1498" s="92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9"/>
      <c r="B1499" s="90"/>
      <c r="C1499" s="14"/>
      <c r="D1499" s="63"/>
      <c r="E1499" s="61"/>
      <c r="F1499" s="14"/>
      <c r="G1499" s="92"/>
      <c r="H1499" s="92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9"/>
      <c r="B1500" s="90"/>
      <c r="C1500" s="14"/>
      <c r="D1500" s="63"/>
      <c r="E1500" s="61"/>
      <c r="F1500" s="14"/>
      <c r="G1500" s="92"/>
      <c r="H1500" s="92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9"/>
      <c r="B1501" s="90"/>
      <c r="C1501" s="14"/>
      <c r="D1501" s="63"/>
      <c r="E1501" s="61"/>
      <c r="F1501" s="14"/>
      <c r="G1501" s="92"/>
      <c r="H1501" s="92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9"/>
      <c r="B1502" s="90"/>
      <c r="C1502" s="14"/>
      <c r="D1502" s="63"/>
      <c r="E1502" s="61"/>
      <c r="F1502" s="14"/>
      <c r="G1502" s="92"/>
      <c r="H1502" s="92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9"/>
      <c r="B1503" s="90"/>
      <c r="C1503" s="14"/>
      <c r="D1503" s="63"/>
      <c r="E1503" s="61"/>
      <c r="F1503" s="14"/>
      <c r="G1503" s="92"/>
      <c r="H1503" s="92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9"/>
      <c r="B1504" s="90"/>
      <c r="C1504" s="14"/>
      <c r="D1504" s="63"/>
      <c r="E1504" s="61"/>
      <c r="F1504" s="14"/>
      <c r="G1504" s="92"/>
      <c r="H1504" s="92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9"/>
      <c r="B1505" s="90"/>
      <c r="C1505" s="14"/>
      <c r="D1505" s="63"/>
      <c r="E1505" s="61"/>
      <c r="F1505" s="14"/>
      <c r="G1505" s="92"/>
      <c r="H1505" s="92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9"/>
      <c r="B1506" s="90"/>
      <c r="C1506" s="14"/>
      <c r="D1506" s="63"/>
      <c r="E1506" s="61"/>
      <c r="F1506" s="14"/>
      <c r="G1506" s="92"/>
      <c r="H1506" s="92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9"/>
      <c r="B1507" s="90"/>
      <c r="C1507" s="14"/>
      <c r="D1507" s="63"/>
      <c r="E1507" s="61"/>
      <c r="F1507" s="14"/>
      <c r="G1507" s="92"/>
      <c r="H1507" s="92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9"/>
      <c r="B1508" s="90"/>
      <c r="C1508" s="14"/>
      <c r="D1508" s="63"/>
      <c r="E1508" s="61"/>
      <c r="F1508" s="14"/>
      <c r="G1508" s="92"/>
      <c r="H1508" s="92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9"/>
      <c r="B1509" s="90"/>
      <c r="C1509" s="14"/>
      <c r="D1509" s="63"/>
      <c r="E1509" s="61"/>
      <c r="F1509" s="14"/>
      <c r="G1509" s="92"/>
      <c r="H1509" s="92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9"/>
      <c r="B1510" s="90"/>
      <c r="C1510" s="14"/>
      <c r="D1510" s="63"/>
      <c r="E1510" s="61"/>
      <c r="F1510" s="14"/>
      <c r="G1510" s="92"/>
      <c r="H1510" s="92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9"/>
      <c r="B1511" s="90"/>
      <c r="C1511" s="14"/>
      <c r="D1511" s="63"/>
      <c r="E1511" s="61"/>
      <c r="F1511" s="14"/>
      <c r="G1511" s="92"/>
      <c r="H1511" s="92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9"/>
      <c r="B1512" s="90"/>
      <c r="C1512" s="14"/>
      <c r="D1512" s="63"/>
      <c r="E1512" s="61"/>
      <c r="F1512" s="14"/>
      <c r="G1512" s="92"/>
      <c r="H1512" s="92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9"/>
      <c r="B1513" s="90"/>
      <c r="C1513" s="14"/>
      <c r="D1513" s="63"/>
      <c r="E1513" s="61"/>
      <c r="F1513" s="14"/>
      <c r="G1513" s="92"/>
      <c r="H1513" s="92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9"/>
      <c r="B1514" s="90"/>
      <c r="C1514" s="14"/>
      <c r="D1514" s="63"/>
      <c r="E1514" s="61"/>
      <c r="F1514" s="14"/>
      <c r="G1514" s="92"/>
      <c r="H1514" s="92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9"/>
      <c r="B1515" s="90"/>
      <c r="C1515" s="14"/>
      <c r="D1515" s="63"/>
      <c r="E1515" s="61"/>
      <c r="F1515" s="14"/>
      <c r="G1515" s="92"/>
      <c r="H1515" s="92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9"/>
      <c r="B1516" s="90"/>
      <c r="C1516" s="14"/>
      <c r="D1516" s="63"/>
      <c r="E1516" s="61"/>
      <c r="F1516" s="14"/>
      <c r="G1516" s="92"/>
      <c r="H1516" s="92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9"/>
      <c r="B1517" s="90"/>
      <c r="C1517" s="14"/>
      <c r="D1517" s="63"/>
      <c r="E1517" s="61"/>
      <c r="F1517" s="14"/>
      <c r="G1517" s="92"/>
      <c r="H1517" s="92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9"/>
      <c r="B1518" s="90"/>
      <c r="C1518" s="14"/>
      <c r="D1518" s="63"/>
      <c r="E1518" s="61"/>
      <c r="F1518" s="14"/>
      <c r="G1518" s="92"/>
      <c r="H1518" s="92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9"/>
      <c r="B1519" s="90"/>
      <c r="C1519" s="14"/>
      <c r="D1519" s="63"/>
      <c r="E1519" s="61"/>
      <c r="F1519" s="14"/>
      <c r="G1519" s="92"/>
      <c r="H1519" s="92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9"/>
      <c r="B1520" s="90"/>
      <c r="C1520" s="14"/>
      <c r="D1520" s="63"/>
      <c r="E1520" s="61"/>
      <c r="F1520" s="14"/>
      <c r="G1520" s="92"/>
      <c r="H1520" s="92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9"/>
      <c r="B1521" s="90"/>
      <c r="C1521" s="14"/>
      <c r="D1521" s="63"/>
      <c r="E1521" s="61"/>
      <c r="F1521" s="14"/>
      <c r="G1521" s="92"/>
      <c r="H1521" s="92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9"/>
      <c r="B1522" s="90"/>
      <c r="C1522" s="14"/>
      <c r="D1522" s="63"/>
      <c r="E1522" s="61"/>
      <c r="F1522" s="14"/>
      <c r="G1522" s="92"/>
      <c r="H1522" s="92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9"/>
      <c r="B1523" s="90"/>
      <c r="C1523" s="14"/>
      <c r="D1523" s="63"/>
      <c r="E1523" s="61"/>
      <c r="F1523" s="14"/>
      <c r="G1523" s="92"/>
      <c r="H1523" s="92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9"/>
      <c r="B1524" s="90"/>
      <c r="C1524" s="14"/>
      <c r="D1524" s="63"/>
      <c r="E1524" s="61"/>
      <c r="F1524" s="14"/>
      <c r="G1524" s="92"/>
      <c r="H1524" s="92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9"/>
      <c r="B1525" s="90"/>
      <c r="C1525" s="14"/>
      <c r="D1525" s="63"/>
      <c r="E1525" s="61"/>
      <c r="F1525" s="14"/>
      <c r="G1525" s="92"/>
      <c r="H1525" s="92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9"/>
      <c r="B1526" s="90"/>
      <c r="C1526" s="14"/>
      <c r="D1526" s="63"/>
      <c r="E1526" s="61"/>
      <c r="F1526" s="14"/>
      <c r="G1526" s="92"/>
      <c r="H1526" s="92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9"/>
      <c r="B1527" s="90"/>
      <c r="C1527" s="14"/>
      <c r="D1527" s="63"/>
      <c r="E1527" s="61"/>
      <c r="F1527" s="14"/>
      <c r="G1527" s="92"/>
      <c r="H1527" s="92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9"/>
      <c r="B1528" s="90"/>
      <c r="C1528" s="14"/>
      <c r="D1528" s="63"/>
      <c r="E1528" s="61"/>
      <c r="F1528" s="14"/>
      <c r="G1528" s="92"/>
      <c r="H1528" s="92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9"/>
      <c r="B1529" s="90"/>
      <c r="C1529" s="14"/>
      <c r="D1529" s="63"/>
      <c r="E1529" s="61"/>
      <c r="F1529" s="14"/>
      <c r="G1529" s="92"/>
      <c r="H1529" s="92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9"/>
      <c r="B1530" s="90"/>
      <c r="C1530" s="14"/>
      <c r="D1530" s="63"/>
      <c r="E1530" s="61"/>
      <c r="F1530" s="14"/>
      <c r="G1530" s="92"/>
      <c r="H1530" s="92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9"/>
      <c r="B1531" s="90"/>
      <c r="C1531" s="14"/>
      <c r="D1531" s="63"/>
      <c r="E1531" s="61"/>
      <c r="F1531" s="14"/>
      <c r="G1531" s="92"/>
      <c r="H1531" s="92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9"/>
      <c r="B1532" s="90"/>
      <c r="C1532" s="14"/>
      <c r="D1532" s="63"/>
      <c r="E1532" s="61"/>
      <c r="F1532" s="14"/>
      <c r="G1532" s="92"/>
      <c r="H1532" s="92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9"/>
      <c r="B1533" s="90"/>
      <c r="C1533" s="14"/>
      <c r="D1533" s="63"/>
      <c r="E1533" s="61"/>
      <c r="F1533" s="14"/>
      <c r="G1533" s="92"/>
      <c r="H1533" s="92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9"/>
      <c r="B1534" s="90"/>
      <c r="C1534" s="14"/>
      <c r="D1534" s="63"/>
      <c r="E1534" s="61"/>
      <c r="F1534" s="14"/>
      <c r="G1534" s="92"/>
      <c r="H1534" s="92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9"/>
      <c r="B1535" s="90"/>
      <c r="C1535" s="14"/>
      <c r="D1535" s="63"/>
      <c r="E1535" s="61"/>
      <c r="F1535" s="14"/>
      <c r="G1535" s="92"/>
      <c r="H1535" s="92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9"/>
      <c r="B1536" s="90"/>
      <c r="C1536" s="14"/>
      <c r="D1536" s="63"/>
      <c r="E1536" s="61"/>
      <c r="F1536" s="14"/>
      <c r="G1536" s="92"/>
      <c r="H1536" s="92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9"/>
      <c r="B1537" s="90"/>
      <c r="C1537" s="14"/>
      <c r="D1537" s="63"/>
      <c r="E1537" s="61"/>
      <c r="F1537" s="14"/>
      <c r="G1537" s="92"/>
      <c r="H1537" s="92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9"/>
      <c r="B1538" s="90"/>
      <c r="C1538" s="14"/>
      <c r="D1538" s="63"/>
      <c r="E1538" s="61"/>
      <c r="F1538" s="14"/>
      <c r="G1538" s="92"/>
      <c r="H1538" s="92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9"/>
      <c r="B1539" s="90"/>
      <c r="C1539" s="14"/>
      <c r="D1539" s="63"/>
      <c r="E1539" s="61"/>
      <c r="F1539" s="14"/>
      <c r="G1539" s="92"/>
      <c r="H1539" s="92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9"/>
      <c r="B1540" s="90"/>
      <c r="C1540" s="14"/>
      <c r="D1540" s="63"/>
      <c r="E1540" s="61"/>
      <c r="F1540" s="14"/>
      <c r="G1540" s="92"/>
      <c r="H1540" s="92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9"/>
      <c r="B1541" s="90"/>
      <c r="C1541" s="14"/>
      <c r="D1541" s="63"/>
      <c r="E1541" s="61"/>
      <c r="F1541" s="14"/>
      <c r="G1541" s="92"/>
      <c r="H1541" s="92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9"/>
      <c r="B1542" s="90"/>
      <c r="C1542" s="14"/>
      <c r="D1542" s="63"/>
      <c r="E1542" s="61"/>
      <c r="F1542" s="14"/>
      <c r="G1542" s="92"/>
      <c r="H1542" s="92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9"/>
      <c r="B1543" s="90"/>
      <c r="C1543" s="14"/>
      <c r="D1543" s="63"/>
      <c r="E1543" s="61"/>
      <c r="F1543" s="14"/>
      <c r="G1543" s="92"/>
      <c r="H1543" s="92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9"/>
      <c r="B1544" s="90"/>
      <c r="C1544" s="14"/>
      <c r="D1544" s="63"/>
      <c r="E1544" s="61"/>
      <c r="F1544" s="14"/>
      <c r="G1544" s="92"/>
      <c r="H1544" s="92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9"/>
      <c r="B1545" s="90"/>
      <c r="C1545" s="14"/>
      <c r="D1545" s="63"/>
      <c r="E1545" s="61"/>
      <c r="F1545" s="14"/>
      <c r="G1545" s="92"/>
      <c r="H1545" s="92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9"/>
      <c r="B1546" s="90"/>
      <c r="C1546" s="14"/>
      <c r="D1546" s="63"/>
      <c r="E1546" s="61"/>
      <c r="F1546" s="14"/>
      <c r="G1546" s="92"/>
      <c r="H1546" s="92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9"/>
      <c r="B1547" s="90"/>
      <c r="C1547" s="14"/>
      <c r="D1547" s="63"/>
      <c r="E1547" s="61"/>
      <c r="F1547" s="14"/>
      <c r="G1547" s="92"/>
      <c r="H1547" s="92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9"/>
      <c r="B1548" s="90"/>
      <c r="C1548" s="14"/>
      <c r="D1548" s="63"/>
      <c r="E1548" s="61"/>
      <c r="F1548" s="14"/>
      <c r="G1548" s="92"/>
      <c r="H1548" s="92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9"/>
      <c r="B1549" s="90"/>
      <c r="C1549" s="14"/>
      <c r="D1549" s="63"/>
      <c r="E1549" s="61"/>
      <c r="F1549" s="14"/>
      <c r="G1549" s="92"/>
      <c r="H1549" s="92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9"/>
      <c r="B1550" s="90"/>
      <c r="C1550" s="14"/>
      <c r="D1550" s="63"/>
      <c r="E1550" s="61"/>
      <c r="F1550" s="14"/>
      <c r="G1550" s="92"/>
      <c r="H1550" s="92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9"/>
      <c r="B1551" s="90"/>
      <c r="C1551" s="14"/>
      <c r="D1551" s="63"/>
      <c r="E1551" s="61"/>
      <c r="F1551" s="14"/>
      <c r="G1551" s="92"/>
      <c r="H1551" s="92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9"/>
      <c r="B1552" s="90"/>
      <c r="C1552" s="14"/>
      <c r="D1552" s="63"/>
      <c r="E1552" s="61"/>
      <c r="F1552" s="14"/>
      <c r="G1552" s="92"/>
      <c r="H1552" s="92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9"/>
      <c r="B1553" s="90"/>
      <c r="C1553" s="14"/>
      <c r="D1553" s="63"/>
      <c r="E1553" s="61"/>
      <c r="F1553" s="14"/>
      <c r="G1553" s="92"/>
      <c r="H1553" s="92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9"/>
      <c r="B1554" s="90"/>
      <c r="C1554" s="14"/>
      <c r="D1554" s="63"/>
      <c r="E1554" s="61"/>
      <c r="F1554" s="14"/>
      <c r="G1554" s="92"/>
      <c r="H1554" s="92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9"/>
      <c r="B1555" s="90"/>
      <c r="C1555" s="14"/>
      <c r="D1555" s="63"/>
      <c r="E1555" s="61"/>
      <c r="F1555" s="14"/>
      <c r="G1555" s="92"/>
      <c r="H1555" s="92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9"/>
      <c r="B1556" s="90"/>
      <c r="C1556" s="14"/>
      <c r="D1556" s="63"/>
      <c r="E1556" s="61"/>
      <c r="F1556" s="14"/>
      <c r="G1556" s="92"/>
      <c r="H1556" s="92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9"/>
      <c r="B1557" s="90"/>
      <c r="C1557" s="14"/>
      <c r="D1557" s="63"/>
      <c r="E1557" s="61"/>
      <c r="F1557" s="14"/>
      <c r="G1557" s="92"/>
      <c r="H1557" s="92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9"/>
      <c r="B1558" s="90"/>
      <c r="C1558" s="14"/>
      <c r="D1558" s="63"/>
      <c r="E1558" s="61"/>
      <c r="F1558" s="14"/>
      <c r="G1558" s="92"/>
      <c r="H1558" s="92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9"/>
      <c r="B1559" s="90"/>
      <c r="C1559" s="14"/>
      <c r="D1559" s="63"/>
      <c r="E1559" s="61"/>
      <c r="F1559" s="14"/>
      <c r="G1559" s="92"/>
      <c r="H1559" s="92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9"/>
      <c r="B1560" s="90"/>
      <c r="C1560" s="14"/>
      <c r="D1560" s="63"/>
      <c r="E1560" s="61"/>
      <c r="F1560" s="14"/>
      <c r="G1560" s="92"/>
      <c r="H1560" s="92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9"/>
      <c r="B1561" s="90"/>
      <c r="C1561" s="14"/>
      <c r="D1561" s="63"/>
      <c r="E1561" s="61"/>
      <c r="F1561" s="14"/>
      <c r="G1561" s="92"/>
      <c r="H1561" s="92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9"/>
      <c r="B1562" s="90"/>
      <c r="C1562" s="14"/>
      <c r="D1562" s="63"/>
      <c r="E1562" s="61"/>
      <c r="F1562" s="14"/>
      <c r="G1562" s="92"/>
      <c r="H1562" s="92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9"/>
      <c r="B1563" s="90"/>
      <c r="C1563" s="14"/>
      <c r="D1563" s="63"/>
      <c r="E1563" s="61"/>
      <c r="F1563" s="14"/>
      <c r="G1563" s="92"/>
      <c r="H1563" s="92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9"/>
      <c r="B1564" s="90"/>
      <c r="C1564" s="14"/>
      <c r="D1564" s="63"/>
      <c r="E1564" s="61"/>
      <c r="F1564" s="14"/>
      <c r="G1564" s="92"/>
      <c r="H1564" s="92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9"/>
      <c r="B1565" s="90"/>
      <c r="C1565" s="14"/>
      <c r="D1565" s="63"/>
      <c r="E1565" s="61"/>
      <c r="F1565" s="14"/>
      <c r="G1565" s="92"/>
      <c r="H1565" s="92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9"/>
      <c r="B1566" s="90"/>
      <c r="C1566" s="14"/>
      <c r="D1566" s="63"/>
      <c r="E1566" s="61"/>
      <c r="F1566" s="14"/>
      <c r="G1566" s="92"/>
      <c r="H1566" s="92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9"/>
      <c r="B1567" s="90"/>
      <c r="C1567" s="14"/>
      <c r="D1567" s="63"/>
      <c r="E1567" s="61"/>
      <c r="F1567" s="14"/>
      <c r="G1567" s="92"/>
      <c r="H1567" s="92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9"/>
      <c r="B1568" s="90"/>
      <c r="C1568" s="14"/>
      <c r="D1568" s="63"/>
      <c r="E1568" s="61"/>
      <c r="F1568" s="14"/>
      <c r="G1568" s="92"/>
      <c r="H1568" s="92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9"/>
      <c r="B1569" s="90"/>
      <c r="C1569" s="14"/>
      <c r="D1569" s="63"/>
      <c r="E1569" s="61"/>
      <c r="F1569" s="14"/>
      <c r="G1569" s="92"/>
      <c r="H1569" s="92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9"/>
      <c r="B1570" s="90"/>
      <c r="C1570" s="14"/>
      <c r="D1570" s="63"/>
      <c r="E1570" s="61"/>
      <c r="F1570" s="14"/>
      <c r="G1570" s="92"/>
      <c r="H1570" s="92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9"/>
      <c r="B1571" s="90"/>
      <c r="C1571" s="14"/>
      <c r="D1571" s="63"/>
      <c r="E1571" s="61"/>
      <c r="F1571" s="14"/>
      <c r="G1571" s="92"/>
      <c r="H1571" s="92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9"/>
      <c r="B1572" s="90"/>
      <c r="C1572" s="14"/>
      <c r="D1572" s="63"/>
      <c r="E1572" s="61"/>
      <c r="F1572" s="14"/>
      <c r="G1572" s="92"/>
      <c r="H1572" s="92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9"/>
      <c r="B1573" s="90"/>
      <c r="C1573" s="14"/>
      <c r="D1573" s="63"/>
      <c r="E1573" s="61"/>
      <c r="F1573" s="14"/>
      <c r="G1573" s="92"/>
      <c r="H1573" s="92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9"/>
      <c r="B1574" s="90"/>
      <c r="C1574" s="14"/>
      <c r="D1574" s="63"/>
      <c r="E1574" s="61"/>
      <c r="F1574" s="14"/>
      <c r="G1574" s="92"/>
      <c r="H1574" s="92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9"/>
      <c r="B1575" s="90"/>
      <c r="C1575" s="14"/>
      <c r="D1575" s="63"/>
      <c r="E1575" s="61"/>
      <c r="F1575" s="14"/>
      <c r="G1575" s="92"/>
      <c r="H1575" s="92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9"/>
      <c r="B1576" s="90"/>
      <c r="C1576" s="14"/>
      <c r="D1576" s="63"/>
      <c r="E1576" s="61"/>
      <c r="F1576" s="14"/>
      <c r="G1576" s="92"/>
      <c r="H1576" s="92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9"/>
      <c r="B1577" s="90"/>
      <c r="C1577" s="14"/>
      <c r="D1577" s="63"/>
      <c r="E1577" s="61"/>
      <c r="F1577" s="14"/>
      <c r="G1577" s="92"/>
      <c r="H1577" s="92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9"/>
      <c r="B1578" s="90"/>
      <c r="C1578" s="14"/>
      <c r="D1578" s="63"/>
      <c r="E1578" s="61"/>
      <c r="F1578" s="14"/>
      <c r="G1578" s="92"/>
      <c r="H1578" s="92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9"/>
      <c r="B1579" s="90"/>
      <c r="C1579" s="14"/>
      <c r="D1579" s="63"/>
      <c r="E1579" s="61"/>
      <c r="F1579" s="14"/>
      <c r="G1579" s="92"/>
      <c r="H1579" s="92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9"/>
      <c r="B1580" s="90"/>
      <c r="C1580" s="14"/>
      <c r="D1580" s="63"/>
      <c r="E1580" s="61"/>
      <c r="F1580" s="14"/>
      <c r="G1580" s="92"/>
      <c r="H1580" s="92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9"/>
      <c r="B1581" s="90"/>
      <c r="C1581" s="14"/>
      <c r="D1581" s="63"/>
      <c r="E1581" s="61"/>
      <c r="F1581" s="14"/>
      <c r="G1581" s="92"/>
      <c r="H1581" s="92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9"/>
      <c r="B1582" s="90"/>
      <c r="C1582" s="14"/>
      <c r="D1582" s="63"/>
      <c r="E1582" s="61"/>
      <c r="F1582" s="14"/>
      <c r="G1582" s="92"/>
      <c r="H1582" s="92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9"/>
      <c r="B1583" s="90"/>
      <c r="C1583" s="14"/>
      <c r="D1583" s="63"/>
      <c r="E1583" s="61"/>
      <c r="F1583" s="14"/>
      <c r="G1583" s="92"/>
      <c r="H1583" s="92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9"/>
      <c r="B1584" s="90"/>
      <c r="C1584" s="14"/>
      <c r="D1584" s="63"/>
      <c r="E1584" s="61"/>
      <c r="F1584" s="14"/>
      <c r="G1584" s="92"/>
      <c r="H1584" s="92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9"/>
      <c r="B1585" s="90"/>
      <c r="C1585" s="14"/>
      <c r="D1585" s="63"/>
      <c r="E1585" s="61"/>
      <c r="F1585" s="14"/>
      <c r="G1585" s="92"/>
      <c r="H1585" s="92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9"/>
      <c r="B1586" s="90"/>
      <c r="C1586" s="14"/>
      <c r="D1586" s="63"/>
      <c r="E1586" s="61"/>
      <c r="F1586" s="14"/>
      <c r="G1586" s="92"/>
      <c r="H1586" s="92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9"/>
      <c r="B1587" s="90"/>
      <c r="C1587" s="14"/>
      <c r="D1587" s="63"/>
      <c r="E1587" s="61"/>
      <c r="F1587" s="14"/>
      <c r="G1587" s="92"/>
      <c r="H1587" s="92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9"/>
      <c r="B1588" s="90"/>
      <c r="C1588" s="14"/>
      <c r="D1588" s="63"/>
      <c r="E1588" s="61"/>
      <c r="F1588" s="14"/>
      <c r="G1588" s="92"/>
      <c r="H1588" s="92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9"/>
      <c r="B1589" s="90"/>
      <c r="C1589" s="14"/>
      <c r="D1589" s="63"/>
      <c r="E1589" s="61"/>
      <c r="F1589" s="14"/>
      <c r="G1589" s="92"/>
      <c r="H1589" s="92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9"/>
      <c r="B1590" s="90"/>
      <c r="C1590" s="14"/>
      <c r="D1590" s="63"/>
      <c r="E1590" s="61"/>
      <c r="F1590" s="14"/>
      <c r="G1590" s="92"/>
      <c r="H1590" s="92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9"/>
      <c r="B1591" s="90"/>
      <c r="C1591" s="14"/>
      <c r="D1591" s="63"/>
      <c r="E1591" s="61"/>
      <c r="F1591" s="14"/>
      <c r="G1591" s="92"/>
      <c r="H1591" s="92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9"/>
      <c r="B1592" s="90"/>
      <c r="C1592" s="14"/>
      <c r="D1592" s="63"/>
      <c r="E1592" s="61"/>
      <c r="F1592" s="14"/>
      <c r="G1592" s="92"/>
      <c r="H1592" s="92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9"/>
      <c r="B1593" s="90"/>
      <c r="C1593" s="14"/>
      <c r="D1593" s="63"/>
      <c r="E1593" s="61"/>
      <c r="F1593" s="14"/>
      <c r="G1593" s="92"/>
      <c r="H1593" s="92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9"/>
      <c r="B1594" s="90"/>
      <c r="C1594" s="14"/>
      <c r="D1594" s="63"/>
      <c r="E1594" s="61"/>
      <c r="F1594" s="14"/>
      <c r="G1594" s="92"/>
      <c r="H1594" s="92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9"/>
      <c r="B1595" s="90"/>
      <c r="C1595" s="14"/>
      <c r="D1595" s="63"/>
      <c r="E1595" s="61"/>
      <c r="F1595" s="14"/>
      <c r="G1595" s="92"/>
      <c r="H1595" s="92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9"/>
      <c r="B1596" s="90"/>
      <c r="C1596" s="14"/>
      <c r="D1596" s="63"/>
      <c r="E1596" s="61"/>
      <c r="F1596" s="14"/>
      <c r="G1596" s="92"/>
      <c r="H1596" s="92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9"/>
      <c r="B1597" s="90"/>
      <c r="C1597" s="14"/>
      <c r="D1597" s="63"/>
      <c r="E1597" s="61"/>
      <c r="F1597" s="14"/>
      <c r="G1597" s="92"/>
      <c r="H1597" s="92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9"/>
      <c r="B1598" s="90"/>
      <c r="C1598" s="14"/>
      <c r="D1598" s="63"/>
      <c r="E1598" s="61"/>
      <c r="F1598" s="14"/>
      <c r="G1598" s="92"/>
      <c r="H1598" s="92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9"/>
      <c r="B1599" s="90"/>
      <c r="C1599" s="14"/>
      <c r="D1599" s="63"/>
      <c r="E1599" s="61"/>
      <c r="F1599" s="14"/>
      <c r="G1599" s="92"/>
      <c r="H1599" s="92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9"/>
      <c r="B1600" s="90"/>
      <c r="C1600" s="14"/>
      <c r="D1600" s="63"/>
      <c r="E1600" s="61"/>
      <c r="F1600" s="14"/>
      <c r="G1600" s="92"/>
      <c r="H1600" s="92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9"/>
      <c r="B1601" s="90"/>
      <c r="C1601" s="14"/>
      <c r="D1601" s="63"/>
      <c r="E1601" s="61"/>
      <c r="F1601" s="14"/>
      <c r="G1601" s="92"/>
      <c r="H1601" s="92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9"/>
      <c r="B1602" s="90"/>
      <c r="C1602" s="14"/>
      <c r="D1602" s="63"/>
      <c r="E1602" s="61"/>
      <c r="F1602" s="14"/>
      <c r="G1602" s="92"/>
      <c r="H1602" s="92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9"/>
      <c r="B1603" s="90"/>
      <c r="C1603" s="14"/>
      <c r="D1603" s="63"/>
      <c r="E1603" s="61"/>
      <c r="F1603" s="14"/>
      <c r="G1603" s="92"/>
      <c r="H1603" s="92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9"/>
      <c r="B1604" s="90"/>
      <c r="C1604" s="14"/>
      <c r="D1604" s="63"/>
      <c r="E1604" s="61"/>
      <c r="F1604" s="14"/>
      <c r="G1604" s="92"/>
      <c r="H1604" s="92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9"/>
      <c r="B1605" s="90"/>
      <c r="C1605" s="14"/>
      <c r="D1605" s="63"/>
      <c r="E1605" s="61"/>
      <c r="F1605" s="14"/>
      <c r="G1605" s="92"/>
      <c r="H1605" s="92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9"/>
      <c r="B1606" s="90"/>
      <c r="C1606" s="14"/>
      <c r="D1606" s="63"/>
      <c r="E1606" s="61"/>
      <c r="F1606" s="14"/>
      <c r="G1606" s="92"/>
      <c r="H1606" s="92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9"/>
      <c r="B1607" s="90"/>
      <c r="C1607" s="14"/>
      <c r="D1607" s="63"/>
      <c r="E1607" s="61"/>
      <c r="F1607" s="14"/>
      <c r="G1607" s="92"/>
      <c r="H1607" s="92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9"/>
      <c r="B1608" s="90"/>
      <c r="C1608" s="14"/>
      <c r="D1608" s="63"/>
      <c r="E1608" s="61"/>
      <c r="F1608" s="14"/>
      <c r="G1608" s="92"/>
      <c r="H1608" s="92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9"/>
      <c r="B1609" s="90"/>
      <c r="C1609" s="14"/>
      <c r="D1609" s="63"/>
      <c r="E1609" s="61"/>
      <c r="F1609" s="14"/>
      <c r="G1609" s="92"/>
      <c r="H1609" s="92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9"/>
      <c r="B1610" s="90"/>
      <c r="C1610" s="14"/>
      <c r="D1610" s="63"/>
      <c r="E1610" s="61"/>
      <c r="F1610" s="14"/>
      <c r="G1610" s="92"/>
      <c r="H1610" s="92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9"/>
      <c r="B1611" s="90"/>
      <c r="C1611" s="14"/>
      <c r="D1611" s="63"/>
      <c r="E1611" s="61"/>
      <c r="F1611" s="14"/>
      <c r="G1611" s="92"/>
      <c r="H1611" s="92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9"/>
      <c r="B1612" s="90"/>
      <c r="C1612" s="14"/>
      <c r="D1612" s="63"/>
      <c r="E1612" s="61"/>
      <c r="F1612" s="14"/>
      <c r="G1612" s="92"/>
      <c r="H1612" s="92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9"/>
      <c r="B1613" s="90"/>
      <c r="C1613" s="14"/>
      <c r="D1613" s="63"/>
      <c r="E1613" s="61"/>
      <c r="F1613" s="14"/>
      <c r="G1613" s="92"/>
      <c r="H1613" s="92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9"/>
      <c r="B1614" s="90"/>
      <c r="C1614" s="14"/>
      <c r="D1614" s="63"/>
      <c r="E1614" s="61"/>
      <c r="F1614" s="14"/>
      <c r="G1614" s="92"/>
      <c r="H1614" s="92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9"/>
      <c r="B1615" s="90"/>
      <c r="C1615" s="14"/>
      <c r="D1615" s="63"/>
      <c r="E1615" s="61"/>
      <c r="F1615" s="14"/>
      <c r="G1615" s="92"/>
      <c r="H1615" s="92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9"/>
      <c r="B1616" s="90"/>
      <c r="C1616" s="14"/>
      <c r="D1616" s="63"/>
      <c r="E1616" s="61"/>
      <c r="F1616" s="14"/>
      <c r="G1616" s="92"/>
      <c r="H1616" s="92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9"/>
      <c r="B1617" s="90"/>
      <c r="C1617" s="14"/>
      <c r="D1617" s="63"/>
      <c r="E1617" s="61"/>
      <c r="F1617" s="14"/>
      <c r="G1617" s="92"/>
      <c r="H1617" s="92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9"/>
      <c r="B1618" s="90"/>
      <c r="C1618" s="14"/>
      <c r="D1618" s="63"/>
      <c r="E1618" s="61"/>
      <c r="F1618" s="14"/>
      <c r="G1618" s="92"/>
      <c r="H1618" s="92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9"/>
      <c r="B1619" s="90"/>
      <c r="C1619" s="14"/>
      <c r="D1619" s="63"/>
      <c r="E1619" s="61"/>
      <c r="F1619" s="14"/>
      <c r="G1619" s="92"/>
      <c r="H1619" s="92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9"/>
      <c r="B1620" s="90"/>
      <c r="C1620" s="14"/>
      <c r="D1620" s="63"/>
      <c r="E1620" s="61"/>
      <c r="F1620" s="14"/>
      <c r="G1620" s="92"/>
      <c r="H1620" s="92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9"/>
      <c r="B1621" s="90"/>
      <c r="C1621" s="14"/>
      <c r="D1621" s="63"/>
      <c r="E1621" s="61"/>
      <c r="F1621" s="14"/>
      <c r="G1621" s="92"/>
      <c r="H1621" s="92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9"/>
      <c r="B1622" s="90"/>
      <c r="C1622" s="14"/>
      <c r="D1622" s="63"/>
      <c r="E1622" s="61"/>
      <c r="F1622" s="14"/>
      <c r="G1622" s="92"/>
      <c r="H1622" s="92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9"/>
      <c r="B1623" s="90"/>
      <c r="C1623" s="14"/>
      <c r="D1623" s="63"/>
      <c r="E1623" s="61"/>
      <c r="F1623" s="14"/>
      <c r="G1623" s="92"/>
      <c r="H1623" s="92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9"/>
      <c r="B1624" s="90"/>
      <c r="C1624" s="14"/>
      <c r="D1624" s="63"/>
      <c r="E1624" s="61"/>
      <c r="F1624" s="14"/>
      <c r="G1624" s="92"/>
      <c r="H1624" s="92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9"/>
      <c r="B1625" s="90"/>
      <c r="C1625" s="14"/>
      <c r="D1625" s="63"/>
      <c r="E1625" s="61"/>
      <c r="F1625" s="14"/>
      <c r="G1625" s="92"/>
      <c r="H1625" s="92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9"/>
      <c r="B1626" s="90"/>
      <c r="C1626" s="14"/>
      <c r="D1626" s="63"/>
      <c r="E1626" s="61"/>
      <c r="F1626" s="14"/>
      <c r="G1626" s="92"/>
      <c r="H1626" s="92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9"/>
      <c r="B1627" s="90"/>
      <c r="C1627" s="14"/>
      <c r="D1627" s="63"/>
      <c r="E1627" s="61"/>
      <c r="F1627" s="14"/>
      <c r="G1627" s="92"/>
      <c r="H1627" s="92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9"/>
      <c r="B1628" s="90"/>
      <c r="C1628" s="14"/>
      <c r="D1628" s="63"/>
      <c r="E1628" s="61"/>
      <c r="F1628" s="14"/>
      <c r="G1628" s="92"/>
      <c r="H1628" s="92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9"/>
      <c r="B1629" s="90"/>
      <c r="C1629" s="14"/>
      <c r="D1629" s="63"/>
      <c r="E1629" s="61"/>
      <c r="F1629" s="14"/>
      <c r="G1629" s="92"/>
      <c r="H1629" s="92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9"/>
      <c r="B1630" s="90"/>
      <c r="C1630" s="14"/>
      <c r="D1630" s="63"/>
      <c r="E1630" s="61"/>
      <c r="F1630" s="14"/>
      <c r="G1630" s="92"/>
      <c r="H1630" s="92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9"/>
      <c r="B1631" s="90"/>
      <c r="C1631" s="14"/>
      <c r="D1631" s="63"/>
      <c r="E1631" s="61"/>
      <c r="F1631" s="14"/>
      <c r="G1631" s="92"/>
      <c r="H1631" s="92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9"/>
      <c r="B1632" s="90"/>
      <c r="C1632" s="14"/>
      <c r="D1632" s="63"/>
      <c r="E1632" s="61"/>
      <c r="F1632" s="14"/>
      <c r="G1632" s="92"/>
      <c r="H1632" s="92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9"/>
      <c r="B1633" s="90"/>
      <c r="C1633" s="14"/>
      <c r="D1633" s="63"/>
      <c r="E1633" s="61"/>
      <c r="F1633" s="14"/>
      <c r="G1633" s="92"/>
      <c r="H1633" s="92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9"/>
      <c r="B1634" s="90"/>
      <c r="C1634" s="14"/>
      <c r="D1634" s="63"/>
      <c r="E1634" s="61"/>
      <c r="F1634" s="14"/>
      <c r="G1634" s="92"/>
      <c r="H1634" s="92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9"/>
      <c r="B1635" s="90"/>
      <c r="C1635" s="14"/>
      <c r="D1635" s="63"/>
      <c r="E1635" s="61"/>
      <c r="F1635" s="14"/>
      <c r="G1635" s="92"/>
      <c r="H1635" s="92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9"/>
      <c r="B1636" s="90"/>
      <c r="C1636" s="14"/>
      <c r="D1636" s="63"/>
      <c r="E1636" s="61"/>
      <c r="F1636" s="14"/>
      <c r="G1636" s="92"/>
      <c r="H1636" s="92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9"/>
      <c r="B1637" s="90"/>
      <c r="C1637" s="14"/>
      <c r="D1637" s="63"/>
      <c r="E1637" s="61"/>
      <c r="F1637" s="14"/>
      <c r="G1637" s="92"/>
      <c r="H1637" s="92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9"/>
      <c r="B1638" s="90"/>
      <c r="C1638" s="14"/>
      <c r="D1638" s="63"/>
      <c r="E1638" s="61"/>
      <c r="F1638" s="14"/>
      <c r="G1638" s="92"/>
      <c r="H1638" s="92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9"/>
      <c r="B1639" s="90"/>
      <c r="C1639" s="14"/>
      <c r="D1639" s="63"/>
      <c r="E1639" s="61"/>
      <c r="F1639" s="14"/>
      <c r="G1639" s="92"/>
      <c r="H1639" s="92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9"/>
      <c r="B1640" s="90"/>
      <c r="C1640" s="14"/>
      <c r="D1640" s="63"/>
      <c r="E1640" s="61"/>
      <c r="F1640" s="14"/>
      <c r="G1640" s="92"/>
      <c r="H1640" s="92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9"/>
      <c r="B1641" s="90"/>
      <c r="C1641" s="14"/>
      <c r="D1641" s="63"/>
      <c r="E1641" s="61"/>
      <c r="F1641" s="14"/>
      <c r="G1641" s="92"/>
      <c r="H1641" s="92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9"/>
      <c r="B1642" s="90"/>
      <c r="C1642" s="14"/>
      <c r="D1642" s="63"/>
      <c r="E1642" s="61"/>
      <c r="F1642" s="14"/>
      <c r="G1642" s="92"/>
      <c r="H1642" s="92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9"/>
      <c r="B1643" s="90"/>
      <c r="C1643" s="14"/>
      <c r="D1643" s="63"/>
      <c r="E1643" s="61"/>
      <c r="F1643" s="14"/>
      <c r="G1643" s="92"/>
      <c r="H1643" s="92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9"/>
      <c r="B1644" s="90"/>
      <c r="C1644" s="14"/>
      <c r="D1644" s="63"/>
      <c r="E1644" s="61"/>
      <c r="F1644" s="14"/>
      <c r="G1644" s="92"/>
      <c r="H1644" s="92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9"/>
      <c r="B1645" s="90"/>
      <c r="C1645" s="14"/>
      <c r="D1645" s="63"/>
      <c r="E1645" s="61"/>
      <c r="F1645" s="14"/>
      <c r="G1645" s="92"/>
      <c r="H1645" s="92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9"/>
      <c r="B1646" s="90"/>
      <c r="C1646" s="14"/>
      <c r="D1646" s="63"/>
      <c r="E1646" s="61"/>
      <c r="F1646" s="14"/>
      <c r="G1646" s="92"/>
      <c r="H1646" s="92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9"/>
      <c r="B1647" s="90"/>
      <c r="C1647" s="14"/>
      <c r="D1647" s="63"/>
      <c r="E1647" s="61"/>
      <c r="F1647" s="14"/>
      <c r="G1647" s="92"/>
      <c r="H1647" s="92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9"/>
      <c r="B1648" s="90"/>
      <c r="C1648" s="14"/>
      <c r="D1648" s="63"/>
      <c r="E1648" s="61"/>
      <c r="F1648" s="14"/>
      <c r="G1648" s="92"/>
      <c r="H1648" s="92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9"/>
      <c r="B1649" s="90"/>
      <c r="C1649" s="14"/>
      <c r="D1649" s="63"/>
      <c r="E1649" s="61"/>
      <c r="F1649" s="14"/>
      <c r="G1649" s="92"/>
      <c r="H1649" s="92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9"/>
      <c r="B1650" s="90"/>
      <c r="C1650" s="14"/>
      <c r="D1650" s="63"/>
      <c r="E1650" s="61"/>
      <c r="F1650" s="14"/>
      <c r="G1650" s="92"/>
      <c r="H1650" s="92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9"/>
      <c r="B1651" s="90"/>
      <c r="C1651" s="14"/>
      <c r="D1651" s="63"/>
      <c r="E1651" s="61"/>
      <c r="F1651" s="14"/>
      <c r="G1651" s="92"/>
      <c r="H1651" s="92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9"/>
      <c r="B1652" s="90"/>
      <c r="C1652" s="14"/>
      <c r="D1652" s="63"/>
      <c r="E1652" s="61"/>
      <c r="F1652" s="14"/>
      <c r="G1652" s="92"/>
      <c r="H1652" s="92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9"/>
      <c r="B1653" s="90"/>
      <c r="C1653" s="14"/>
      <c r="D1653" s="63"/>
      <c r="E1653" s="61"/>
      <c r="F1653" s="14"/>
      <c r="G1653" s="92"/>
      <c r="H1653" s="92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9"/>
      <c r="B1654" s="90"/>
      <c r="C1654" s="14"/>
      <c r="D1654" s="63"/>
      <c r="E1654" s="61"/>
      <c r="F1654" s="14"/>
      <c r="G1654" s="92"/>
      <c r="H1654" s="92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9"/>
      <c r="B1655" s="90"/>
      <c r="C1655" s="14"/>
      <c r="D1655" s="63"/>
      <c r="E1655" s="61"/>
      <c r="F1655" s="14"/>
      <c r="G1655" s="92"/>
      <c r="H1655" s="92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9"/>
      <c r="B1656" s="90"/>
      <c r="C1656" s="14"/>
      <c r="D1656" s="63"/>
      <c r="E1656" s="61"/>
      <c r="F1656" s="14"/>
      <c r="G1656" s="92"/>
      <c r="H1656" s="92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9"/>
      <c r="B1657" s="90"/>
      <c r="C1657" s="14"/>
      <c r="D1657" s="63"/>
      <c r="E1657" s="61"/>
      <c r="F1657" s="14"/>
      <c r="G1657" s="92"/>
      <c r="H1657" s="92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9"/>
      <c r="B1658" s="90"/>
      <c r="C1658" s="14"/>
      <c r="D1658" s="63"/>
      <c r="E1658" s="61"/>
      <c r="F1658" s="14"/>
      <c r="G1658" s="92"/>
      <c r="H1658" s="92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9"/>
      <c r="B1659" s="90"/>
      <c r="C1659" s="14"/>
      <c r="D1659" s="63"/>
      <c r="E1659" s="61"/>
      <c r="F1659" s="14"/>
      <c r="G1659" s="92"/>
      <c r="H1659" s="92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9"/>
      <c r="B1660" s="90"/>
      <c r="C1660" s="14"/>
      <c r="D1660" s="63"/>
      <c r="E1660" s="61"/>
      <c r="F1660" s="14"/>
      <c r="G1660" s="92"/>
      <c r="H1660" s="92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9"/>
      <c r="B1661" s="90"/>
      <c r="C1661" s="14"/>
      <c r="D1661" s="63"/>
      <c r="E1661" s="61"/>
      <c r="F1661" s="14"/>
      <c r="G1661" s="92"/>
      <c r="H1661" s="92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9"/>
      <c r="B1662" s="90"/>
      <c r="C1662" s="14"/>
      <c r="D1662" s="63"/>
      <c r="E1662" s="61"/>
      <c r="F1662" s="14"/>
      <c r="G1662" s="92"/>
      <c r="H1662" s="92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9"/>
      <c r="B1663" s="90"/>
      <c r="C1663" s="14"/>
      <c r="D1663" s="63"/>
      <c r="E1663" s="61"/>
      <c r="F1663" s="14"/>
      <c r="G1663" s="92"/>
      <c r="H1663" s="92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9"/>
      <c r="B1664" s="90"/>
      <c r="C1664" s="14"/>
      <c r="D1664" s="63"/>
      <c r="E1664" s="61"/>
      <c r="F1664" s="14"/>
      <c r="G1664" s="92"/>
      <c r="H1664" s="92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9"/>
      <c r="B1665" s="90"/>
      <c r="C1665" s="14"/>
      <c r="D1665" s="63"/>
      <c r="E1665" s="61"/>
      <c r="F1665" s="14"/>
      <c r="G1665" s="92"/>
      <c r="H1665" s="92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9"/>
      <c r="B1666" s="90"/>
      <c r="C1666" s="14"/>
      <c r="D1666" s="63"/>
      <c r="E1666" s="61"/>
      <c r="F1666" s="14"/>
      <c r="G1666" s="92"/>
      <c r="H1666" s="92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9"/>
      <c r="B1667" s="90"/>
      <c r="C1667" s="14"/>
      <c r="D1667" s="63"/>
      <c r="E1667" s="61"/>
      <c r="F1667" s="14"/>
      <c r="G1667" s="92"/>
      <c r="H1667" s="92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9"/>
      <c r="B1668" s="90"/>
      <c r="C1668" s="14"/>
      <c r="D1668" s="63"/>
      <c r="E1668" s="61"/>
      <c r="F1668" s="14"/>
      <c r="G1668" s="92"/>
      <c r="H1668" s="92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9"/>
      <c r="B1669" s="90"/>
      <c r="C1669" s="14"/>
      <c r="D1669" s="63"/>
      <c r="E1669" s="61"/>
      <c r="F1669" s="14"/>
      <c r="G1669" s="92"/>
      <c r="H1669" s="92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9"/>
      <c r="B1670" s="90"/>
      <c r="C1670" s="14"/>
      <c r="D1670" s="63"/>
      <c r="E1670" s="61"/>
      <c r="F1670" s="14"/>
      <c r="G1670" s="92"/>
      <c r="H1670" s="92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9"/>
      <c r="B1671" s="90"/>
      <c r="C1671" s="14"/>
      <c r="D1671" s="63"/>
      <c r="E1671" s="61"/>
      <c r="F1671" s="14"/>
      <c r="G1671" s="92"/>
      <c r="H1671" s="92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9"/>
      <c r="B1672" s="90"/>
      <c r="C1672" s="14"/>
      <c r="D1672" s="63"/>
      <c r="E1672" s="61"/>
      <c r="F1672" s="14"/>
      <c r="G1672" s="92"/>
      <c r="H1672" s="92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9"/>
      <c r="B1673" s="90"/>
      <c r="C1673" s="14"/>
      <c r="D1673" s="63"/>
      <c r="E1673" s="61"/>
      <c r="F1673" s="14"/>
      <c r="G1673" s="92"/>
      <c r="H1673" s="92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9"/>
      <c r="B1674" s="90"/>
      <c r="C1674" s="14"/>
      <c r="D1674" s="63"/>
      <c r="E1674" s="61"/>
      <c r="F1674" s="14"/>
      <c r="G1674" s="92"/>
      <c r="H1674" s="92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9"/>
      <c r="B1675" s="90"/>
      <c r="C1675" s="14"/>
      <c r="D1675" s="63"/>
      <c r="E1675" s="61"/>
      <c r="F1675" s="14"/>
      <c r="G1675" s="92"/>
      <c r="H1675" s="92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9"/>
      <c r="B1676" s="90"/>
      <c r="C1676" s="14"/>
      <c r="D1676" s="63"/>
      <c r="E1676" s="61"/>
      <c r="F1676" s="14"/>
      <c r="G1676" s="92"/>
      <c r="H1676" s="92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9"/>
      <c r="B1677" s="90"/>
      <c r="C1677" s="14"/>
      <c r="D1677" s="63"/>
      <c r="E1677" s="61"/>
      <c r="F1677" s="14"/>
      <c r="G1677" s="92"/>
      <c r="H1677" s="92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9"/>
      <c r="B1678" s="90"/>
      <c r="C1678" s="14"/>
      <c r="D1678" s="63"/>
      <c r="E1678" s="61"/>
      <c r="F1678" s="14"/>
      <c r="G1678" s="92"/>
      <c r="H1678" s="92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9"/>
      <c r="B1679" s="90"/>
      <c r="C1679" s="14"/>
      <c r="D1679" s="63"/>
      <c r="E1679" s="61"/>
      <c r="F1679" s="14"/>
      <c r="G1679" s="92"/>
      <c r="H1679" s="92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9"/>
      <c r="B1680" s="90"/>
      <c r="C1680" s="14"/>
      <c r="D1680" s="63"/>
      <c r="E1680" s="61"/>
      <c r="F1680" s="14"/>
      <c r="G1680" s="92"/>
      <c r="H1680" s="92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9"/>
      <c r="B1681" s="90"/>
      <c r="C1681" s="14"/>
      <c r="D1681" s="63"/>
      <c r="E1681" s="61"/>
      <c r="F1681" s="14"/>
      <c r="G1681" s="92"/>
      <c r="H1681" s="92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9"/>
      <c r="B1682" s="90"/>
      <c r="C1682" s="14"/>
      <c r="D1682" s="63"/>
      <c r="E1682" s="61"/>
      <c r="F1682" s="14"/>
      <c r="G1682" s="92"/>
      <c r="H1682" s="92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9"/>
      <c r="B1683" s="90"/>
      <c r="C1683" s="14"/>
      <c r="D1683" s="63"/>
      <c r="E1683" s="61"/>
      <c r="F1683" s="14"/>
      <c r="G1683" s="92"/>
      <c r="H1683" s="92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9"/>
      <c r="B1684" s="90"/>
      <c r="C1684" s="14"/>
      <c r="D1684" s="63"/>
      <c r="E1684" s="61"/>
      <c r="F1684" s="14"/>
      <c r="G1684" s="92"/>
      <c r="H1684" s="92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9"/>
      <c r="B1685" s="90"/>
      <c r="C1685" s="14"/>
      <c r="D1685" s="63"/>
      <c r="E1685" s="61"/>
      <c r="F1685" s="14"/>
      <c r="G1685" s="92"/>
      <c r="H1685" s="92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9"/>
      <c r="B1686" s="90"/>
      <c r="C1686" s="14"/>
      <c r="D1686" s="63"/>
      <c r="E1686" s="61"/>
      <c r="F1686" s="14"/>
      <c r="G1686" s="92"/>
      <c r="H1686" s="92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9"/>
      <c r="B1687" s="90"/>
      <c r="C1687" s="14"/>
      <c r="D1687" s="63"/>
      <c r="E1687" s="61"/>
      <c r="F1687" s="14"/>
      <c r="G1687" s="92"/>
      <c r="H1687" s="92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9"/>
      <c r="B1688" s="90"/>
      <c r="C1688" s="14"/>
      <c r="D1688" s="63"/>
      <c r="E1688" s="61"/>
      <c r="F1688" s="14"/>
      <c r="G1688" s="92"/>
      <c r="H1688" s="92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9"/>
      <c r="B1689" s="90"/>
      <c r="C1689" s="14"/>
      <c r="D1689" s="63"/>
      <c r="E1689" s="61"/>
      <c r="F1689" s="14"/>
      <c r="G1689" s="92"/>
      <c r="H1689" s="92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9"/>
      <c r="B1690" s="90"/>
      <c r="C1690" s="14"/>
      <c r="D1690" s="63"/>
      <c r="E1690" s="61"/>
      <c r="F1690" s="14"/>
      <c r="G1690" s="92"/>
      <c r="H1690" s="92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9"/>
      <c r="B1691" s="90"/>
      <c r="C1691" s="14"/>
      <c r="D1691" s="63"/>
      <c r="E1691" s="61"/>
      <c r="F1691" s="14"/>
      <c r="G1691" s="92"/>
      <c r="H1691" s="92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9"/>
      <c r="B1692" s="90"/>
      <c r="C1692" s="14"/>
      <c r="D1692" s="63"/>
      <c r="E1692" s="61"/>
      <c r="F1692" s="14"/>
      <c r="G1692" s="92"/>
      <c r="H1692" s="92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9"/>
      <c r="B1693" s="90"/>
      <c r="C1693" s="14"/>
      <c r="D1693" s="63"/>
      <c r="E1693" s="61"/>
      <c r="F1693" s="14"/>
      <c r="G1693" s="92"/>
      <c r="H1693" s="92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9"/>
      <c r="B1694" s="90"/>
      <c r="C1694" s="14"/>
      <c r="D1694" s="63"/>
      <c r="E1694" s="61"/>
      <c r="F1694" s="14"/>
      <c r="G1694" s="92"/>
      <c r="H1694" s="92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9"/>
      <c r="B1695" s="90"/>
      <c r="C1695" s="14"/>
      <c r="D1695" s="63"/>
      <c r="E1695" s="61"/>
      <c r="F1695" s="14"/>
      <c r="G1695" s="92"/>
      <c r="H1695" s="92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9"/>
      <c r="B1696" s="90"/>
      <c r="C1696" s="14"/>
      <c r="D1696" s="63"/>
      <c r="E1696" s="61"/>
      <c r="F1696" s="14"/>
      <c r="G1696" s="92"/>
      <c r="H1696" s="92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9"/>
      <c r="B1697" s="90"/>
      <c r="C1697" s="14"/>
      <c r="D1697" s="63"/>
      <c r="E1697" s="61"/>
      <c r="F1697" s="14"/>
      <c r="G1697" s="92"/>
      <c r="H1697" s="92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9"/>
      <c r="B1698" s="90"/>
      <c r="C1698" s="14"/>
      <c r="D1698" s="63"/>
      <c r="E1698" s="61"/>
      <c r="F1698" s="14"/>
      <c r="G1698" s="92"/>
      <c r="H1698" s="92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9"/>
      <c r="B1699" s="90"/>
      <c r="C1699" s="14"/>
      <c r="D1699" s="63"/>
      <c r="E1699" s="61"/>
      <c r="F1699" s="14"/>
      <c r="G1699" s="92"/>
      <c r="H1699" s="92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9"/>
      <c r="B1700" s="90"/>
      <c r="C1700" s="14"/>
      <c r="D1700" s="63"/>
      <c r="E1700" s="61"/>
      <c r="F1700" s="14"/>
      <c r="G1700" s="92"/>
      <c r="H1700" s="92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9"/>
      <c r="B1701" s="90"/>
      <c r="C1701" s="14"/>
      <c r="D1701" s="63"/>
      <c r="E1701" s="61"/>
      <c r="F1701" s="14"/>
      <c r="G1701" s="92"/>
      <c r="H1701" s="92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9"/>
      <c r="B1702" s="90"/>
      <c r="C1702" s="14"/>
      <c r="D1702" s="63"/>
      <c r="E1702" s="61"/>
      <c r="F1702" s="14"/>
      <c r="G1702" s="92"/>
      <c r="H1702" s="92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9"/>
      <c r="B1703" s="90"/>
      <c r="C1703" s="14"/>
      <c r="D1703" s="63"/>
      <c r="E1703" s="61"/>
      <c r="F1703" s="14"/>
      <c r="G1703" s="92"/>
      <c r="H1703" s="92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9"/>
      <c r="B1704" s="90"/>
      <c r="C1704" s="14"/>
      <c r="D1704" s="63"/>
      <c r="E1704" s="61"/>
      <c r="F1704" s="14"/>
      <c r="G1704" s="92"/>
      <c r="H1704" s="92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9"/>
      <c r="B1705" s="90"/>
      <c r="C1705" s="14"/>
      <c r="D1705" s="63"/>
      <c r="E1705" s="61"/>
      <c r="F1705" s="14"/>
      <c r="G1705" s="92"/>
      <c r="H1705" s="92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9"/>
      <c r="B1706" s="90"/>
      <c r="C1706" s="14"/>
      <c r="D1706" s="63"/>
      <c r="E1706" s="61"/>
      <c r="F1706" s="14"/>
      <c r="G1706" s="92"/>
      <c r="H1706" s="92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9"/>
      <c r="B1707" s="90"/>
      <c r="C1707" s="14"/>
      <c r="D1707" s="63"/>
      <c r="E1707" s="61"/>
      <c r="F1707" s="14"/>
      <c r="G1707" s="92"/>
      <c r="H1707" s="92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9"/>
      <c r="B1708" s="90"/>
      <c r="C1708" s="14"/>
      <c r="D1708" s="63"/>
      <c r="E1708" s="61"/>
      <c r="F1708" s="14"/>
      <c r="G1708" s="92"/>
      <c r="H1708" s="92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9"/>
      <c r="B1709" s="90"/>
      <c r="C1709" s="14"/>
      <c r="D1709" s="63"/>
      <c r="E1709" s="61"/>
      <c r="F1709" s="14"/>
      <c r="G1709" s="92"/>
      <c r="H1709" s="92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9"/>
      <c r="B1710" s="90"/>
      <c r="C1710" s="14"/>
      <c r="D1710" s="63"/>
      <c r="E1710" s="61"/>
      <c r="F1710" s="14"/>
      <c r="G1710" s="92"/>
      <c r="H1710" s="92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9"/>
      <c r="B1711" s="90"/>
      <c r="C1711" s="14"/>
      <c r="D1711" s="63"/>
      <c r="E1711" s="61"/>
      <c r="F1711" s="14"/>
      <c r="G1711" s="92"/>
      <c r="H1711" s="92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9"/>
      <c r="B1712" s="90"/>
      <c r="C1712" s="14"/>
      <c r="D1712" s="63"/>
      <c r="E1712" s="61"/>
      <c r="F1712" s="14"/>
      <c r="G1712" s="92"/>
      <c r="H1712" s="92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9"/>
      <c r="B1713" s="90"/>
      <c r="C1713" s="14"/>
      <c r="D1713" s="63"/>
      <c r="E1713" s="61"/>
      <c r="F1713" s="14"/>
      <c r="G1713" s="92"/>
      <c r="H1713" s="92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9"/>
      <c r="B1714" s="90"/>
      <c r="C1714" s="14"/>
      <c r="D1714" s="63"/>
      <c r="E1714" s="61"/>
      <c r="F1714" s="14"/>
      <c r="G1714" s="92"/>
      <c r="H1714" s="92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9"/>
      <c r="B1715" s="90"/>
      <c r="C1715" s="14"/>
      <c r="D1715" s="63"/>
      <c r="E1715" s="61"/>
      <c r="F1715" s="14"/>
      <c r="G1715" s="92"/>
      <c r="H1715" s="92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9"/>
      <c r="B1716" s="90"/>
      <c r="C1716" s="14"/>
      <c r="D1716" s="63"/>
      <c r="E1716" s="61"/>
      <c r="F1716" s="14"/>
      <c r="G1716" s="92"/>
      <c r="H1716" s="92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9"/>
      <c r="B1717" s="90"/>
      <c r="C1717" s="14"/>
      <c r="D1717" s="63"/>
      <c r="E1717" s="61"/>
      <c r="F1717" s="14"/>
      <c r="G1717" s="92"/>
      <c r="H1717" s="92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9"/>
      <c r="B1718" s="90"/>
      <c r="C1718" s="14"/>
      <c r="D1718" s="63"/>
      <c r="E1718" s="61"/>
      <c r="F1718" s="14"/>
      <c r="G1718" s="92"/>
      <c r="H1718" s="92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9"/>
      <c r="B1719" s="90"/>
      <c r="C1719" s="14"/>
      <c r="D1719" s="63"/>
      <c r="E1719" s="61"/>
      <c r="F1719" s="14"/>
      <c r="G1719" s="92"/>
      <c r="H1719" s="92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9"/>
      <c r="B1720" s="90"/>
      <c r="C1720" s="14"/>
      <c r="D1720" s="63"/>
      <c r="E1720" s="61"/>
      <c r="F1720" s="14"/>
      <c r="G1720" s="92"/>
      <c r="H1720" s="92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9"/>
      <c r="B1721" s="90"/>
      <c r="C1721" s="14"/>
      <c r="D1721" s="63"/>
      <c r="E1721" s="61"/>
      <c r="F1721" s="14"/>
      <c r="G1721" s="92"/>
      <c r="H1721" s="92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9"/>
      <c r="B1722" s="90"/>
      <c r="C1722" s="14"/>
      <c r="D1722" s="63"/>
      <c r="E1722" s="61"/>
      <c r="F1722" s="14"/>
      <c r="G1722" s="92"/>
      <c r="H1722" s="92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9"/>
      <c r="B1723" s="90"/>
      <c r="C1723" s="14"/>
      <c r="D1723" s="63"/>
      <c r="E1723" s="61"/>
      <c r="F1723" s="14"/>
      <c r="G1723" s="92"/>
      <c r="H1723" s="92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9"/>
      <c r="B1724" s="90"/>
      <c r="C1724" s="14"/>
      <c r="D1724" s="63"/>
      <c r="E1724" s="61"/>
      <c r="F1724" s="14"/>
      <c r="G1724" s="92"/>
      <c r="H1724" s="92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9"/>
      <c r="B1725" s="90"/>
      <c r="C1725" s="14"/>
      <c r="D1725" s="63"/>
      <c r="E1725" s="61"/>
      <c r="F1725" s="14"/>
      <c r="G1725" s="92"/>
      <c r="H1725" s="92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9"/>
      <c r="B1726" s="90"/>
      <c r="C1726" s="14"/>
      <c r="D1726" s="63"/>
      <c r="E1726" s="61"/>
      <c r="F1726" s="14"/>
      <c r="G1726" s="92"/>
      <c r="H1726" s="92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9"/>
      <c r="B1727" s="90"/>
      <c r="C1727" s="14"/>
      <c r="D1727" s="63"/>
      <c r="E1727" s="61"/>
      <c r="F1727" s="14"/>
      <c r="G1727" s="92"/>
      <c r="H1727" s="92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9"/>
      <c r="B1728" s="90"/>
      <c r="C1728" s="14"/>
      <c r="D1728" s="63"/>
      <c r="E1728" s="61"/>
      <c r="F1728" s="14"/>
      <c r="G1728" s="92"/>
      <c r="H1728" s="92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9"/>
      <c r="B1729" s="90"/>
      <c r="C1729" s="14"/>
      <c r="D1729" s="63"/>
      <c r="E1729" s="61"/>
      <c r="F1729" s="14"/>
      <c r="G1729" s="92"/>
      <c r="H1729" s="92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9"/>
      <c r="B1730" s="90"/>
      <c r="C1730" s="14"/>
      <c r="D1730" s="63"/>
      <c r="E1730" s="61"/>
      <c r="F1730" s="14"/>
      <c r="G1730" s="92"/>
      <c r="H1730" s="92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9"/>
      <c r="B1731" s="90"/>
      <c r="C1731" s="14"/>
      <c r="D1731" s="63"/>
      <c r="E1731" s="61"/>
      <c r="F1731" s="14"/>
      <c r="G1731" s="92"/>
      <c r="H1731" s="92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9"/>
      <c r="B1732" s="90"/>
      <c r="C1732" s="14"/>
      <c r="D1732" s="63"/>
      <c r="E1732" s="61"/>
      <c r="F1732" s="14"/>
      <c r="G1732" s="92"/>
      <c r="H1732" s="92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9"/>
      <c r="B1733" s="90"/>
      <c r="C1733" s="14"/>
      <c r="D1733" s="63"/>
      <c r="E1733" s="61"/>
      <c r="F1733" s="14"/>
      <c r="G1733" s="92"/>
      <c r="H1733" s="92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9"/>
      <c r="B1734" s="90"/>
      <c r="C1734" s="14"/>
      <c r="D1734" s="63"/>
      <c r="E1734" s="61"/>
      <c r="F1734" s="14"/>
      <c r="G1734" s="92"/>
      <c r="H1734" s="92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9"/>
      <c r="B1735" s="90"/>
      <c r="C1735" s="14"/>
      <c r="D1735" s="63"/>
      <c r="E1735" s="61"/>
      <c r="F1735" s="14"/>
      <c r="G1735" s="92"/>
      <c r="H1735" s="92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9"/>
      <c r="B1736" s="90"/>
      <c r="C1736" s="14"/>
      <c r="D1736" s="63"/>
      <c r="E1736" s="61"/>
      <c r="F1736" s="14"/>
      <c r="G1736" s="92"/>
      <c r="H1736" s="92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9"/>
      <c r="B1737" s="90"/>
      <c r="C1737" s="14"/>
      <c r="D1737" s="63"/>
      <c r="E1737" s="61"/>
      <c r="F1737" s="14"/>
      <c r="G1737" s="92"/>
      <c r="H1737" s="92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9"/>
      <c r="B1738" s="90"/>
      <c r="C1738" s="14"/>
      <c r="D1738" s="63"/>
      <c r="E1738" s="61"/>
      <c r="F1738" s="14"/>
      <c r="G1738" s="92"/>
      <c r="H1738" s="92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9"/>
      <c r="B1739" s="90"/>
      <c r="C1739" s="14"/>
      <c r="D1739" s="63"/>
      <c r="E1739" s="61"/>
      <c r="F1739" s="14"/>
      <c r="G1739" s="92"/>
      <c r="H1739" s="92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9"/>
      <c r="B1740" s="90"/>
      <c r="C1740" s="14"/>
      <c r="D1740" s="63"/>
      <c r="E1740" s="61"/>
      <c r="F1740" s="14"/>
      <c r="G1740" s="92"/>
      <c r="H1740" s="92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9"/>
      <c r="B1741" s="90"/>
      <c r="C1741" s="14"/>
      <c r="D1741" s="63"/>
      <c r="E1741" s="61"/>
      <c r="F1741" s="14"/>
      <c r="G1741" s="92"/>
      <c r="H1741" s="92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9"/>
      <c r="B1742" s="90"/>
      <c r="C1742" s="14"/>
      <c r="D1742" s="63"/>
      <c r="E1742" s="61"/>
      <c r="F1742" s="14"/>
      <c r="G1742" s="92"/>
      <c r="H1742" s="92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9"/>
      <c r="B1743" s="90"/>
      <c r="C1743" s="14"/>
      <c r="D1743" s="63"/>
      <c r="E1743" s="61"/>
      <c r="F1743" s="14"/>
      <c r="G1743" s="92"/>
      <c r="H1743" s="92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9"/>
      <c r="B1744" s="90"/>
      <c r="C1744" s="14"/>
      <c r="D1744" s="63"/>
      <c r="E1744" s="61"/>
      <c r="F1744" s="14"/>
      <c r="G1744" s="92"/>
      <c r="H1744" s="92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9"/>
      <c r="B1745" s="90"/>
      <c r="C1745" s="14"/>
      <c r="D1745" s="63"/>
      <c r="E1745" s="61"/>
      <c r="F1745" s="14"/>
      <c r="G1745" s="92"/>
      <c r="H1745" s="92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9"/>
      <c r="B1746" s="90"/>
      <c r="C1746" s="14"/>
      <c r="D1746" s="63"/>
      <c r="E1746" s="61"/>
      <c r="F1746" s="14"/>
      <c r="G1746" s="92"/>
      <c r="H1746" s="92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9"/>
      <c r="B1747" s="90"/>
      <c r="C1747" s="14"/>
      <c r="D1747" s="63"/>
      <c r="E1747" s="61"/>
      <c r="F1747" s="14"/>
      <c r="G1747" s="92"/>
      <c r="H1747" s="92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9"/>
      <c r="B1748" s="90"/>
      <c r="C1748" s="14"/>
      <c r="D1748" s="63"/>
      <c r="E1748" s="61"/>
      <c r="F1748" s="14"/>
      <c r="G1748" s="92"/>
      <c r="H1748" s="92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9"/>
      <c r="B1749" s="90"/>
      <c r="C1749" s="14"/>
      <c r="D1749" s="63"/>
      <c r="E1749" s="61"/>
      <c r="F1749" s="14"/>
      <c r="G1749" s="92"/>
      <c r="H1749" s="92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9"/>
      <c r="B1750" s="90"/>
      <c r="C1750" s="14"/>
      <c r="D1750" s="63"/>
      <c r="E1750" s="61"/>
      <c r="F1750" s="14"/>
      <c r="G1750" s="92"/>
      <c r="H1750" s="92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9"/>
      <c r="B1751" s="90"/>
      <c r="C1751" s="14"/>
      <c r="D1751" s="63"/>
      <c r="E1751" s="61"/>
      <c r="F1751" s="14"/>
      <c r="G1751" s="92"/>
      <c r="H1751" s="92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9"/>
      <c r="B1752" s="90"/>
      <c r="C1752" s="14"/>
      <c r="D1752" s="63"/>
      <c r="E1752" s="61"/>
      <c r="F1752" s="14"/>
      <c r="G1752" s="92"/>
      <c r="H1752" s="92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9"/>
      <c r="B1753" s="90"/>
      <c r="C1753" s="14"/>
      <c r="D1753" s="63"/>
      <c r="E1753" s="61"/>
      <c r="F1753" s="14"/>
      <c r="G1753" s="92"/>
      <c r="H1753" s="92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9"/>
      <c r="B1754" s="90"/>
      <c r="C1754" s="14"/>
      <c r="D1754" s="63"/>
      <c r="E1754" s="61"/>
      <c r="F1754" s="14"/>
      <c r="G1754" s="92"/>
      <c r="H1754" s="92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9"/>
      <c r="B1755" s="90"/>
      <c r="C1755" s="14"/>
      <c r="D1755" s="63"/>
      <c r="E1755" s="61"/>
      <c r="F1755" s="14"/>
      <c r="G1755" s="92"/>
      <c r="H1755" s="92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9"/>
      <c r="B1756" s="90"/>
      <c r="C1756" s="14"/>
      <c r="D1756" s="63"/>
      <c r="E1756" s="61"/>
      <c r="F1756" s="14"/>
      <c r="G1756" s="92"/>
      <c r="H1756" s="92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9"/>
      <c r="B1757" s="90"/>
      <c r="C1757" s="14"/>
      <c r="D1757" s="63"/>
      <c r="E1757" s="61"/>
      <c r="F1757" s="14"/>
      <c r="G1757" s="92"/>
      <c r="H1757" s="92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9"/>
      <c r="B1758" s="90"/>
      <c r="C1758" s="14"/>
      <c r="D1758" s="63"/>
      <c r="E1758" s="61"/>
      <c r="F1758" s="14"/>
      <c r="G1758" s="92"/>
      <c r="H1758" s="92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9"/>
      <c r="B1759" s="90"/>
      <c r="C1759" s="14"/>
      <c r="D1759" s="63"/>
      <c r="E1759" s="61"/>
      <c r="F1759" s="14"/>
      <c r="G1759" s="92"/>
      <c r="H1759" s="92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9"/>
      <c r="B1760" s="90"/>
      <c r="C1760" s="14"/>
      <c r="D1760" s="63"/>
      <c r="E1760" s="61"/>
      <c r="F1760" s="14"/>
      <c r="G1760" s="92"/>
      <c r="H1760" s="92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9"/>
      <c r="B1761" s="90"/>
      <c r="C1761" s="14"/>
      <c r="D1761" s="63"/>
      <c r="E1761" s="61"/>
      <c r="F1761" s="14"/>
      <c r="G1761" s="92"/>
      <c r="H1761" s="92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9"/>
      <c r="B1762" s="90"/>
      <c r="C1762" s="14"/>
      <c r="D1762" s="63"/>
      <c r="E1762" s="61"/>
      <c r="F1762" s="14"/>
      <c r="G1762" s="92"/>
      <c r="H1762" s="92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9"/>
      <c r="B1763" s="90"/>
      <c r="C1763" s="14"/>
      <c r="D1763" s="63"/>
      <c r="E1763" s="61"/>
      <c r="F1763" s="14"/>
      <c r="G1763" s="92"/>
      <c r="H1763" s="92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9"/>
      <c r="B1764" s="90"/>
      <c r="C1764" s="14"/>
      <c r="D1764" s="63"/>
      <c r="E1764" s="61"/>
      <c r="F1764" s="14"/>
      <c r="G1764" s="92"/>
      <c r="H1764" s="92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9"/>
      <c r="B1765" s="90"/>
      <c r="C1765" s="14"/>
      <c r="D1765" s="63"/>
      <c r="E1765" s="61"/>
      <c r="F1765" s="14"/>
      <c r="G1765" s="92"/>
      <c r="H1765" s="92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9"/>
      <c r="B1766" s="90"/>
      <c r="C1766" s="14"/>
      <c r="D1766" s="63"/>
      <c r="E1766" s="61"/>
      <c r="F1766" s="14"/>
      <c r="G1766" s="92"/>
      <c r="H1766" s="92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9"/>
      <c r="B1767" s="90"/>
      <c r="C1767" s="14"/>
      <c r="D1767" s="63"/>
      <c r="E1767" s="61"/>
      <c r="F1767" s="14"/>
      <c r="G1767" s="92"/>
      <c r="H1767" s="92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9"/>
      <c r="B1768" s="90"/>
      <c r="C1768" s="14"/>
      <c r="D1768" s="63"/>
      <c r="E1768" s="61"/>
      <c r="F1768" s="14"/>
      <c r="G1768" s="92"/>
      <c r="H1768" s="92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9"/>
      <c r="B1769" s="90"/>
      <c r="C1769" s="14"/>
      <c r="D1769" s="63"/>
      <c r="E1769" s="61"/>
      <c r="F1769" s="14"/>
      <c r="G1769" s="92"/>
      <c r="H1769" s="92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9"/>
      <c r="B1770" s="90"/>
      <c r="C1770" s="14"/>
      <c r="D1770" s="63"/>
      <c r="E1770" s="61"/>
      <c r="F1770" s="14"/>
      <c r="G1770" s="92"/>
      <c r="H1770" s="92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9"/>
      <c r="B1771" s="90"/>
      <c r="C1771" s="14"/>
      <c r="D1771" s="63"/>
      <c r="E1771" s="61"/>
      <c r="F1771" s="14"/>
      <c r="G1771" s="92"/>
      <c r="H1771" s="92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9"/>
      <c r="B1772" s="90"/>
      <c r="C1772" s="14"/>
      <c r="D1772" s="63"/>
      <c r="E1772" s="61"/>
      <c r="F1772" s="14"/>
      <c r="G1772" s="92"/>
      <c r="H1772" s="92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9"/>
      <c r="B1773" s="90"/>
      <c r="C1773" s="14"/>
      <c r="D1773" s="63"/>
      <c r="E1773" s="61"/>
      <c r="F1773" s="14"/>
      <c r="G1773" s="92"/>
      <c r="H1773" s="92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9"/>
      <c r="B1774" s="90"/>
      <c r="C1774" s="14"/>
      <c r="D1774" s="63"/>
      <c r="E1774" s="61"/>
      <c r="F1774" s="14"/>
      <c r="G1774" s="92"/>
      <c r="H1774" s="92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9"/>
      <c r="B1775" s="90"/>
      <c r="C1775" s="14"/>
      <c r="D1775" s="63"/>
      <c r="E1775" s="61"/>
      <c r="F1775" s="14"/>
      <c r="G1775" s="92"/>
      <c r="H1775" s="92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9"/>
      <c r="B1776" s="90"/>
      <c r="C1776" s="14"/>
      <c r="D1776" s="63"/>
      <c r="E1776" s="61"/>
      <c r="F1776" s="14"/>
      <c r="G1776" s="92"/>
      <c r="H1776" s="92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9"/>
      <c r="B1777" s="90"/>
      <c r="C1777" s="14"/>
      <c r="D1777" s="63"/>
      <c r="E1777" s="61"/>
      <c r="F1777" s="14"/>
      <c r="G1777" s="92"/>
      <c r="H1777" s="92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9"/>
      <c r="B1778" s="90"/>
      <c r="C1778" s="14"/>
      <c r="D1778" s="63"/>
      <c r="E1778" s="61"/>
      <c r="F1778" s="14"/>
      <c r="G1778" s="92"/>
      <c r="H1778" s="92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9"/>
      <c r="B1779" s="90"/>
      <c r="C1779" s="14"/>
      <c r="D1779" s="63"/>
      <c r="E1779" s="61"/>
      <c r="F1779" s="14"/>
      <c r="G1779" s="92"/>
      <c r="H1779" s="92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9"/>
      <c r="B1780" s="90"/>
      <c r="C1780" s="14"/>
      <c r="D1780" s="63"/>
      <c r="E1780" s="61"/>
      <c r="F1780" s="14"/>
      <c r="G1780" s="92"/>
      <c r="H1780" s="92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9"/>
      <c r="B1781" s="90"/>
      <c r="C1781" s="14"/>
      <c r="D1781" s="63"/>
      <c r="E1781" s="61"/>
      <c r="F1781" s="14"/>
      <c r="G1781" s="92"/>
      <c r="H1781" s="92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9"/>
      <c r="B1782" s="90"/>
      <c r="C1782" s="14"/>
      <c r="D1782" s="63"/>
      <c r="E1782" s="61"/>
      <c r="F1782" s="14"/>
      <c r="G1782" s="92"/>
      <c r="H1782" s="92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9"/>
      <c r="B1783" s="90"/>
      <c r="C1783" s="14"/>
      <c r="D1783" s="63"/>
      <c r="E1783" s="61"/>
      <c r="F1783" s="14"/>
      <c r="G1783" s="92"/>
      <c r="H1783" s="92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9"/>
      <c r="B1784" s="90"/>
      <c r="C1784" s="14"/>
      <c r="D1784" s="63"/>
      <c r="E1784" s="61"/>
      <c r="F1784" s="14"/>
      <c r="G1784" s="92"/>
      <c r="H1784" s="92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9"/>
      <c r="B1785" s="90"/>
      <c r="C1785" s="14"/>
      <c r="D1785" s="63"/>
      <c r="E1785" s="61"/>
      <c r="F1785" s="14"/>
      <c r="G1785" s="92"/>
      <c r="H1785" s="92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9"/>
      <c r="B1786" s="90"/>
      <c r="C1786" s="14"/>
      <c r="D1786" s="63"/>
      <c r="E1786" s="61"/>
      <c r="F1786" s="14"/>
      <c r="G1786" s="92"/>
      <c r="H1786" s="92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9"/>
      <c r="B1787" s="90"/>
      <c r="C1787" s="14"/>
      <c r="D1787" s="63"/>
      <c r="E1787" s="61"/>
      <c r="F1787" s="14"/>
      <c r="G1787" s="92"/>
      <c r="H1787" s="92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9"/>
      <c r="B1788" s="90"/>
      <c r="C1788" s="14"/>
      <c r="D1788" s="63"/>
      <c r="E1788" s="61"/>
      <c r="F1788" s="14"/>
      <c r="G1788" s="92"/>
      <c r="H1788" s="92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9"/>
      <c r="B1789" s="90"/>
      <c r="C1789" s="14"/>
      <c r="D1789" s="63"/>
      <c r="E1789" s="61"/>
      <c r="F1789" s="14"/>
      <c r="G1789" s="92"/>
      <c r="H1789" s="92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9"/>
      <c r="B1790" s="90"/>
      <c r="C1790" s="14"/>
      <c r="D1790" s="63"/>
      <c r="E1790" s="61"/>
      <c r="F1790" s="14"/>
      <c r="G1790" s="92"/>
      <c r="H1790" s="92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9"/>
      <c r="B1791" s="90"/>
      <c r="C1791" s="14"/>
      <c r="D1791" s="63"/>
      <c r="E1791" s="61"/>
      <c r="F1791" s="14"/>
      <c r="G1791" s="92"/>
      <c r="H1791" s="92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9"/>
      <c r="B1792" s="90"/>
      <c r="C1792" s="14"/>
      <c r="D1792" s="63"/>
      <c r="E1792" s="61"/>
      <c r="F1792" s="14"/>
      <c r="G1792" s="92"/>
      <c r="H1792" s="92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9"/>
      <c r="B1793" s="90"/>
      <c r="C1793" s="14"/>
      <c r="D1793" s="63"/>
      <c r="E1793" s="61"/>
      <c r="F1793" s="14"/>
      <c r="G1793" s="92"/>
      <c r="H1793" s="92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9"/>
      <c r="B1794" s="90"/>
      <c r="C1794" s="14"/>
      <c r="D1794" s="63"/>
      <c r="E1794" s="61"/>
      <c r="F1794" s="14"/>
      <c r="G1794" s="92"/>
      <c r="H1794" s="92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9"/>
      <c r="B1795" s="90"/>
      <c r="C1795" s="14"/>
      <c r="D1795" s="63"/>
      <c r="E1795" s="61"/>
      <c r="F1795" s="14"/>
      <c r="G1795" s="92"/>
      <c r="H1795" s="92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9"/>
      <c r="B1796" s="90"/>
      <c r="C1796" s="14"/>
      <c r="D1796" s="63"/>
      <c r="E1796" s="61"/>
      <c r="F1796" s="14"/>
      <c r="G1796" s="92"/>
      <c r="H1796" s="92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9"/>
      <c r="B1797" s="90"/>
      <c r="C1797" s="14"/>
      <c r="D1797" s="63"/>
      <c r="E1797" s="61"/>
      <c r="F1797" s="14"/>
      <c r="G1797" s="92"/>
      <c r="H1797" s="92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9"/>
      <c r="B1798" s="90"/>
      <c r="C1798" s="14"/>
      <c r="D1798" s="63"/>
      <c r="E1798" s="61"/>
      <c r="F1798" s="14"/>
      <c r="G1798" s="92"/>
      <c r="H1798" s="92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9"/>
      <c r="B1799" s="90"/>
      <c r="C1799" s="14"/>
      <c r="D1799" s="63"/>
      <c r="E1799" s="61"/>
      <c r="F1799" s="14"/>
      <c r="G1799" s="92"/>
      <c r="H1799" s="92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9"/>
      <c r="B1800" s="90"/>
      <c r="C1800" s="14"/>
      <c r="D1800" s="63"/>
      <c r="E1800" s="61"/>
      <c r="F1800" s="14"/>
      <c r="G1800" s="92"/>
      <c r="H1800" s="92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9"/>
      <c r="B1801" s="90"/>
      <c r="C1801" s="14"/>
      <c r="D1801" s="63"/>
      <c r="E1801" s="61"/>
      <c r="F1801" s="14"/>
      <c r="G1801" s="92"/>
      <c r="H1801" s="92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9"/>
      <c r="B1802" s="90"/>
      <c r="C1802" s="14"/>
      <c r="D1802" s="63"/>
      <c r="E1802" s="61"/>
      <c r="F1802" s="14"/>
      <c r="G1802" s="92"/>
      <c r="H1802" s="92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9"/>
      <c r="B1803" s="90"/>
      <c r="C1803" s="14"/>
      <c r="D1803" s="63"/>
      <c r="E1803" s="61"/>
      <c r="F1803" s="14"/>
      <c r="G1803" s="92"/>
      <c r="H1803" s="92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9"/>
      <c r="B1804" s="90"/>
      <c r="C1804" s="14"/>
      <c r="D1804" s="63"/>
      <c r="E1804" s="61"/>
      <c r="F1804" s="14"/>
      <c r="G1804" s="92"/>
      <c r="H1804" s="92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9"/>
      <c r="B1805" s="90"/>
      <c r="C1805" s="14"/>
      <c r="D1805" s="63"/>
      <c r="E1805" s="61"/>
      <c r="F1805" s="14"/>
      <c r="G1805" s="92"/>
      <c r="H1805" s="92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9"/>
      <c r="B1806" s="90"/>
      <c r="C1806" s="14"/>
      <c r="D1806" s="63"/>
      <c r="E1806" s="61"/>
      <c r="F1806" s="14"/>
      <c r="G1806" s="92"/>
      <c r="H1806" s="92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9"/>
      <c r="B1807" s="90"/>
      <c r="C1807" s="14"/>
      <c r="D1807" s="63"/>
      <c r="E1807" s="61"/>
      <c r="F1807" s="14"/>
      <c r="G1807" s="92"/>
      <c r="H1807" s="92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9"/>
      <c r="B1808" s="90"/>
      <c r="C1808" s="14"/>
      <c r="D1808" s="63"/>
      <c r="E1808" s="61"/>
      <c r="F1808" s="14"/>
      <c r="G1808" s="92"/>
      <c r="H1808" s="92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9"/>
      <c r="B1809" s="90"/>
      <c r="C1809" s="14"/>
      <c r="D1809" s="63"/>
      <c r="E1809" s="61"/>
      <c r="F1809" s="14"/>
      <c r="G1809" s="92"/>
      <c r="H1809" s="92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9"/>
      <c r="B1810" s="90"/>
      <c r="C1810" s="14"/>
      <c r="D1810" s="63"/>
      <c r="E1810" s="61"/>
      <c r="F1810" s="14"/>
      <c r="G1810" s="92"/>
      <c r="H1810" s="92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9"/>
      <c r="B1811" s="90"/>
      <c r="C1811" s="14"/>
      <c r="D1811" s="63"/>
      <c r="E1811" s="61"/>
      <c r="F1811" s="14"/>
      <c r="G1811" s="92"/>
      <c r="H1811" s="92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9"/>
      <c r="B1812" s="90"/>
      <c r="C1812" s="14"/>
      <c r="D1812" s="63"/>
      <c r="E1812" s="61"/>
      <c r="F1812" s="14"/>
      <c r="G1812" s="92"/>
      <c r="H1812" s="92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9"/>
      <c r="B1813" s="90"/>
      <c r="C1813" s="14"/>
      <c r="D1813" s="63"/>
      <c r="E1813" s="61"/>
      <c r="F1813" s="14"/>
      <c r="G1813" s="92"/>
      <c r="H1813" s="92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9"/>
      <c r="B1814" s="90"/>
      <c r="C1814" s="14"/>
      <c r="D1814" s="63"/>
      <c r="E1814" s="61"/>
      <c r="F1814" s="14"/>
      <c r="G1814" s="92"/>
      <c r="H1814" s="92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9"/>
      <c r="B1815" s="90"/>
      <c r="C1815" s="14"/>
      <c r="D1815" s="63"/>
      <c r="E1815" s="61"/>
      <c r="F1815" s="14"/>
      <c r="G1815" s="92"/>
      <c r="H1815" s="92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9"/>
      <c r="B1816" s="90"/>
      <c r="C1816" s="14"/>
      <c r="D1816" s="63"/>
      <c r="E1816" s="61"/>
      <c r="F1816" s="14"/>
      <c r="G1816" s="92"/>
      <c r="H1816" s="92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9"/>
      <c r="B1817" s="90"/>
      <c r="C1817" s="14"/>
      <c r="D1817" s="63"/>
      <c r="E1817" s="61"/>
      <c r="F1817" s="14"/>
      <c r="G1817" s="92"/>
      <c r="H1817" s="92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9"/>
      <c r="B1818" s="90"/>
      <c r="C1818" s="14"/>
      <c r="D1818" s="63"/>
      <c r="E1818" s="61"/>
      <c r="F1818" s="14"/>
      <c r="G1818" s="92"/>
      <c r="H1818" s="92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9"/>
      <c r="B1819" s="90"/>
      <c r="C1819" s="14"/>
      <c r="D1819" s="63"/>
      <c r="E1819" s="61"/>
      <c r="F1819" s="14"/>
      <c r="G1819" s="92"/>
      <c r="H1819" s="92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9"/>
      <c r="B1820" s="90"/>
      <c r="C1820" s="14"/>
      <c r="D1820" s="63"/>
      <c r="E1820" s="61"/>
      <c r="F1820" s="14"/>
      <c r="G1820" s="92"/>
      <c r="H1820" s="92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9"/>
      <c r="B1821" s="90"/>
      <c r="C1821" s="14"/>
      <c r="D1821" s="63"/>
      <c r="E1821" s="61"/>
      <c r="F1821" s="14"/>
      <c r="G1821" s="92"/>
      <c r="H1821" s="92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9"/>
      <c r="B1822" s="90"/>
      <c r="C1822" s="14"/>
      <c r="D1822" s="63"/>
      <c r="E1822" s="61"/>
      <c r="F1822" s="14"/>
      <c r="G1822" s="92"/>
      <c r="H1822" s="92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9"/>
      <c r="B1823" s="90"/>
      <c r="C1823" s="14"/>
      <c r="D1823" s="63"/>
      <c r="E1823" s="61"/>
      <c r="F1823" s="14"/>
      <c r="G1823" s="92"/>
      <c r="H1823" s="92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9"/>
      <c r="B1824" s="90"/>
      <c r="C1824" s="14"/>
      <c r="D1824" s="63"/>
      <c r="E1824" s="61"/>
      <c r="F1824" s="14"/>
      <c r="G1824" s="92"/>
      <c r="H1824" s="92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9"/>
      <c r="B1825" s="90"/>
      <c r="C1825" s="14"/>
      <c r="D1825" s="63"/>
      <c r="E1825" s="61"/>
      <c r="F1825" s="14"/>
      <c r="G1825" s="92"/>
      <c r="H1825" s="92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9"/>
      <c r="B1826" s="90"/>
      <c r="C1826" s="14"/>
      <c r="D1826" s="63"/>
      <c r="E1826" s="61"/>
      <c r="F1826" s="14"/>
      <c r="G1826" s="92"/>
      <c r="H1826" s="92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9"/>
      <c r="B1827" s="90"/>
      <c r="C1827" s="14"/>
      <c r="D1827" s="63"/>
      <c r="E1827" s="61"/>
      <c r="F1827" s="14"/>
      <c r="G1827" s="92"/>
      <c r="H1827" s="92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9"/>
      <c r="B1828" s="90"/>
      <c r="C1828" s="14"/>
      <c r="D1828" s="63"/>
      <c r="E1828" s="61"/>
      <c r="F1828" s="14"/>
      <c r="G1828" s="92"/>
      <c r="H1828" s="92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9"/>
      <c r="B1829" s="90"/>
      <c r="C1829" s="14"/>
      <c r="D1829" s="63"/>
      <c r="E1829" s="61"/>
      <c r="F1829" s="14"/>
      <c r="G1829" s="92"/>
      <c r="H1829" s="92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9"/>
      <c r="B1830" s="90"/>
      <c r="C1830" s="14"/>
      <c r="D1830" s="63"/>
      <c r="E1830" s="61"/>
      <c r="F1830" s="14"/>
      <c r="G1830" s="92"/>
      <c r="H1830" s="92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9"/>
      <c r="B1831" s="90"/>
      <c r="C1831" s="14"/>
      <c r="D1831" s="63"/>
      <c r="E1831" s="61"/>
      <c r="F1831" s="14"/>
      <c r="G1831" s="92"/>
      <c r="H1831" s="92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9"/>
      <c r="B1832" s="90"/>
      <c r="C1832" s="14"/>
      <c r="D1832" s="63"/>
      <c r="E1832" s="61"/>
      <c r="F1832" s="14"/>
      <c r="G1832" s="92"/>
      <c r="H1832" s="92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9"/>
      <c r="B1833" s="90"/>
      <c r="C1833" s="14"/>
      <c r="D1833" s="63"/>
      <c r="E1833" s="61"/>
      <c r="F1833" s="14"/>
      <c r="G1833" s="92"/>
      <c r="H1833" s="92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9"/>
      <c r="B1834" s="90"/>
      <c r="C1834" s="14"/>
      <c r="D1834" s="63"/>
      <c r="E1834" s="61"/>
      <c r="F1834" s="14"/>
      <c r="G1834" s="92"/>
      <c r="H1834" s="92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9"/>
      <c r="B1835" s="90"/>
      <c r="C1835" s="14"/>
      <c r="D1835" s="63"/>
      <c r="E1835" s="61"/>
      <c r="F1835" s="14"/>
      <c r="G1835" s="92"/>
      <c r="H1835" s="92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9"/>
      <c r="B1836" s="90"/>
      <c r="C1836" s="14"/>
      <c r="D1836" s="63"/>
      <c r="E1836" s="61"/>
      <c r="F1836" s="14"/>
      <c r="G1836" s="92"/>
      <c r="H1836" s="92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9"/>
      <c r="B1837" s="90"/>
      <c r="C1837" s="14"/>
      <c r="D1837" s="63"/>
      <c r="E1837" s="61"/>
      <c r="F1837" s="14"/>
      <c r="G1837" s="92"/>
      <c r="H1837" s="92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9"/>
      <c r="B1838" s="90"/>
      <c r="C1838" s="14"/>
      <c r="D1838" s="63"/>
      <c r="E1838" s="61"/>
      <c r="F1838" s="14"/>
      <c r="G1838" s="92"/>
      <c r="H1838" s="92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9"/>
      <c r="B1839" s="90"/>
      <c r="C1839" s="14"/>
      <c r="D1839" s="63"/>
      <c r="E1839" s="61"/>
      <c r="F1839" s="14"/>
      <c r="G1839" s="92"/>
      <c r="H1839" s="92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9"/>
      <c r="B1840" s="90"/>
      <c r="C1840" s="14"/>
      <c r="D1840" s="63"/>
      <c r="E1840" s="61"/>
      <c r="F1840" s="14"/>
      <c r="G1840" s="92"/>
      <c r="H1840" s="92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9"/>
      <c r="B1841" s="90"/>
      <c r="C1841" s="14"/>
      <c r="D1841" s="63"/>
      <c r="E1841" s="61"/>
      <c r="F1841" s="14"/>
      <c r="G1841" s="92"/>
      <c r="H1841" s="92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9"/>
      <c r="B1842" s="90"/>
      <c r="C1842" s="14"/>
      <c r="D1842" s="63"/>
      <c r="E1842" s="61"/>
      <c r="F1842" s="14"/>
      <c r="G1842" s="92"/>
      <c r="H1842" s="92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9"/>
      <c r="B1843" s="90"/>
      <c r="C1843" s="14"/>
      <c r="D1843" s="63"/>
      <c r="E1843" s="61"/>
      <c r="F1843" s="14"/>
      <c r="G1843" s="92"/>
      <c r="H1843" s="92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9"/>
      <c r="B1844" s="90"/>
      <c r="C1844" s="14"/>
      <c r="D1844" s="63"/>
      <c r="E1844" s="61"/>
      <c r="F1844" s="14"/>
      <c r="G1844" s="92"/>
      <c r="H1844" s="92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9"/>
      <c r="B1845" s="90"/>
      <c r="C1845" s="14"/>
      <c r="D1845" s="63"/>
      <c r="E1845" s="61"/>
      <c r="F1845" s="14"/>
      <c r="G1845" s="92"/>
      <c r="H1845" s="92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9"/>
      <c r="B1846" s="90"/>
      <c r="C1846" s="14"/>
      <c r="D1846" s="63"/>
      <c r="E1846" s="61"/>
      <c r="F1846" s="14"/>
      <c r="G1846" s="92"/>
      <c r="H1846" s="92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9"/>
      <c r="B1847" s="90"/>
      <c r="C1847" s="14"/>
      <c r="D1847" s="63"/>
      <c r="E1847" s="61"/>
      <c r="F1847" s="14"/>
      <c r="G1847" s="92"/>
      <c r="H1847" s="92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9"/>
      <c r="B1848" s="90"/>
      <c r="C1848" s="14"/>
      <c r="D1848" s="63"/>
      <c r="E1848" s="61"/>
      <c r="F1848" s="14"/>
      <c r="G1848" s="92"/>
      <c r="H1848" s="92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9"/>
      <c r="B1849" s="90"/>
      <c r="C1849" s="14"/>
      <c r="D1849" s="63"/>
      <c r="E1849" s="61"/>
      <c r="F1849" s="14"/>
      <c r="G1849" s="92"/>
      <c r="H1849" s="92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9"/>
      <c r="B1850" s="90"/>
      <c r="C1850" s="14"/>
      <c r="D1850" s="63"/>
      <c r="E1850" s="61"/>
      <c r="F1850" s="14"/>
      <c r="G1850" s="92"/>
      <c r="H1850" s="92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9"/>
      <c r="B1851" s="90"/>
      <c r="C1851" s="14"/>
      <c r="D1851" s="63"/>
      <c r="E1851" s="61"/>
      <c r="F1851" s="14"/>
      <c r="G1851" s="92"/>
      <c r="H1851" s="92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9"/>
      <c r="B1852" s="90"/>
      <c r="C1852" s="14"/>
      <c r="D1852" s="63"/>
      <c r="E1852" s="61"/>
      <c r="F1852" s="14"/>
      <c r="G1852" s="92"/>
      <c r="H1852" s="92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9"/>
      <c r="B1853" s="90"/>
      <c r="C1853" s="14"/>
      <c r="D1853" s="63"/>
      <c r="E1853" s="61"/>
      <c r="F1853" s="14"/>
      <c r="G1853" s="92"/>
      <c r="H1853" s="92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9"/>
      <c r="B1854" s="90"/>
      <c r="C1854" s="14"/>
      <c r="D1854" s="63"/>
      <c r="E1854" s="61"/>
      <c r="F1854" s="14"/>
      <c r="G1854" s="92"/>
      <c r="H1854" s="92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9"/>
      <c r="B1855" s="90"/>
      <c r="C1855" s="14"/>
      <c r="D1855" s="63"/>
      <c r="E1855" s="61"/>
      <c r="F1855" s="14"/>
      <c r="G1855" s="92"/>
      <c r="H1855" s="92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9"/>
      <c r="B1856" s="90"/>
      <c r="C1856" s="14"/>
      <c r="D1856" s="63"/>
      <c r="E1856" s="61"/>
      <c r="F1856" s="14"/>
      <c r="G1856" s="92"/>
      <c r="H1856" s="92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9"/>
      <c r="B1857" s="90"/>
      <c r="C1857" s="14"/>
      <c r="D1857" s="63"/>
      <c r="E1857" s="61"/>
      <c r="F1857" s="14"/>
      <c r="G1857" s="92"/>
      <c r="H1857" s="92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9"/>
      <c r="B1858" s="90"/>
      <c r="C1858" s="14"/>
      <c r="D1858" s="63"/>
      <c r="E1858" s="61"/>
      <c r="F1858" s="14"/>
      <c r="G1858" s="92"/>
      <c r="H1858" s="92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9"/>
      <c r="B1859" s="90"/>
      <c r="C1859" s="14"/>
      <c r="D1859" s="63"/>
      <c r="E1859" s="61"/>
      <c r="F1859" s="14"/>
      <c r="G1859" s="92"/>
      <c r="H1859" s="92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9"/>
      <c r="B1860" s="90"/>
      <c r="C1860" s="14"/>
      <c r="D1860" s="63"/>
      <c r="E1860" s="61"/>
      <c r="F1860" s="14"/>
      <c r="G1860" s="92"/>
      <c r="H1860" s="92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9"/>
      <c r="B1861" s="90"/>
      <c r="C1861" s="14"/>
      <c r="D1861" s="63"/>
      <c r="E1861" s="61"/>
      <c r="F1861" s="14"/>
      <c r="G1861" s="92"/>
      <c r="H1861" s="92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9"/>
      <c r="B1862" s="90"/>
      <c r="C1862" s="14"/>
      <c r="D1862" s="63"/>
      <c r="E1862" s="61"/>
      <c r="F1862" s="14"/>
      <c r="G1862" s="92"/>
      <c r="H1862" s="92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9"/>
      <c r="B1863" s="90"/>
      <c r="C1863" s="14"/>
      <c r="D1863" s="63"/>
      <c r="E1863" s="61"/>
      <c r="F1863" s="14"/>
      <c r="G1863" s="92"/>
      <c r="H1863" s="92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9"/>
      <c r="B1864" s="90"/>
      <c r="C1864" s="14"/>
      <c r="D1864" s="63"/>
      <c r="E1864" s="61"/>
      <c r="F1864" s="14"/>
      <c r="G1864" s="92"/>
      <c r="H1864" s="92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9"/>
      <c r="B1865" s="90"/>
      <c r="C1865" s="14"/>
      <c r="D1865" s="63"/>
      <c r="E1865" s="61"/>
      <c r="F1865" s="14"/>
      <c r="G1865" s="92"/>
      <c r="H1865" s="92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9"/>
      <c r="B1866" s="90"/>
      <c r="C1866" s="14"/>
      <c r="D1866" s="63"/>
      <c r="E1866" s="61"/>
      <c r="F1866" s="14"/>
      <c r="G1866" s="92"/>
      <c r="H1866" s="92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9"/>
      <c r="B1867" s="90"/>
      <c r="C1867" s="14"/>
      <c r="D1867" s="63"/>
      <c r="E1867" s="61"/>
      <c r="F1867" s="14"/>
      <c r="G1867" s="92"/>
      <c r="H1867" s="92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9"/>
      <c r="B1868" s="90"/>
      <c r="C1868" s="14"/>
      <c r="D1868" s="63"/>
      <c r="E1868" s="61"/>
      <c r="F1868" s="14"/>
      <c r="G1868" s="92"/>
      <c r="H1868" s="92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9"/>
      <c r="B1869" s="90"/>
      <c r="C1869" s="14"/>
      <c r="D1869" s="63"/>
      <c r="E1869" s="61"/>
      <c r="F1869" s="14"/>
      <c r="G1869" s="92"/>
      <c r="H1869" s="92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9"/>
      <c r="B1870" s="90"/>
      <c r="C1870" s="14"/>
      <c r="D1870" s="63"/>
      <c r="E1870" s="61"/>
      <c r="F1870" s="14"/>
      <c r="G1870" s="92"/>
      <c r="H1870" s="92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9"/>
      <c r="B1871" s="90"/>
      <c r="C1871" s="14"/>
      <c r="D1871" s="63"/>
      <c r="E1871" s="61"/>
      <c r="F1871" s="14"/>
      <c r="G1871" s="92"/>
      <c r="H1871" s="92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9"/>
      <c r="B1872" s="90"/>
      <c r="C1872" s="14"/>
      <c r="D1872" s="63"/>
      <c r="E1872" s="61"/>
      <c r="F1872" s="14"/>
      <c r="G1872" s="92"/>
      <c r="H1872" s="92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9"/>
      <c r="B1873" s="90"/>
      <c r="C1873" s="14"/>
      <c r="D1873" s="63"/>
      <c r="E1873" s="61"/>
      <c r="F1873" s="14"/>
      <c r="G1873" s="92"/>
      <c r="H1873" s="92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9"/>
      <c r="B1874" s="90"/>
      <c r="C1874" s="14"/>
      <c r="D1874" s="63"/>
      <c r="E1874" s="61"/>
      <c r="F1874" s="14"/>
      <c r="G1874" s="92"/>
      <c r="H1874" s="92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9"/>
      <c r="B1875" s="90"/>
      <c r="C1875" s="14"/>
      <c r="D1875" s="63"/>
      <c r="E1875" s="61"/>
      <c r="F1875" s="14"/>
      <c r="G1875" s="92"/>
      <c r="H1875" s="92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9"/>
      <c r="B1876" s="90"/>
      <c r="C1876" s="14"/>
      <c r="D1876" s="63"/>
      <c r="E1876" s="61"/>
      <c r="F1876" s="14"/>
      <c r="G1876" s="92"/>
      <c r="H1876" s="92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9"/>
      <c r="B1877" s="90"/>
      <c r="C1877" s="14"/>
      <c r="D1877" s="63"/>
      <c r="E1877" s="61"/>
      <c r="F1877" s="14"/>
      <c r="G1877" s="92"/>
      <c r="H1877" s="92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9"/>
      <c r="B1878" s="90"/>
      <c r="C1878" s="14"/>
      <c r="D1878" s="63"/>
      <c r="E1878" s="61"/>
      <c r="F1878" s="14"/>
      <c r="G1878" s="92"/>
      <c r="H1878" s="92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9"/>
      <c r="B1879" s="90"/>
      <c r="C1879" s="14"/>
      <c r="D1879" s="63"/>
      <c r="E1879" s="61"/>
      <c r="F1879" s="14"/>
      <c r="G1879" s="92"/>
      <c r="H1879" s="92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9"/>
      <c r="B1880" s="90"/>
      <c r="C1880" s="14"/>
      <c r="D1880" s="63"/>
      <c r="E1880" s="61"/>
      <c r="F1880" s="14"/>
      <c r="G1880" s="92"/>
      <c r="H1880" s="92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9"/>
      <c r="B1881" s="90"/>
      <c r="C1881" s="14"/>
      <c r="D1881" s="63"/>
      <c r="E1881" s="61"/>
      <c r="F1881" s="14"/>
      <c r="G1881" s="92"/>
      <c r="H1881" s="92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9"/>
      <c r="B1882" s="90"/>
      <c r="C1882" s="14"/>
      <c r="D1882" s="63"/>
      <c r="E1882" s="61"/>
      <c r="F1882" s="14"/>
      <c r="G1882" s="92"/>
      <c r="H1882" s="92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9"/>
      <c r="B1883" s="90"/>
      <c r="C1883" s="14"/>
      <c r="D1883" s="63"/>
      <c r="E1883" s="61"/>
      <c r="F1883" s="14"/>
      <c r="G1883" s="92"/>
      <c r="H1883" s="92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9"/>
      <c r="B1884" s="90"/>
      <c r="C1884" s="14"/>
      <c r="D1884" s="63"/>
      <c r="E1884" s="61"/>
      <c r="F1884" s="14"/>
      <c r="G1884" s="92"/>
      <c r="H1884" s="92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9"/>
      <c r="B1885" s="90"/>
      <c r="C1885" s="14"/>
      <c r="D1885" s="63"/>
      <c r="E1885" s="61"/>
      <c r="F1885" s="14"/>
      <c r="G1885" s="92"/>
      <c r="H1885" s="92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9"/>
      <c r="B1886" s="90"/>
      <c r="C1886" s="14"/>
      <c r="D1886" s="63"/>
      <c r="E1886" s="61"/>
      <c r="F1886" s="14"/>
      <c r="G1886" s="92"/>
      <c r="H1886" s="92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9"/>
      <c r="B1887" s="90"/>
      <c r="C1887" s="14"/>
      <c r="D1887" s="63"/>
      <c r="E1887" s="61"/>
      <c r="F1887" s="14"/>
      <c r="G1887" s="92"/>
      <c r="H1887" s="92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9"/>
      <c r="B1888" s="90"/>
      <c r="C1888" s="14"/>
      <c r="D1888" s="63"/>
      <c r="E1888" s="61"/>
      <c r="F1888" s="14"/>
      <c r="G1888" s="92"/>
      <c r="H1888" s="92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9"/>
      <c r="B1889" s="90"/>
      <c r="C1889" s="14"/>
      <c r="D1889" s="63"/>
      <c r="E1889" s="61"/>
      <c r="F1889" s="14"/>
      <c r="G1889" s="92"/>
      <c r="H1889" s="92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9"/>
      <c r="B1890" s="90"/>
      <c r="C1890" s="14"/>
      <c r="D1890" s="63"/>
      <c r="E1890" s="61"/>
      <c r="F1890" s="14"/>
      <c r="G1890" s="92"/>
      <c r="H1890" s="92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9"/>
      <c r="B1891" s="90"/>
      <c r="C1891" s="14"/>
      <c r="D1891" s="63"/>
      <c r="E1891" s="61"/>
      <c r="F1891" s="14"/>
      <c r="G1891" s="92"/>
      <c r="H1891" s="92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9"/>
      <c r="B1892" s="90"/>
      <c r="C1892" s="14"/>
      <c r="D1892" s="63"/>
      <c r="E1892" s="61"/>
      <c r="F1892" s="14"/>
      <c r="G1892" s="92"/>
      <c r="H1892" s="92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9"/>
      <c r="B1893" s="90"/>
      <c r="C1893" s="14"/>
      <c r="D1893" s="63"/>
      <c r="E1893" s="61"/>
      <c r="F1893" s="14"/>
      <c r="G1893" s="92"/>
      <c r="H1893" s="92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9"/>
      <c r="B1894" s="90"/>
      <c r="C1894" s="14"/>
      <c r="D1894" s="63"/>
      <c r="E1894" s="61"/>
      <c r="F1894" s="14"/>
      <c r="G1894" s="92"/>
      <c r="H1894" s="92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9"/>
      <c r="B1895" s="90"/>
      <c r="C1895" s="14"/>
      <c r="D1895" s="63"/>
      <c r="E1895" s="61"/>
      <c r="F1895" s="14"/>
      <c r="G1895" s="92"/>
      <c r="H1895" s="92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9"/>
      <c r="B1896" s="90"/>
      <c r="C1896" s="14"/>
      <c r="D1896" s="63"/>
      <c r="E1896" s="61"/>
      <c r="F1896" s="14"/>
      <c r="G1896" s="92"/>
      <c r="H1896" s="92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9"/>
      <c r="B1897" s="90"/>
      <c r="C1897" s="14"/>
      <c r="D1897" s="63"/>
      <c r="E1897" s="61"/>
      <c r="F1897" s="14"/>
      <c r="G1897" s="92"/>
      <c r="H1897" s="92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9"/>
      <c r="B1898" s="90"/>
      <c r="C1898" s="14"/>
      <c r="D1898" s="63"/>
      <c r="E1898" s="61"/>
      <c r="F1898" s="14"/>
      <c r="G1898" s="92"/>
      <c r="H1898" s="92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9"/>
      <c r="B1899" s="90"/>
      <c r="C1899" s="14"/>
      <c r="D1899" s="63"/>
      <c r="E1899" s="61"/>
      <c r="F1899" s="14"/>
      <c r="G1899" s="92"/>
      <c r="H1899" s="92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9"/>
      <c r="B1900" s="90"/>
      <c r="C1900" s="14"/>
      <c r="D1900" s="63"/>
      <c r="E1900" s="61"/>
      <c r="F1900" s="14"/>
      <c r="G1900" s="92"/>
      <c r="H1900" s="92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9"/>
      <c r="B1901" s="90"/>
      <c r="C1901" s="14"/>
      <c r="D1901" s="63"/>
      <c r="E1901" s="61"/>
      <c r="F1901" s="14"/>
      <c r="G1901" s="92"/>
      <c r="H1901" s="92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9"/>
      <c r="B1902" s="90"/>
      <c r="C1902" s="14"/>
      <c r="D1902" s="63"/>
      <c r="E1902" s="61"/>
      <c r="F1902" s="14"/>
      <c r="G1902" s="92"/>
      <c r="H1902" s="92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9"/>
      <c r="B1903" s="90"/>
      <c r="C1903" s="14"/>
      <c r="D1903" s="63"/>
      <c r="E1903" s="61"/>
      <c r="F1903" s="14"/>
      <c r="G1903" s="92"/>
      <c r="H1903" s="92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9"/>
      <c r="B1904" s="90"/>
      <c r="C1904" s="14"/>
      <c r="D1904" s="63"/>
      <c r="E1904" s="61"/>
      <c r="F1904" s="14"/>
      <c r="G1904" s="92"/>
      <c r="H1904" s="92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9"/>
      <c r="B1905" s="90"/>
      <c r="C1905" s="14"/>
      <c r="D1905" s="63"/>
      <c r="E1905" s="61"/>
      <c r="F1905" s="14"/>
      <c r="G1905" s="92"/>
      <c r="H1905" s="92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9"/>
      <c r="B1906" s="90"/>
      <c r="C1906" s="14"/>
      <c r="D1906" s="63"/>
      <c r="E1906" s="61"/>
      <c r="F1906" s="14"/>
      <c r="G1906" s="92"/>
      <c r="H1906" s="92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9"/>
      <c r="B1907" s="90"/>
      <c r="C1907" s="14"/>
      <c r="D1907" s="63"/>
      <c r="E1907" s="61"/>
      <c r="F1907" s="14"/>
      <c r="G1907" s="92"/>
      <c r="H1907" s="92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9"/>
      <c r="B1908" s="90"/>
      <c r="C1908" s="14"/>
      <c r="D1908" s="63"/>
      <c r="E1908" s="61"/>
      <c r="F1908" s="14"/>
      <c r="G1908" s="92"/>
      <c r="H1908" s="92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9"/>
      <c r="B1909" s="90"/>
      <c r="C1909" s="14"/>
      <c r="D1909" s="63"/>
      <c r="E1909" s="61"/>
      <c r="F1909" s="14"/>
      <c r="G1909" s="92"/>
      <c r="H1909" s="92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9"/>
      <c r="B1910" s="90"/>
      <c r="C1910" s="14"/>
      <c r="D1910" s="63"/>
      <c r="E1910" s="61"/>
      <c r="F1910" s="14"/>
      <c r="G1910" s="92"/>
      <c r="H1910" s="92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9"/>
      <c r="B1911" s="90"/>
      <c r="C1911" s="14"/>
      <c r="D1911" s="63"/>
      <c r="E1911" s="61"/>
      <c r="F1911" s="14"/>
      <c r="G1911" s="92"/>
      <c r="H1911" s="92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9"/>
      <c r="B1912" s="90"/>
      <c r="C1912" s="14"/>
      <c r="D1912" s="63"/>
      <c r="E1912" s="61"/>
      <c r="F1912" s="14"/>
      <c r="G1912" s="92"/>
      <c r="H1912" s="92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9"/>
      <c r="B1913" s="90"/>
      <c r="C1913" s="14"/>
      <c r="D1913" s="63"/>
      <c r="E1913" s="61"/>
      <c r="F1913" s="14"/>
      <c r="G1913" s="92"/>
      <c r="H1913" s="92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9"/>
      <c r="B1914" s="90"/>
      <c r="C1914" s="14"/>
      <c r="D1914" s="63"/>
      <c r="E1914" s="61"/>
      <c r="F1914" s="14"/>
      <c r="G1914" s="92"/>
      <c r="H1914" s="92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9"/>
      <c r="B1915" s="90"/>
      <c r="C1915" s="14"/>
      <c r="D1915" s="63"/>
      <c r="E1915" s="61"/>
      <c r="F1915" s="14"/>
      <c r="G1915" s="92"/>
      <c r="H1915" s="92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9"/>
      <c r="B1916" s="90"/>
      <c r="C1916" s="14"/>
      <c r="D1916" s="63"/>
      <c r="E1916" s="61"/>
      <c r="F1916" s="14"/>
      <c r="G1916" s="92"/>
      <c r="H1916" s="92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9"/>
      <c r="B1917" s="90"/>
      <c r="C1917" s="14"/>
      <c r="D1917" s="63"/>
      <c r="E1917" s="61"/>
      <c r="F1917" s="14"/>
      <c r="G1917" s="92"/>
      <c r="H1917" s="92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9"/>
      <c r="B1918" s="90"/>
      <c r="C1918" s="14"/>
      <c r="D1918" s="63"/>
      <c r="E1918" s="61"/>
      <c r="F1918" s="14"/>
      <c r="G1918" s="92"/>
      <c r="H1918" s="92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9"/>
      <c r="B1919" s="90"/>
      <c r="C1919" s="14"/>
      <c r="D1919" s="63"/>
      <c r="E1919" s="61"/>
      <c r="F1919" s="14"/>
      <c r="G1919" s="92"/>
      <c r="H1919" s="92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9"/>
      <c r="B1920" s="90"/>
      <c r="C1920" s="14"/>
      <c r="D1920" s="63"/>
      <c r="E1920" s="61"/>
      <c r="F1920" s="14"/>
      <c r="G1920" s="92"/>
      <c r="H1920" s="92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9"/>
      <c r="B1921" s="90"/>
      <c r="C1921" s="14"/>
      <c r="D1921" s="63"/>
      <c r="E1921" s="61"/>
      <c r="F1921" s="14"/>
      <c r="G1921" s="92"/>
      <c r="H1921" s="92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9"/>
      <c r="B1922" s="90"/>
      <c r="C1922" s="14"/>
      <c r="D1922" s="63"/>
      <c r="E1922" s="61"/>
      <c r="F1922" s="14"/>
      <c r="G1922" s="92"/>
      <c r="H1922" s="92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9"/>
      <c r="B1923" s="90"/>
      <c r="C1923" s="14"/>
      <c r="D1923" s="63"/>
      <c r="E1923" s="61"/>
      <c r="F1923" s="14"/>
      <c r="G1923" s="92"/>
      <c r="H1923" s="92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9"/>
      <c r="B1924" s="90"/>
      <c r="C1924" s="14"/>
      <c r="D1924" s="63"/>
      <c r="E1924" s="61"/>
      <c r="F1924" s="14"/>
      <c r="G1924" s="92"/>
      <c r="H1924" s="92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9"/>
      <c r="B1925" s="90"/>
      <c r="C1925" s="14"/>
      <c r="D1925" s="63"/>
      <c r="E1925" s="61"/>
      <c r="F1925" s="14"/>
      <c r="G1925" s="92"/>
      <c r="H1925" s="92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9"/>
      <c r="B1926" s="90"/>
      <c r="C1926" s="14"/>
      <c r="D1926" s="63"/>
      <c r="E1926" s="61"/>
      <c r="F1926" s="14"/>
      <c r="G1926" s="92"/>
      <c r="H1926" s="92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9"/>
      <c r="B1927" s="90"/>
      <c r="C1927" s="14"/>
      <c r="D1927" s="63"/>
      <c r="E1927" s="61"/>
      <c r="F1927" s="14"/>
      <c r="G1927" s="92"/>
      <c r="H1927" s="92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9"/>
      <c r="B1928" s="90"/>
      <c r="C1928" s="14"/>
      <c r="D1928" s="63"/>
      <c r="E1928" s="61"/>
      <c r="F1928" s="14"/>
      <c r="G1928" s="92"/>
      <c r="H1928" s="92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9"/>
      <c r="B1929" s="90"/>
      <c r="C1929" s="14"/>
      <c r="D1929" s="63"/>
      <c r="E1929" s="61"/>
      <c r="F1929" s="14"/>
      <c r="G1929" s="92"/>
      <c r="H1929" s="92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9"/>
      <c r="B1930" s="90"/>
      <c r="C1930" s="14"/>
      <c r="D1930" s="63"/>
      <c r="E1930" s="61"/>
      <c r="F1930" s="14"/>
      <c r="G1930" s="92"/>
      <c r="H1930" s="92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9"/>
      <c r="B1931" s="90"/>
      <c r="C1931" s="14"/>
      <c r="D1931" s="63"/>
      <c r="E1931" s="61"/>
      <c r="F1931" s="14"/>
      <c r="G1931" s="92"/>
      <c r="H1931" s="92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9"/>
      <c r="B1932" s="90"/>
      <c r="C1932" s="14"/>
      <c r="D1932" s="63"/>
      <c r="E1932" s="61"/>
      <c r="F1932" s="14"/>
      <c r="G1932" s="92"/>
      <c r="H1932" s="92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9"/>
      <c r="B1933" s="90"/>
      <c r="C1933" s="14"/>
      <c r="D1933" s="63"/>
      <c r="E1933" s="61"/>
      <c r="F1933" s="14"/>
      <c r="G1933" s="92"/>
      <c r="H1933" s="92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9"/>
      <c r="B1934" s="90"/>
      <c r="C1934" s="14"/>
      <c r="D1934" s="63"/>
      <c r="E1934" s="61"/>
      <c r="F1934" s="14"/>
      <c r="G1934" s="92"/>
      <c r="H1934" s="92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9"/>
      <c r="B1935" s="90"/>
      <c r="C1935" s="14"/>
      <c r="D1935" s="63"/>
      <c r="E1935" s="61"/>
      <c r="F1935" s="14"/>
      <c r="G1935" s="92"/>
      <c r="H1935" s="92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9"/>
      <c r="B1936" s="90"/>
      <c r="C1936" s="14"/>
      <c r="D1936" s="63"/>
      <c r="E1936" s="61"/>
      <c r="F1936" s="14"/>
      <c r="G1936" s="92"/>
      <c r="H1936" s="92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9"/>
      <c r="B1937" s="90"/>
      <c r="C1937" s="14"/>
      <c r="D1937" s="63"/>
      <c r="E1937" s="61"/>
      <c r="F1937" s="14"/>
      <c r="G1937" s="92"/>
      <c r="H1937" s="92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9"/>
      <c r="B1938" s="90"/>
      <c r="C1938" s="14"/>
      <c r="D1938" s="63"/>
      <c r="E1938" s="61"/>
      <c r="F1938" s="14"/>
      <c r="G1938" s="92"/>
      <c r="H1938" s="92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9"/>
      <c r="B1939" s="90"/>
      <c r="C1939" s="14"/>
      <c r="D1939" s="63"/>
      <c r="E1939" s="61"/>
      <c r="F1939" s="14"/>
      <c r="G1939" s="92"/>
      <c r="H1939" s="92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9"/>
      <c r="B1940" s="90"/>
      <c r="C1940" s="14"/>
      <c r="D1940" s="63"/>
      <c r="E1940" s="61"/>
      <c r="F1940" s="14"/>
      <c r="G1940" s="92"/>
      <c r="H1940" s="92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9"/>
      <c r="B1941" s="90"/>
      <c r="C1941" s="14"/>
      <c r="D1941" s="63"/>
      <c r="E1941" s="61"/>
      <c r="F1941" s="14"/>
      <c r="G1941" s="92"/>
      <c r="H1941" s="92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9"/>
      <c r="B1942" s="90"/>
      <c r="C1942" s="14"/>
      <c r="D1942" s="63"/>
      <c r="E1942" s="61"/>
      <c r="F1942" s="14"/>
      <c r="G1942" s="92"/>
      <c r="H1942" s="92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9"/>
      <c r="B1943" s="90"/>
      <c r="C1943" s="14"/>
      <c r="D1943" s="63"/>
      <c r="E1943" s="61"/>
      <c r="F1943" s="14"/>
      <c r="G1943" s="92"/>
      <c r="H1943" s="92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9"/>
      <c r="B1944" s="90"/>
      <c r="C1944" s="14"/>
      <c r="D1944" s="63"/>
      <c r="E1944" s="61"/>
      <c r="F1944" s="14"/>
      <c r="G1944" s="92"/>
      <c r="H1944" s="92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9"/>
      <c r="B1945" s="90"/>
      <c r="C1945" s="14"/>
      <c r="D1945" s="63"/>
      <c r="E1945" s="61"/>
      <c r="F1945" s="14"/>
      <c r="G1945" s="92"/>
      <c r="H1945" s="92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9"/>
      <c r="B1946" s="90"/>
      <c r="C1946" s="14"/>
      <c r="D1946" s="63"/>
      <c r="E1946" s="61"/>
      <c r="F1946" s="14"/>
      <c r="G1946" s="92"/>
      <c r="H1946" s="92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9"/>
      <c r="B1947" s="90"/>
      <c r="C1947" s="14"/>
      <c r="D1947" s="63"/>
      <c r="E1947" s="61"/>
      <c r="F1947" s="14"/>
      <c r="G1947" s="92"/>
      <c r="H1947" s="92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9"/>
      <c r="B1948" s="90"/>
      <c r="C1948" s="14"/>
      <c r="D1948" s="63"/>
      <c r="E1948" s="61"/>
      <c r="F1948" s="14"/>
      <c r="G1948" s="92"/>
      <c r="H1948" s="92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9"/>
      <c r="B1949" s="90"/>
      <c r="C1949" s="14"/>
      <c r="D1949" s="63"/>
      <c r="E1949" s="61"/>
      <c r="F1949" s="14"/>
      <c r="G1949" s="92"/>
      <c r="H1949" s="92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9"/>
      <c r="B1950" s="90"/>
      <c r="C1950" s="14"/>
      <c r="D1950" s="63"/>
      <c r="E1950" s="61"/>
      <c r="F1950" s="14"/>
      <c r="G1950" s="92"/>
      <c r="H1950" s="92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9"/>
      <c r="B1951" s="90"/>
      <c r="C1951" s="14"/>
      <c r="D1951" s="63"/>
      <c r="E1951" s="61"/>
      <c r="F1951" s="14"/>
      <c r="G1951" s="92"/>
      <c r="H1951" s="92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9"/>
      <c r="B1952" s="90"/>
      <c r="C1952" s="14"/>
      <c r="D1952" s="63"/>
      <c r="E1952" s="61"/>
      <c r="F1952" s="14"/>
      <c r="G1952" s="92"/>
      <c r="H1952" s="92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9"/>
      <c r="B1953" s="90"/>
      <c r="C1953" s="14"/>
      <c r="D1953" s="63"/>
      <c r="E1953" s="61"/>
      <c r="F1953" s="14"/>
      <c r="G1953" s="92"/>
      <c r="H1953" s="92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9"/>
      <c r="B1954" s="90"/>
      <c r="C1954" s="14"/>
      <c r="D1954" s="63"/>
      <c r="E1954" s="61"/>
      <c r="F1954" s="14"/>
      <c r="G1954" s="92"/>
      <c r="H1954" s="92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9"/>
      <c r="B1955" s="90"/>
      <c r="C1955" s="14"/>
      <c r="D1955" s="63"/>
      <c r="E1955" s="61"/>
      <c r="F1955" s="14"/>
      <c r="G1955" s="92"/>
      <c r="H1955" s="92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9"/>
      <c r="B1956" s="90"/>
      <c r="C1956" s="14"/>
      <c r="D1956" s="63"/>
      <c r="E1956" s="61"/>
      <c r="F1956" s="14"/>
      <c r="G1956" s="92"/>
      <c r="H1956" s="92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9"/>
      <c r="B1957" s="90"/>
      <c r="C1957" s="14"/>
      <c r="D1957" s="63"/>
      <c r="E1957" s="61"/>
      <c r="F1957" s="14"/>
      <c r="G1957" s="92"/>
      <c r="H1957" s="92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9"/>
      <c r="B1958" s="90"/>
      <c r="C1958" s="14"/>
      <c r="D1958" s="63"/>
      <c r="E1958" s="61"/>
      <c r="F1958" s="14"/>
      <c r="G1958" s="92"/>
      <c r="H1958" s="92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9"/>
      <c r="B1959" s="90"/>
      <c r="C1959" s="14"/>
      <c r="D1959" s="63"/>
      <c r="E1959" s="61"/>
      <c r="F1959" s="14"/>
      <c r="G1959" s="92"/>
      <c r="H1959" s="92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9"/>
      <c r="B1960" s="90"/>
      <c r="C1960" s="14"/>
      <c r="D1960" s="63"/>
      <c r="E1960" s="61"/>
      <c r="F1960" s="14"/>
      <c r="G1960" s="92"/>
      <c r="H1960" s="92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9"/>
      <c r="B1961" s="90"/>
      <c r="C1961" s="14"/>
      <c r="D1961" s="63"/>
      <c r="E1961" s="61"/>
      <c r="F1961" s="14"/>
      <c r="G1961" s="92"/>
      <c r="H1961" s="92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9"/>
      <c r="B1962" s="90"/>
      <c r="C1962" s="14"/>
      <c r="D1962" s="63"/>
      <c r="E1962" s="61"/>
      <c r="F1962" s="14"/>
      <c r="G1962" s="92"/>
      <c r="H1962" s="92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9"/>
      <c r="B1963" s="90"/>
      <c r="C1963" s="14"/>
      <c r="D1963" s="63"/>
      <c r="E1963" s="61"/>
      <c r="F1963" s="14"/>
      <c r="G1963" s="92"/>
      <c r="H1963" s="92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9"/>
      <c r="B1964" s="90"/>
      <c r="C1964" s="14"/>
      <c r="D1964" s="63"/>
      <c r="E1964" s="61"/>
      <c r="F1964" s="14"/>
      <c r="G1964" s="92"/>
      <c r="H1964" s="92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9"/>
      <c r="B1965" s="90"/>
      <c r="C1965" s="14"/>
      <c r="D1965" s="63"/>
      <c r="E1965" s="61"/>
      <c r="F1965" s="14"/>
      <c r="G1965" s="92"/>
      <c r="H1965" s="92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9"/>
      <c r="B1966" s="90"/>
      <c r="C1966" s="14"/>
      <c r="D1966" s="63"/>
      <c r="E1966" s="61"/>
      <c r="F1966" s="14"/>
      <c r="G1966" s="92"/>
      <c r="H1966" s="92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9"/>
      <c r="B1967" s="90"/>
      <c r="C1967" s="14"/>
      <c r="D1967" s="63"/>
      <c r="E1967" s="61"/>
      <c r="F1967" s="14"/>
      <c r="G1967" s="92"/>
      <c r="H1967" s="92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9"/>
      <c r="B1968" s="90"/>
      <c r="C1968" s="14"/>
      <c r="D1968" s="63"/>
      <c r="E1968" s="61"/>
      <c r="F1968" s="14"/>
      <c r="G1968" s="92"/>
      <c r="H1968" s="92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9"/>
      <c r="B1969" s="90"/>
      <c r="C1969" s="14"/>
      <c r="D1969" s="63"/>
      <c r="E1969" s="61"/>
      <c r="F1969" s="14"/>
      <c r="G1969" s="92"/>
      <c r="H1969" s="92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9"/>
      <c r="B1970" s="90"/>
      <c r="C1970" s="14"/>
      <c r="D1970" s="63"/>
      <c r="E1970" s="61"/>
      <c r="F1970" s="14"/>
      <c r="G1970" s="92"/>
      <c r="H1970" s="92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9"/>
      <c r="B1971" s="90"/>
      <c r="C1971" s="14"/>
      <c r="D1971" s="63"/>
      <c r="E1971" s="61"/>
      <c r="F1971" s="14"/>
      <c r="G1971" s="92"/>
      <c r="H1971" s="92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9"/>
      <c r="B1972" s="90"/>
      <c r="C1972" s="14"/>
      <c r="D1972" s="63"/>
      <c r="E1972" s="61"/>
      <c r="F1972" s="14"/>
      <c r="G1972" s="92"/>
      <c r="H1972" s="92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9"/>
      <c r="B1973" s="90"/>
      <c r="C1973" s="14"/>
      <c r="D1973" s="63"/>
      <c r="E1973" s="61"/>
      <c r="F1973" s="14"/>
      <c r="G1973" s="92"/>
      <c r="H1973" s="92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9"/>
      <c r="B1974" s="90"/>
      <c r="C1974" s="14"/>
      <c r="D1974" s="63"/>
      <c r="E1974" s="61"/>
      <c r="F1974" s="14"/>
      <c r="G1974" s="92"/>
      <c r="H1974" s="92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9"/>
      <c r="B1975" s="90"/>
      <c r="C1975" s="14"/>
      <c r="D1975" s="63"/>
      <c r="E1975" s="61"/>
      <c r="F1975" s="14"/>
      <c r="G1975" s="92"/>
      <c r="H1975" s="92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9"/>
      <c r="B1976" s="90"/>
      <c r="C1976" s="14"/>
      <c r="D1976" s="63"/>
      <c r="E1976" s="61"/>
      <c r="F1976" s="14"/>
      <c r="G1976" s="92"/>
      <c r="H1976" s="92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9"/>
      <c r="B1977" s="90"/>
      <c r="C1977" s="14"/>
      <c r="D1977" s="63"/>
      <c r="E1977" s="61"/>
      <c r="F1977" s="14"/>
      <c r="G1977" s="92"/>
      <c r="H1977" s="92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9"/>
      <c r="B1978" s="90"/>
      <c r="C1978" s="14"/>
      <c r="D1978" s="63"/>
      <c r="E1978" s="61"/>
      <c r="F1978" s="14"/>
      <c r="G1978" s="92"/>
      <c r="H1978" s="92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9"/>
      <c r="B1979" s="90"/>
      <c r="C1979" s="14"/>
      <c r="D1979" s="63"/>
      <c r="E1979" s="61"/>
      <c r="F1979" s="14"/>
      <c r="G1979" s="92"/>
      <c r="H1979" s="92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9"/>
      <c r="B1980" s="90"/>
      <c r="C1980" s="14"/>
      <c r="D1980" s="63"/>
      <c r="E1980" s="61"/>
      <c r="F1980" s="14"/>
      <c r="G1980" s="92"/>
      <c r="H1980" s="92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9"/>
      <c r="B1981" s="90"/>
      <c r="C1981" s="14"/>
      <c r="D1981" s="63"/>
      <c r="E1981" s="61"/>
      <c r="F1981" s="14"/>
      <c r="G1981" s="92"/>
      <c r="H1981" s="92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9"/>
      <c r="B1982" s="90"/>
      <c r="C1982" s="14"/>
      <c r="D1982" s="63"/>
      <c r="E1982" s="61"/>
      <c r="F1982" s="14"/>
      <c r="G1982" s="92"/>
      <c r="H1982" s="92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9"/>
      <c r="B1983" s="90"/>
      <c r="C1983" s="14"/>
      <c r="D1983" s="63"/>
      <c r="E1983" s="61"/>
      <c r="F1983" s="14"/>
      <c r="G1983" s="92"/>
      <c r="H1983" s="92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9"/>
      <c r="B1984" s="90"/>
      <c r="C1984" s="14"/>
      <c r="D1984" s="63"/>
      <c r="E1984" s="61"/>
      <c r="F1984" s="14"/>
      <c r="G1984" s="92"/>
      <c r="H1984" s="92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9"/>
      <c r="B1985" s="90"/>
      <c r="C1985" s="14"/>
      <c r="D1985" s="63"/>
      <c r="E1985" s="61"/>
      <c r="F1985" s="14"/>
      <c r="G1985" s="92"/>
      <c r="H1985" s="92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9"/>
      <c r="B1986" s="90"/>
      <c r="C1986" s="14"/>
      <c r="D1986" s="63"/>
      <c r="E1986" s="61"/>
      <c r="F1986" s="14"/>
      <c r="G1986" s="92"/>
      <c r="H1986" s="92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9"/>
      <c r="B1987" s="90"/>
      <c r="C1987" s="14"/>
      <c r="D1987" s="63"/>
      <c r="E1987" s="61"/>
      <c r="F1987" s="14"/>
      <c r="G1987" s="92"/>
      <c r="H1987" s="92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9"/>
      <c r="B1988" s="90"/>
      <c r="C1988" s="14"/>
      <c r="D1988" s="63"/>
      <c r="E1988" s="61"/>
      <c r="F1988" s="14"/>
      <c r="G1988" s="92"/>
      <c r="H1988" s="92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9"/>
      <c r="B1989" s="90"/>
      <c r="C1989" s="14"/>
      <c r="D1989" s="63"/>
      <c r="E1989" s="61"/>
      <c r="F1989" s="14"/>
      <c r="G1989" s="92"/>
      <c r="H1989" s="92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9"/>
      <c r="B1990" s="90"/>
      <c r="C1990" s="14"/>
      <c r="D1990" s="63"/>
      <c r="E1990" s="61"/>
      <c r="F1990" s="14"/>
      <c r="G1990" s="92"/>
      <c r="H1990" s="92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9"/>
      <c r="B1991" s="90"/>
      <c r="C1991" s="14"/>
      <c r="D1991" s="63"/>
      <c r="E1991" s="61"/>
      <c r="F1991" s="14"/>
      <c r="G1991" s="92"/>
      <c r="H1991" s="92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9"/>
      <c r="B1992" s="90"/>
      <c r="C1992" s="14"/>
      <c r="D1992" s="63"/>
      <c r="E1992" s="61"/>
      <c r="F1992" s="14"/>
      <c r="G1992" s="92"/>
      <c r="H1992" s="92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9"/>
      <c r="B1993" s="90"/>
      <c r="C1993" s="14"/>
      <c r="D1993" s="63"/>
      <c r="E1993" s="61"/>
      <c r="F1993" s="14"/>
      <c r="G1993" s="92"/>
      <c r="H1993" s="92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9"/>
      <c r="B1994" s="90"/>
      <c r="C1994" s="14"/>
      <c r="D1994" s="63"/>
      <c r="E1994" s="61"/>
      <c r="F1994" s="14"/>
      <c r="G1994" s="92"/>
      <c r="H1994" s="92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9"/>
      <c r="B1995" s="90"/>
      <c r="C1995" s="14"/>
      <c r="D1995" s="63"/>
      <c r="E1995" s="61"/>
      <c r="F1995" s="14"/>
      <c r="G1995" s="92"/>
      <c r="H1995" s="92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9"/>
      <c r="B1996" s="90"/>
      <c r="C1996" s="14"/>
      <c r="D1996" s="63"/>
      <c r="E1996" s="61"/>
      <c r="F1996" s="14"/>
      <c r="G1996" s="92"/>
      <c r="H1996" s="92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9"/>
      <c r="B1997" s="90"/>
      <c r="C1997" s="14"/>
      <c r="D1997" s="63"/>
      <c r="E1997" s="61"/>
      <c r="F1997" s="14"/>
      <c r="G1997" s="92"/>
      <c r="H1997" s="92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9"/>
      <c r="B1998" s="90"/>
      <c r="C1998" s="14"/>
      <c r="D1998" s="63"/>
      <c r="E1998" s="61"/>
      <c r="F1998" s="14"/>
      <c r="G1998" s="92"/>
      <c r="H1998" s="92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9"/>
      <c r="B1999" s="90"/>
      <c r="C1999" s="14"/>
      <c r="D1999" s="63"/>
      <c r="E1999" s="61"/>
      <c r="F1999" s="14"/>
      <c r="G1999" s="92"/>
      <c r="H1999" s="92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9"/>
      <c r="B2000" s="90"/>
      <c r="C2000" s="14"/>
      <c r="D2000" s="63"/>
      <c r="E2000" s="61"/>
      <c r="F2000" s="14"/>
      <c r="G2000" s="92"/>
      <c r="H2000" s="92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9"/>
      <c r="B2001" s="90"/>
      <c r="C2001" s="14"/>
      <c r="D2001" s="63"/>
      <c r="E2001" s="61"/>
      <c r="F2001" s="14"/>
      <c r="G2001" s="92"/>
      <c r="H2001" s="92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9"/>
      <c r="B2002" s="90"/>
      <c r="C2002" s="14"/>
      <c r="D2002" s="63"/>
      <c r="E2002" s="61"/>
      <c r="F2002" s="14"/>
      <c r="G2002" s="92"/>
      <c r="H2002" s="92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9"/>
      <c r="B2003" s="90"/>
      <c r="C2003" s="14"/>
      <c r="D2003" s="63"/>
      <c r="E2003" s="61"/>
      <c r="F2003" s="14"/>
      <c r="G2003" s="92"/>
      <c r="H2003" s="92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9"/>
      <c r="B2004" s="90"/>
      <c r="C2004" s="14"/>
      <c r="D2004" s="63"/>
      <c r="E2004" s="61"/>
      <c r="F2004" s="14"/>
      <c r="G2004" s="92"/>
      <c r="H2004" s="92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9"/>
      <c r="B2005" s="90"/>
      <c r="C2005" s="14"/>
      <c r="D2005" s="63"/>
      <c r="E2005" s="61"/>
      <c r="F2005" s="14"/>
      <c r="G2005" s="92"/>
      <c r="H2005" s="92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9"/>
      <c r="B2006" s="90"/>
      <c r="C2006" s="14"/>
      <c r="D2006" s="63"/>
      <c r="E2006" s="61"/>
      <c r="F2006" s="14"/>
      <c r="G2006" s="92"/>
      <c r="H2006" s="92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9"/>
      <c r="B2007" s="90"/>
      <c r="C2007" s="14"/>
      <c r="D2007" s="63"/>
      <c r="E2007" s="61"/>
      <c r="F2007" s="14"/>
      <c r="G2007" s="92"/>
      <c r="H2007" s="92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9"/>
      <c r="B2008" s="90"/>
      <c r="C2008" s="14"/>
      <c r="D2008" s="63"/>
      <c r="E2008" s="61"/>
      <c r="F2008" s="14"/>
      <c r="G2008" s="92"/>
      <c r="H2008" s="92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9"/>
      <c r="B2009" s="90"/>
      <c r="C2009" s="14"/>
      <c r="D2009" s="63"/>
      <c r="E2009" s="61"/>
      <c r="F2009" s="14"/>
      <c r="G2009" s="92"/>
      <c r="H2009" s="92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9"/>
      <c r="B2010" s="90"/>
      <c r="C2010" s="14"/>
      <c r="D2010" s="63"/>
      <c r="E2010" s="61"/>
      <c r="F2010" s="14"/>
      <c r="G2010" s="92"/>
      <c r="H2010" s="92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9"/>
      <c r="B2011" s="90"/>
      <c r="C2011" s="14"/>
      <c r="D2011" s="63"/>
      <c r="E2011" s="61"/>
      <c r="F2011" s="14"/>
      <c r="G2011" s="92"/>
      <c r="H2011" s="92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9"/>
      <c r="B2012" s="90"/>
      <c r="C2012" s="14"/>
      <c r="D2012" s="63"/>
      <c r="E2012" s="61"/>
      <c r="F2012" s="14"/>
      <c r="G2012" s="92"/>
      <c r="H2012" s="92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9"/>
      <c r="B2013" s="90"/>
      <c r="C2013" s="14"/>
      <c r="D2013" s="63"/>
      <c r="E2013" s="61"/>
      <c r="F2013" s="14"/>
      <c r="G2013" s="92"/>
      <c r="H2013" s="92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9"/>
      <c r="B2014" s="90"/>
      <c r="C2014" s="14"/>
      <c r="D2014" s="63"/>
      <c r="E2014" s="61"/>
      <c r="F2014" s="14"/>
      <c r="G2014" s="92"/>
      <c r="H2014" s="92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9"/>
      <c r="B2015" s="90"/>
      <c r="C2015" s="14"/>
      <c r="D2015" s="63"/>
      <c r="E2015" s="61"/>
      <c r="F2015" s="14"/>
      <c r="G2015" s="92"/>
      <c r="H2015" s="92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9"/>
      <c r="B2016" s="90"/>
      <c r="C2016" s="14"/>
      <c r="D2016" s="63"/>
      <c r="E2016" s="61"/>
      <c r="F2016" s="14"/>
      <c r="G2016" s="92"/>
      <c r="H2016" s="92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9"/>
      <c r="B2017" s="90"/>
      <c r="C2017" s="14"/>
      <c r="D2017" s="63"/>
      <c r="E2017" s="61"/>
      <c r="F2017" s="14"/>
      <c r="G2017" s="92"/>
      <c r="H2017" s="92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9"/>
      <c r="B2018" s="90"/>
      <c r="C2018" s="14"/>
      <c r="D2018" s="63"/>
      <c r="E2018" s="61"/>
      <c r="F2018" s="14"/>
      <c r="G2018" s="92"/>
      <c r="H2018" s="92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9"/>
      <c r="B2019" s="90"/>
      <c r="C2019" s="14"/>
      <c r="D2019" s="63"/>
      <c r="E2019" s="61"/>
      <c r="F2019" s="14"/>
      <c r="G2019" s="92"/>
      <c r="H2019" s="92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9"/>
      <c r="B2020" s="90"/>
      <c r="C2020" s="14"/>
      <c r="D2020" s="63"/>
      <c r="E2020" s="61"/>
      <c r="F2020" s="14"/>
      <c r="G2020" s="92"/>
      <c r="H2020" s="92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9"/>
      <c r="B2021" s="90"/>
      <c r="C2021" s="14"/>
      <c r="D2021" s="63"/>
      <c r="E2021" s="61"/>
      <c r="F2021" s="14"/>
      <c r="G2021" s="92"/>
      <c r="H2021" s="92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9"/>
      <c r="B2022" s="90"/>
      <c r="C2022" s="14"/>
      <c r="D2022" s="63"/>
      <c r="E2022" s="61"/>
      <c r="F2022" s="14"/>
      <c r="G2022" s="92"/>
      <c r="H2022" s="92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9"/>
      <c r="B2023" s="90"/>
      <c r="C2023" s="14"/>
      <c r="D2023" s="63"/>
      <c r="E2023" s="61"/>
      <c r="F2023" s="14"/>
      <c r="G2023" s="92"/>
      <c r="H2023" s="92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9"/>
      <c r="B2024" s="90"/>
      <c r="C2024" s="14"/>
      <c r="D2024" s="63"/>
      <c r="E2024" s="61"/>
      <c r="F2024" s="14"/>
      <c r="G2024" s="92"/>
      <c r="H2024" s="92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9"/>
      <c r="B2025" s="90"/>
      <c r="C2025" s="14"/>
      <c r="D2025" s="63"/>
      <c r="E2025" s="61"/>
      <c r="F2025" s="14"/>
      <c r="G2025" s="92"/>
      <c r="H2025" s="92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9"/>
      <c r="B2026" s="90"/>
      <c r="C2026" s="14"/>
      <c r="D2026" s="63"/>
      <c r="E2026" s="61"/>
      <c r="F2026" s="14"/>
      <c r="G2026" s="92"/>
      <c r="H2026" s="92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9"/>
      <c r="B2027" s="90"/>
      <c r="C2027" s="14"/>
      <c r="D2027" s="63"/>
      <c r="E2027" s="61"/>
      <c r="F2027" s="14"/>
      <c r="G2027" s="92"/>
      <c r="H2027" s="92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9"/>
      <c r="B2028" s="90"/>
      <c r="C2028" s="14"/>
      <c r="D2028" s="63"/>
      <c r="E2028" s="61"/>
      <c r="F2028" s="14"/>
      <c r="G2028" s="92"/>
      <c r="H2028" s="92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9"/>
      <c r="B2029" s="90"/>
      <c r="C2029" s="14"/>
      <c r="D2029" s="63"/>
      <c r="E2029" s="61"/>
      <c r="F2029" s="14"/>
      <c r="G2029" s="92"/>
      <c r="H2029" s="92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9"/>
      <c r="B2030" s="90"/>
      <c r="C2030" s="14"/>
      <c r="D2030" s="63"/>
      <c r="E2030" s="61"/>
      <c r="F2030" s="14"/>
      <c r="G2030" s="92"/>
      <c r="H2030" s="92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9"/>
      <c r="B2031" s="90"/>
      <c r="C2031" s="14"/>
      <c r="D2031" s="63"/>
      <c r="E2031" s="61"/>
      <c r="F2031" s="14"/>
      <c r="G2031" s="92"/>
      <c r="H2031" s="92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9"/>
      <c r="B2032" s="90"/>
      <c r="C2032" s="14"/>
      <c r="D2032" s="63"/>
      <c r="E2032" s="61"/>
      <c r="F2032" s="14"/>
      <c r="G2032" s="92"/>
      <c r="H2032" s="92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9"/>
      <c r="B2033" s="90"/>
      <c r="C2033" s="14"/>
      <c r="D2033" s="63"/>
      <c r="E2033" s="61"/>
      <c r="F2033" s="14"/>
      <c r="G2033" s="92"/>
      <c r="H2033" s="92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9"/>
      <c r="B2034" s="90"/>
      <c r="C2034" s="14"/>
      <c r="D2034" s="63"/>
      <c r="E2034" s="61"/>
      <c r="F2034" s="14"/>
      <c r="G2034" s="92"/>
      <c r="H2034" s="92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9"/>
      <c r="B2035" s="90"/>
      <c r="C2035" s="14"/>
      <c r="D2035" s="63"/>
      <c r="E2035" s="61"/>
      <c r="F2035" s="14"/>
      <c r="G2035" s="92"/>
      <c r="H2035" s="92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9"/>
      <c r="B2036" s="90"/>
      <c r="C2036" s="14"/>
      <c r="D2036" s="63"/>
      <c r="E2036" s="61"/>
      <c r="F2036" s="14"/>
      <c r="G2036" s="92"/>
      <c r="H2036" s="92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9"/>
      <c r="B2037" s="90"/>
      <c r="C2037" s="14"/>
      <c r="D2037" s="63"/>
      <c r="E2037" s="61"/>
      <c r="F2037" s="14"/>
      <c r="G2037" s="92"/>
      <c r="H2037" s="92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9"/>
      <c r="B2038" s="90"/>
      <c r="C2038" s="14"/>
      <c r="D2038" s="63"/>
      <c r="E2038" s="61"/>
      <c r="F2038" s="14"/>
      <c r="G2038" s="92"/>
      <c r="H2038" s="92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9"/>
      <c r="B2039" s="90"/>
      <c r="C2039" s="14"/>
      <c r="D2039" s="63"/>
      <c r="E2039" s="61"/>
      <c r="F2039" s="14"/>
      <c r="G2039" s="92"/>
      <c r="H2039" s="92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9"/>
      <c r="B2040" s="90"/>
      <c r="C2040" s="14"/>
      <c r="D2040" s="63"/>
      <c r="E2040" s="61"/>
      <c r="F2040" s="14"/>
      <c r="G2040" s="92"/>
      <c r="H2040" s="92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9"/>
      <c r="B2041" s="90"/>
      <c r="C2041" s="14"/>
      <c r="D2041" s="63"/>
      <c r="E2041" s="61"/>
      <c r="F2041" s="14"/>
      <c r="G2041" s="92"/>
      <c r="H2041" s="92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9"/>
      <c r="B2042" s="90"/>
      <c r="C2042" s="14"/>
      <c r="D2042" s="63"/>
      <c r="E2042" s="61"/>
      <c r="F2042" s="14"/>
      <c r="G2042" s="92"/>
      <c r="H2042" s="92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9"/>
      <c r="B2043" s="90"/>
      <c r="C2043" s="14"/>
      <c r="D2043" s="63"/>
      <c r="E2043" s="61"/>
      <c r="F2043" s="14"/>
      <c r="G2043" s="92"/>
      <c r="H2043" s="92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9"/>
      <c r="B2044" s="90"/>
      <c r="C2044" s="14"/>
      <c r="D2044" s="63"/>
      <c r="E2044" s="61"/>
      <c r="F2044" s="14"/>
      <c r="G2044" s="92"/>
      <c r="H2044" s="92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9"/>
      <c r="B2045" s="90"/>
      <c r="C2045" s="14"/>
      <c r="D2045" s="63"/>
      <c r="E2045" s="61"/>
      <c r="F2045" s="14"/>
      <c r="G2045" s="92"/>
      <c r="H2045" s="92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9"/>
      <c r="B2046" s="90"/>
      <c r="C2046" s="14"/>
      <c r="D2046" s="63"/>
      <c r="E2046" s="61"/>
      <c r="F2046" s="14"/>
      <c r="G2046" s="92"/>
      <c r="H2046" s="92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9"/>
      <c r="B2047" s="90"/>
      <c r="C2047" s="14"/>
      <c r="D2047" s="63"/>
      <c r="E2047" s="61"/>
      <c r="F2047" s="14"/>
      <c r="G2047" s="92"/>
      <c r="H2047" s="92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9"/>
      <c r="B2048" s="90"/>
      <c r="C2048" s="14"/>
      <c r="D2048" s="63"/>
      <c r="E2048" s="61"/>
      <c r="F2048" s="14"/>
      <c r="G2048" s="92"/>
      <c r="H2048" s="92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9"/>
      <c r="B2049" s="90"/>
      <c r="C2049" s="14"/>
      <c r="D2049" s="63"/>
      <c r="E2049" s="61"/>
      <c r="F2049" s="14"/>
      <c r="G2049" s="92"/>
      <c r="H2049" s="92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9"/>
      <c r="B2050" s="90"/>
      <c r="C2050" s="14"/>
      <c r="D2050" s="63"/>
      <c r="E2050" s="61"/>
      <c r="F2050" s="14"/>
      <c r="G2050" s="92"/>
      <c r="H2050" s="92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9"/>
      <c r="B2051" s="90"/>
      <c r="C2051" s="14"/>
      <c r="D2051" s="63"/>
      <c r="E2051" s="61"/>
      <c r="F2051" s="14"/>
      <c r="G2051" s="92"/>
      <c r="H2051" s="92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9"/>
      <c r="B2052" s="90"/>
      <c r="C2052" s="14"/>
      <c r="D2052" s="63"/>
      <c r="E2052" s="61"/>
      <c r="F2052" s="14"/>
      <c r="G2052" s="92"/>
      <c r="H2052" s="92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9"/>
      <c r="B2053" s="90"/>
      <c r="C2053" s="14"/>
      <c r="D2053" s="63"/>
      <c r="E2053" s="61"/>
      <c r="F2053" s="14"/>
      <c r="G2053" s="92"/>
      <c r="H2053" s="92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9"/>
      <c r="B2054" s="90"/>
      <c r="C2054" s="14"/>
      <c r="D2054" s="63"/>
      <c r="E2054" s="61"/>
      <c r="F2054" s="14"/>
      <c r="G2054" s="92"/>
      <c r="H2054" s="92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9"/>
      <c r="B2055" s="90"/>
      <c r="C2055" s="14"/>
      <c r="D2055" s="63"/>
      <c r="E2055" s="61"/>
      <c r="F2055" s="14"/>
      <c r="G2055" s="92"/>
      <c r="H2055" s="92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9"/>
      <c r="B2056" s="90"/>
      <c r="C2056" s="14"/>
      <c r="D2056" s="63"/>
      <c r="E2056" s="61"/>
      <c r="F2056" s="14"/>
      <c r="G2056" s="92"/>
      <c r="H2056" s="92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9"/>
      <c r="B2057" s="90"/>
      <c r="C2057" s="14"/>
      <c r="D2057" s="63"/>
      <c r="E2057" s="61"/>
      <c r="F2057" s="14"/>
      <c r="G2057" s="92"/>
      <c r="H2057" s="92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9"/>
      <c r="B2058" s="90"/>
      <c r="C2058" s="14"/>
      <c r="D2058" s="63"/>
      <c r="E2058" s="61"/>
      <c r="F2058" s="14"/>
      <c r="G2058" s="92"/>
      <c r="H2058" s="92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9"/>
      <c r="B2059" s="90"/>
      <c r="C2059" s="14"/>
      <c r="D2059" s="63"/>
      <c r="E2059" s="61"/>
      <c r="F2059" s="14"/>
      <c r="G2059" s="92"/>
      <c r="H2059" s="92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9"/>
      <c r="B2060" s="90"/>
      <c r="C2060" s="14"/>
      <c r="D2060" s="63"/>
      <c r="E2060" s="61"/>
      <c r="F2060" s="14"/>
      <c r="G2060" s="92"/>
      <c r="H2060" s="92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9"/>
      <c r="B2061" s="90"/>
      <c r="C2061" s="14"/>
      <c r="D2061" s="63"/>
      <c r="E2061" s="61"/>
      <c r="F2061" s="14"/>
      <c r="G2061" s="92"/>
      <c r="H2061" s="92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9"/>
      <c r="B2062" s="90"/>
      <c r="C2062" s="14"/>
      <c r="D2062" s="63"/>
      <c r="E2062" s="61"/>
      <c r="F2062" s="14"/>
      <c r="G2062" s="92"/>
      <c r="H2062" s="92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9"/>
      <c r="B2063" s="90"/>
      <c r="C2063" s="14"/>
      <c r="D2063" s="63"/>
      <c r="E2063" s="61"/>
      <c r="F2063" s="14"/>
      <c r="G2063" s="92"/>
      <c r="H2063" s="92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9"/>
      <c r="B2064" s="90"/>
      <c r="C2064" s="14"/>
      <c r="D2064" s="63"/>
      <c r="E2064" s="61"/>
      <c r="F2064" s="14"/>
      <c r="G2064" s="92"/>
      <c r="H2064" s="92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9"/>
      <c r="B2065" s="90"/>
      <c r="C2065" s="14"/>
      <c r="D2065" s="63"/>
      <c r="E2065" s="61"/>
      <c r="F2065" s="14"/>
      <c r="G2065" s="92"/>
      <c r="H2065" s="92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9"/>
      <c r="B2066" s="90"/>
      <c r="C2066" s="14"/>
      <c r="D2066" s="63"/>
      <c r="E2066" s="61"/>
      <c r="F2066" s="14"/>
      <c r="G2066" s="92"/>
      <c r="H2066" s="92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9"/>
      <c r="B2067" s="90"/>
      <c r="C2067" s="14"/>
      <c r="D2067" s="63"/>
      <c r="E2067" s="61"/>
      <c r="F2067" s="14"/>
      <c r="G2067" s="92"/>
      <c r="H2067" s="92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9"/>
      <c r="B2068" s="90"/>
      <c r="C2068" s="14"/>
      <c r="D2068" s="63"/>
      <c r="E2068" s="61"/>
      <c r="F2068" s="14"/>
      <c r="G2068" s="92"/>
      <c r="H2068" s="92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9"/>
      <c r="B2069" s="90"/>
      <c r="C2069" s="14"/>
      <c r="D2069" s="63"/>
      <c r="E2069" s="61"/>
      <c r="F2069" s="14"/>
      <c r="G2069" s="92"/>
      <c r="H2069" s="92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9"/>
      <c r="B2070" s="90"/>
      <c r="C2070" s="14"/>
      <c r="D2070" s="63"/>
      <c r="E2070" s="61"/>
      <c r="F2070" s="14"/>
      <c r="G2070" s="92"/>
      <c r="H2070" s="92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9"/>
      <c r="B2071" s="90"/>
      <c r="C2071" s="14"/>
      <c r="D2071" s="63"/>
      <c r="E2071" s="61"/>
      <c r="F2071" s="14"/>
      <c r="G2071" s="92"/>
      <c r="H2071" s="92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9"/>
      <c r="B2072" s="90"/>
      <c r="C2072" s="14"/>
      <c r="D2072" s="63"/>
      <c r="E2072" s="61"/>
      <c r="F2072" s="14"/>
      <c r="G2072" s="92"/>
      <c r="H2072" s="92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9"/>
      <c r="B2073" s="90"/>
      <c r="C2073" s="14"/>
      <c r="D2073" s="63"/>
      <c r="E2073" s="61"/>
      <c r="F2073" s="14"/>
      <c r="G2073" s="92"/>
      <c r="H2073" s="92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9"/>
      <c r="B2074" s="90"/>
      <c r="C2074" s="14"/>
      <c r="D2074" s="63"/>
      <c r="E2074" s="61"/>
      <c r="F2074" s="14"/>
      <c r="G2074" s="92"/>
      <c r="H2074" s="92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9"/>
      <c r="B2075" s="90"/>
      <c r="C2075" s="14"/>
      <c r="D2075" s="63"/>
      <c r="E2075" s="61"/>
      <c r="F2075" s="14"/>
      <c r="G2075" s="92"/>
      <c r="H2075" s="92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9"/>
      <c r="B2076" s="90"/>
      <c r="C2076" s="14"/>
      <c r="D2076" s="63"/>
      <c r="E2076" s="61"/>
      <c r="F2076" s="14"/>
      <c r="G2076" s="92"/>
      <c r="H2076" s="92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9"/>
      <c r="B2077" s="90"/>
      <c r="C2077" s="14"/>
      <c r="D2077" s="63"/>
      <c r="E2077" s="61"/>
      <c r="F2077" s="14"/>
      <c r="G2077" s="92"/>
      <c r="H2077" s="92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9"/>
      <c r="B2078" s="90"/>
      <c r="C2078" s="14"/>
      <c r="D2078" s="63"/>
      <c r="E2078" s="61"/>
      <c r="F2078" s="14"/>
      <c r="G2078" s="92"/>
      <c r="H2078" s="92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9"/>
      <c r="B2079" s="90"/>
      <c r="C2079" s="14"/>
      <c r="D2079" s="63"/>
      <c r="E2079" s="61"/>
      <c r="F2079" s="14"/>
      <c r="G2079" s="92"/>
      <c r="H2079" s="92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9"/>
      <c r="B2080" s="90"/>
      <c r="C2080" s="14"/>
      <c r="D2080" s="63"/>
      <c r="E2080" s="61"/>
      <c r="F2080" s="14"/>
      <c r="G2080" s="92"/>
      <c r="H2080" s="92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9"/>
      <c r="B2081" s="90"/>
      <c r="C2081" s="14"/>
      <c r="D2081" s="63"/>
      <c r="E2081" s="61"/>
      <c r="F2081" s="14"/>
      <c r="G2081" s="92"/>
      <c r="H2081" s="92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9"/>
      <c r="B2082" s="90"/>
      <c r="C2082" s="14"/>
      <c r="D2082" s="63"/>
      <c r="E2082" s="61"/>
      <c r="F2082" s="14"/>
      <c r="G2082" s="92"/>
      <c r="H2082" s="92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9"/>
      <c r="B2083" s="90"/>
      <c r="C2083" s="14"/>
      <c r="D2083" s="63"/>
      <c r="E2083" s="61"/>
      <c r="F2083" s="14"/>
      <c r="G2083" s="92"/>
      <c r="H2083" s="92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9"/>
      <c r="B2084" s="90"/>
      <c r="C2084" s="14"/>
      <c r="D2084" s="63"/>
      <c r="E2084" s="61"/>
      <c r="F2084" s="14"/>
      <c r="G2084" s="92"/>
      <c r="H2084" s="92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9"/>
      <c r="B2085" s="90"/>
      <c r="C2085" s="14"/>
      <c r="D2085" s="63"/>
      <c r="E2085" s="61"/>
      <c r="F2085" s="14"/>
      <c r="G2085" s="92"/>
      <c r="H2085" s="92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9"/>
      <c r="B2086" s="90"/>
      <c r="C2086" s="14"/>
      <c r="D2086" s="63"/>
      <c r="E2086" s="61"/>
      <c r="F2086" s="14"/>
      <c r="G2086" s="92"/>
      <c r="H2086" s="92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9"/>
      <c r="B2087" s="90"/>
      <c r="C2087" s="14"/>
      <c r="D2087" s="63"/>
      <c r="E2087" s="61"/>
      <c r="F2087" s="14"/>
      <c r="G2087" s="92"/>
      <c r="H2087" s="92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9"/>
      <c r="B2088" s="90"/>
      <c r="C2088" s="14"/>
      <c r="D2088" s="63"/>
      <c r="E2088" s="61"/>
      <c r="F2088" s="14"/>
      <c r="G2088" s="92"/>
      <c r="H2088" s="92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9"/>
      <c r="B2089" s="90"/>
      <c r="C2089" s="14"/>
      <c r="D2089" s="63"/>
      <c r="E2089" s="61"/>
      <c r="F2089" s="14"/>
      <c r="G2089" s="92"/>
      <c r="H2089" s="92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9"/>
      <c r="B2090" s="90"/>
      <c r="C2090" s="14"/>
      <c r="D2090" s="63"/>
      <c r="E2090" s="61"/>
      <c r="F2090" s="14"/>
      <c r="G2090" s="92"/>
      <c r="H2090" s="92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9"/>
      <c r="B2091" s="90"/>
      <c r="C2091" s="14"/>
      <c r="D2091" s="63"/>
      <c r="E2091" s="61"/>
      <c r="F2091" s="14"/>
      <c r="G2091" s="92"/>
      <c r="H2091" s="92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9"/>
      <c r="B2092" s="90"/>
      <c r="C2092" s="14"/>
      <c r="D2092" s="63"/>
      <c r="E2092" s="61"/>
      <c r="F2092" s="14"/>
      <c r="G2092" s="92"/>
      <c r="H2092" s="92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9"/>
      <c r="B2093" s="90"/>
      <c r="C2093" s="14"/>
      <c r="D2093" s="63"/>
      <c r="E2093" s="61"/>
      <c r="F2093" s="14"/>
      <c r="G2093" s="92"/>
      <c r="H2093" s="92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9"/>
      <c r="B2094" s="90"/>
      <c r="C2094" s="14"/>
      <c r="D2094" s="63"/>
      <c r="E2094" s="61"/>
      <c r="F2094" s="14"/>
      <c r="G2094" s="92"/>
      <c r="H2094" s="92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9"/>
      <c r="B2095" s="90"/>
      <c r="C2095" s="14"/>
      <c r="D2095" s="63"/>
      <c r="E2095" s="61"/>
      <c r="F2095" s="14"/>
      <c r="G2095" s="92"/>
      <c r="H2095" s="92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9"/>
      <c r="B2096" s="90"/>
      <c r="C2096" s="14"/>
      <c r="D2096" s="63"/>
      <c r="E2096" s="61"/>
      <c r="F2096" s="14"/>
      <c r="G2096" s="92"/>
      <c r="H2096" s="92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9"/>
      <c r="B2097" s="90"/>
      <c r="C2097" s="14"/>
      <c r="D2097" s="63"/>
      <c r="E2097" s="61"/>
      <c r="F2097" s="14"/>
      <c r="G2097" s="92"/>
      <c r="H2097" s="92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9"/>
      <c r="B2098" s="90"/>
      <c r="C2098" s="14"/>
      <c r="D2098" s="63"/>
      <c r="E2098" s="61"/>
      <c r="F2098" s="14"/>
      <c r="G2098" s="92"/>
      <c r="H2098" s="92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9"/>
      <c r="B2099" s="90"/>
      <c r="C2099" s="14"/>
      <c r="D2099" s="63"/>
      <c r="E2099" s="61"/>
      <c r="F2099" s="14"/>
      <c r="G2099" s="92"/>
      <c r="H2099" s="92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9"/>
      <c r="B2100" s="90"/>
      <c r="C2100" s="14"/>
      <c r="D2100" s="63"/>
      <c r="E2100" s="61"/>
      <c r="F2100" s="14"/>
      <c r="G2100" s="92"/>
      <c r="H2100" s="92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9"/>
      <c r="B2101" s="90"/>
      <c r="C2101" s="14"/>
      <c r="D2101" s="63"/>
      <c r="E2101" s="61"/>
      <c r="F2101" s="14"/>
      <c r="G2101" s="92"/>
      <c r="H2101" s="92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9"/>
      <c r="B2102" s="90"/>
      <c r="C2102" s="14"/>
      <c r="D2102" s="63"/>
      <c r="E2102" s="61"/>
      <c r="F2102" s="14"/>
      <c r="G2102" s="92"/>
      <c r="H2102" s="92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9"/>
      <c r="B2103" s="90"/>
      <c r="C2103" s="14"/>
      <c r="D2103" s="63"/>
      <c r="E2103" s="61"/>
      <c r="F2103" s="14"/>
      <c r="G2103" s="92"/>
      <c r="H2103" s="92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9"/>
      <c r="B2104" s="90"/>
      <c r="C2104" s="14"/>
      <c r="D2104" s="63"/>
      <c r="E2104" s="61"/>
      <c r="F2104" s="14"/>
      <c r="G2104" s="92"/>
      <c r="H2104" s="92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9"/>
      <c r="B2105" s="90"/>
      <c r="C2105" s="14"/>
      <c r="D2105" s="63"/>
      <c r="E2105" s="61"/>
      <c r="F2105" s="14"/>
      <c r="G2105" s="92"/>
      <c r="H2105" s="92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9"/>
      <c r="B2106" s="90"/>
      <c r="C2106" s="14"/>
      <c r="D2106" s="63"/>
      <c r="E2106" s="61"/>
      <c r="F2106" s="14"/>
      <c r="G2106" s="92"/>
      <c r="H2106" s="92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9"/>
      <c r="B2107" s="90"/>
      <c r="C2107" s="14"/>
      <c r="D2107" s="63"/>
      <c r="E2107" s="61"/>
      <c r="F2107" s="14"/>
      <c r="G2107" s="92"/>
      <c r="H2107" s="92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9"/>
      <c r="B2108" s="90"/>
      <c r="C2108" s="14"/>
      <c r="D2108" s="63"/>
      <c r="E2108" s="61"/>
      <c r="F2108" s="14"/>
      <c r="G2108" s="92"/>
      <c r="H2108" s="92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9"/>
      <c r="B2109" s="90"/>
      <c r="C2109" s="14"/>
      <c r="D2109" s="63"/>
      <c r="E2109" s="61"/>
      <c r="F2109" s="14"/>
      <c r="G2109" s="92"/>
      <c r="H2109" s="92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9"/>
      <c r="B2110" s="90"/>
      <c r="C2110" s="14"/>
      <c r="D2110" s="63"/>
      <c r="E2110" s="61"/>
      <c r="F2110" s="14"/>
      <c r="G2110" s="92"/>
      <c r="H2110" s="92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9"/>
      <c r="B2111" s="90"/>
      <c r="C2111" s="14"/>
      <c r="D2111" s="63"/>
      <c r="E2111" s="61"/>
      <c r="F2111" s="14"/>
      <c r="G2111" s="92"/>
      <c r="H2111" s="92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9"/>
      <c r="B2112" s="90"/>
      <c r="C2112" s="14"/>
      <c r="D2112" s="63"/>
      <c r="E2112" s="61"/>
      <c r="F2112" s="14"/>
      <c r="G2112" s="92"/>
      <c r="H2112" s="92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9"/>
      <c r="B2113" s="90"/>
      <c r="C2113" s="14"/>
      <c r="D2113" s="63"/>
      <c r="E2113" s="61"/>
      <c r="F2113" s="14"/>
      <c r="G2113" s="92"/>
      <c r="H2113" s="92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9"/>
      <c r="B2114" s="90"/>
      <c r="C2114" s="14"/>
      <c r="D2114" s="63"/>
      <c r="E2114" s="61"/>
      <c r="F2114" s="14"/>
      <c r="G2114" s="92"/>
      <c r="H2114" s="92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9"/>
      <c r="B2115" s="90"/>
      <c r="C2115" s="14"/>
      <c r="D2115" s="63"/>
      <c r="E2115" s="61"/>
      <c r="F2115" s="14"/>
      <c r="G2115" s="92"/>
      <c r="H2115" s="92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9"/>
      <c r="B2116" s="90"/>
      <c r="C2116" s="14"/>
      <c r="D2116" s="63"/>
      <c r="E2116" s="61"/>
      <c r="F2116" s="14"/>
      <c r="G2116" s="92"/>
      <c r="H2116" s="92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9"/>
      <c r="B2117" s="90"/>
      <c r="C2117" s="14"/>
      <c r="D2117" s="63"/>
      <c r="E2117" s="61"/>
      <c r="F2117" s="14"/>
      <c r="G2117" s="92"/>
      <c r="H2117" s="92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9"/>
      <c r="B2118" s="90"/>
      <c r="C2118" s="14"/>
      <c r="D2118" s="63"/>
      <c r="E2118" s="61"/>
      <c r="F2118" s="14"/>
      <c r="G2118" s="92"/>
      <c r="H2118" s="92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9"/>
      <c r="B2119" s="90"/>
      <c r="C2119" s="14"/>
      <c r="D2119" s="63"/>
      <c r="E2119" s="61"/>
      <c r="F2119" s="14"/>
      <c r="G2119" s="92"/>
      <c r="H2119" s="92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9"/>
      <c r="B2120" s="90"/>
      <c r="C2120" s="14"/>
      <c r="D2120" s="63"/>
      <c r="E2120" s="61"/>
      <c r="F2120" s="14"/>
      <c r="G2120" s="92"/>
      <c r="H2120" s="92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9"/>
      <c r="B2121" s="90"/>
      <c r="C2121" s="14"/>
      <c r="D2121" s="63"/>
      <c r="E2121" s="61"/>
      <c r="F2121" s="14"/>
      <c r="G2121" s="92"/>
      <c r="H2121" s="92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9"/>
      <c r="B2122" s="90"/>
      <c r="C2122" s="14"/>
      <c r="D2122" s="63"/>
      <c r="E2122" s="61"/>
      <c r="F2122" s="14"/>
      <c r="G2122" s="92"/>
      <c r="H2122" s="92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9"/>
      <c r="B2123" s="90"/>
      <c r="C2123" s="14"/>
      <c r="D2123" s="63"/>
      <c r="E2123" s="61"/>
      <c r="F2123" s="14"/>
      <c r="G2123" s="92"/>
      <c r="H2123" s="92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9"/>
      <c r="B2124" s="90"/>
      <c r="C2124" s="14"/>
      <c r="D2124" s="63"/>
      <c r="E2124" s="61"/>
      <c r="F2124" s="14"/>
      <c r="G2124" s="92"/>
      <c r="H2124" s="92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9"/>
      <c r="B2125" s="90"/>
      <c r="C2125" s="14"/>
      <c r="D2125" s="63"/>
      <c r="E2125" s="61"/>
      <c r="F2125" s="14"/>
      <c r="G2125" s="92"/>
      <c r="H2125" s="92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9"/>
      <c r="B2126" s="90"/>
      <c r="C2126" s="14"/>
      <c r="D2126" s="63"/>
      <c r="E2126" s="61"/>
      <c r="F2126" s="14"/>
      <c r="G2126" s="92"/>
      <c r="H2126" s="92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9"/>
      <c r="B2127" s="90"/>
      <c r="C2127" s="14"/>
      <c r="D2127" s="63"/>
      <c r="E2127" s="61"/>
      <c r="F2127" s="14"/>
      <c r="G2127" s="92"/>
      <c r="H2127" s="92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9"/>
      <c r="B2128" s="90"/>
      <c r="C2128" s="14"/>
      <c r="D2128" s="63"/>
      <c r="E2128" s="61"/>
      <c r="F2128" s="14"/>
      <c r="G2128" s="92"/>
      <c r="H2128" s="92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9"/>
      <c r="B2129" s="90"/>
      <c r="C2129" s="14"/>
      <c r="D2129" s="63"/>
      <c r="E2129" s="61"/>
      <c r="F2129" s="14"/>
      <c r="G2129" s="92"/>
      <c r="H2129" s="92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9"/>
      <c r="B2130" s="90"/>
      <c r="C2130" s="14"/>
      <c r="D2130" s="63"/>
      <c r="E2130" s="61"/>
      <c r="F2130" s="14"/>
      <c r="G2130" s="92"/>
      <c r="H2130" s="92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9"/>
      <c r="B2131" s="90"/>
      <c r="C2131" s="14"/>
      <c r="D2131" s="63"/>
      <c r="E2131" s="61"/>
      <c r="F2131" s="14"/>
      <c r="G2131" s="92"/>
      <c r="H2131" s="92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9"/>
      <c r="B2132" s="90"/>
      <c r="C2132" s="14"/>
      <c r="D2132" s="63"/>
      <c r="E2132" s="61"/>
      <c r="F2132" s="14"/>
      <c r="G2132" s="92"/>
      <c r="H2132" s="92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9"/>
      <c r="B2133" s="90"/>
      <c r="C2133" s="14"/>
      <c r="D2133" s="63"/>
      <c r="E2133" s="61"/>
      <c r="F2133" s="14"/>
      <c r="G2133" s="92"/>
      <c r="H2133" s="92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9"/>
      <c r="B2134" s="90"/>
      <c r="C2134" s="14"/>
      <c r="D2134" s="63"/>
      <c r="E2134" s="61"/>
      <c r="F2134" s="14"/>
      <c r="G2134" s="92"/>
      <c r="H2134" s="92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9"/>
      <c r="B2135" s="90"/>
      <c r="C2135" s="14"/>
      <c r="D2135" s="63"/>
      <c r="E2135" s="61"/>
      <c r="F2135" s="14"/>
      <c r="G2135" s="92"/>
      <c r="H2135" s="92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9"/>
      <c r="B2136" s="90"/>
      <c r="C2136" s="14"/>
      <c r="D2136" s="63"/>
      <c r="E2136" s="61"/>
      <c r="F2136" s="14"/>
      <c r="G2136" s="92"/>
      <c r="H2136" s="92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9"/>
      <c r="B2137" s="90"/>
      <c r="C2137" s="14"/>
      <c r="D2137" s="63"/>
      <c r="E2137" s="61"/>
      <c r="F2137" s="14"/>
      <c r="G2137" s="92"/>
      <c r="H2137" s="92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9"/>
      <c r="B2138" s="90"/>
      <c r="C2138" s="14"/>
      <c r="D2138" s="63"/>
      <c r="E2138" s="61"/>
      <c r="F2138" s="14"/>
      <c r="G2138" s="92"/>
      <c r="H2138" s="92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9"/>
      <c r="B2139" s="90"/>
      <c r="C2139" s="14"/>
      <c r="D2139" s="63"/>
      <c r="E2139" s="61"/>
      <c r="F2139" s="14"/>
      <c r="G2139" s="92"/>
      <c r="H2139" s="92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9"/>
      <c r="B2140" s="90"/>
      <c r="C2140" s="14"/>
      <c r="D2140" s="63"/>
      <c r="E2140" s="61"/>
      <c r="F2140" s="14"/>
      <c r="G2140" s="92"/>
      <c r="H2140" s="92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9"/>
      <c r="B2141" s="90"/>
      <c r="C2141" s="14"/>
      <c r="D2141" s="63"/>
      <c r="E2141" s="61"/>
      <c r="F2141" s="14"/>
      <c r="G2141" s="92"/>
      <c r="H2141" s="92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9"/>
      <c r="B2142" s="90"/>
      <c r="C2142" s="14"/>
      <c r="D2142" s="63"/>
      <c r="E2142" s="61"/>
      <c r="F2142" s="14"/>
      <c r="G2142" s="92"/>
      <c r="H2142" s="92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9"/>
      <c r="B2143" s="90"/>
      <c r="C2143" s="14"/>
      <c r="D2143" s="63"/>
      <c r="E2143" s="61"/>
      <c r="F2143" s="14"/>
      <c r="G2143" s="92"/>
      <c r="H2143" s="92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9"/>
      <c r="B2144" s="90"/>
      <c r="C2144" s="14"/>
      <c r="D2144" s="63"/>
      <c r="E2144" s="61"/>
      <c r="F2144" s="14"/>
      <c r="G2144" s="92"/>
      <c r="H2144" s="92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9"/>
      <c r="B2145" s="90"/>
      <c r="C2145" s="14"/>
      <c r="D2145" s="63"/>
      <c r="E2145" s="61"/>
      <c r="F2145" s="14"/>
      <c r="G2145" s="92"/>
      <c r="H2145" s="92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9"/>
      <c r="B2146" s="90"/>
      <c r="C2146" s="14"/>
      <c r="D2146" s="63"/>
      <c r="E2146" s="61"/>
      <c r="F2146" s="14"/>
      <c r="G2146" s="92"/>
      <c r="H2146" s="92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9"/>
      <c r="B2147" s="90"/>
      <c r="C2147" s="14"/>
      <c r="D2147" s="63"/>
      <c r="E2147" s="61"/>
      <c r="F2147" s="14"/>
      <c r="G2147" s="92"/>
      <c r="H2147" s="92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9"/>
      <c r="B2148" s="90"/>
      <c r="C2148" s="14"/>
      <c r="D2148" s="63"/>
      <c r="E2148" s="61"/>
      <c r="F2148" s="14"/>
      <c r="G2148" s="92"/>
      <c r="H2148" s="92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9"/>
      <c r="B2149" s="90"/>
      <c r="C2149" s="14"/>
      <c r="D2149" s="63"/>
      <c r="E2149" s="61"/>
      <c r="F2149" s="14"/>
      <c r="G2149" s="92"/>
      <c r="H2149" s="92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9"/>
      <c r="B2150" s="90"/>
      <c r="C2150" s="14"/>
      <c r="D2150" s="63"/>
      <c r="E2150" s="61"/>
      <c r="F2150" s="14"/>
      <c r="G2150" s="92"/>
      <c r="H2150" s="92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9"/>
      <c r="B2151" s="90"/>
      <c r="C2151" s="14"/>
      <c r="D2151" s="63"/>
      <c r="E2151" s="61"/>
      <c r="F2151" s="14"/>
      <c r="G2151" s="92"/>
      <c r="H2151" s="92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9"/>
      <c r="B2152" s="90"/>
      <c r="C2152" s="14"/>
      <c r="D2152" s="63"/>
      <c r="E2152" s="61"/>
      <c r="F2152" s="14"/>
      <c r="G2152" s="92"/>
      <c r="H2152" s="92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9"/>
      <c r="B2153" s="90"/>
      <c r="C2153" s="14"/>
      <c r="D2153" s="63"/>
      <c r="E2153" s="61"/>
      <c r="F2153" s="14"/>
      <c r="G2153" s="92"/>
      <c r="H2153" s="92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9"/>
      <c r="B2154" s="90"/>
      <c r="C2154" s="14"/>
      <c r="D2154" s="63"/>
      <c r="E2154" s="61"/>
      <c r="F2154" s="14"/>
      <c r="G2154" s="92"/>
      <c r="H2154" s="92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9"/>
      <c r="B2155" s="90"/>
      <c r="C2155" s="14"/>
      <c r="D2155" s="63"/>
      <c r="E2155" s="61"/>
      <c r="F2155" s="14"/>
      <c r="G2155" s="92"/>
      <c r="H2155" s="92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9"/>
      <c r="B2156" s="90"/>
      <c r="C2156" s="14"/>
      <c r="D2156" s="63"/>
      <c r="E2156" s="61"/>
      <c r="F2156" s="14"/>
      <c r="G2156" s="92"/>
      <c r="H2156" s="92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9"/>
      <c r="B2157" s="90"/>
      <c r="C2157" s="14"/>
      <c r="D2157" s="63"/>
      <c r="E2157" s="61"/>
      <c r="F2157" s="14"/>
      <c r="G2157" s="92"/>
      <c r="H2157" s="92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9"/>
      <c r="B2158" s="90"/>
      <c r="C2158" s="14"/>
      <c r="D2158" s="63"/>
      <c r="E2158" s="61"/>
      <c r="F2158" s="14"/>
      <c r="G2158" s="92"/>
      <c r="H2158" s="92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9"/>
      <c r="B2159" s="90"/>
      <c r="C2159" s="14"/>
      <c r="D2159" s="63"/>
      <c r="E2159" s="61"/>
      <c r="F2159" s="14"/>
      <c r="G2159" s="92"/>
      <c r="H2159" s="92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9"/>
      <c r="B2160" s="90"/>
      <c r="C2160" s="14"/>
      <c r="D2160" s="63"/>
      <c r="E2160" s="61"/>
      <c r="F2160" s="14"/>
      <c r="G2160" s="92"/>
      <c r="H2160" s="92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9"/>
      <c r="B2161" s="90"/>
      <c r="C2161" s="14"/>
      <c r="D2161" s="63"/>
      <c r="E2161" s="61"/>
      <c r="F2161" s="14"/>
      <c r="G2161" s="92"/>
      <c r="H2161" s="92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9"/>
      <c r="B2162" s="90"/>
      <c r="C2162" s="14"/>
      <c r="D2162" s="63"/>
      <c r="E2162" s="61"/>
      <c r="F2162" s="14"/>
      <c r="G2162" s="92"/>
      <c r="H2162" s="92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9"/>
      <c r="B2163" s="90"/>
      <c r="C2163" s="14"/>
      <c r="D2163" s="63"/>
      <c r="E2163" s="61"/>
      <c r="F2163" s="14"/>
      <c r="G2163" s="92"/>
      <c r="H2163" s="92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9"/>
      <c r="B2164" s="90"/>
      <c r="C2164" s="14"/>
      <c r="D2164" s="63"/>
      <c r="E2164" s="61"/>
      <c r="F2164" s="14"/>
      <c r="G2164" s="92"/>
      <c r="H2164" s="92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9"/>
      <c r="B2165" s="90"/>
      <c r="C2165" s="14"/>
      <c r="D2165" s="63"/>
      <c r="E2165" s="61"/>
      <c r="F2165" s="14"/>
      <c r="G2165" s="92"/>
      <c r="H2165" s="92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9"/>
      <c r="B2166" s="90"/>
      <c r="C2166" s="14"/>
      <c r="D2166" s="63"/>
      <c r="E2166" s="61"/>
      <c r="F2166" s="14"/>
      <c r="G2166" s="92"/>
      <c r="H2166" s="92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9"/>
      <c r="B2167" s="90"/>
      <c r="C2167" s="14"/>
      <c r="D2167" s="63"/>
      <c r="E2167" s="61"/>
      <c r="F2167" s="14"/>
      <c r="G2167" s="92"/>
      <c r="H2167" s="92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9"/>
      <c r="B2168" s="90"/>
      <c r="C2168" s="14"/>
      <c r="D2168" s="63"/>
      <c r="E2168" s="61"/>
      <c r="F2168" s="14"/>
      <c r="G2168" s="92"/>
      <c r="H2168" s="92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9"/>
      <c r="B2169" s="90"/>
      <c r="C2169" s="14"/>
      <c r="D2169" s="63"/>
      <c r="E2169" s="61"/>
      <c r="F2169" s="14"/>
      <c r="G2169" s="92"/>
      <c r="H2169" s="92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9"/>
      <c r="B2170" s="90"/>
      <c r="C2170" s="14"/>
      <c r="D2170" s="63"/>
      <c r="E2170" s="61"/>
      <c r="F2170" s="14"/>
      <c r="G2170" s="92"/>
      <c r="H2170" s="92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9"/>
      <c r="B2171" s="90"/>
      <c r="C2171" s="14"/>
      <c r="D2171" s="63"/>
      <c r="E2171" s="61"/>
      <c r="F2171" s="14"/>
      <c r="G2171" s="92"/>
      <c r="H2171" s="92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9"/>
      <c r="B2172" s="90"/>
      <c r="C2172" s="14"/>
      <c r="D2172" s="63"/>
      <c r="E2172" s="61"/>
      <c r="F2172" s="14"/>
      <c r="G2172" s="92"/>
      <c r="H2172" s="92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9"/>
      <c r="B2173" s="90"/>
      <c r="C2173" s="14"/>
      <c r="D2173" s="63"/>
      <c r="E2173" s="61"/>
      <c r="F2173" s="14"/>
      <c r="G2173" s="92"/>
      <c r="H2173" s="92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9"/>
      <c r="B2174" s="90"/>
      <c r="C2174" s="14"/>
      <c r="D2174" s="63"/>
      <c r="E2174" s="61"/>
      <c r="F2174" s="14"/>
      <c r="G2174" s="92"/>
      <c r="H2174" s="92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9"/>
      <c r="B2175" s="90"/>
      <c r="C2175" s="14"/>
      <c r="D2175" s="63"/>
      <c r="E2175" s="61"/>
      <c r="F2175" s="14"/>
      <c r="G2175" s="92"/>
      <c r="H2175" s="92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9"/>
      <c r="B2176" s="90"/>
      <c r="C2176" s="14"/>
      <c r="D2176" s="63"/>
      <c r="E2176" s="61"/>
      <c r="F2176" s="14"/>
      <c r="G2176" s="92"/>
      <c r="H2176" s="92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9"/>
      <c r="B2177" s="90"/>
      <c r="C2177" s="14"/>
      <c r="D2177" s="63"/>
      <c r="E2177" s="61"/>
      <c r="F2177" s="14"/>
      <c r="G2177" s="92"/>
      <c r="H2177" s="92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9"/>
      <c r="B2178" s="90"/>
      <c r="C2178" s="14"/>
      <c r="D2178" s="63"/>
      <c r="E2178" s="61"/>
      <c r="F2178" s="14"/>
      <c r="G2178" s="92"/>
      <c r="H2178" s="92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9"/>
      <c r="B2179" s="90"/>
      <c r="C2179" s="14"/>
      <c r="D2179" s="63"/>
      <c r="E2179" s="61"/>
      <c r="F2179" s="14"/>
      <c r="G2179" s="92"/>
      <c r="H2179" s="92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9"/>
      <c r="B2180" s="90"/>
      <c r="C2180" s="14"/>
      <c r="D2180" s="63"/>
      <c r="E2180" s="61"/>
      <c r="F2180" s="14"/>
      <c r="G2180" s="92"/>
      <c r="H2180" s="92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9"/>
      <c r="B2181" s="90"/>
      <c r="C2181" s="14"/>
      <c r="D2181" s="63"/>
      <c r="E2181" s="61"/>
      <c r="F2181" s="14"/>
      <c r="G2181" s="92"/>
      <c r="H2181" s="92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9"/>
      <c r="B2182" s="90"/>
      <c r="C2182" s="14"/>
      <c r="D2182" s="63"/>
      <c r="E2182" s="61"/>
      <c r="F2182" s="14"/>
      <c r="G2182" s="92"/>
      <c r="H2182" s="92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9"/>
      <c r="B2183" s="90"/>
      <c r="C2183" s="14"/>
      <c r="D2183" s="63"/>
      <c r="E2183" s="61"/>
      <c r="F2183" s="14"/>
      <c r="G2183" s="92"/>
      <c r="H2183" s="92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9"/>
      <c r="B2184" s="90"/>
      <c r="C2184" s="14"/>
      <c r="D2184" s="63"/>
      <c r="E2184" s="61"/>
      <c r="F2184" s="14"/>
      <c r="G2184" s="92"/>
      <c r="H2184" s="92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9"/>
      <c r="B2185" s="90"/>
      <c r="C2185" s="14"/>
      <c r="D2185" s="63"/>
      <c r="E2185" s="61"/>
      <c r="F2185" s="14"/>
      <c r="G2185" s="92"/>
      <c r="H2185" s="92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9"/>
      <c r="B2186" s="90"/>
      <c r="C2186" s="14"/>
      <c r="D2186" s="63"/>
      <c r="E2186" s="61"/>
      <c r="F2186" s="14"/>
      <c r="G2186" s="92"/>
      <c r="H2186" s="92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9"/>
      <c r="B2187" s="90"/>
      <c r="C2187" s="14"/>
      <c r="D2187" s="63"/>
      <c r="E2187" s="61"/>
      <c r="F2187" s="14"/>
      <c r="G2187" s="92"/>
      <c r="H2187" s="92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9"/>
      <c r="B2188" s="90"/>
      <c r="C2188" s="14"/>
      <c r="D2188" s="63"/>
      <c r="E2188" s="61"/>
      <c r="F2188" s="14"/>
      <c r="G2188" s="92"/>
      <c r="H2188" s="92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9"/>
      <c r="B2189" s="90"/>
      <c r="C2189" s="14"/>
      <c r="D2189" s="63"/>
      <c r="E2189" s="61"/>
      <c r="F2189" s="14"/>
      <c r="G2189" s="92"/>
      <c r="H2189" s="92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9"/>
      <c r="B2190" s="90"/>
      <c r="C2190" s="14"/>
      <c r="D2190" s="63"/>
      <c r="E2190" s="61"/>
      <c r="F2190" s="14"/>
      <c r="G2190" s="92"/>
      <c r="H2190" s="92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9"/>
      <c r="B2191" s="90"/>
      <c r="C2191" s="14"/>
      <c r="D2191" s="63"/>
      <c r="E2191" s="61"/>
      <c r="F2191" s="14"/>
      <c r="G2191" s="92"/>
      <c r="H2191" s="92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9"/>
      <c r="B2192" s="90"/>
      <c r="C2192" s="14"/>
      <c r="D2192" s="63"/>
      <c r="E2192" s="61"/>
      <c r="F2192" s="14"/>
      <c r="G2192" s="92"/>
      <c r="H2192" s="92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9"/>
      <c r="B2193" s="90"/>
      <c r="C2193" s="14"/>
      <c r="D2193" s="63"/>
      <c r="E2193" s="61"/>
      <c r="F2193" s="14"/>
      <c r="G2193" s="92"/>
      <c r="H2193" s="92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9"/>
      <c r="B2194" s="90"/>
      <c r="C2194" s="14"/>
      <c r="D2194" s="63"/>
      <c r="E2194" s="61"/>
      <c r="F2194" s="14"/>
      <c r="G2194" s="92"/>
      <c r="H2194" s="92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9"/>
      <c r="B2195" s="90"/>
      <c r="C2195" s="14"/>
      <c r="D2195" s="63"/>
      <c r="E2195" s="61"/>
      <c r="F2195" s="14"/>
      <c r="G2195" s="92"/>
      <c r="H2195" s="92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9"/>
      <c r="B2196" s="90"/>
      <c r="C2196" s="14"/>
      <c r="D2196" s="63"/>
      <c r="E2196" s="61"/>
      <c r="F2196" s="14"/>
      <c r="G2196" s="92"/>
      <c r="H2196" s="92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9"/>
      <c r="B2197" s="90"/>
      <c r="C2197" s="14"/>
      <c r="D2197" s="63"/>
      <c r="E2197" s="61"/>
      <c r="F2197" s="14"/>
      <c r="G2197" s="92"/>
      <c r="H2197" s="92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9"/>
      <c r="B2198" s="90"/>
      <c r="C2198" s="14"/>
      <c r="D2198" s="63"/>
      <c r="E2198" s="61"/>
      <c r="F2198" s="14"/>
      <c r="G2198" s="92"/>
      <c r="H2198" s="92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9"/>
      <c r="B2199" s="90"/>
      <c r="C2199" s="14"/>
      <c r="D2199" s="63"/>
      <c r="E2199" s="61"/>
      <c r="F2199" s="14"/>
      <c r="G2199" s="92"/>
      <c r="H2199" s="92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9"/>
      <c r="B2200" s="90"/>
      <c r="C2200" s="14"/>
      <c r="D2200" s="63"/>
      <c r="E2200" s="61"/>
      <c r="F2200" s="14"/>
      <c r="G2200" s="92"/>
      <c r="H2200" s="92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9"/>
      <c r="B2201" s="90"/>
      <c r="C2201" s="14"/>
      <c r="D2201" s="63"/>
      <c r="E2201" s="61"/>
      <c r="F2201" s="14"/>
      <c r="G2201" s="92"/>
      <c r="H2201" s="92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9"/>
      <c r="B2202" s="90"/>
      <c r="C2202" s="14"/>
      <c r="D2202" s="63"/>
      <c r="E2202" s="61"/>
      <c r="F2202" s="14"/>
      <c r="G2202" s="92"/>
      <c r="H2202" s="92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9"/>
      <c r="B2203" s="90"/>
      <c r="C2203" s="14"/>
      <c r="D2203" s="63"/>
      <c r="E2203" s="61"/>
      <c r="F2203" s="14"/>
      <c r="G2203" s="92"/>
      <c r="H2203" s="92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9"/>
      <c r="B2204" s="90"/>
      <c r="C2204" s="14"/>
      <c r="D2204" s="63"/>
      <c r="E2204" s="61"/>
      <c r="F2204" s="14"/>
      <c r="G2204" s="92"/>
      <c r="H2204" s="92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9"/>
      <c r="B2205" s="90"/>
      <c r="C2205" s="14"/>
      <c r="D2205" s="63"/>
      <c r="E2205" s="61"/>
      <c r="F2205" s="14"/>
      <c r="G2205" s="92"/>
      <c r="H2205" s="92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9"/>
      <c r="B2206" s="90"/>
      <c r="C2206" s="14"/>
      <c r="D2206" s="63"/>
      <c r="E2206" s="61"/>
      <c r="F2206" s="14"/>
      <c r="G2206" s="92"/>
      <c r="H2206" s="92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9"/>
      <c r="B2207" s="90"/>
      <c r="C2207" s="14"/>
      <c r="D2207" s="63"/>
      <c r="E2207" s="61"/>
      <c r="F2207" s="14"/>
      <c r="G2207" s="92"/>
      <c r="H2207" s="92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9"/>
      <c r="B2208" s="90"/>
      <c r="C2208" s="14"/>
      <c r="D2208" s="63"/>
      <c r="E2208" s="61"/>
      <c r="F2208" s="14"/>
      <c r="G2208" s="92"/>
      <c r="H2208" s="92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9"/>
      <c r="B2209" s="90"/>
      <c r="C2209" s="14"/>
      <c r="D2209" s="63"/>
      <c r="E2209" s="61"/>
      <c r="F2209" s="14"/>
      <c r="G2209" s="92"/>
      <c r="H2209" s="92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9"/>
      <c r="B2210" s="90"/>
      <c r="C2210" s="14"/>
      <c r="D2210" s="63"/>
      <c r="E2210" s="61"/>
      <c r="F2210" s="14"/>
      <c r="G2210" s="92"/>
      <c r="H2210" s="92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9"/>
      <c r="B2211" s="90"/>
      <c r="C2211" s="14"/>
      <c r="D2211" s="63"/>
      <c r="E2211" s="61"/>
      <c r="F2211" s="14"/>
      <c r="G2211" s="92"/>
      <c r="H2211" s="92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9"/>
      <c r="B2212" s="90"/>
      <c r="C2212" s="14"/>
      <c r="D2212" s="63"/>
      <c r="E2212" s="61"/>
      <c r="F2212" s="14"/>
      <c r="G2212" s="92"/>
      <c r="H2212" s="92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9"/>
      <c r="B2213" s="90"/>
      <c r="C2213" s="14"/>
      <c r="D2213" s="63"/>
      <c r="E2213" s="61"/>
      <c r="F2213" s="14"/>
      <c r="G2213" s="92"/>
      <c r="H2213" s="92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9"/>
      <c r="B2214" s="90"/>
      <c r="C2214" s="14"/>
      <c r="D2214" s="63"/>
      <c r="E2214" s="61"/>
      <c r="F2214" s="14"/>
      <c r="G2214" s="92"/>
      <c r="H2214" s="92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9"/>
      <c r="B2215" s="90"/>
      <c r="C2215" s="14"/>
      <c r="D2215" s="63"/>
      <c r="E2215" s="61"/>
      <c r="F2215" s="14"/>
      <c r="G2215" s="92"/>
      <c r="H2215" s="92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9"/>
      <c r="B2216" s="90"/>
      <c r="C2216" s="14"/>
      <c r="D2216" s="63"/>
      <c r="E2216" s="61"/>
      <c r="F2216" s="14"/>
      <c r="G2216" s="92"/>
      <c r="H2216" s="92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9"/>
      <c r="B2217" s="90"/>
      <c r="C2217" s="14"/>
      <c r="D2217" s="63"/>
      <c r="E2217" s="61"/>
      <c r="F2217" s="14"/>
      <c r="G2217" s="92"/>
      <c r="H2217" s="92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9"/>
      <c r="B2218" s="90"/>
      <c r="C2218" s="14"/>
      <c r="D2218" s="63"/>
      <c r="E2218" s="61"/>
      <c r="F2218" s="14"/>
      <c r="G2218" s="92"/>
      <c r="H2218" s="92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9"/>
      <c r="B2219" s="90"/>
      <c r="C2219" s="14"/>
      <c r="D2219" s="63"/>
      <c r="E2219" s="61"/>
      <c r="F2219" s="14"/>
      <c r="G2219" s="92"/>
      <c r="H2219" s="92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9"/>
      <c r="B2220" s="90"/>
      <c r="C2220" s="14"/>
      <c r="D2220" s="63"/>
      <c r="E2220" s="61"/>
      <c r="F2220" s="14"/>
      <c r="G2220" s="92"/>
      <c r="H2220" s="92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9"/>
      <c r="B2221" s="90"/>
      <c r="C2221" s="14"/>
      <c r="D2221" s="63"/>
      <c r="E2221" s="61"/>
      <c r="F2221" s="14"/>
      <c r="G2221" s="92"/>
      <c r="H2221" s="92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9"/>
      <c r="B2222" s="90"/>
      <c r="C2222" s="14"/>
      <c r="D2222" s="63"/>
      <c r="E2222" s="61"/>
      <c r="F2222" s="14"/>
      <c r="G2222" s="92"/>
      <c r="H2222" s="92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9"/>
      <c r="B2223" s="90"/>
      <c r="C2223" s="14"/>
      <c r="D2223" s="63"/>
      <c r="E2223" s="61"/>
      <c r="F2223" s="14"/>
      <c r="G2223" s="92"/>
      <c r="H2223" s="92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9"/>
      <c r="B2224" s="90"/>
      <c r="C2224" s="14"/>
      <c r="D2224" s="63"/>
      <c r="E2224" s="61"/>
      <c r="F2224" s="14"/>
      <c r="G2224" s="92"/>
      <c r="H2224" s="92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9"/>
      <c r="B2225" s="90"/>
      <c r="C2225" s="14"/>
      <c r="D2225" s="63"/>
      <c r="E2225" s="61"/>
      <c r="F2225" s="14"/>
      <c r="G2225" s="92"/>
      <c r="H2225" s="92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9"/>
      <c r="B2226" s="90"/>
      <c r="C2226" s="14"/>
      <c r="D2226" s="63"/>
      <c r="E2226" s="61"/>
      <c r="F2226" s="14"/>
      <c r="G2226" s="92"/>
      <c r="H2226" s="92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9"/>
      <c r="B2227" s="90"/>
      <c r="C2227" s="14"/>
      <c r="D2227" s="63"/>
      <c r="E2227" s="61"/>
      <c r="F2227" s="14"/>
      <c r="G2227" s="92"/>
      <c r="H2227" s="92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9"/>
      <c r="B2228" s="90"/>
      <c r="C2228" s="14"/>
      <c r="D2228" s="63"/>
      <c r="E2228" s="61"/>
      <c r="F2228" s="14"/>
      <c r="G2228" s="92"/>
      <c r="H2228" s="92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9"/>
      <c r="B2229" s="90"/>
      <c r="C2229" s="14"/>
      <c r="D2229" s="63"/>
      <c r="E2229" s="61"/>
      <c r="F2229" s="14"/>
      <c r="G2229" s="92"/>
      <c r="H2229" s="92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9"/>
      <c r="B2230" s="90"/>
      <c r="C2230" s="14"/>
      <c r="D2230" s="63"/>
      <c r="E2230" s="61"/>
      <c r="F2230" s="14"/>
      <c r="G2230" s="92"/>
      <c r="H2230" s="92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9"/>
      <c r="B2231" s="90"/>
      <c r="C2231" s="14"/>
      <c r="D2231" s="63"/>
      <c r="E2231" s="61"/>
      <c r="F2231" s="14"/>
      <c r="G2231" s="92"/>
      <c r="H2231" s="92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9"/>
      <c r="B2232" s="90"/>
      <c r="C2232" s="14"/>
      <c r="D2232" s="63"/>
      <c r="E2232" s="61"/>
      <c r="F2232" s="14"/>
      <c r="G2232" s="92"/>
      <c r="H2232" s="92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9"/>
      <c r="B2233" s="90"/>
      <c r="C2233" s="14"/>
      <c r="D2233" s="63"/>
      <c r="E2233" s="61"/>
      <c r="F2233" s="14"/>
      <c r="G2233" s="92"/>
      <c r="H2233" s="92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9"/>
      <c r="B2234" s="90"/>
      <c r="C2234" s="14"/>
      <c r="D2234" s="63"/>
      <c r="E2234" s="61"/>
      <c r="F2234" s="14"/>
      <c r="G2234" s="92"/>
      <c r="H2234" s="92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9"/>
      <c r="B2235" s="90"/>
      <c r="C2235" s="14"/>
      <c r="D2235" s="63"/>
      <c r="E2235" s="61"/>
      <c r="F2235" s="14"/>
      <c r="G2235" s="92"/>
      <c r="H2235" s="92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9"/>
      <c r="B2236" s="90"/>
      <c r="C2236" s="14"/>
      <c r="D2236" s="63"/>
      <c r="E2236" s="61"/>
      <c r="F2236" s="14"/>
      <c r="G2236" s="92"/>
      <c r="H2236" s="92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9"/>
      <c r="B2237" s="90"/>
      <c r="C2237" s="14"/>
      <c r="D2237" s="63"/>
      <c r="E2237" s="61"/>
      <c r="F2237" s="14"/>
      <c r="G2237" s="92"/>
      <c r="H2237" s="92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9"/>
      <c r="B2238" s="90"/>
      <c r="C2238" s="14"/>
      <c r="D2238" s="63"/>
      <c r="E2238" s="61"/>
      <c r="F2238" s="14"/>
      <c r="G2238" s="92"/>
      <c r="H2238" s="92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9"/>
      <c r="B2239" s="90"/>
      <c r="C2239" s="14"/>
      <c r="D2239" s="63"/>
      <c r="E2239" s="61"/>
      <c r="F2239" s="14"/>
      <c r="G2239" s="92"/>
      <c r="H2239" s="92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9"/>
      <c r="B2240" s="90"/>
      <c r="C2240" s="14"/>
      <c r="D2240" s="63"/>
      <c r="E2240" s="61"/>
      <c r="F2240" s="14"/>
      <c r="G2240" s="92"/>
      <c r="H2240" s="92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9"/>
      <c r="B2241" s="90"/>
      <c r="C2241" s="14"/>
      <c r="D2241" s="63"/>
      <c r="E2241" s="61"/>
      <c r="F2241" s="14"/>
      <c r="G2241" s="92"/>
      <c r="H2241" s="92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9"/>
      <c r="B2242" s="90"/>
      <c r="C2242" s="14"/>
      <c r="D2242" s="63"/>
      <c r="E2242" s="61"/>
      <c r="F2242" s="14"/>
      <c r="G2242" s="92"/>
      <c r="H2242" s="92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9"/>
      <c r="B2243" s="90"/>
      <c r="C2243" s="14"/>
      <c r="D2243" s="63"/>
      <c r="E2243" s="61"/>
      <c r="F2243" s="14"/>
      <c r="G2243" s="92"/>
      <c r="H2243" s="92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9"/>
      <c r="B2244" s="90"/>
      <c r="C2244" s="14"/>
      <c r="D2244" s="63"/>
      <c r="E2244" s="61"/>
      <c r="F2244" s="14"/>
      <c r="G2244" s="92"/>
      <c r="H2244" s="92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9"/>
      <c r="B2245" s="90"/>
      <c r="C2245" s="14"/>
      <c r="D2245" s="63"/>
      <c r="E2245" s="61"/>
      <c r="F2245" s="14"/>
      <c r="G2245" s="92"/>
      <c r="H2245" s="92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9"/>
      <c r="B2246" s="90"/>
      <c r="C2246" s="14"/>
      <c r="D2246" s="63"/>
      <c r="E2246" s="61"/>
      <c r="F2246" s="14"/>
      <c r="G2246" s="92"/>
      <c r="H2246" s="92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9"/>
      <c r="B2247" s="90"/>
      <c r="C2247" s="14"/>
      <c r="D2247" s="63"/>
      <c r="E2247" s="61"/>
      <c r="F2247" s="14"/>
      <c r="G2247" s="92"/>
      <c r="H2247" s="92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9"/>
      <c r="B2248" s="90"/>
      <c r="C2248" s="14"/>
      <c r="D2248" s="63"/>
      <c r="E2248" s="61"/>
      <c r="F2248" s="14"/>
      <c r="G2248" s="92"/>
      <c r="H2248" s="92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9"/>
      <c r="B2249" s="90"/>
      <c r="C2249" s="14"/>
      <c r="D2249" s="63"/>
      <c r="E2249" s="61"/>
      <c r="F2249" s="14"/>
      <c r="G2249" s="92"/>
      <c r="H2249" s="92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9"/>
      <c r="B2250" s="90"/>
      <c r="C2250" s="14"/>
      <c r="D2250" s="63"/>
      <c r="E2250" s="61"/>
      <c r="F2250" s="14"/>
      <c r="G2250" s="92"/>
      <c r="H2250" s="92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9"/>
      <c r="B2251" s="90"/>
      <c r="C2251" s="14"/>
      <c r="D2251" s="63"/>
      <c r="E2251" s="61"/>
      <c r="F2251" s="14"/>
      <c r="G2251" s="92"/>
      <c r="H2251" s="92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9"/>
      <c r="B2252" s="90"/>
      <c r="C2252" s="14"/>
      <c r="D2252" s="63"/>
      <c r="E2252" s="61"/>
      <c r="F2252" s="14"/>
      <c r="G2252" s="92"/>
      <c r="H2252" s="92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9"/>
      <c r="B2253" s="90"/>
      <c r="C2253" s="14"/>
      <c r="D2253" s="63"/>
      <c r="E2253" s="61"/>
      <c r="F2253" s="14"/>
      <c r="G2253" s="92"/>
      <c r="H2253" s="92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9"/>
      <c r="B2254" s="90"/>
      <c r="C2254" s="14"/>
      <c r="D2254" s="63"/>
      <c r="E2254" s="61"/>
      <c r="F2254" s="14"/>
      <c r="G2254" s="92"/>
      <c r="H2254" s="92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9"/>
      <c r="B2255" s="90"/>
      <c r="C2255" s="14"/>
      <c r="D2255" s="63"/>
      <c r="E2255" s="61"/>
      <c r="F2255" s="14"/>
      <c r="G2255" s="92"/>
      <c r="H2255" s="92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9"/>
      <c r="B2256" s="90"/>
      <c r="C2256" s="14"/>
      <c r="D2256" s="63"/>
      <c r="E2256" s="61"/>
      <c r="F2256" s="14"/>
      <c r="G2256" s="92"/>
      <c r="H2256" s="92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9"/>
      <c r="B2257" s="90"/>
      <c r="C2257" s="14"/>
      <c r="D2257" s="63"/>
      <c r="E2257" s="61"/>
      <c r="F2257" s="14"/>
      <c r="G2257" s="92"/>
      <c r="H2257" s="92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9"/>
      <c r="B2258" s="90"/>
      <c r="C2258" s="14"/>
      <c r="D2258" s="63"/>
      <c r="E2258" s="61"/>
      <c r="F2258" s="14"/>
      <c r="G2258" s="92"/>
      <c r="H2258" s="92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9"/>
      <c r="B2259" s="90"/>
      <c r="C2259" s="14"/>
      <c r="D2259" s="63"/>
      <c r="E2259" s="61"/>
      <c r="F2259" s="14"/>
      <c r="G2259" s="92"/>
      <c r="H2259" s="92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9"/>
      <c r="B2260" s="90"/>
      <c r="C2260" s="14"/>
      <c r="D2260" s="63"/>
      <c r="E2260" s="61"/>
      <c r="F2260" s="14"/>
      <c r="G2260" s="92"/>
      <c r="H2260" s="92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9"/>
      <c r="B2261" s="90"/>
      <c r="C2261" s="14"/>
      <c r="D2261" s="63"/>
      <c r="E2261" s="61"/>
      <c r="F2261" s="14"/>
      <c r="G2261" s="92"/>
      <c r="H2261" s="92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9"/>
      <c r="B2262" s="90"/>
      <c r="C2262" s="14"/>
      <c r="D2262" s="63"/>
      <c r="E2262" s="61"/>
      <c r="F2262" s="14"/>
      <c r="G2262" s="92"/>
      <c r="H2262" s="92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9"/>
      <c r="B2263" s="90"/>
      <c r="C2263" s="14"/>
      <c r="D2263" s="63"/>
      <c r="E2263" s="61"/>
      <c r="F2263" s="14"/>
      <c r="G2263" s="92"/>
      <c r="H2263" s="92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9"/>
      <c r="B2264" s="90"/>
      <c r="C2264" s="14"/>
      <c r="D2264" s="63"/>
      <c r="E2264" s="61"/>
      <c r="F2264" s="14"/>
      <c r="G2264" s="92"/>
      <c r="H2264" s="92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9"/>
      <c r="B2265" s="90"/>
      <c r="C2265" s="14"/>
      <c r="D2265" s="63"/>
      <c r="E2265" s="61"/>
      <c r="F2265" s="14"/>
      <c r="G2265" s="92"/>
      <c r="H2265" s="92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9"/>
      <c r="B2266" s="90"/>
      <c r="C2266" s="14"/>
      <c r="D2266" s="63"/>
      <c r="E2266" s="61"/>
      <c r="F2266" s="14"/>
      <c r="G2266" s="92"/>
      <c r="H2266" s="92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9"/>
      <c r="B2267" s="90"/>
      <c r="C2267" s="14"/>
      <c r="D2267" s="63"/>
      <c r="E2267" s="61"/>
      <c r="F2267" s="14"/>
      <c r="G2267" s="92"/>
      <c r="H2267" s="92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9"/>
      <c r="B2268" s="90"/>
      <c r="C2268" s="14"/>
      <c r="D2268" s="63"/>
      <c r="E2268" s="61"/>
      <c r="F2268" s="14"/>
      <c r="G2268" s="92"/>
      <c r="H2268" s="92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9"/>
      <c r="B2269" s="90"/>
      <c r="C2269" s="14"/>
      <c r="D2269" s="63"/>
      <c r="E2269" s="61"/>
      <c r="F2269" s="14"/>
      <c r="G2269" s="92"/>
      <c r="H2269" s="92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9"/>
      <c r="B2270" s="90"/>
      <c r="C2270" s="14"/>
      <c r="D2270" s="63"/>
      <c r="E2270" s="61"/>
      <c r="F2270" s="14"/>
      <c r="G2270" s="92"/>
      <c r="H2270" s="92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9"/>
      <c r="B2271" s="90"/>
      <c r="C2271" s="14"/>
      <c r="D2271" s="63"/>
      <c r="E2271" s="61"/>
      <c r="F2271" s="14"/>
      <c r="G2271" s="92"/>
      <c r="H2271" s="92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9"/>
      <c r="B2272" s="90"/>
      <c r="C2272" s="14"/>
      <c r="D2272" s="63"/>
      <c r="E2272" s="61"/>
      <c r="F2272" s="14"/>
      <c r="G2272" s="92"/>
      <c r="H2272" s="92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9"/>
      <c r="B2273" s="90"/>
      <c r="C2273" s="14"/>
      <c r="D2273" s="63"/>
      <c r="E2273" s="61"/>
      <c r="F2273" s="14"/>
      <c r="G2273" s="92"/>
      <c r="H2273" s="92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9"/>
      <c r="B2274" s="90"/>
      <c r="C2274" s="14"/>
      <c r="D2274" s="63"/>
      <c r="E2274" s="61"/>
      <c r="F2274" s="14"/>
      <c r="G2274" s="92"/>
      <c r="H2274" s="92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9"/>
      <c r="B2275" s="90"/>
      <c r="C2275" s="14"/>
      <c r="D2275" s="63"/>
      <c r="E2275" s="61"/>
      <c r="F2275" s="14"/>
      <c r="G2275" s="92"/>
      <c r="H2275" s="92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9"/>
      <c r="B2276" s="90"/>
      <c r="C2276" s="14"/>
      <c r="D2276" s="63"/>
      <c r="E2276" s="61"/>
      <c r="F2276" s="14"/>
      <c r="G2276" s="92"/>
      <c r="H2276" s="92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9"/>
      <c r="B2277" s="90"/>
      <c r="C2277" s="14"/>
      <c r="D2277" s="63"/>
      <c r="E2277" s="61"/>
      <c r="F2277" s="14"/>
      <c r="G2277" s="92"/>
      <c r="H2277" s="92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9"/>
      <c r="B2278" s="90"/>
      <c r="C2278" s="14"/>
      <c r="D2278" s="63"/>
      <c r="E2278" s="61"/>
      <c r="F2278" s="14"/>
      <c r="G2278" s="92"/>
      <c r="H2278" s="92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9"/>
      <c r="B2279" s="90"/>
      <c r="C2279" s="14"/>
      <c r="D2279" s="63"/>
      <c r="E2279" s="61"/>
      <c r="F2279" s="14"/>
      <c r="G2279" s="92"/>
      <c r="H2279" s="92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9"/>
      <c r="B2280" s="90"/>
      <c r="C2280" s="14"/>
      <c r="D2280" s="63"/>
      <c r="E2280" s="61"/>
      <c r="F2280" s="14"/>
      <c r="G2280" s="92"/>
      <c r="H2280" s="92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9"/>
      <c r="B2281" s="90"/>
      <c r="C2281" s="14"/>
      <c r="D2281" s="63"/>
      <c r="E2281" s="61"/>
      <c r="F2281" s="14"/>
      <c r="G2281" s="92"/>
      <c r="H2281" s="92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9"/>
      <c r="B2282" s="90"/>
      <c r="C2282" s="14"/>
      <c r="D2282" s="63"/>
      <c r="E2282" s="61"/>
      <c r="F2282" s="14"/>
      <c r="G2282" s="92"/>
      <c r="H2282" s="92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9"/>
      <c r="B2283" s="90"/>
      <c r="C2283" s="14"/>
      <c r="D2283" s="63"/>
      <c r="E2283" s="61"/>
      <c r="F2283" s="14"/>
      <c r="G2283" s="92"/>
      <c r="H2283" s="92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9"/>
      <c r="B2284" s="90"/>
      <c r="C2284" s="14"/>
      <c r="D2284" s="63"/>
      <c r="E2284" s="61"/>
      <c r="F2284" s="14"/>
      <c r="G2284" s="92"/>
      <c r="H2284" s="92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9"/>
      <c r="B2285" s="90"/>
      <c r="C2285" s="14"/>
      <c r="D2285" s="63"/>
      <c r="E2285" s="61"/>
      <c r="F2285" s="14"/>
      <c r="G2285" s="92"/>
      <c r="H2285" s="92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9"/>
      <c r="B2286" s="90"/>
      <c r="C2286" s="14"/>
      <c r="D2286" s="63"/>
      <c r="E2286" s="61"/>
      <c r="F2286" s="14"/>
      <c r="G2286" s="92"/>
      <c r="H2286" s="92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9"/>
      <c r="B2287" s="90"/>
      <c r="C2287" s="14"/>
      <c r="D2287" s="63"/>
      <c r="E2287" s="61"/>
      <c r="F2287" s="14"/>
      <c r="G2287" s="92"/>
      <c r="H2287" s="92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9"/>
      <c r="B2288" s="90"/>
      <c r="C2288" s="14"/>
      <c r="D2288" s="63"/>
      <c r="E2288" s="61"/>
      <c r="F2288" s="14"/>
      <c r="G2288" s="92"/>
      <c r="H2288" s="92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9"/>
      <c r="B2289" s="90"/>
      <c r="C2289" s="14"/>
      <c r="D2289" s="63"/>
      <c r="E2289" s="61"/>
      <c r="F2289" s="14"/>
      <c r="G2289" s="92"/>
      <c r="H2289" s="92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9"/>
      <c r="B2290" s="90"/>
      <c r="C2290" s="14"/>
      <c r="D2290" s="63"/>
      <c r="E2290" s="61"/>
      <c r="F2290" s="14"/>
      <c r="G2290" s="92"/>
      <c r="H2290" s="92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9"/>
      <c r="B2291" s="90"/>
      <c r="C2291" s="14"/>
      <c r="D2291" s="63"/>
      <c r="E2291" s="61"/>
      <c r="F2291" s="14"/>
      <c r="G2291" s="92"/>
      <c r="H2291" s="92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9"/>
      <c r="B2292" s="90"/>
      <c r="C2292" s="14"/>
      <c r="D2292" s="63"/>
      <c r="E2292" s="61"/>
      <c r="F2292" s="14"/>
      <c r="G2292" s="92"/>
      <c r="H2292" s="92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9"/>
      <c r="B2293" s="90"/>
      <c r="C2293" s="14"/>
      <c r="D2293" s="63"/>
      <c r="E2293" s="61"/>
      <c r="F2293" s="14"/>
      <c r="G2293" s="92"/>
      <c r="H2293" s="92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9"/>
      <c r="B2294" s="90"/>
      <c r="C2294" s="14"/>
      <c r="D2294" s="63"/>
      <c r="E2294" s="61"/>
      <c r="F2294" s="14"/>
      <c r="G2294" s="92"/>
      <c r="H2294" s="92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9"/>
      <c r="B2295" s="90"/>
      <c r="C2295" s="14"/>
      <c r="D2295" s="63"/>
      <c r="E2295" s="61"/>
      <c r="F2295" s="14"/>
      <c r="G2295" s="92"/>
      <c r="H2295" s="92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9"/>
      <c r="B2296" s="90"/>
      <c r="C2296" s="14"/>
      <c r="D2296" s="63"/>
      <c r="E2296" s="61"/>
      <c r="F2296" s="14"/>
      <c r="G2296" s="92"/>
      <c r="H2296" s="92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9"/>
      <c r="B2297" s="90"/>
      <c r="C2297" s="14"/>
      <c r="D2297" s="63"/>
      <c r="E2297" s="61"/>
      <c r="F2297" s="14"/>
      <c r="G2297" s="92"/>
      <c r="H2297" s="92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9"/>
      <c r="B2298" s="90"/>
      <c r="C2298" s="14"/>
      <c r="D2298" s="63"/>
      <c r="E2298" s="61"/>
      <c r="F2298" s="14"/>
      <c r="G2298" s="92"/>
      <c r="H2298" s="92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9"/>
      <c r="B2299" s="90"/>
      <c r="C2299" s="14"/>
      <c r="D2299" s="63"/>
      <c r="E2299" s="61"/>
      <c r="F2299" s="14"/>
      <c r="G2299" s="92"/>
      <c r="H2299" s="92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9"/>
      <c r="B2300" s="90"/>
      <c r="C2300" s="14"/>
      <c r="D2300" s="63"/>
      <c r="E2300" s="61"/>
      <c r="F2300" s="14"/>
      <c r="G2300" s="92"/>
      <c r="H2300" s="92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9"/>
      <c r="B2301" s="90"/>
      <c r="C2301" s="14"/>
      <c r="D2301" s="63"/>
      <c r="E2301" s="61"/>
      <c r="F2301" s="14"/>
      <c r="G2301" s="92"/>
      <c r="H2301" s="92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9"/>
      <c r="B2302" s="90"/>
      <c r="C2302" s="14"/>
      <c r="D2302" s="63"/>
      <c r="E2302" s="61"/>
      <c r="F2302" s="14"/>
      <c r="G2302" s="92"/>
      <c r="H2302" s="92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9"/>
      <c r="B2303" s="90"/>
      <c r="C2303" s="14"/>
      <c r="D2303" s="63"/>
      <c r="E2303" s="61"/>
      <c r="F2303" s="14"/>
      <c r="G2303" s="92"/>
      <c r="H2303" s="92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9"/>
      <c r="B2304" s="90"/>
      <c r="C2304" s="14"/>
      <c r="D2304" s="63"/>
      <c r="E2304" s="61"/>
      <c r="F2304" s="14"/>
      <c r="G2304" s="92"/>
      <c r="H2304" s="92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9"/>
      <c r="B2305" s="90"/>
      <c r="C2305" s="14"/>
      <c r="D2305" s="63"/>
      <c r="E2305" s="61"/>
      <c r="F2305" s="14"/>
      <c r="G2305" s="92"/>
      <c r="H2305" s="92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9"/>
      <c r="B2306" s="90"/>
      <c r="C2306" s="14"/>
      <c r="D2306" s="63"/>
      <c r="E2306" s="61"/>
      <c r="F2306" s="14"/>
      <c r="G2306" s="92"/>
      <c r="H2306" s="92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9"/>
      <c r="B2307" s="90"/>
      <c r="C2307" s="14"/>
      <c r="D2307" s="63"/>
      <c r="E2307" s="61"/>
      <c r="F2307" s="14"/>
      <c r="G2307" s="92"/>
      <c r="H2307" s="92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9"/>
      <c r="B2308" s="90"/>
      <c r="C2308" s="14"/>
      <c r="D2308" s="63"/>
      <c r="E2308" s="61"/>
      <c r="F2308" s="14"/>
      <c r="G2308" s="92"/>
      <c r="H2308" s="92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9"/>
      <c r="B2309" s="90"/>
      <c r="C2309" s="14"/>
      <c r="D2309" s="63"/>
      <c r="E2309" s="61"/>
      <c r="F2309" s="14"/>
      <c r="G2309" s="92"/>
      <c r="H2309" s="92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9"/>
      <c r="B2310" s="90"/>
      <c r="C2310" s="14"/>
      <c r="D2310" s="63"/>
      <c r="E2310" s="61"/>
      <c r="F2310" s="14"/>
      <c r="G2310" s="92"/>
      <c r="H2310" s="92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9"/>
      <c r="B2311" s="90"/>
      <c r="C2311" s="14"/>
      <c r="D2311" s="63"/>
      <c r="E2311" s="61"/>
      <c r="F2311" s="14"/>
      <c r="G2311" s="92"/>
      <c r="H2311" s="92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9"/>
      <c r="B2312" s="90"/>
      <c r="C2312" s="14"/>
      <c r="D2312" s="63"/>
      <c r="E2312" s="61"/>
      <c r="F2312" s="14"/>
      <c r="G2312" s="92"/>
      <c r="H2312" s="92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9"/>
      <c r="B2313" s="90"/>
      <c r="C2313" s="14"/>
      <c r="D2313" s="63"/>
      <c r="E2313" s="61"/>
      <c r="F2313" s="14"/>
      <c r="G2313" s="92"/>
      <c r="H2313" s="92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9"/>
      <c r="B2314" s="90"/>
      <c r="C2314" s="14"/>
      <c r="D2314" s="63"/>
      <c r="E2314" s="61"/>
      <c r="F2314" s="14"/>
      <c r="G2314" s="92"/>
      <c r="H2314" s="92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9"/>
      <c r="B2315" s="90"/>
      <c r="C2315" s="14"/>
      <c r="D2315" s="63"/>
      <c r="E2315" s="61"/>
      <c r="F2315" s="14"/>
      <c r="G2315" s="92"/>
      <c r="H2315" s="92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9"/>
      <c r="B2316" s="90"/>
      <c r="C2316" s="14"/>
      <c r="D2316" s="63"/>
      <c r="E2316" s="61"/>
      <c r="F2316" s="14"/>
      <c r="G2316" s="92"/>
      <c r="H2316" s="92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9"/>
      <c r="B2317" s="90"/>
      <c r="C2317" s="14"/>
      <c r="D2317" s="63"/>
      <c r="E2317" s="61"/>
      <c r="F2317" s="14"/>
      <c r="G2317" s="92"/>
      <c r="H2317" s="92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9"/>
      <c r="B2318" s="90"/>
      <c r="C2318" s="14"/>
      <c r="D2318" s="63"/>
      <c r="E2318" s="61"/>
      <c r="F2318" s="14"/>
      <c r="G2318" s="92"/>
      <c r="H2318" s="92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9"/>
      <c r="B2319" s="90"/>
      <c r="C2319" s="14"/>
      <c r="D2319" s="63"/>
      <c r="E2319" s="61"/>
      <c r="F2319" s="14"/>
      <c r="G2319" s="92"/>
      <c r="H2319" s="92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9"/>
      <c r="B2320" s="90"/>
      <c r="C2320" s="14"/>
      <c r="D2320" s="63"/>
      <c r="E2320" s="61"/>
      <c r="F2320" s="14"/>
      <c r="G2320" s="92"/>
      <c r="H2320" s="92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9"/>
      <c r="B2321" s="90"/>
      <c r="C2321" s="14"/>
      <c r="D2321" s="63"/>
      <c r="E2321" s="61"/>
      <c r="F2321" s="14"/>
      <c r="G2321" s="92"/>
      <c r="H2321" s="92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9"/>
      <c r="B2322" s="90"/>
      <c r="C2322" s="14"/>
      <c r="D2322" s="63"/>
      <c r="E2322" s="61"/>
      <c r="F2322" s="14"/>
      <c r="G2322" s="92"/>
      <c r="H2322" s="92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9"/>
      <c r="B2323" s="90"/>
      <c r="C2323" s="14"/>
      <c r="D2323" s="63"/>
      <c r="E2323" s="61"/>
      <c r="F2323" s="14"/>
      <c r="G2323" s="92"/>
      <c r="H2323" s="92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9"/>
      <c r="B2324" s="90"/>
      <c r="C2324" s="14"/>
      <c r="D2324" s="63"/>
      <c r="E2324" s="61"/>
      <c r="F2324" s="14"/>
      <c r="G2324" s="92"/>
      <c r="H2324" s="92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9"/>
      <c r="B2325" s="90"/>
      <c r="C2325" s="14"/>
      <c r="D2325" s="63"/>
      <c r="E2325" s="61"/>
      <c r="F2325" s="14"/>
      <c r="G2325" s="92"/>
      <c r="H2325" s="92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9"/>
      <c r="B2326" s="90"/>
      <c r="C2326" s="14"/>
      <c r="D2326" s="63"/>
      <c r="E2326" s="61"/>
      <c r="F2326" s="14"/>
      <c r="G2326" s="92"/>
      <c r="H2326" s="92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9"/>
      <c r="B2327" s="90"/>
      <c r="C2327" s="14"/>
      <c r="D2327" s="63"/>
      <c r="E2327" s="61"/>
      <c r="F2327" s="14"/>
      <c r="G2327" s="92"/>
      <c r="H2327" s="92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9"/>
      <c r="B2328" s="90"/>
      <c r="C2328" s="14"/>
      <c r="D2328" s="63"/>
      <c r="E2328" s="61"/>
      <c r="F2328" s="14"/>
      <c r="G2328" s="92"/>
      <c r="H2328" s="92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9"/>
      <c r="B2329" s="90"/>
      <c r="C2329" s="14"/>
      <c r="D2329" s="63"/>
      <c r="E2329" s="61"/>
      <c r="F2329" s="14"/>
      <c r="G2329" s="92"/>
      <c r="H2329" s="92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9"/>
      <c r="B2330" s="90"/>
      <c r="C2330" s="14"/>
      <c r="D2330" s="63"/>
      <c r="E2330" s="61"/>
      <c r="F2330" s="14"/>
      <c r="G2330" s="92"/>
      <c r="H2330" s="92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9"/>
      <c r="B2331" s="90"/>
      <c r="C2331" s="14"/>
      <c r="D2331" s="63"/>
      <c r="E2331" s="61"/>
      <c r="F2331" s="14"/>
      <c r="G2331" s="92"/>
      <c r="H2331" s="92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9"/>
      <c r="B2332" s="90"/>
      <c r="C2332" s="14"/>
      <c r="D2332" s="63"/>
      <c r="E2332" s="61"/>
      <c r="F2332" s="14"/>
      <c r="G2332" s="92"/>
      <c r="H2332" s="92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9"/>
      <c r="B2333" s="90"/>
      <c r="C2333" s="14"/>
      <c r="D2333" s="63"/>
      <c r="E2333" s="61"/>
      <c r="F2333" s="14"/>
      <c r="G2333" s="92"/>
      <c r="H2333" s="92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9"/>
      <c r="B2334" s="90"/>
      <c r="C2334" s="14"/>
      <c r="D2334" s="63"/>
      <c r="E2334" s="61"/>
      <c r="F2334" s="14"/>
      <c r="G2334" s="92"/>
      <c r="H2334" s="92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9"/>
      <c r="B2335" s="90"/>
      <c r="C2335" s="14"/>
      <c r="D2335" s="63"/>
      <c r="E2335" s="61"/>
      <c r="F2335" s="14"/>
      <c r="G2335" s="92"/>
      <c r="H2335" s="92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9"/>
      <c r="B2336" s="90"/>
      <c r="C2336" s="14"/>
      <c r="D2336" s="63"/>
      <c r="E2336" s="61"/>
      <c r="F2336" s="14"/>
      <c r="G2336" s="92"/>
      <c r="H2336" s="92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9"/>
      <c r="B2337" s="90"/>
      <c r="C2337" s="14"/>
      <c r="D2337" s="63"/>
      <c r="E2337" s="61"/>
      <c r="F2337" s="14"/>
      <c r="G2337" s="92"/>
      <c r="H2337" s="92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9"/>
      <c r="B2338" s="90"/>
      <c r="C2338" s="14"/>
      <c r="D2338" s="63"/>
      <c r="E2338" s="61"/>
      <c r="F2338" s="14"/>
      <c r="G2338" s="92"/>
      <c r="H2338" s="92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9"/>
      <c r="B2339" s="90"/>
      <c r="C2339" s="14"/>
      <c r="D2339" s="63"/>
      <c r="E2339" s="61"/>
      <c r="F2339" s="14"/>
      <c r="G2339" s="92"/>
      <c r="H2339" s="92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9"/>
      <c r="B2340" s="90"/>
      <c r="C2340" s="14"/>
      <c r="D2340" s="63"/>
      <c r="E2340" s="61"/>
      <c r="F2340" s="14"/>
      <c r="G2340" s="92"/>
      <c r="H2340" s="92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9"/>
      <c r="B2341" s="90"/>
      <c r="C2341" s="14"/>
      <c r="D2341" s="63"/>
      <c r="E2341" s="61"/>
      <c r="F2341" s="14"/>
      <c r="G2341" s="92"/>
      <c r="H2341" s="92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9"/>
      <c r="B2342" s="90"/>
      <c r="C2342" s="14"/>
      <c r="D2342" s="63"/>
      <c r="E2342" s="61"/>
      <c r="F2342" s="14"/>
      <c r="G2342" s="92"/>
      <c r="H2342" s="92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9"/>
      <c r="B2343" s="90"/>
      <c r="C2343" s="14"/>
      <c r="D2343" s="63"/>
      <c r="E2343" s="61"/>
      <c r="F2343" s="14"/>
      <c r="G2343" s="92"/>
      <c r="H2343" s="92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9"/>
      <c r="B2344" s="90"/>
      <c r="C2344" s="14"/>
      <c r="D2344" s="63"/>
      <c r="E2344" s="61"/>
      <c r="F2344" s="14"/>
      <c r="G2344" s="92"/>
      <c r="H2344" s="92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9"/>
      <c r="B2345" s="90"/>
      <c r="C2345" s="14"/>
      <c r="D2345" s="63"/>
      <c r="E2345" s="61"/>
      <c r="F2345" s="14"/>
      <c r="G2345" s="92"/>
      <c r="H2345" s="92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9"/>
      <c r="B2346" s="90"/>
      <c r="C2346" s="14"/>
      <c r="D2346" s="63"/>
      <c r="E2346" s="61"/>
      <c r="F2346" s="14"/>
      <c r="G2346" s="92"/>
      <c r="H2346" s="92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9"/>
      <c r="B2347" s="90"/>
      <c r="C2347" s="14"/>
      <c r="D2347" s="63"/>
      <c r="E2347" s="61"/>
      <c r="F2347" s="14"/>
      <c r="G2347" s="92"/>
      <c r="H2347" s="92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9"/>
      <c r="B2348" s="90"/>
      <c r="C2348" s="14"/>
      <c r="D2348" s="63"/>
      <c r="E2348" s="61"/>
      <c r="F2348" s="14"/>
      <c r="G2348" s="92"/>
      <c r="H2348" s="92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9"/>
      <c r="B2349" s="90"/>
      <c r="C2349" s="14"/>
      <c r="D2349" s="63"/>
      <c r="E2349" s="61"/>
      <c r="F2349" s="14"/>
      <c r="G2349" s="92"/>
      <c r="H2349" s="92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9"/>
      <c r="B2350" s="90"/>
      <c r="C2350" s="14"/>
      <c r="D2350" s="63"/>
      <c r="E2350" s="61"/>
      <c r="F2350" s="14"/>
      <c r="G2350" s="92"/>
      <c r="H2350" s="92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9"/>
      <c r="B2351" s="90"/>
      <c r="C2351" s="14"/>
      <c r="D2351" s="63"/>
      <c r="E2351" s="61"/>
      <c r="F2351" s="14"/>
      <c r="G2351" s="92"/>
      <c r="H2351" s="92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9"/>
      <c r="B2352" s="90"/>
      <c r="C2352" s="14"/>
      <c r="D2352" s="63"/>
      <c r="E2352" s="61"/>
      <c r="F2352" s="14"/>
      <c r="G2352" s="92"/>
      <c r="H2352" s="92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9"/>
      <c r="B2353" s="90"/>
      <c r="C2353" s="14"/>
      <c r="D2353" s="63"/>
      <c r="E2353" s="61"/>
      <c r="F2353" s="14"/>
      <c r="G2353" s="92"/>
      <c r="H2353" s="92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9"/>
      <c r="B2354" s="90"/>
      <c r="C2354" s="14"/>
      <c r="D2354" s="63"/>
      <c r="E2354" s="61"/>
      <c r="F2354" s="14"/>
      <c r="G2354" s="92"/>
      <c r="H2354" s="92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9"/>
      <c r="B2355" s="90"/>
      <c r="C2355" s="14"/>
      <c r="D2355" s="63"/>
      <c r="E2355" s="61"/>
      <c r="F2355" s="14"/>
      <c r="G2355" s="92"/>
      <c r="H2355" s="92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9"/>
      <c r="B2356" s="90"/>
      <c r="C2356" s="14"/>
      <c r="D2356" s="63"/>
      <c r="E2356" s="61"/>
      <c r="F2356" s="14"/>
      <c r="G2356" s="92"/>
      <c r="H2356" s="92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9"/>
      <c r="B2357" s="90"/>
      <c r="C2357" s="14"/>
      <c r="D2357" s="63"/>
      <c r="E2357" s="61"/>
      <c r="F2357" s="14"/>
      <c r="G2357" s="92"/>
      <c r="H2357" s="92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9"/>
      <c r="B2358" s="90"/>
      <c r="C2358" s="14"/>
      <c r="D2358" s="63"/>
      <c r="E2358" s="61"/>
      <c r="F2358" s="14"/>
      <c r="G2358" s="92"/>
      <c r="H2358" s="92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9"/>
      <c r="B2359" s="90"/>
      <c r="C2359" s="14"/>
      <c r="D2359" s="63"/>
      <c r="E2359" s="61"/>
      <c r="F2359" s="14"/>
      <c r="G2359" s="92"/>
      <c r="H2359" s="92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9"/>
      <c r="B2360" s="90"/>
      <c r="C2360" s="14"/>
      <c r="D2360" s="63"/>
      <c r="E2360" s="61"/>
      <c r="F2360" s="14"/>
      <c r="G2360" s="92"/>
      <c r="H2360" s="92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9"/>
      <c r="B2361" s="90"/>
      <c r="C2361" s="14"/>
      <c r="D2361" s="63"/>
      <c r="E2361" s="61"/>
      <c r="F2361" s="14"/>
      <c r="G2361" s="92"/>
      <c r="H2361" s="92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9"/>
      <c r="B2362" s="90"/>
      <c r="C2362" s="14"/>
      <c r="D2362" s="63"/>
      <c r="E2362" s="61"/>
      <c r="F2362" s="14"/>
      <c r="G2362" s="92"/>
      <c r="H2362" s="92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9"/>
      <c r="B2363" s="90"/>
      <c r="C2363" s="14"/>
      <c r="D2363" s="63"/>
      <c r="E2363" s="61"/>
      <c r="F2363" s="14"/>
      <c r="G2363" s="92"/>
      <c r="H2363" s="92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9"/>
      <c r="B2364" s="90"/>
      <c r="C2364" s="14"/>
      <c r="D2364" s="63"/>
      <c r="E2364" s="61"/>
      <c r="F2364" s="14"/>
      <c r="G2364" s="92"/>
      <c r="H2364" s="92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9"/>
      <c r="B2365" s="90"/>
      <c r="C2365" s="14"/>
      <c r="D2365" s="63"/>
      <c r="E2365" s="61"/>
      <c r="F2365" s="14"/>
      <c r="G2365" s="92"/>
      <c r="H2365" s="92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9"/>
      <c r="B2366" s="90"/>
      <c r="C2366" s="14"/>
      <c r="D2366" s="63"/>
      <c r="E2366" s="61"/>
      <c r="F2366" s="14"/>
      <c r="G2366" s="92"/>
      <c r="H2366" s="92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9"/>
      <c r="B2367" s="90"/>
      <c r="C2367" s="14"/>
      <c r="D2367" s="63"/>
      <c r="E2367" s="61"/>
      <c r="F2367" s="14"/>
      <c r="G2367" s="92"/>
      <c r="H2367" s="92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9"/>
      <c r="B2368" s="90"/>
      <c r="C2368" s="14"/>
      <c r="D2368" s="63"/>
      <c r="E2368" s="61"/>
      <c r="F2368" s="14"/>
      <c r="G2368" s="92"/>
      <c r="H2368" s="92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9"/>
      <c r="B2369" s="90"/>
      <c r="C2369" s="14"/>
      <c r="D2369" s="63"/>
      <c r="E2369" s="61"/>
      <c r="F2369" s="14"/>
      <c r="G2369" s="92"/>
      <c r="H2369" s="92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9"/>
      <c r="B2370" s="90"/>
      <c r="C2370" s="14"/>
      <c r="D2370" s="63"/>
      <c r="E2370" s="61"/>
      <c r="F2370" s="14"/>
      <c r="G2370" s="92"/>
      <c r="H2370" s="92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9"/>
      <c r="B2371" s="90"/>
      <c r="C2371" s="14"/>
      <c r="D2371" s="63"/>
      <c r="E2371" s="61"/>
      <c r="F2371" s="14"/>
      <c r="G2371" s="92"/>
      <c r="H2371" s="92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9"/>
      <c r="B2372" s="90"/>
      <c r="C2372" s="14"/>
      <c r="D2372" s="63"/>
      <c r="E2372" s="61"/>
      <c r="F2372" s="14"/>
      <c r="G2372" s="92"/>
      <c r="H2372" s="92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9"/>
      <c r="B2373" s="90"/>
      <c r="C2373" s="14"/>
      <c r="D2373" s="63"/>
      <c r="E2373" s="61"/>
      <c r="F2373" s="14"/>
      <c r="G2373" s="92"/>
      <c r="H2373" s="92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9"/>
      <c r="B2374" s="90"/>
      <c r="C2374" s="14"/>
      <c r="D2374" s="63"/>
      <c r="E2374" s="61"/>
      <c r="F2374" s="14"/>
      <c r="G2374" s="92"/>
      <c r="H2374" s="92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9"/>
      <c r="B2375" s="90"/>
      <c r="C2375" s="14"/>
      <c r="D2375" s="63"/>
      <c r="E2375" s="61"/>
      <c r="F2375" s="14"/>
      <c r="G2375" s="92"/>
      <c r="H2375" s="92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9"/>
      <c r="B2376" s="90"/>
      <c r="C2376" s="14"/>
      <c r="D2376" s="63"/>
      <c r="E2376" s="61"/>
      <c r="F2376" s="14"/>
      <c r="G2376" s="92"/>
      <c r="H2376" s="92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9"/>
      <c r="B2377" s="90"/>
      <c r="C2377" s="14"/>
      <c r="D2377" s="63"/>
      <c r="E2377" s="61"/>
      <c r="F2377" s="14"/>
      <c r="G2377" s="92"/>
      <c r="H2377" s="92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9"/>
      <c r="B2378" s="90"/>
      <c r="C2378" s="14"/>
      <c r="D2378" s="63"/>
      <c r="E2378" s="61"/>
      <c r="F2378" s="14"/>
      <c r="G2378" s="92"/>
      <c r="H2378" s="92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9"/>
      <c r="B2379" s="90"/>
      <c r="C2379" s="14"/>
      <c r="D2379" s="63"/>
      <c r="E2379" s="61"/>
      <c r="F2379" s="14"/>
      <c r="G2379" s="92"/>
      <c r="H2379" s="92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9"/>
      <c r="B2380" s="90"/>
      <c r="C2380" s="14"/>
      <c r="D2380" s="63"/>
      <c r="E2380" s="61"/>
      <c r="F2380" s="14"/>
      <c r="G2380" s="92"/>
      <c r="H2380" s="92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9"/>
      <c r="B2381" s="90"/>
      <c r="C2381" s="14"/>
      <c r="D2381" s="63"/>
      <c r="E2381" s="61"/>
      <c r="F2381" s="14"/>
      <c r="G2381" s="92"/>
      <c r="H2381" s="92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9"/>
      <c r="B2382" s="90"/>
      <c r="C2382" s="14"/>
      <c r="D2382" s="63"/>
      <c r="E2382" s="61"/>
      <c r="F2382" s="14"/>
      <c r="G2382" s="92"/>
      <c r="H2382" s="92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9"/>
      <c r="B2383" s="90"/>
      <c r="C2383" s="14"/>
      <c r="D2383" s="63"/>
      <c r="E2383" s="61"/>
      <c r="F2383" s="14"/>
      <c r="G2383" s="92"/>
      <c r="H2383" s="92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9"/>
      <c r="B2384" s="90"/>
      <c r="C2384" s="14"/>
      <c r="D2384" s="63"/>
      <c r="E2384" s="61"/>
      <c r="F2384" s="14"/>
      <c r="G2384" s="92"/>
      <c r="H2384" s="92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9"/>
      <c r="B2385" s="90"/>
      <c r="C2385" s="14"/>
      <c r="D2385" s="63"/>
      <c r="E2385" s="61"/>
      <c r="F2385" s="14"/>
      <c r="G2385" s="92"/>
      <c r="H2385" s="92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9"/>
      <c r="B2386" s="90"/>
      <c r="C2386" s="14"/>
      <c r="D2386" s="63"/>
      <c r="E2386" s="61"/>
      <c r="F2386" s="14"/>
      <c r="G2386" s="92"/>
      <c r="H2386" s="92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9"/>
      <c r="B2387" s="90"/>
      <c r="C2387" s="14"/>
      <c r="D2387" s="63"/>
      <c r="E2387" s="61"/>
      <c r="F2387" s="14"/>
      <c r="G2387" s="92"/>
      <c r="H2387" s="92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9"/>
      <c r="B2388" s="90"/>
      <c r="C2388" s="14"/>
      <c r="D2388" s="63"/>
      <c r="E2388" s="61"/>
      <c r="F2388" s="14"/>
      <c r="G2388" s="92"/>
      <c r="H2388" s="92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9"/>
      <c r="B2389" s="90"/>
      <c r="C2389" s="14"/>
      <c r="D2389" s="63"/>
      <c r="E2389" s="61"/>
      <c r="F2389" s="14"/>
      <c r="G2389" s="92"/>
      <c r="H2389" s="92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9"/>
      <c r="B2390" s="90"/>
      <c r="C2390" s="14"/>
      <c r="D2390" s="63"/>
      <c r="E2390" s="61"/>
      <c r="F2390" s="14"/>
      <c r="G2390" s="92"/>
      <c r="H2390" s="92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9"/>
      <c r="B2391" s="90"/>
      <c r="C2391" s="14"/>
      <c r="D2391" s="63"/>
      <c r="E2391" s="61"/>
      <c r="F2391" s="14"/>
      <c r="G2391" s="92"/>
      <c r="H2391" s="92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9"/>
      <c r="B2392" s="90"/>
      <c r="C2392" s="14"/>
      <c r="D2392" s="63"/>
      <c r="E2392" s="61"/>
      <c r="F2392" s="14"/>
      <c r="G2392" s="92"/>
      <c r="H2392" s="92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9"/>
      <c r="B2393" s="90"/>
      <c r="C2393" s="14"/>
      <c r="D2393" s="63"/>
      <c r="E2393" s="61"/>
      <c r="F2393" s="14"/>
      <c r="G2393" s="92"/>
      <c r="H2393" s="92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9"/>
      <c r="B2394" s="90"/>
      <c r="C2394" s="14"/>
      <c r="D2394" s="63"/>
      <c r="E2394" s="61"/>
      <c r="F2394" s="14"/>
      <c r="G2394" s="92"/>
      <c r="H2394" s="92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9"/>
      <c r="B2395" s="90"/>
      <c r="C2395" s="14"/>
      <c r="D2395" s="63"/>
      <c r="E2395" s="61"/>
      <c r="F2395" s="14"/>
      <c r="G2395" s="92"/>
      <c r="H2395" s="92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9"/>
      <c r="B2396" s="90"/>
      <c r="C2396" s="14"/>
      <c r="D2396" s="63"/>
      <c r="E2396" s="61"/>
      <c r="F2396" s="14"/>
      <c r="G2396" s="92"/>
      <c r="H2396" s="92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9"/>
      <c r="B2397" s="90"/>
      <c r="C2397" s="14"/>
      <c r="D2397" s="63"/>
      <c r="E2397" s="61"/>
      <c r="F2397" s="14"/>
      <c r="G2397" s="92"/>
      <c r="H2397" s="92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9"/>
      <c r="B2398" s="90"/>
      <c r="C2398" s="14"/>
      <c r="D2398" s="63"/>
      <c r="E2398" s="61"/>
      <c r="F2398" s="14"/>
      <c r="G2398" s="92"/>
      <c r="H2398" s="92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9"/>
      <c r="B2399" s="90"/>
      <c r="C2399" s="14"/>
      <c r="D2399" s="63"/>
      <c r="E2399" s="61"/>
      <c r="F2399" s="14"/>
      <c r="G2399" s="92"/>
      <c r="H2399" s="92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9"/>
      <c r="B2400" s="90"/>
      <c r="C2400" s="14"/>
      <c r="D2400" s="63"/>
      <c r="E2400" s="61"/>
      <c r="F2400" s="14"/>
      <c r="G2400" s="92"/>
      <c r="H2400" s="92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9"/>
      <c r="B2401" s="90"/>
      <c r="C2401" s="14"/>
      <c r="D2401" s="63"/>
      <c r="E2401" s="61"/>
      <c r="F2401" s="14"/>
      <c r="G2401" s="92"/>
      <c r="H2401" s="92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9"/>
      <c r="B2402" s="90"/>
      <c r="C2402" s="14"/>
      <c r="D2402" s="63"/>
      <c r="E2402" s="61"/>
      <c r="F2402" s="14"/>
      <c r="G2402" s="92"/>
      <c r="H2402" s="92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9"/>
      <c r="B2403" s="90"/>
      <c r="C2403" s="14"/>
      <c r="D2403" s="63"/>
      <c r="E2403" s="61"/>
      <c r="F2403" s="14"/>
      <c r="G2403" s="92"/>
      <c r="H2403" s="92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9"/>
      <c r="B2404" s="90"/>
      <c r="C2404" s="14"/>
      <c r="D2404" s="63"/>
      <c r="E2404" s="61"/>
      <c r="F2404" s="14"/>
      <c r="G2404" s="92"/>
      <c r="H2404" s="92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9"/>
      <c r="B2405" s="90"/>
      <c r="C2405" s="14"/>
      <c r="D2405" s="63"/>
      <c r="E2405" s="61"/>
      <c r="F2405" s="14"/>
      <c r="G2405" s="92"/>
      <c r="H2405" s="92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9"/>
      <c r="B2406" s="90"/>
      <c r="C2406" s="14"/>
      <c r="D2406" s="63"/>
      <c r="E2406" s="61"/>
      <c r="F2406" s="14"/>
      <c r="G2406" s="92"/>
      <c r="H2406" s="92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9"/>
      <c r="B2407" s="90"/>
      <c r="C2407" s="14"/>
      <c r="D2407" s="63"/>
      <c r="E2407" s="61"/>
      <c r="F2407" s="14"/>
      <c r="G2407" s="92"/>
      <c r="H2407" s="92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9"/>
      <c r="B2408" s="90"/>
      <c r="C2408" s="14"/>
      <c r="D2408" s="63"/>
      <c r="E2408" s="61"/>
      <c r="F2408" s="14"/>
      <c r="G2408" s="92"/>
      <c r="H2408" s="92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9"/>
      <c r="B2409" s="90"/>
      <c r="C2409" s="14"/>
      <c r="D2409" s="63"/>
      <c r="E2409" s="61"/>
      <c r="F2409" s="14"/>
      <c r="G2409" s="92"/>
      <c r="H2409" s="92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9"/>
      <c r="B2410" s="90"/>
      <c r="C2410" s="14"/>
      <c r="D2410" s="63"/>
      <c r="E2410" s="61"/>
      <c r="F2410" s="14"/>
      <c r="G2410" s="92"/>
      <c r="H2410" s="92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9"/>
      <c r="B2411" s="90"/>
      <c r="C2411" s="14"/>
      <c r="D2411" s="63"/>
      <c r="E2411" s="61"/>
      <c r="F2411" s="14"/>
      <c r="G2411" s="92"/>
      <c r="H2411" s="92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9"/>
      <c r="B2412" s="90"/>
      <c r="C2412" s="14"/>
      <c r="D2412" s="63"/>
      <c r="E2412" s="61"/>
      <c r="F2412" s="14"/>
      <c r="G2412" s="92"/>
      <c r="H2412" s="92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9"/>
      <c r="B2413" s="90"/>
      <c r="C2413" s="14"/>
      <c r="D2413" s="63"/>
      <c r="E2413" s="61"/>
      <c r="F2413" s="14"/>
      <c r="G2413" s="92"/>
      <c r="H2413" s="92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9"/>
      <c r="B2414" s="90"/>
      <c r="C2414" s="14"/>
      <c r="D2414" s="63"/>
      <c r="E2414" s="61"/>
      <c r="F2414" s="14"/>
      <c r="G2414" s="92"/>
      <c r="H2414" s="92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9"/>
      <c r="B2415" s="90"/>
      <c r="C2415" s="14"/>
      <c r="D2415" s="63"/>
      <c r="E2415" s="61"/>
      <c r="F2415" s="14"/>
      <c r="G2415" s="92"/>
      <c r="H2415" s="92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9"/>
      <c r="B2416" s="90"/>
      <c r="C2416" s="14"/>
      <c r="D2416" s="63"/>
      <c r="E2416" s="61"/>
      <c r="F2416" s="14"/>
      <c r="G2416" s="92"/>
      <c r="H2416" s="92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9"/>
      <c r="B2417" s="90"/>
      <c r="C2417" s="14"/>
      <c r="D2417" s="63"/>
      <c r="E2417" s="61"/>
      <c r="F2417" s="14"/>
      <c r="G2417" s="92"/>
      <c r="H2417" s="92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9"/>
      <c r="B2418" s="90"/>
      <c r="C2418" s="14"/>
      <c r="D2418" s="63"/>
      <c r="E2418" s="61"/>
      <c r="F2418" s="14"/>
      <c r="G2418" s="92"/>
      <c r="H2418" s="92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9"/>
      <c r="B2419" s="90"/>
      <c r="C2419" s="14"/>
      <c r="D2419" s="63"/>
      <c r="E2419" s="61"/>
      <c r="F2419" s="14"/>
      <c r="G2419" s="92"/>
      <c r="H2419" s="92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9"/>
      <c r="B2420" s="90"/>
      <c r="C2420" s="14"/>
      <c r="D2420" s="63"/>
      <c r="E2420" s="61"/>
      <c r="F2420" s="14"/>
      <c r="G2420" s="92"/>
      <c r="H2420" s="92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9"/>
      <c r="B2421" s="90"/>
      <c r="C2421" s="14"/>
      <c r="D2421" s="63"/>
      <c r="E2421" s="61"/>
      <c r="F2421" s="14"/>
      <c r="G2421" s="92"/>
      <c r="H2421" s="92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9"/>
      <c r="B2422" s="90"/>
      <c r="C2422" s="14"/>
      <c r="D2422" s="63"/>
      <c r="E2422" s="61"/>
      <c r="F2422" s="14"/>
      <c r="G2422" s="92"/>
      <c r="H2422" s="92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9"/>
      <c r="B2423" s="90"/>
      <c r="C2423" s="14"/>
      <c r="D2423" s="63"/>
      <c r="E2423" s="61"/>
      <c r="F2423" s="14"/>
      <c r="G2423" s="92"/>
      <c r="H2423" s="92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9"/>
      <c r="B2424" s="90"/>
      <c r="C2424" s="14"/>
      <c r="D2424" s="63"/>
      <c r="E2424" s="61"/>
      <c r="F2424" s="14"/>
      <c r="G2424" s="92"/>
      <c r="H2424" s="92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9"/>
      <c r="B2425" s="90"/>
      <c r="C2425" s="14"/>
      <c r="D2425" s="63"/>
      <c r="E2425" s="61"/>
      <c r="F2425" s="14"/>
      <c r="G2425" s="92"/>
      <c r="H2425" s="92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9"/>
      <c r="B2426" s="90"/>
      <c r="C2426" s="14"/>
      <c r="D2426" s="63"/>
      <c r="E2426" s="61"/>
      <c r="F2426" s="14"/>
      <c r="G2426" s="92"/>
      <c r="H2426" s="92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9"/>
      <c r="B2427" s="90"/>
      <c r="C2427" s="14"/>
      <c r="D2427" s="63"/>
      <c r="E2427" s="61"/>
      <c r="F2427" s="14"/>
      <c r="G2427" s="92"/>
      <c r="H2427" s="92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9"/>
      <c r="B2428" s="90"/>
      <c r="C2428" s="14"/>
      <c r="D2428" s="63"/>
      <c r="E2428" s="61"/>
      <c r="F2428" s="14"/>
      <c r="G2428" s="92"/>
      <c r="H2428" s="92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9"/>
      <c r="B2429" s="90"/>
      <c r="C2429" s="14"/>
      <c r="D2429" s="63"/>
      <c r="E2429" s="61"/>
      <c r="F2429" s="14"/>
      <c r="G2429" s="92"/>
      <c r="H2429" s="92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9"/>
      <c r="B2430" s="90"/>
      <c r="C2430" s="14"/>
      <c r="D2430" s="63"/>
      <c r="E2430" s="61"/>
      <c r="F2430" s="14"/>
      <c r="G2430" s="92"/>
      <c r="H2430" s="92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9"/>
      <c r="B2431" s="90"/>
      <c r="C2431" s="14"/>
      <c r="D2431" s="63"/>
      <c r="E2431" s="61"/>
      <c r="F2431" s="14"/>
      <c r="G2431" s="92"/>
      <c r="H2431" s="92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9"/>
      <c r="B2432" s="90"/>
      <c r="C2432" s="14"/>
      <c r="D2432" s="63"/>
      <c r="E2432" s="61"/>
      <c r="F2432" s="14"/>
      <c r="G2432" s="92"/>
      <c r="H2432" s="92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9"/>
      <c r="B2433" s="90"/>
      <c r="C2433" s="14"/>
      <c r="D2433" s="63"/>
      <c r="E2433" s="61"/>
      <c r="F2433" s="14"/>
      <c r="G2433" s="92"/>
      <c r="H2433" s="92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9"/>
      <c r="B2434" s="90"/>
      <c r="C2434" s="14"/>
      <c r="D2434" s="63"/>
      <c r="E2434" s="61"/>
      <c r="F2434" s="14"/>
      <c r="G2434" s="92"/>
      <c r="H2434" s="92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9"/>
      <c r="B2435" s="90"/>
      <c r="C2435" s="14"/>
      <c r="D2435" s="63"/>
      <c r="E2435" s="61"/>
      <c r="F2435" s="14"/>
      <c r="G2435" s="92"/>
      <c r="H2435" s="92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9"/>
      <c r="B2436" s="90"/>
      <c r="C2436" s="14"/>
      <c r="D2436" s="63"/>
      <c r="E2436" s="61"/>
      <c r="F2436" s="14"/>
      <c r="G2436" s="92"/>
      <c r="H2436" s="92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9"/>
      <c r="B2437" s="90"/>
      <c r="C2437" s="14"/>
      <c r="D2437" s="63"/>
      <c r="E2437" s="61"/>
      <c r="F2437" s="14"/>
      <c r="G2437" s="92"/>
      <c r="H2437" s="92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9"/>
      <c r="B2438" s="90"/>
      <c r="C2438" s="14"/>
      <c r="D2438" s="63"/>
      <c r="E2438" s="61"/>
      <c r="F2438" s="14"/>
      <c r="G2438" s="92"/>
      <c r="H2438" s="92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9"/>
      <c r="B2439" s="90"/>
      <c r="C2439" s="14"/>
      <c r="D2439" s="63"/>
      <c r="E2439" s="61"/>
      <c r="F2439" s="14"/>
      <c r="G2439" s="92"/>
      <c r="H2439" s="92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9"/>
      <c r="B2440" s="90"/>
      <c r="C2440" s="14"/>
      <c r="D2440" s="63"/>
      <c r="E2440" s="61"/>
      <c r="F2440" s="14"/>
      <c r="G2440" s="92"/>
      <c r="H2440" s="92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9"/>
      <c r="B2441" s="90"/>
      <c r="C2441" s="14"/>
      <c r="D2441" s="63"/>
      <c r="E2441" s="61"/>
      <c r="F2441" s="14"/>
      <c r="G2441" s="92"/>
      <c r="H2441" s="92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9"/>
      <c r="B2442" s="90"/>
      <c r="C2442" s="14"/>
      <c r="D2442" s="63"/>
      <c r="E2442" s="61"/>
      <c r="F2442" s="14"/>
      <c r="G2442" s="92"/>
      <c r="H2442" s="92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9"/>
      <c r="B2443" s="90"/>
      <c r="C2443" s="14"/>
      <c r="D2443" s="63"/>
      <c r="E2443" s="61"/>
      <c r="F2443" s="14"/>
      <c r="G2443" s="92"/>
      <c r="H2443" s="92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9"/>
      <c r="B2444" s="90"/>
      <c r="C2444" s="14"/>
      <c r="D2444" s="63"/>
      <c r="E2444" s="61"/>
      <c r="F2444" s="14"/>
      <c r="G2444" s="92"/>
      <c r="H2444" s="92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9"/>
      <c r="B2445" s="90"/>
      <c r="C2445" s="14"/>
      <c r="D2445" s="63"/>
      <c r="E2445" s="61"/>
      <c r="F2445" s="14"/>
      <c r="G2445" s="92"/>
      <c r="H2445" s="92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9"/>
      <c r="B2446" s="90"/>
      <c r="C2446" s="14"/>
      <c r="D2446" s="63"/>
      <c r="E2446" s="61"/>
      <c r="F2446" s="14"/>
      <c r="G2446" s="92"/>
      <c r="H2446" s="92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9"/>
      <c r="B2447" s="90"/>
      <c r="C2447" s="14"/>
      <c r="D2447" s="63"/>
      <c r="E2447" s="61"/>
      <c r="F2447" s="14"/>
      <c r="G2447" s="92"/>
      <c r="H2447" s="92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9"/>
      <c r="B2448" s="90"/>
      <c r="C2448" s="14"/>
      <c r="D2448" s="63"/>
      <c r="E2448" s="61"/>
      <c r="F2448" s="14"/>
      <c r="G2448" s="92"/>
      <c r="H2448" s="92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9"/>
      <c r="B2449" s="90"/>
      <c r="C2449" s="14"/>
      <c r="D2449" s="63"/>
      <c r="E2449" s="61"/>
      <c r="F2449" s="14"/>
      <c r="G2449" s="92"/>
      <c r="H2449" s="92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9"/>
      <c r="B2450" s="90"/>
      <c r="C2450" s="14"/>
      <c r="D2450" s="63"/>
      <c r="E2450" s="61"/>
      <c r="F2450" s="14"/>
      <c r="G2450" s="92"/>
      <c r="H2450" s="92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9"/>
      <c r="B2451" s="90"/>
      <c r="C2451" s="14"/>
      <c r="D2451" s="63"/>
      <c r="E2451" s="61"/>
      <c r="F2451" s="14"/>
      <c r="G2451" s="92"/>
      <c r="H2451" s="92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9"/>
      <c r="B2452" s="90"/>
      <c r="C2452" s="14"/>
      <c r="D2452" s="63"/>
      <c r="E2452" s="61"/>
      <c r="F2452" s="14"/>
      <c r="G2452" s="92"/>
      <c r="H2452" s="92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9"/>
      <c r="B2453" s="90"/>
      <c r="C2453" s="14"/>
      <c r="D2453" s="63"/>
      <c r="E2453" s="61"/>
      <c r="F2453" s="14"/>
      <c r="G2453" s="92"/>
      <c r="H2453" s="92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9"/>
      <c r="B2454" s="90"/>
      <c r="C2454" s="14"/>
      <c r="D2454" s="63"/>
      <c r="E2454" s="61"/>
      <c r="F2454" s="14"/>
      <c r="G2454" s="92"/>
      <c r="H2454" s="92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9"/>
      <c r="B2455" s="90"/>
      <c r="C2455" s="14"/>
      <c r="D2455" s="63"/>
      <c r="E2455" s="61"/>
      <c r="F2455" s="14"/>
      <c r="G2455" s="92"/>
      <c r="H2455" s="92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9"/>
      <c r="B2456" s="90"/>
      <c r="C2456" s="14"/>
      <c r="D2456" s="63"/>
      <c r="E2456" s="61"/>
      <c r="F2456" s="14"/>
      <c r="G2456" s="92"/>
      <c r="H2456" s="92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9"/>
      <c r="B2457" s="90"/>
      <c r="C2457" s="14"/>
      <c r="D2457" s="63"/>
      <c r="E2457" s="61"/>
      <c r="F2457" s="14"/>
      <c r="G2457" s="92"/>
      <c r="H2457" s="92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9"/>
      <c r="B2458" s="90"/>
      <c r="C2458" s="14"/>
      <c r="D2458" s="63"/>
      <c r="E2458" s="61"/>
      <c r="F2458" s="14"/>
      <c r="G2458" s="92"/>
      <c r="H2458" s="92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9"/>
      <c r="B2459" s="90"/>
      <c r="C2459" s="14"/>
      <c r="D2459" s="63"/>
      <c r="E2459" s="61"/>
      <c r="F2459" s="14"/>
      <c r="G2459" s="92"/>
      <c r="H2459" s="92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9"/>
      <c r="B2460" s="90"/>
      <c r="C2460" s="14"/>
      <c r="D2460" s="63"/>
      <c r="E2460" s="61"/>
      <c r="F2460" s="14"/>
      <c r="G2460" s="92"/>
      <c r="H2460" s="92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9"/>
      <c r="B2461" s="90"/>
      <c r="C2461" s="14"/>
      <c r="D2461" s="63"/>
      <c r="E2461" s="61"/>
      <c r="F2461" s="14"/>
      <c r="G2461" s="92"/>
      <c r="H2461" s="92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9"/>
      <c r="B2462" s="90"/>
      <c r="C2462" s="14"/>
      <c r="D2462" s="63"/>
      <c r="E2462" s="61"/>
      <c r="F2462" s="14"/>
      <c r="G2462" s="92"/>
      <c r="H2462" s="92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9"/>
      <c r="B2463" s="90"/>
      <c r="C2463" s="14"/>
      <c r="D2463" s="63"/>
      <c r="E2463" s="61"/>
      <c r="F2463" s="14"/>
      <c r="G2463" s="92"/>
      <c r="H2463" s="92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9"/>
      <c r="B2464" s="90"/>
      <c r="C2464" s="14"/>
      <c r="D2464" s="63"/>
      <c r="E2464" s="61"/>
      <c r="F2464" s="14"/>
      <c r="G2464" s="92"/>
      <c r="H2464" s="92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9"/>
      <c r="B2465" s="90"/>
      <c r="C2465" s="14"/>
      <c r="D2465" s="63"/>
      <c r="E2465" s="61"/>
      <c r="F2465" s="14"/>
      <c r="G2465" s="92"/>
      <c r="H2465" s="92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9"/>
      <c r="B2466" s="90"/>
      <c r="C2466" s="14"/>
      <c r="D2466" s="63"/>
      <c r="E2466" s="61"/>
      <c r="F2466" s="14"/>
      <c r="G2466" s="92"/>
      <c r="H2466" s="92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9"/>
      <c r="B2467" s="90"/>
      <c r="C2467" s="14"/>
      <c r="D2467" s="63"/>
      <c r="E2467" s="61"/>
      <c r="F2467" s="14"/>
      <c r="G2467" s="92"/>
      <c r="H2467" s="92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9"/>
      <c r="B2468" s="90"/>
      <c r="C2468" s="14"/>
      <c r="D2468" s="63"/>
      <c r="E2468" s="61"/>
      <c r="F2468" s="14"/>
      <c r="G2468" s="92"/>
      <c r="H2468" s="92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9"/>
      <c r="B2469" s="90"/>
      <c r="C2469" s="14"/>
      <c r="D2469" s="63"/>
      <c r="E2469" s="61"/>
      <c r="F2469" s="14"/>
      <c r="G2469" s="92"/>
      <c r="H2469" s="92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9"/>
      <c r="B2470" s="90"/>
      <c r="C2470" s="14"/>
      <c r="D2470" s="63"/>
      <c r="E2470" s="61"/>
      <c r="F2470" s="14"/>
      <c r="G2470" s="92"/>
      <c r="H2470" s="92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9"/>
      <c r="B2471" s="90"/>
      <c r="C2471" s="14"/>
      <c r="D2471" s="63"/>
      <c r="E2471" s="61"/>
      <c r="F2471" s="14"/>
      <c r="G2471" s="92"/>
      <c r="H2471" s="92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9"/>
      <c r="B2472" s="90"/>
      <c r="C2472" s="14"/>
      <c r="D2472" s="63"/>
      <c r="E2472" s="61"/>
      <c r="F2472" s="14"/>
      <c r="G2472" s="92"/>
      <c r="H2472" s="92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9"/>
      <c r="B2473" s="90"/>
      <c r="C2473" s="14"/>
      <c r="D2473" s="63"/>
      <c r="E2473" s="61"/>
      <c r="F2473" s="14"/>
      <c r="G2473" s="92"/>
      <c r="H2473" s="92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9"/>
      <c r="B2474" s="90"/>
      <c r="C2474" s="14"/>
      <c r="D2474" s="63"/>
      <c r="E2474" s="61"/>
      <c r="F2474" s="14"/>
      <c r="G2474" s="92"/>
      <c r="H2474" s="92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9"/>
      <c r="B2475" s="90"/>
      <c r="C2475" s="14"/>
      <c r="D2475" s="63"/>
      <c r="E2475" s="61"/>
      <c r="F2475" s="14"/>
      <c r="G2475" s="92"/>
      <c r="H2475" s="92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9"/>
      <c r="B2476" s="90"/>
      <c r="C2476" s="14"/>
      <c r="D2476" s="63"/>
      <c r="E2476" s="61"/>
      <c r="F2476" s="14"/>
      <c r="G2476" s="92"/>
      <c r="H2476" s="92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9"/>
      <c r="B2477" s="90"/>
      <c r="C2477" s="14"/>
      <c r="D2477" s="63"/>
      <c r="E2477" s="61"/>
      <c r="F2477" s="14"/>
      <c r="G2477" s="92"/>
      <c r="H2477" s="92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9"/>
      <c r="B2478" s="90"/>
      <c r="C2478" s="14"/>
      <c r="D2478" s="63"/>
      <c r="E2478" s="61"/>
      <c r="F2478" s="14"/>
      <c r="G2478" s="92"/>
      <c r="H2478" s="92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9"/>
      <c r="B2479" s="90"/>
      <c r="C2479" s="14"/>
      <c r="D2479" s="63"/>
      <c r="E2479" s="61"/>
      <c r="F2479" s="14"/>
      <c r="G2479" s="92"/>
      <c r="H2479" s="92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9"/>
      <c r="B2480" s="90"/>
      <c r="C2480" s="14"/>
      <c r="D2480" s="63"/>
      <c r="E2480" s="61"/>
      <c r="F2480" s="14"/>
      <c r="G2480" s="92"/>
      <c r="H2480" s="92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9"/>
      <c r="B2481" s="90"/>
      <c r="C2481" s="14"/>
      <c r="D2481" s="63"/>
      <c r="E2481" s="61"/>
      <c r="F2481" s="14"/>
      <c r="G2481" s="92"/>
      <c r="H2481" s="92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9"/>
      <c r="B2482" s="90"/>
      <c r="C2482" s="14"/>
      <c r="D2482" s="63"/>
      <c r="E2482" s="61"/>
      <c r="F2482" s="14"/>
      <c r="G2482" s="92"/>
      <c r="H2482" s="92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9"/>
      <c r="B2483" s="90"/>
      <c r="C2483" s="14"/>
      <c r="D2483" s="63"/>
      <c r="E2483" s="61"/>
      <c r="F2483" s="14"/>
      <c r="G2483" s="92"/>
      <c r="H2483" s="92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9"/>
      <c r="B2484" s="90"/>
      <c r="C2484" s="14"/>
      <c r="D2484" s="63"/>
      <c r="E2484" s="61"/>
      <c r="F2484" s="14"/>
      <c r="G2484" s="92"/>
      <c r="H2484" s="92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9"/>
      <c r="B2485" s="90"/>
      <c r="C2485" s="14"/>
      <c r="D2485" s="63"/>
      <c r="E2485" s="61"/>
      <c r="F2485" s="14"/>
      <c r="G2485" s="92"/>
      <c r="H2485" s="92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9"/>
      <c r="B2486" s="90"/>
      <c r="C2486" s="14"/>
      <c r="D2486" s="63"/>
      <c r="E2486" s="61"/>
      <c r="F2486" s="14"/>
      <c r="G2486" s="92"/>
      <c r="H2486" s="92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9"/>
      <c r="B2487" s="90"/>
      <c r="C2487" s="14"/>
      <c r="D2487" s="63"/>
      <c r="E2487" s="61"/>
      <c r="F2487" s="14"/>
      <c r="G2487" s="92"/>
      <c r="H2487" s="92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9"/>
      <c r="B2488" s="90"/>
      <c r="C2488" s="14"/>
      <c r="D2488" s="63"/>
      <c r="E2488" s="61"/>
      <c r="F2488" s="14"/>
      <c r="G2488" s="92"/>
      <c r="H2488" s="92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9"/>
      <c r="B2489" s="90"/>
      <c r="C2489" s="14"/>
      <c r="D2489" s="63"/>
      <c r="E2489" s="61"/>
      <c r="F2489" s="14"/>
      <c r="G2489" s="92"/>
      <c r="H2489" s="92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9"/>
      <c r="B2490" s="90"/>
      <c r="C2490" s="14"/>
      <c r="D2490" s="63"/>
      <c r="E2490" s="61"/>
      <c r="F2490" s="14"/>
      <c r="G2490" s="92"/>
      <c r="H2490" s="92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9"/>
      <c r="B2491" s="90"/>
      <c r="C2491" s="14"/>
      <c r="D2491" s="63"/>
      <c r="E2491" s="61"/>
      <c r="F2491" s="14"/>
      <c r="G2491" s="92"/>
      <c r="H2491" s="92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9"/>
      <c r="B2492" s="90"/>
      <c r="C2492" s="14"/>
      <c r="D2492" s="63"/>
      <c r="E2492" s="61"/>
      <c r="F2492" s="14"/>
      <c r="G2492" s="92"/>
      <c r="H2492" s="92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9"/>
      <c r="B2493" s="90"/>
      <c r="C2493" s="14"/>
      <c r="D2493" s="63"/>
      <c r="E2493" s="61"/>
      <c r="F2493" s="14"/>
      <c r="G2493" s="92"/>
      <c r="H2493" s="92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9"/>
      <c r="B2494" s="90"/>
      <c r="C2494" s="14"/>
      <c r="D2494" s="63"/>
      <c r="E2494" s="61"/>
      <c r="F2494" s="14"/>
      <c r="G2494" s="92"/>
      <c r="H2494" s="92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9"/>
      <c r="B2495" s="90"/>
      <c r="C2495" s="14"/>
      <c r="D2495" s="63"/>
      <c r="E2495" s="61"/>
      <c r="F2495" s="14"/>
      <c r="G2495" s="92"/>
      <c r="H2495" s="92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9"/>
      <c r="B2496" s="90"/>
      <c r="C2496" s="14"/>
      <c r="D2496" s="63"/>
      <c r="E2496" s="61"/>
      <c r="F2496" s="14"/>
      <c r="G2496" s="92"/>
      <c r="H2496" s="92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9"/>
      <c r="B2497" s="90"/>
      <c r="C2497" s="14"/>
      <c r="D2497" s="63"/>
      <c r="E2497" s="61"/>
      <c r="F2497" s="14"/>
      <c r="G2497" s="92"/>
      <c r="H2497" s="92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9"/>
      <c r="B2498" s="90"/>
      <c r="C2498" s="14"/>
      <c r="D2498" s="63"/>
      <c r="E2498" s="61"/>
      <c r="F2498" s="14"/>
      <c r="G2498" s="92"/>
      <c r="H2498" s="92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9"/>
      <c r="B2499" s="90"/>
      <c r="C2499" s="14"/>
      <c r="D2499" s="63"/>
      <c r="E2499" s="61"/>
      <c r="F2499" s="14"/>
      <c r="G2499" s="92"/>
      <c r="H2499" s="92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9"/>
      <c r="B2500" s="90"/>
      <c r="C2500" s="14"/>
      <c r="D2500" s="63"/>
      <c r="E2500" s="61"/>
      <c r="F2500" s="14"/>
      <c r="G2500" s="92"/>
      <c r="H2500" s="92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9"/>
      <c r="B2501" s="90"/>
      <c r="C2501" s="14"/>
      <c r="D2501" s="63"/>
      <c r="E2501" s="61"/>
      <c r="F2501" s="14"/>
      <c r="G2501" s="92"/>
      <c r="H2501" s="92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9"/>
      <c r="B2502" s="90"/>
      <c r="C2502" s="14"/>
      <c r="D2502" s="63"/>
      <c r="E2502" s="61"/>
      <c r="F2502" s="14"/>
      <c r="G2502" s="92"/>
      <c r="H2502" s="92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9"/>
      <c r="B2503" s="90"/>
      <c r="C2503" s="14"/>
      <c r="D2503" s="63"/>
      <c r="E2503" s="61"/>
      <c r="F2503" s="14"/>
      <c r="G2503" s="92"/>
      <c r="H2503" s="92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9"/>
      <c r="B2504" s="90"/>
      <c r="C2504" s="14"/>
      <c r="D2504" s="63"/>
      <c r="E2504" s="61"/>
      <c r="F2504" s="14"/>
      <c r="G2504" s="92"/>
      <c r="H2504" s="92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9"/>
      <c r="B2505" s="90"/>
      <c r="C2505" s="14"/>
      <c r="D2505" s="63"/>
      <c r="E2505" s="61"/>
      <c r="F2505" s="14"/>
      <c r="G2505" s="92"/>
      <c r="H2505" s="92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9"/>
      <c r="B2506" s="90"/>
      <c r="C2506" s="14"/>
      <c r="D2506" s="63"/>
      <c r="E2506" s="61"/>
      <c r="F2506" s="14"/>
      <c r="G2506" s="92"/>
      <c r="H2506" s="92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9"/>
      <c r="B2507" s="90"/>
      <c r="C2507" s="14"/>
      <c r="D2507" s="63"/>
      <c r="E2507" s="61"/>
      <c r="F2507" s="14"/>
      <c r="G2507" s="92"/>
      <c r="H2507" s="92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9"/>
      <c r="B2508" s="90"/>
      <c r="C2508" s="14"/>
      <c r="D2508" s="63"/>
      <c r="E2508" s="61"/>
      <c r="F2508" s="14"/>
      <c r="G2508" s="92"/>
      <c r="H2508" s="92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9"/>
      <c r="B2509" s="90"/>
      <c r="C2509" s="14"/>
      <c r="D2509" s="63"/>
      <c r="E2509" s="61"/>
      <c r="F2509" s="14"/>
      <c r="G2509" s="92"/>
      <c r="H2509" s="92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9"/>
      <c r="B2510" s="90"/>
      <c r="C2510" s="14"/>
      <c r="D2510" s="63"/>
      <c r="E2510" s="61"/>
      <c r="F2510" s="14"/>
      <c r="G2510" s="92"/>
      <c r="H2510" s="92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9"/>
      <c r="B2511" s="90"/>
      <c r="C2511" s="14"/>
      <c r="D2511" s="63"/>
      <c r="E2511" s="61"/>
      <c r="F2511" s="14"/>
      <c r="G2511" s="92"/>
      <c r="H2511" s="92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9"/>
      <c r="B2512" s="90"/>
      <c r="C2512" s="14"/>
      <c r="D2512" s="63"/>
      <c r="E2512" s="61"/>
      <c r="F2512" s="14"/>
      <c r="G2512" s="92"/>
      <c r="H2512" s="92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9"/>
      <c r="B2513" s="90"/>
      <c r="C2513" s="14"/>
      <c r="D2513" s="63"/>
      <c r="E2513" s="61"/>
      <c r="F2513" s="14"/>
      <c r="G2513" s="92"/>
      <c r="H2513" s="92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9"/>
      <c r="B2514" s="90"/>
      <c r="C2514" s="14"/>
      <c r="D2514" s="63"/>
      <c r="E2514" s="61"/>
      <c r="F2514" s="14"/>
      <c r="G2514" s="92"/>
      <c r="H2514" s="92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9"/>
      <c r="B2515" s="90"/>
      <c r="C2515" s="14"/>
      <c r="D2515" s="63"/>
      <c r="E2515" s="61"/>
      <c r="F2515" s="14"/>
      <c r="G2515" s="92"/>
      <c r="H2515" s="92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9"/>
      <c r="B2516" s="90"/>
      <c r="C2516" s="14"/>
      <c r="D2516" s="63"/>
      <c r="E2516" s="61"/>
      <c r="F2516" s="14"/>
      <c r="G2516" s="92"/>
      <c r="H2516" s="92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9"/>
      <c r="B2517" s="90"/>
      <c r="C2517" s="14"/>
      <c r="D2517" s="63"/>
      <c r="E2517" s="61"/>
      <c r="F2517" s="14"/>
      <c r="G2517" s="92"/>
      <c r="H2517" s="92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9"/>
      <c r="B2518" s="90"/>
      <c r="C2518" s="14"/>
      <c r="D2518" s="63"/>
      <c r="E2518" s="61"/>
      <c r="F2518" s="14"/>
      <c r="G2518" s="92"/>
      <c r="H2518" s="92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9"/>
      <c r="B2519" s="90"/>
      <c r="C2519" s="7"/>
      <c r="D2519" s="63"/>
      <c r="E2519" s="61"/>
      <c r="F2519" s="14"/>
      <c r="G2519" s="92"/>
      <c r="H2519" s="92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9"/>
      <c r="B2520" s="90"/>
      <c r="C2520" s="7"/>
      <c r="D2520" s="63"/>
      <c r="E2520" s="61"/>
      <c r="F2520" s="14"/>
      <c r="G2520" s="92"/>
      <c r="H2520" s="92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9"/>
      <c r="B2521" s="90"/>
      <c r="C2521" s="7"/>
      <c r="D2521" s="63"/>
      <c r="E2521" s="61"/>
      <c r="F2521" s="14"/>
      <c r="G2521" s="92"/>
      <c r="H2521" s="92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9"/>
      <c r="B2522" s="90"/>
      <c r="C2522" s="7"/>
      <c r="D2522" s="63"/>
      <c r="E2522" s="61"/>
      <c r="F2522" s="14"/>
      <c r="G2522" s="92"/>
      <c r="H2522" s="92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9"/>
      <c r="B2523" s="90"/>
      <c r="C2523" s="7"/>
      <c r="D2523" s="63"/>
      <c r="E2523" s="61"/>
      <c r="F2523" s="14"/>
      <c r="G2523" s="92"/>
      <c r="H2523" s="92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9"/>
      <c r="B2524" s="90"/>
      <c r="C2524" s="7"/>
      <c r="D2524" s="63"/>
      <c r="E2524" s="61"/>
      <c r="F2524" s="14"/>
      <c r="G2524" s="92"/>
      <c r="H2524" s="92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9"/>
      <c r="B2525" s="90"/>
      <c r="C2525" s="7"/>
      <c r="D2525" s="63"/>
      <c r="E2525" s="61"/>
      <c r="F2525" s="14"/>
      <c r="G2525" s="92"/>
      <c r="H2525" s="92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9"/>
      <c r="B2526" s="90"/>
      <c r="C2526" s="7"/>
      <c r="D2526" s="63"/>
      <c r="E2526" s="61"/>
      <c r="F2526" s="14"/>
      <c r="G2526" s="92"/>
      <c r="H2526" s="92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9"/>
      <c r="B2527" s="90"/>
      <c r="C2527" s="7"/>
      <c r="D2527" s="63"/>
      <c r="E2527" s="61"/>
      <c r="F2527" s="14"/>
      <c r="G2527" s="92"/>
      <c r="H2527" s="92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9"/>
      <c r="B2528" s="90"/>
      <c r="C2528" s="7"/>
      <c r="D2528" s="63"/>
      <c r="E2528" s="61"/>
      <c r="F2528" s="14"/>
      <c r="G2528" s="92"/>
      <c r="H2528" s="92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9"/>
      <c r="B2529" s="90"/>
      <c r="C2529" s="7"/>
      <c r="D2529" s="63"/>
      <c r="E2529" s="61"/>
      <c r="F2529" s="14"/>
      <c r="G2529" s="92"/>
      <c r="H2529" s="92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9"/>
      <c r="B2530" s="90"/>
      <c r="C2530" s="7"/>
      <c r="D2530" s="63"/>
      <c r="E2530" s="61"/>
      <c r="F2530" s="14"/>
      <c r="G2530" s="92"/>
      <c r="H2530" s="92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9"/>
      <c r="B2531" s="90"/>
      <c r="C2531" s="7"/>
      <c r="D2531" s="63"/>
      <c r="E2531" s="61"/>
      <c r="F2531" s="14"/>
      <c r="G2531" s="92"/>
      <c r="H2531" s="92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9"/>
      <c r="B2532" s="90"/>
      <c r="C2532" s="7"/>
      <c r="D2532" s="63"/>
      <c r="E2532" s="61"/>
      <c r="F2532" s="14"/>
      <c r="G2532" s="92"/>
      <c r="H2532" s="92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9"/>
      <c r="B2533" s="90"/>
      <c r="C2533" s="7"/>
      <c r="D2533" s="63"/>
      <c r="E2533" s="61"/>
      <c r="F2533" s="14"/>
      <c r="G2533" s="92"/>
      <c r="H2533" s="92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9"/>
      <c r="B2534" s="90"/>
      <c r="C2534" s="7"/>
      <c r="D2534" s="63"/>
      <c r="E2534" s="61"/>
      <c r="F2534" s="14"/>
      <c r="G2534" s="92"/>
      <c r="H2534" s="92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9"/>
      <c r="B2535" s="90"/>
      <c r="C2535" s="7"/>
      <c r="D2535" s="63"/>
      <c r="E2535" s="61"/>
      <c r="F2535" s="14"/>
      <c r="G2535" s="92"/>
      <c r="H2535" s="92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9"/>
      <c r="B2536" s="90"/>
      <c r="C2536" s="7"/>
      <c r="D2536" s="63"/>
      <c r="E2536" s="61"/>
      <c r="F2536" s="14"/>
      <c r="G2536" s="92"/>
      <c r="H2536" s="92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9"/>
      <c r="B2537" s="90"/>
      <c r="C2537" s="7"/>
      <c r="D2537" s="63"/>
      <c r="E2537" s="61"/>
      <c r="F2537" s="14"/>
      <c r="G2537" s="92"/>
      <c r="H2537" s="92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9"/>
      <c r="B2538" s="90"/>
      <c r="C2538" s="7"/>
      <c r="D2538" s="63"/>
      <c r="E2538" s="61"/>
      <c r="F2538" s="14"/>
      <c r="G2538" s="92"/>
      <c r="H2538" s="92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9"/>
      <c r="B2539" s="90"/>
      <c r="C2539" s="7"/>
      <c r="D2539" s="63"/>
      <c r="E2539" s="61"/>
      <c r="F2539" s="14"/>
      <c r="G2539" s="92"/>
      <c r="H2539" s="92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9"/>
      <c r="B2540" s="90"/>
      <c r="C2540" s="7"/>
      <c r="D2540" s="63"/>
      <c r="E2540" s="61"/>
      <c r="F2540" s="14"/>
      <c r="G2540" s="92"/>
      <c r="H2540" s="92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9"/>
      <c r="B2541" s="90"/>
      <c r="C2541" s="7"/>
      <c r="D2541" s="63"/>
      <c r="E2541" s="61"/>
      <c r="F2541" s="14"/>
      <c r="G2541" s="92"/>
      <c r="H2541" s="92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9"/>
      <c r="B2542" s="90"/>
      <c r="C2542" s="7"/>
      <c r="D2542" s="63"/>
      <c r="E2542" s="61"/>
      <c r="F2542" s="14"/>
      <c r="G2542" s="92"/>
      <c r="H2542" s="92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9"/>
      <c r="B2543" s="90"/>
      <c r="C2543" s="7"/>
      <c r="D2543" s="63"/>
      <c r="E2543" s="61"/>
      <c r="F2543" s="14"/>
      <c r="G2543" s="92"/>
      <c r="H2543" s="92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9"/>
      <c r="B2544" s="90"/>
      <c r="C2544" s="7"/>
      <c r="D2544" s="63"/>
      <c r="E2544" s="61"/>
      <c r="F2544" s="14"/>
      <c r="G2544" s="92"/>
      <c r="H2544" s="92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9"/>
      <c r="B2545" s="90"/>
      <c r="C2545" s="7"/>
      <c r="D2545" s="63"/>
      <c r="E2545" s="61"/>
      <c r="F2545" s="14"/>
      <c r="G2545" s="92"/>
      <c r="H2545" s="92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9"/>
      <c r="B2546" s="90"/>
      <c r="C2546" s="7"/>
      <c r="D2546" s="63"/>
      <c r="E2546" s="61"/>
      <c r="F2546" s="14"/>
      <c r="G2546" s="92"/>
      <c r="H2546" s="92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9"/>
      <c r="B2547" s="90"/>
      <c r="C2547" s="7"/>
      <c r="D2547" s="63"/>
      <c r="E2547" s="61"/>
      <c r="F2547" s="14"/>
      <c r="G2547" s="92"/>
      <c r="H2547" s="92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9"/>
      <c r="B2548" s="90"/>
      <c r="C2548" s="7"/>
      <c r="D2548" s="63"/>
      <c r="E2548" s="61"/>
      <c r="F2548" s="14"/>
      <c r="G2548" s="92"/>
      <c r="H2548" s="92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9"/>
      <c r="B2549" s="90"/>
      <c r="C2549" s="7"/>
      <c r="D2549" s="63"/>
      <c r="E2549" s="61"/>
      <c r="F2549" s="14"/>
      <c r="G2549" s="92"/>
      <c r="H2549" s="92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9"/>
      <c r="B2550" s="90"/>
      <c r="C2550" s="7"/>
      <c r="D2550" s="63"/>
      <c r="E2550" s="61"/>
      <c r="F2550" s="14"/>
      <c r="G2550" s="92"/>
      <c r="H2550" s="92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9"/>
      <c r="B2551" s="90"/>
      <c r="C2551" s="7"/>
      <c r="D2551" s="63"/>
      <c r="E2551" s="61"/>
      <c r="F2551" s="14"/>
      <c r="G2551" s="92"/>
      <c r="H2551" s="92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9"/>
      <c r="B2552" s="90"/>
      <c r="C2552" s="7"/>
      <c r="D2552" s="63"/>
      <c r="E2552" s="61"/>
      <c r="F2552" s="14"/>
      <c r="G2552" s="92"/>
      <c r="H2552" s="92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9"/>
      <c r="B2553" s="90"/>
      <c r="C2553" s="7"/>
      <c r="D2553" s="63"/>
      <c r="E2553" s="61"/>
      <c r="F2553" s="14"/>
      <c r="G2553" s="92"/>
      <c r="H2553" s="92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9"/>
      <c r="B2554" s="90"/>
      <c r="C2554" s="7"/>
      <c r="D2554" s="63"/>
      <c r="E2554" s="61"/>
      <c r="F2554" s="14"/>
      <c r="G2554" s="92"/>
      <c r="H2554" s="92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9"/>
      <c r="B2555" s="90"/>
      <c r="C2555" s="7"/>
      <c r="D2555" s="63"/>
      <c r="E2555" s="61"/>
      <c r="F2555" s="14"/>
      <c r="G2555" s="92"/>
      <c r="H2555" s="92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9"/>
      <c r="B2556" s="90"/>
      <c r="C2556" s="7"/>
      <c r="D2556" s="63"/>
      <c r="E2556" s="61"/>
      <c r="F2556" s="14"/>
      <c r="G2556" s="92"/>
      <c r="H2556" s="92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9"/>
      <c r="B2557" s="90"/>
      <c r="C2557" s="7"/>
      <c r="D2557" s="63"/>
      <c r="E2557" s="61"/>
      <c r="F2557" s="14"/>
      <c r="G2557" s="92"/>
      <c r="H2557" s="92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9"/>
      <c r="B2558" s="90"/>
      <c r="C2558" s="7"/>
      <c r="D2558" s="63"/>
      <c r="E2558" s="61"/>
      <c r="F2558" s="14"/>
      <c r="G2558" s="92"/>
      <c r="H2558" s="92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9"/>
      <c r="B2559" s="90"/>
      <c r="C2559" s="7"/>
      <c r="D2559" s="63"/>
      <c r="E2559" s="61"/>
      <c r="F2559" s="14"/>
      <c r="G2559" s="92"/>
      <c r="H2559" s="92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9"/>
      <c r="B2560" s="90"/>
      <c r="C2560" s="7"/>
      <c r="D2560" s="63"/>
      <c r="E2560" s="61"/>
      <c r="F2560" s="14"/>
      <c r="G2560" s="92"/>
      <c r="H2560" s="92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9"/>
      <c r="B2561" s="90"/>
      <c r="C2561" s="7"/>
      <c r="D2561" s="63"/>
      <c r="E2561" s="61"/>
      <c r="F2561" s="14"/>
      <c r="G2561" s="92"/>
      <c r="H2561" s="92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9"/>
      <c r="B2562" s="90"/>
      <c r="C2562" s="7"/>
      <c r="D2562" s="63"/>
      <c r="E2562" s="61"/>
      <c r="F2562" s="14"/>
      <c r="G2562" s="92"/>
      <c r="H2562" s="92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9"/>
      <c r="B2563" s="90"/>
      <c r="C2563" s="7"/>
      <c r="D2563" s="63"/>
      <c r="E2563" s="61"/>
      <c r="F2563" s="14"/>
      <c r="G2563" s="92"/>
      <c r="H2563" s="92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9"/>
      <c r="B2564" s="90"/>
      <c r="C2564" s="7"/>
      <c r="D2564" s="63"/>
      <c r="E2564" s="61"/>
      <c r="F2564" s="14"/>
      <c r="G2564" s="92"/>
      <c r="H2564" s="92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9"/>
      <c r="B2565" s="90"/>
      <c r="C2565" s="7"/>
      <c r="D2565" s="63"/>
      <c r="E2565" s="61"/>
      <c r="F2565" s="14"/>
      <c r="G2565" s="92"/>
      <c r="H2565" s="92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9"/>
      <c r="B2566" s="90"/>
      <c r="C2566" s="7"/>
      <c r="D2566" s="63"/>
      <c r="E2566" s="61"/>
      <c r="F2566" s="14"/>
      <c r="G2566" s="92"/>
      <c r="H2566" s="92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9"/>
      <c r="B2567" s="90"/>
      <c r="C2567" s="7"/>
      <c r="D2567" s="63"/>
      <c r="E2567" s="61"/>
      <c r="F2567" s="14"/>
      <c r="G2567" s="92"/>
      <c r="H2567" s="92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9"/>
      <c r="B2568" s="90"/>
      <c r="C2568" s="7"/>
      <c r="D2568" s="63"/>
      <c r="E2568" s="61"/>
      <c r="F2568" s="14"/>
      <c r="G2568" s="92"/>
      <c r="H2568" s="92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9"/>
      <c r="B2569" s="90"/>
      <c r="C2569" s="7"/>
      <c r="D2569" s="63"/>
      <c r="E2569" s="61"/>
      <c r="F2569" s="14"/>
      <c r="G2569" s="92"/>
      <c r="H2569" s="92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9"/>
      <c r="B2570" s="90"/>
      <c r="C2570" s="7"/>
      <c r="D2570" s="63"/>
      <c r="E2570" s="61"/>
      <c r="F2570" s="14"/>
      <c r="G2570" s="92"/>
      <c r="H2570" s="92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9"/>
      <c r="B2571" s="90"/>
      <c r="C2571" s="7"/>
      <c r="D2571" s="63"/>
      <c r="E2571" s="61"/>
      <c r="F2571" s="14"/>
      <c r="G2571" s="92"/>
      <c r="H2571" s="92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9"/>
      <c r="B2572" s="90"/>
      <c r="C2572" s="7"/>
      <c r="D2572" s="63"/>
      <c r="E2572" s="61"/>
      <c r="F2572" s="14"/>
      <c r="G2572" s="92"/>
      <c r="H2572" s="92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9"/>
      <c r="B2573" s="90"/>
      <c r="C2573" s="7"/>
      <c r="D2573" s="63"/>
      <c r="E2573" s="61"/>
      <c r="F2573" s="14"/>
      <c r="G2573" s="92"/>
      <c r="H2573" s="92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9"/>
      <c r="B2574" s="59"/>
      <c r="C2574" s="60"/>
      <c r="D2574" s="63"/>
      <c r="E2574" s="88"/>
      <c r="F2574" s="62"/>
      <c r="G2574" s="62"/>
      <c r="H2574" s="62"/>
      <c r="I2574" s="62"/>
      <c r="J2574" s="61"/>
      <c r="K2574" s="63"/>
      <c r="L2574" s="64"/>
      <c r="M2574" s="65"/>
      <c r="N2574" s="66"/>
      <c r="O2574" s="66"/>
      <c r="P2574" s="65"/>
      <c r="Q2574" s="62"/>
      <c r="R2574" s="67"/>
      <c r="S2574" s="14"/>
      <c r="T2574" s="68"/>
      <c r="U2574" s="6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9"/>
      <c r="B2575" s="59"/>
      <c r="C2575" s="60"/>
      <c r="D2575" s="63"/>
      <c r="E2575" s="88"/>
      <c r="F2575" s="62"/>
      <c r="G2575" s="62"/>
      <c r="H2575" s="62"/>
      <c r="I2575" s="62"/>
      <c r="J2575" s="61"/>
      <c r="K2575" s="63"/>
      <c r="L2575" s="64"/>
      <c r="M2575" s="65"/>
      <c r="N2575" s="66"/>
      <c r="O2575" s="66"/>
      <c r="P2575" s="65"/>
      <c r="Q2575" s="62"/>
      <c r="R2575" s="67"/>
      <c r="S2575" s="14"/>
      <c r="T2575" s="68"/>
      <c r="U2575" s="6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9"/>
      <c r="B2576" s="59"/>
      <c r="C2576" s="60"/>
      <c r="D2576" s="63"/>
      <c r="E2576" s="88"/>
      <c r="F2576" s="62"/>
      <c r="G2576" s="62"/>
      <c r="H2576" s="62"/>
      <c r="I2576" s="62"/>
      <c r="J2576" s="61"/>
      <c r="K2576" s="63"/>
      <c r="L2576" s="64"/>
      <c r="M2576" s="65"/>
      <c r="N2576" s="66"/>
      <c r="O2576" s="66"/>
      <c r="P2576" s="65"/>
      <c r="Q2576" s="62"/>
      <c r="R2576" s="67"/>
      <c r="S2576" s="14"/>
      <c r="T2576" s="68"/>
      <c r="U2576" s="6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9"/>
      <c r="B2577" s="59"/>
      <c r="C2577" s="60"/>
      <c r="D2577" s="63"/>
      <c r="E2577" s="88"/>
      <c r="F2577" s="62"/>
      <c r="G2577" s="62"/>
      <c r="H2577" s="62"/>
      <c r="I2577" s="62"/>
      <c r="J2577" s="61"/>
      <c r="K2577" s="63"/>
      <c r="L2577" s="64"/>
      <c r="M2577" s="65"/>
      <c r="N2577" s="66"/>
      <c r="O2577" s="66"/>
      <c r="P2577" s="65"/>
      <c r="Q2577" s="62"/>
      <c r="R2577" s="67"/>
      <c r="S2577" s="14"/>
      <c r="T2577" s="68"/>
      <c r="U2577" s="6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9"/>
      <c r="B2578" s="59"/>
      <c r="C2578" s="60"/>
      <c r="D2578" s="63"/>
      <c r="E2578" s="88"/>
      <c r="F2578" s="62"/>
      <c r="G2578" s="62"/>
      <c r="H2578" s="62"/>
      <c r="I2578" s="62"/>
      <c r="J2578" s="61"/>
      <c r="K2578" s="63"/>
      <c r="L2578" s="64"/>
      <c r="M2578" s="65"/>
      <c r="N2578" s="66"/>
      <c r="O2578" s="66"/>
      <c r="P2578" s="65"/>
      <c r="Q2578" s="62"/>
      <c r="R2578" s="67"/>
      <c r="S2578" s="14"/>
      <c r="T2578" s="68"/>
      <c r="U2578" s="6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9"/>
      <c r="B2579" s="59"/>
      <c r="C2579" s="60"/>
      <c r="D2579" s="63"/>
      <c r="E2579" s="88"/>
      <c r="F2579" s="62"/>
      <c r="G2579" s="62"/>
      <c r="H2579" s="62"/>
      <c r="I2579" s="62"/>
      <c r="J2579" s="61"/>
      <c r="K2579" s="63"/>
      <c r="L2579" s="64"/>
      <c r="M2579" s="65"/>
      <c r="N2579" s="66"/>
      <c r="O2579" s="66"/>
      <c r="P2579" s="65"/>
      <c r="Q2579" s="62"/>
      <c r="R2579" s="67"/>
      <c r="S2579" s="14"/>
      <c r="T2579" s="68"/>
      <c r="U2579" s="6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9"/>
      <c r="B2580" s="59"/>
      <c r="C2580" s="60"/>
      <c r="D2580" s="63"/>
      <c r="E2580" s="88"/>
      <c r="F2580" s="62"/>
      <c r="G2580" s="62"/>
      <c r="H2580" s="62"/>
      <c r="I2580" s="62"/>
      <c r="J2580" s="61"/>
      <c r="K2580" s="63"/>
      <c r="L2580" s="64"/>
      <c r="M2580" s="65"/>
      <c r="N2580" s="66"/>
      <c r="O2580" s="66"/>
      <c r="P2580" s="65"/>
      <c r="Q2580" s="62"/>
      <c r="R2580" s="67"/>
      <c r="S2580" s="14"/>
      <c r="T2580" s="68"/>
      <c r="U2580" s="6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9"/>
      <c r="B2581" s="59"/>
      <c r="C2581" s="60"/>
      <c r="D2581" s="63"/>
      <c r="E2581" s="88"/>
      <c r="F2581" s="62"/>
      <c r="G2581" s="62"/>
      <c r="H2581" s="62"/>
      <c r="I2581" s="62"/>
      <c r="J2581" s="61"/>
      <c r="K2581" s="63"/>
      <c r="L2581" s="64"/>
      <c r="M2581" s="65"/>
      <c r="N2581" s="66"/>
      <c r="O2581" s="66"/>
      <c r="P2581" s="65"/>
      <c r="Q2581" s="62"/>
      <c r="R2581" s="67"/>
      <c r="S2581" s="14"/>
      <c r="T2581" s="68"/>
      <c r="U2581" s="6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9"/>
      <c r="B2582" s="59"/>
      <c r="C2582" s="60"/>
      <c r="D2582" s="63"/>
      <c r="E2582" s="88"/>
      <c r="F2582" s="62"/>
      <c r="G2582" s="62"/>
      <c r="H2582" s="62"/>
      <c r="I2582" s="62"/>
      <c r="J2582" s="61"/>
      <c r="K2582" s="63"/>
      <c r="L2582" s="64"/>
      <c r="M2582" s="65"/>
      <c r="N2582" s="66"/>
      <c r="O2582" s="66"/>
      <c r="P2582" s="65"/>
      <c r="Q2582" s="62"/>
      <c r="R2582" s="67"/>
      <c r="S2582" s="14"/>
      <c r="T2582" s="68"/>
      <c r="U2582" s="6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9"/>
      <c r="B2583" s="59"/>
      <c r="C2583" s="60"/>
      <c r="D2583" s="63"/>
      <c r="E2583" s="88"/>
      <c r="F2583" s="62"/>
      <c r="G2583" s="62"/>
      <c r="H2583" s="62"/>
      <c r="I2583" s="62"/>
      <c r="J2583" s="61"/>
      <c r="K2583" s="63"/>
      <c r="L2583" s="64"/>
      <c r="M2583" s="65"/>
      <c r="N2583" s="66"/>
      <c r="O2583" s="66"/>
      <c r="P2583" s="65"/>
      <c r="Q2583" s="62"/>
      <c r="R2583" s="67"/>
      <c r="S2583" s="14"/>
      <c r="T2583" s="68"/>
      <c r="U2583" s="6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9"/>
      <c r="B2584" s="59"/>
      <c r="C2584" s="60"/>
      <c r="D2584" s="63"/>
      <c r="E2584" s="88"/>
      <c r="F2584" s="62"/>
      <c r="G2584" s="62"/>
      <c r="H2584" s="62"/>
      <c r="I2584" s="62"/>
      <c r="J2584" s="61"/>
      <c r="K2584" s="63"/>
      <c r="L2584" s="64"/>
      <c r="M2584" s="65"/>
      <c r="N2584" s="66"/>
      <c r="O2584" s="66"/>
      <c r="P2584" s="65"/>
      <c r="Q2584" s="62"/>
      <c r="R2584" s="67"/>
      <c r="S2584" s="14"/>
      <c r="T2584" s="68"/>
      <c r="U2584" s="6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9"/>
      <c r="B2585" s="59"/>
      <c r="C2585" s="60"/>
      <c r="D2585" s="63"/>
      <c r="E2585" s="88"/>
      <c r="F2585" s="62"/>
      <c r="G2585" s="62"/>
      <c r="H2585" s="62"/>
      <c r="I2585" s="62"/>
      <c r="J2585" s="61"/>
      <c r="K2585" s="63"/>
      <c r="L2585" s="64"/>
      <c r="M2585" s="65"/>
      <c r="N2585" s="66"/>
      <c r="O2585" s="66"/>
      <c r="P2585" s="65"/>
      <c r="Q2585" s="62"/>
      <c r="R2585" s="67"/>
      <c r="S2585" s="14"/>
      <c r="T2585" s="68"/>
      <c r="U2585" s="6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9"/>
      <c r="B2586" s="59"/>
      <c r="C2586" s="60"/>
      <c r="D2586" s="63"/>
      <c r="E2586" s="88"/>
      <c r="F2586" s="62"/>
      <c r="G2586" s="62"/>
      <c r="H2586" s="62"/>
      <c r="I2586" s="62"/>
      <c r="J2586" s="61"/>
      <c r="K2586" s="63"/>
      <c r="L2586" s="64"/>
      <c r="M2586" s="65"/>
      <c r="N2586" s="66"/>
      <c r="O2586" s="66"/>
      <c r="P2586" s="65"/>
      <c r="Q2586" s="62"/>
      <c r="R2586" s="67"/>
      <c r="S2586" s="14"/>
      <c r="T2586" s="68"/>
      <c r="U2586" s="6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9"/>
      <c r="B2587" s="59"/>
      <c r="C2587" s="60"/>
      <c r="D2587" s="63"/>
      <c r="E2587" s="88"/>
      <c r="F2587" s="62"/>
      <c r="G2587" s="62"/>
      <c r="H2587" s="62"/>
      <c r="I2587" s="62"/>
      <c r="J2587" s="61"/>
      <c r="K2587" s="63"/>
      <c r="L2587" s="64"/>
      <c r="M2587" s="65"/>
      <c r="N2587" s="66"/>
      <c r="O2587" s="66"/>
      <c r="P2587" s="65"/>
      <c r="Q2587" s="62"/>
      <c r="R2587" s="67"/>
      <c r="S2587" s="14"/>
      <c r="T2587" s="68"/>
      <c r="U2587" s="6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9"/>
      <c r="B2588" s="59"/>
      <c r="C2588" s="60"/>
      <c r="D2588" s="63"/>
      <c r="E2588" s="88"/>
      <c r="F2588" s="62"/>
      <c r="G2588" s="62"/>
      <c r="H2588" s="62"/>
      <c r="I2588" s="62"/>
      <c r="J2588" s="61"/>
      <c r="K2588" s="63"/>
      <c r="L2588" s="64"/>
      <c r="M2588" s="65"/>
      <c r="N2588" s="66"/>
      <c r="O2588" s="66"/>
      <c r="P2588" s="65"/>
      <c r="Q2588" s="62"/>
      <c r="R2588" s="67"/>
      <c r="S2588" s="14"/>
      <c r="T2588" s="68"/>
      <c r="U2588" s="6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9"/>
      <c r="B2589" s="59"/>
      <c r="C2589" s="60"/>
      <c r="D2589" s="63"/>
      <c r="E2589" s="88"/>
      <c r="F2589" s="62"/>
      <c r="G2589" s="62"/>
      <c r="H2589" s="62"/>
      <c r="I2589" s="62"/>
      <c r="J2589" s="61"/>
      <c r="K2589" s="63"/>
      <c r="L2589" s="64"/>
      <c r="M2589" s="65"/>
      <c r="N2589" s="66"/>
      <c r="O2589" s="66"/>
      <c r="P2589" s="65"/>
      <c r="Q2589" s="62"/>
      <c r="R2589" s="67"/>
      <c r="S2589" s="14"/>
      <c r="T2589" s="68"/>
      <c r="U2589" s="6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9"/>
      <c r="B2590" s="59"/>
      <c r="C2590" s="60"/>
      <c r="D2590" s="63"/>
      <c r="E2590" s="88"/>
      <c r="F2590" s="62"/>
      <c r="G2590" s="62"/>
      <c r="H2590" s="62"/>
      <c r="I2590" s="62"/>
      <c r="J2590" s="61"/>
      <c r="K2590" s="63"/>
      <c r="L2590" s="64"/>
      <c r="M2590" s="65"/>
      <c r="N2590" s="66"/>
      <c r="O2590" s="66"/>
      <c r="P2590" s="65"/>
      <c r="Q2590" s="62"/>
      <c r="R2590" s="67"/>
      <c r="S2590" s="14"/>
      <c r="T2590" s="68"/>
      <c r="U2590" s="6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9"/>
      <c r="B2591" s="59"/>
      <c r="C2591" s="60"/>
      <c r="D2591" s="63"/>
      <c r="E2591" s="88"/>
      <c r="F2591" s="62"/>
      <c r="G2591" s="62"/>
      <c r="H2591" s="62"/>
      <c r="I2591" s="62"/>
      <c r="J2591" s="61"/>
      <c r="K2591" s="63"/>
      <c r="L2591" s="64"/>
      <c r="M2591" s="65"/>
      <c r="N2591" s="66"/>
      <c r="O2591" s="66"/>
      <c r="P2591" s="65"/>
      <c r="Q2591" s="62"/>
      <c r="R2591" s="67"/>
      <c r="S2591" s="14"/>
      <c r="T2591" s="68"/>
      <c r="U2591" s="6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9"/>
      <c r="B2592" s="59"/>
      <c r="C2592" s="60"/>
      <c r="D2592" s="63"/>
      <c r="E2592" s="88"/>
      <c r="F2592" s="62"/>
      <c r="G2592" s="62"/>
      <c r="H2592" s="62"/>
      <c r="I2592" s="62"/>
      <c r="J2592" s="61"/>
      <c r="K2592" s="63"/>
      <c r="L2592" s="64"/>
      <c r="M2592" s="65"/>
      <c r="N2592" s="66"/>
      <c r="O2592" s="66"/>
      <c r="P2592" s="65"/>
      <c r="Q2592" s="62"/>
      <c r="R2592" s="67"/>
      <c r="S2592" s="14"/>
      <c r="T2592" s="68"/>
      <c r="U2592" s="6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9"/>
      <c r="B2593" s="59"/>
      <c r="C2593" s="60"/>
      <c r="D2593" s="63"/>
      <c r="E2593" s="88"/>
      <c r="F2593" s="62"/>
      <c r="G2593" s="62"/>
      <c r="H2593" s="62"/>
      <c r="I2593" s="62"/>
      <c r="J2593" s="61"/>
      <c r="K2593" s="63"/>
      <c r="L2593" s="64"/>
      <c r="M2593" s="65"/>
      <c r="N2593" s="66"/>
      <c r="O2593" s="66"/>
      <c r="P2593" s="65"/>
      <c r="Q2593" s="62"/>
      <c r="R2593" s="67"/>
      <c r="S2593" s="14"/>
      <c r="T2593" s="68"/>
      <c r="U2593" s="6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9"/>
      <c r="B2594" s="59"/>
      <c r="C2594" s="60"/>
      <c r="D2594" s="63"/>
      <c r="E2594" s="88"/>
      <c r="F2594" s="62"/>
      <c r="G2594" s="62"/>
      <c r="H2594" s="62"/>
      <c r="I2594" s="62"/>
      <c r="J2594" s="61"/>
      <c r="K2594" s="63"/>
      <c r="L2594" s="64"/>
      <c r="M2594" s="65"/>
      <c r="N2594" s="66"/>
      <c r="O2594" s="66"/>
      <c r="P2594" s="65"/>
      <c r="Q2594" s="62"/>
      <c r="R2594" s="67"/>
      <c r="S2594" s="14"/>
      <c r="T2594" s="68"/>
      <c r="U2594" s="6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9"/>
      <c r="B2595" s="59"/>
      <c r="C2595" s="60"/>
      <c r="D2595" s="63"/>
      <c r="E2595" s="88"/>
      <c r="F2595" s="62"/>
      <c r="G2595" s="62"/>
      <c r="H2595" s="62"/>
      <c r="I2595" s="62"/>
      <c r="J2595" s="61"/>
      <c r="K2595" s="63"/>
      <c r="L2595" s="64"/>
      <c r="M2595" s="65"/>
      <c r="N2595" s="66"/>
      <c r="O2595" s="66"/>
      <c r="P2595" s="65"/>
      <c r="Q2595" s="62"/>
      <c r="R2595" s="67"/>
      <c r="S2595" s="14"/>
      <c r="T2595" s="68"/>
      <c r="U2595" s="6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9"/>
      <c r="B2596" s="59"/>
      <c r="C2596" s="60"/>
      <c r="D2596" s="63"/>
      <c r="E2596" s="88"/>
      <c r="F2596" s="62"/>
      <c r="G2596" s="62"/>
      <c r="H2596" s="62"/>
      <c r="I2596" s="62"/>
      <c r="J2596" s="61"/>
      <c r="K2596" s="63"/>
      <c r="L2596" s="64"/>
      <c r="M2596" s="65"/>
      <c r="N2596" s="66"/>
      <c r="O2596" s="66"/>
      <c r="P2596" s="65"/>
      <c r="Q2596" s="62"/>
      <c r="R2596" s="67"/>
      <c r="S2596" s="14"/>
      <c r="T2596" s="68"/>
      <c r="U2596" s="6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9"/>
      <c r="B2597" s="59"/>
      <c r="C2597" s="60"/>
      <c r="D2597" s="63"/>
      <c r="E2597" s="88"/>
      <c r="F2597" s="62"/>
      <c r="G2597" s="62"/>
      <c r="H2597" s="62"/>
      <c r="I2597" s="62"/>
      <c r="J2597" s="61"/>
      <c r="K2597" s="63"/>
      <c r="L2597" s="64"/>
      <c r="M2597" s="65"/>
      <c r="N2597" s="66"/>
      <c r="O2597" s="66"/>
      <c r="P2597" s="65"/>
      <c r="Q2597" s="62"/>
      <c r="R2597" s="67"/>
      <c r="S2597" s="14"/>
      <c r="T2597" s="68"/>
      <c r="U2597" s="6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9"/>
      <c r="B2598" s="59"/>
      <c r="C2598" s="60"/>
      <c r="D2598" s="63"/>
      <c r="E2598" s="88"/>
      <c r="F2598" s="62"/>
      <c r="G2598" s="62"/>
      <c r="H2598" s="62"/>
      <c r="I2598" s="62"/>
      <c r="J2598" s="61"/>
      <c r="K2598" s="63"/>
      <c r="L2598" s="64"/>
      <c r="M2598" s="65"/>
      <c r="N2598" s="66"/>
      <c r="O2598" s="66"/>
      <c r="P2598" s="65"/>
      <c r="Q2598" s="62"/>
      <c r="R2598" s="67"/>
      <c r="S2598" s="14"/>
      <c r="T2598" s="68"/>
      <c r="U2598" s="6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9"/>
      <c r="B2599" s="59"/>
      <c r="C2599" s="60"/>
      <c r="D2599" s="63"/>
      <c r="E2599" s="88"/>
      <c r="F2599" s="62"/>
      <c r="G2599" s="62"/>
      <c r="H2599" s="62"/>
      <c r="I2599" s="62"/>
      <c r="J2599" s="61"/>
      <c r="K2599" s="63"/>
      <c r="L2599" s="64"/>
      <c r="M2599" s="65"/>
      <c r="N2599" s="66"/>
      <c r="O2599" s="66"/>
      <c r="P2599" s="65"/>
      <c r="Q2599" s="62"/>
      <c r="R2599" s="67"/>
      <c r="S2599" s="14"/>
      <c r="T2599" s="68"/>
      <c r="U2599" s="6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9"/>
      <c r="B2600" s="59"/>
      <c r="C2600" s="60"/>
      <c r="D2600" s="63"/>
      <c r="E2600" s="88"/>
      <c r="F2600" s="62"/>
      <c r="G2600" s="62"/>
      <c r="H2600" s="62"/>
      <c r="I2600" s="62"/>
      <c r="J2600" s="61"/>
      <c r="K2600" s="63"/>
      <c r="L2600" s="64"/>
      <c r="M2600" s="65"/>
      <c r="N2600" s="66"/>
      <c r="O2600" s="66"/>
      <c r="P2600" s="65"/>
      <c r="Q2600" s="62"/>
      <c r="R2600" s="67"/>
      <c r="S2600" s="14"/>
      <c r="T2600" s="68"/>
      <c r="U2600" s="6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9"/>
      <c r="B2601" s="59"/>
      <c r="C2601" s="60"/>
      <c r="D2601" s="63"/>
      <c r="E2601" s="88"/>
      <c r="F2601" s="62"/>
      <c r="G2601" s="62"/>
      <c r="H2601" s="62"/>
      <c r="I2601" s="62"/>
      <c r="J2601" s="61"/>
      <c r="K2601" s="63"/>
      <c r="L2601" s="64"/>
      <c r="M2601" s="65"/>
      <c r="N2601" s="66"/>
      <c r="O2601" s="66"/>
      <c r="P2601" s="65"/>
      <c r="Q2601" s="62"/>
      <c r="R2601" s="67"/>
      <c r="S2601" s="14"/>
      <c r="T2601" s="68"/>
      <c r="U2601" s="6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9"/>
      <c r="B2602" s="59"/>
      <c r="C2602" s="60"/>
      <c r="D2602" s="63"/>
      <c r="E2602" s="88"/>
      <c r="F2602" s="62"/>
      <c r="G2602" s="62"/>
      <c r="H2602" s="62"/>
      <c r="I2602" s="62"/>
      <c r="J2602" s="61"/>
      <c r="K2602" s="63"/>
      <c r="L2602" s="64"/>
      <c r="M2602" s="65"/>
      <c r="N2602" s="66"/>
      <c r="O2602" s="66"/>
      <c r="P2602" s="65"/>
      <c r="Q2602" s="62"/>
      <c r="R2602" s="67"/>
      <c r="S2602" s="14"/>
      <c r="T2602" s="68"/>
      <c r="U2602" s="6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9"/>
      <c r="B2603" s="59"/>
      <c r="C2603" s="60"/>
      <c r="D2603" s="63"/>
      <c r="E2603" s="88"/>
      <c r="F2603" s="62"/>
      <c r="G2603" s="62"/>
      <c r="H2603" s="62"/>
      <c r="I2603" s="62"/>
      <c r="J2603" s="61"/>
      <c r="K2603" s="63"/>
      <c r="L2603" s="64"/>
      <c r="M2603" s="65"/>
      <c r="N2603" s="66"/>
      <c r="O2603" s="66"/>
      <c r="P2603" s="65"/>
      <c r="Q2603" s="62"/>
      <c r="R2603" s="67"/>
      <c r="S2603" s="14"/>
      <c r="T2603" s="68"/>
      <c r="U2603" s="6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9"/>
      <c r="B2604" s="59"/>
      <c r="C2604" s="60"/>
      <c r="D2604" s="63"/>
      <c r="E2604" s="88"/>
      <c r="F2604" s="62"/>
      <c r="G2604" s="62"/>
      <c r="H2604" s="62"/>
      <c r="I2604" s="62"/>
      <c r="J2604" s="61"/>
      <c r="K2604" s="63"/>
      <c r="L2604" s="64"/>
      <c r="M2604" s="65"/>
      <c r="N2604" s="66"/>
      <c r="O2604" s="66"/>
      <c r="P2604" s="65"/>
      <c r="Q2604" s="62"/>
      <c r="R2604" s="67"/>
      <c r="S2604" s="14"/>
      <c r="T2604" s="68"/>
      <c r="U2604" s="6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9"/>
      <c r="B2605" s="59"/>
      <c r="C2605" s="60"/>
      <c r="D2605" s="63"/>
      <c r="E2605" s="88"/>
      <c r="F2605" s="62"/>
      <c r="G2605" s="62"/>
      <c r="H2605" s="62"/>
      <c r="I2605" s="62"/>
      <c r="J2605" s="61"/>
      <c r="K2605" s="63"/>
      <c r="L2605" s="64"/>
      <c r="M2605" s="65"/>
      <c r="N2605" s="66"/>
      <c r="O2605" s="66"/>
      <c r="P2605" s="65"/>
      <c r="Q2605" s="62"/>
      <c r="R2605" s="67"/>
      <c r="S2605" s="14"/>
      <c r="T2605" s="68"/>
      <c r="U2605" s="6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9"/>
      <c r="B2606" s="59"/>
      <c r="C2606" s="60"/>
      <c r="D2606" s="63"/>
      <c r="E2606" s="88"/>
      <c r="F2606" s="62"/>
      <c r="G2606" s="62"/>
      <c r="H2606" s="62"/>
      <c r="I2606" s="62"/>
      <c r="J2606" s="61"/>
      <c r="K2606" s="63"/>
      <c r="L2606" s="64"/>
      <c r="M2606" s="65"/>
      <c r="N2606" s="66"/>
      <c r="O2606" s="66"/>
      <c r="P2606" s="65"/>
      <c r="Q2606" s="62"/>
      <c r="R2606" s="67"/>
      <c r="S2606" s="14"/>
      <c r="T2606" s="68"/>
      <c r="U2606" s="6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9"/>
      <c r="B2607" s="59"/>
      <c r="C2607" s="60"/>
      <c r="D2607" s="63"/>
      <c r="E2607" s="88"/>
      <c r="F2607" s="62"/>
      <c r="G2607" s="62"/>
      <c r="H2607" s="62"/>
      <c r="I2607" s="62"/>
      <c r="J2607" s="61"/>
      <c r="K2607" s="63"/>
      <c r="L2607" s="64"/>
      <c r="M2607" s="65"/>
      <c r="N2607" s="66"/>
      <c r="O2607" s="66"/>
      <c r="P2607" s="65"/>
      <c r="Q2607" s="62"/>
      <c r="R2607" s="67"/>
      <c r="S2607" s="14"/>
      <c r="T2607" s="68"/>
      <c r="U2607" s="6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9"/>
      <c r="B2608" s="59"/>
      <c r="C2608" s="60"/>
      <c r="D2608" s="63"/>
      <c r="E2608" s="88"/>
      <c r="F2608" s="62"/>
      <c r="G2608" s="62"/>
      <c r="H2608" s="62"/>
      <c r="I2608" s="62"/>
      <c r="J2608" s="61"/>
      <c r="K2608" s="63"/>
      <c r="L2608" s="64"/>
      <c r="M2608" s="65"/>
      <c r="N2608" s="66"/>
      <c r="O2608" s="66"/>
      <c r="P2608" s="65"/>
      <c r="Q2608" s="62"/>
      <c r="R2608" s="67"/>
      <c r="S2608" s="14"/>
      <c r="T2608" s="68"/>
      <c r="U2608" s="6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9"/>
      <c r="B2609" s="59"/>
      <c r="C2609" s="60"/>
      <c r="D2609" s="63"/>
      <c r="E2609" s="88"/>
      <c r="F2609" s="62"/>
      <c r="G2609" s="62"/>
      <c r="H2609" s="62"/>
      <c r="I2609" s="62"/>
      <c r="J2609" s="61"/>
      <c r="K2609" s="63"/>
      <c r="L2609" s="64"/>
      <c r="M2609" s="65"/>
      <c r="N2609" s="66"/>
      <c r="O2609" s="66"/>
      <c r="P2609" s="65"/>
      <c r="Q2609" s="62"/>
      <c r="R2609" s="67"/>
      <c r="S2609" s="14"/>
      <c r="T2609" s="68"/>
      <c r="U2609" s="6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9"/>
      <c r="B2610" s="59"/>
      <c r="C2610" s="60"/>
      <c r="D2610" s="63"/>
      <c r="E2610" s="88"/>
      <c r="F2610" s="62"/>
      <c r="G2610" s="62"/>
      <c r="H2610" s="62"/>
      <c r="I2610" s="62"/>
      <c r="J2610" s="61"/>
      <c r="K2610" s="63"/>
      <c r="L2610" s="64"/>
      <c r="M2610" s="65"/>
      <c r="N2610" s="66"/>
      <c r="O2610" s="66"/>
      <c r="P2610" s="65"/>
      <c r="Q2610" s="62"/>
      <c r="R2610" s="67"/>
      <c r="S2610" s="14"/>
      <c r="T2610" s="68"/>
      <c r="U2610" s="6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9"/>
      <c r="B2611" s="59"/>
      <c r="C2611" s="60"/>
      <c r="D2611" s="63"/>
      <c r="E2611" s="88"/>
      <c r="F2611" s="62"/>
      <c r="G2611" s="62"/>
      <c r="H2611" s="62"/>
      <c r="I2611" s="62"/>
      <c r="J2611" s="61"/>
      <c r="K2611" s="63"/>
      <c r="L2611" s="64"/>
      <c r="M2611" s="65"/>
      <c r="N2611" s="66"/>
      <c r="O2611" s="66"/>
      <c r="P2611" s="65"/>
      <c r="Q2611" s="62"/>
      <c r="R2611" s="67"/>
      <c r="S2611" s="14"/>
      <c r="T2611" s="68"/>
      <c r="U2611" s="6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9"/>
      <c r="B2612" s="59"/>
      <c r="C2612" s="60"/>
      <c r="D2612" s="63"/>
      <c r="E2612" s="88"/>
      <c r="F2612" s="62"/>
      <c r="G2612" s="62"/>
      <c r="H2612" s="62"/>
      <c r="I2612" s="62"/>
      <c r="J2612" s="61"/>
      <c r="K2612" s="63"/>
      <c r="L2612" s="64"/>
      <c r="M2612" s="65"/>
      <c r="N2612" s="66"/>
      <c r="O2612" s="66"/>
      <c r="P2612" s="65"/>
      <c r="Q2612" s="62"/>
      <c r="R2612" s="67"/>
      <c r="S2612" s="14"/>
      <c r="T2612" s="68"/>
      <c r="U2612" s="6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9"/>
      <c r="B2613" s="59"/>
      <c r="C2613" s="60"/>
      <c r="D2613" s="60"/>
      <c r="E2613" s="61"/>
      <c r="F2613" s="62"/>
      <c r="G2613" s="62"/>
      <c r="H2613" s="62"/>
      <c r="I2613" s="62"/>
      <c r="J2613" s="61"/>
      <c r="K2613" s="63"/>
      <c r="L2613" s="64"/>
      <c r="M2613" s="65"/>
      <c r="N2613" s="66"/>
      <c r="O2613" s="66"/>
      <c r="P2613" s="65"/>
      <c r="Q2613" s="62"/>
      <c r="R2613" s="67"/>
      <c r="S2613" s="62"/>
      <c r="T2613" s="68"/>
      <c r="U2613" s="6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8"/>
      <c r="B2614" s="59"/>
      <c r="C2614" s="60"/>
      <c r="D2614" s="60"/>
      <c r="E2614" s="61"/>
      <c r="F2614" s="62"/>
      <c r="G2614" s="62"/>
      <c r="H2614" s="62"/>
      <c r="I2614" s="62"/>
      <c r="J2614" s="61"/>
      <c r="K2614" s="63"/>
      <c r="L2614" s="64"/>
      <c r="M2614" s="65"/>
      <c r="N2614" s="66"/>
      <c r="O2614" s="66"/>
      <c r="P2614" s="65"/>
      <c r="Q2614" s="62"/>
      <c r="R2614" s="67"/>
      <c r="S2614" s="62"/>
      <c r="T2614" s="68"/>
      <c r="U2614" s="6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8"/>
      <c r="B2615" s="59"/>
      <c r="C2615" s="60"/>
      <c r="D2615" s="60"/>
      <c r="E2615" s="61"/>
      <c r="F2615" s="62"/>
      <c r="G2615" s="62"/>
      <c r="H2615" s="62"/>
      <c r="I2615" s="62"/>
      <c r="J2615" s="61"/>
      <c r="K2615" s="63"/>
      <c r="L2615" s="64"/>
      <c r="M2615" s="65"/>
      <c r="N2615" s="66"/>
      <c r="O2615" s="66"/>
      <c r="P2615" s="65"/>
      <c r="Q2615" s="62"/>
      <c r="R2615" s="67"/>
      <c r="S2615" s="62"/>
      <c r="T2615" s="68"/>
      <c r="U2615" s="6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8"/>
      <c r="B2616" s="59"/>
      <c r="C2616" s="60"/>
      <c r="D2616" s="60"/>
      <c r="E2616" s="61"/>
      <c r="F2616" s="62"/>
      <c r="G2616" s="62"/>
      <c r="H2616" s="62"/>
      <c r="I2616" s="62"/>
      <c r="J2616" s="61"/>
      <c r="K2616" s="63"/>
      <c r="L2616" s="64"/>
      <c r="M2616" s="65"/>
      <c r="N2616" s="66"/>
      <c r="O2616" s="66"/>
      <c r="P2616" s="65"/>
      <c r="Q2616" s="62"/>
      <c r="R2616" s="67"/>
      <c r="S2616" s="62"/>
      <c r="T2616" s="68"/>
      <c r="U2616" s="6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8"/>
      <c r="B2617" s="59"/>
      <c r="C2617" s="60"/>
      <c r="D2617" s="60"/>
      <c r="E2617" s="61"/>
      <c r="F2617" s="62"/>
      <c r="G2617" s="62"/>
      <c r="H2617" s="62"/>
      <c r="I2617" s="62"/>
      <c r="J2617" s="61"/>
      <c r="K2617" s="63"/>
      <c r="L2617" s="64"/>
      <c r="M2617" s="65"/>
      <c r="N2617" s="66"/>
      <c r="O2617" s="66"/>
      <c r="P2617" s="65"/>
      <c r="Q2617" s="62"/>
      <c r="R2617" s="67"/>
      <c r="S2617" s="62"/>
      <c r="T2617" s="68"/>
      <c r="U2617" s="6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8"/>
      <c r="B2618" s="59"/>
      <c r="C2618" s="60"/>
      <c r="D2618" s="60"/>
      <c r="E2618" s="61"/>
      <c r="F2618" s="62"/>
      <c r="G2618" s="62"/>
      <c r="H2618" s="62"/>
      <c r="I2618" s="62"/>
      <c r="J2618" s="61"/>
      <c r="K2618" s="63"/>
      <c r="L2618" s="64"/>
      <c r="M2618" s="65"/>
      <c r="N2618" s="66"/>
      <c r="O2618" s="66"/>
      <c r="P2618" s="65"/>
      <c r="Q2618" s="62"/>
      <c r="R2618" s="67"/>
      <c r="S2618" s="62"/>
      <c r="T2618" s="68"/>
      <c r="U2618" s="6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8"/>
      <c r="B2619" s="59"/>
      <c r="C2619" s="60"/>
      <c r="D2619" s="60"/>
      <c r="E2619" s="61"/>
      <c r="F2619" s="62"/>
      <c r="G2619" s="62"/>
      <c r="H2619" s="62"/>
      <c r="I2619" s="62"/>
      <c r="J2619" s="61"/>
      <c r="K2619" s="63"/>
      <c r="L2619" s="64"/>
      <c r="M2619" s="65"/>
      <c r="N2619" s="66"/>
      <c r="O2619" s="66"/>
      <c r="P2619" s="65"/>
      <c r="Q2619" s="62"/>
      <c r="R2619" s="67"/>
      <c r="S2619" s="62"/>
      <c r="T2619" s="68"/>
      <c r="U2619" s="6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8"/>
      <c r="B2620" s="59"/>
      <c r="C2620" s="60"/>
      <c r="D2620" s="60"/>
      <c r="E2620" s="61"/>
      <c r="F2620" s="62"/>
      <c r="G2620" s="62"/>
      <c r="H2620" s="62"/>
      <c r="I2620" s="62"/>
      <c r="J2620" s="61"/>
      <c r="K2620" s="63"/>
      <c r="L2620" s="64"/>
      <c r="M2620" s="65"/>
      <c r="N2620" s="66"/>
      <c r="O2620" s="66"/>
      <c r="P2620" s="65"/>
      <c r="Q2620" s="62"/>
      <c r="R2620" s="67"/>
      <c r="S2620" s="62"/>
      <c r="T2620" s="68"/>
      <c r="U2620" s="6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8"/>
      <c r="B2621" s="59"/>
      <c r="C2621" s="60"/>
      <c r="D2621" s="60"/>
      <c r="E2621" s="61"/>
      <c r="F2621" s="62"/>
      <c r="G2621" s="62"/>
      <c r="H2621" s="62"/>
      <c r="I2621" s="62"/>
      <c r="J2621" s="61"/>
      <c r="K2621" s="63"/>
      <c r="L2621" s="64"/>
      <c r="M2621" s="65"/>
      <c r="N2621" s="66"/>
      <c r="O2621" s="66"/>
      <c r="P2621" s="65"/>
      <c r="Q2621" s="62"/>
      <c r="R2621" s="67"/>
      <c r="S2621" s="62"/>
      <c r="T2621" s="68"/>
      <c r="U2621" s="6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8"/>
      <c r="B2622" s="59"/>
      <c r="C2622" s="60"/>
      <c r="D2622" s="60"/>
      <c r="E2622" s="61"/>
      <c r="F2622" s="62"/>
      <c r="G2622" s="62"/>
      <c r="H2622" s="62"/>
      <c r="I2622" s="62"/>
      <c r="J2622" s="61"/>
      <c r="K2622" s="63"/>
      <c r="L2622" s="64"/>
      <c r="M2622" s="65"/>
      <c r="N2622" s="66"/>
      <c r="O2622" s="66"/>
      <c r="P2622" s="65"/>
      <c r="Q2622" s="62"/>
      <c r="R2622" s="67"/>
      <c r="S2622" s="62"/>
      <c r="T2622" s="68"/>
      <c r="U2622" s="6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8"/>
      <c r="B2623" s="59"/>
      <c r="C2623" s="60"/>
      <c r="D2623" s="60"/>
      <c r="E2623" s="61"/>
      <c r="F2623" s="62"/>
      <c r="G2623" s="62"/>
      <c r="H2623" s="62"/>
      <c r="I2623" s="62"/>
      <c r="J2623" s="61"/>
      <c r="K2623" s="63"/>
      <c r="L2623" s="64"/>
      <c r="M2623" s="65"/>
      <c r="N2623" s="66"/>
      <c r="O2623" s="66"/>
      <c r="P2623" s="65"/>
      <c r="Q2623" s="62"/>
      <c r="R2623" s="67"/>
      <c r="S2623" s="62"/>
      <c r="T2623" s="68"/>
      <c r="U2623" s="6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8"/>
      <c r="B2624" s="59"/>
      <c r="C2624" s="60"/>
      <c r="D2624" s="60"/>
      <c r="E2624" s="61"/>
      <c r="F2624" s="62"/>
      <c r="G2624" s="62"/>
      <c r="H2624" s="62"/>
      <c r="I2624" s="62"/>
      <c r="J2624" s="61"/>
      <c r="K2624" s="63"/>
      <c r="L2624" s="64"/>
      <c r="M2624" s="65"/>
      <c r="N2624" s="66"/>
      <c r="O2624" s="66"/>
      <c r="P2624" s="65"/>
      <c r="Q2624" s="62"/>
      <c r="R2624" s="67"/>
      <c r="S2624" s="62"/>
      <c r="T2624" s="68"/>
      <c r="U2624" s="6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8"/>
      <c r="B2625" s="59"/>
      <c r="C2625" s="60"/>
      <c r="D2625" s="60"/>
      <c r="E2625" s="61"/>
      <c r="F2625" s="62"/>
      <c r="G2625" s="62"/>
      <c r="H2625" s="62"/>
      <c r="I2625" s="62"/>
      <c r="J2625" s="61"/>
      <c r="K2625" s="63"/>
      <c r="L2625" s="64"/>
      <c r="M2625" s="65"/>
      <c r="N2625" s="66"/>
      <c r="O2625" s="66"/>
      <c r="P2625" s="65"/>
      <c r="Q2625" s="62"/>
      <c r="R2625" s="67"/>
      <c r="S2625" s="62"/>
      <c r="T2625" s="68"/>
      <c r="U2625" s="6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8"/>
      <c r="B2626" s="59"/>
      <c r="C2626" s="60"/>
      <c r="D2626" s="60"/>
      <c r="E2626" s="61"/>
      <c r="F2626" s="62"/>
      <c r="G2626" s="62"/>
      <c r="H2626" s="62"/>
      <c r="I2626" s="62"/>
      <c r="J2626" s="61"/>
      <c r="K2626" s="63"/>
      <c r="L2626" s="64"/>
      <c r="M2626" s="65"/>
      <c r="N2626" s="66"/>
      <c r="O2626" s="66"/>
      <c r="P2626" s="65"/>
      <c r="Q2626" s="62"/>
      <c r="R2626" s="67"/>
      <c r="S2626" s="62"/>
      <c r="T2626" s="68"/>
      <c r="U2626" s="6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8"/>
      <c r="B2627" s="59"/>
      <c r="C2627" s="60"/>
      <c r="D2627" s="60"/>
      <c r="E2627" s="61"/>
      <c r="F2627" s="62"/>
      <c r="G2627" s="62"/>
      <c r="H2627" s="62"/>
      <c r="I2627" s="62"/>
      <c r="J2627" s="61"/>
      <c r="K2627" s="63"/>
      <c r="L2627" s="64"/>
      <c r="M2627" s="65"/>
      <c r="N2627" s="66"/>
      <c r="O2627" s="66"/>
      <c r="P2627" s="65"/>
      <c r="Q2627" s="62"/>
      <c r="R2627" s="67"/>
      <c r="S2627" s="62"/>
      <c r="T2627" s="68"/>
      <c r="U2627" s="6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8"/>
      <c r="B2628" s="59"/>
      <c r="C2628" s="60"/>
      <c r="D2628" s="60"/>
      <c r="E2628" s="61"/>
      <c r="F2628" s="62"/>
      <c r="G2628" s="62"/>
      <c r="H2628" s="62"/>
      <c r="I2628" s="62"/>
      <c r="J2628" s="61"/>
      <c r="K2628" s="63"/>
      <c r="L2628" s="64"/>
      <c r="M2628" s="65"/>
      <c r="N2628" s="66"/>
      <c r="O2628" s="66"/>
      <c r="P2628" s="65"/>
      <c r="Q2628" s="62"/>
      <c r="R2628" s="67"/>
      <c r="S2628" s="62"/>
      <c r="T2628" s="68"/>
      <c r="U2628" s="6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8"/>
      <c r="B2629" s="59"/>
      <c r="C2629" s="60"/>
      <c r="D2629" s="60"/>
      <c r="E2629" s="61"/>
      <c r="F2629" s="62"/>
      <c r="G2629" s="62"/>
      <c r="H2629" s="62"/>
      <c r="I2629" s="62"/>
      <c r="J2629" s="61"/>
      <c r="K2629" s="63"/>
      <c r="L2629" s="64"/>
      <c r="M2629" s="65"/>
      <c r="N2629" s="66"/>
      <c r="O2629" s="66"/>
      <c r="P2629" s="65"/>
      <c r="Q2629" s="62"/>
      <c r="R2629" s="67"/>
      <c r="S2629" s="62"/>
      <c r="T2629" s="68"/>
      <c r="U2629" s="6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8"/>
      <c r="B2630" s="59"/>
      <c r="C2630" s="60"/>
      <c r="D2630" s="60"/>
      <c r="E2630" s="61"/>
      <c r="F2630" s="62"/>
      <c r="G2630" s="62"/>
      <c r="H2630" s="62"/>
      <c r="I2630" s="62"/>
      <c r="J2630" s="61"/>
      <c r="K2630" s="63"/>
      <c r="L2630" s="64"/>
      <c r="M2630" s="65"/>
      <c r="N2630" s="66"/>
      <c r="O2630" s="66"/>
      <c r="P2630" s="65"/>
      <c r="Q2630" s="62"/>
      <c r="R2630" s="67"/>
      <c r="S2630" s="62"/>
      <c r="T2630" s="68"/>
      <c r="U2630" s="6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8"/>
      <c r="B2631" s="59"/>
      <c r="C2631" s="60"/>
      <c r="D2631" s="60"/>
      <c r="E2631" s="61"/>
      <c r="F2631" s="62"/>
      <c r="G2631" s="62"/>
      <c r="H2631" s="62"/>
      <c r="I2631" s="62"/>
      <c r="J2631" s="61"/>
      <c r="K2631" s="63"/>
      <c r="L2631" s="64"/>
      <c r="M2631" s="65"/>
      <c r="N2631" s="66"/>
      <c r="O2631" s="66"/>
      <c r="P2631" s="65"/>
      <c r="Q2631" s="62"/>
      <c r="R2631" s="67"/>
      <c r="S2631" s="62"/>
      <c r="T2631" s="68"/>
      <c r="U2631" s="6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8"/>
      <c r="B2632" s="59"/>
      <c r="C2632" s="60"/>
      <c r="D2632" s="60"/>
      <c r="E2632" s="61"/>
      <c r="F2632" s="62"/>
      <c r="G2632" s="62"/>
      <c r="H2632" s="62"/>
      <c r="I2632" s="62"/>
      <c r="J2632" s="61"/>
      <c r="K2632" s="63"/>
      <c r="L2632" s="64"/>
      <c r="M2632" s="65"/>
      <c r="N2632" s="66"/>
      <c r="O2632" s="66"/>
      <c r="P2632" s="65"/>
      <c r="Q2632" s="62"/>
      <c r="R2632" s="67"/>
      <c r="S2632" s="62"/>
      <c r="T2632" s="68"/>
      <c r="U2632" s="6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8"/>
      <c r="B2633" s="59"/>
      <c r="C2633" s="60"/>
      <c r="D2633" s="60"/>
      <c r="E2633" s="61"/>
      <c r="F2633" s="62"/>
      <c r="G2633" s="62"/>
      <c r="H2633" s="62"/>
      <c r="I2633" s="62"/>
      <c r="J2633" s="61"/>
      <c r="K2633" s="63"/>
      <c r="L2633" s="64"/>
      <c r="M2633" s="65"/>
      <c r="N2633" s="66"/>
      <c r="O2633" s="66"/>
      <c r="P2633" s="65"/>
      <c r="Q2633" s="62"/>
      <c r="R2633" s="67"/>
      <c r="S2633" s="62"/>
      <c r="T2633" s="68"/>
      <c r="U2633" s="6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8"/>
      <c r="B2634" s="59"/>
      <c r="C2634" s="60"/>
      <c r="D2634" s="60"/>
      <c r="E2634" s="61"/>
      <c r="F2634" s="62"/>
      <c r="G2634" s="62"/>
      <c r="H2634" s="62"/>
      <c r="I2634" s="62"/>
      <c r="J2634" s="61"/>
      <c r="K2634" s="63"/>
      <c r="L2634" s="64"/>
      <c r="M2634" s="65"/>
      <c r="N2634" s="66"/>
      <c r="O2634" s="66"/>
      <c r="P2634" s="65"/>
      <c r="Q2634" s="62"/>
      <c r="R2634" s="67"/>
      <c r="S2634" s="62"/>
      <c r="T2634" s="68"/>
      <c r="U2634" s="6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8"/>
      <c r="B2635" s="59"/>
      <c r="C2635" s="60"/>
      <c r="D2635" s="60"/>
      <c r="E2635" s="61"/>
      <c r="F2635" s="62"/>
      <c r="G2635" s="62"/>
      <c r="H2635" s="62"/>
      <c r="I2635" s="62"/>
      <c r="J2635" s="61"/>
      <c r="K2635" s="63"/>
      <c r="L2635" s="64"/>
      <c r="M2635" s="65"/>
      <c r="N2635" s="66"/>
      <c r="O2635" s="66"/>
      <c r="P2635" s="65"/>
      <c r="Q2635" s="62"/>
      <c r="R2635" s="67"/>
      <c r="S2635" s="62"/>
      <c r="T2635" s="68"/>
      <c r="U2635" s="6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8"/>
      <c r="B2636" s="59"/>
      <c r="C2636" s="60"/>
      <c r="D2636" s="60"/>
      <c r="E2636" s="61"/>
      <c r="F2636" s="62"/>
      <c r="G2636" s="62"/>
      <c r="H2636" s="62"/>
      <c r="I2636" s="62"/>
      <c r="J2636" s="61"/>
      <c r="K2636" s="63"/>
      <c r="L2636" s="64"/>
      <c r="M2636" s="65"/>
      <c r="N2636" s="66"/>
      <c r="O2636" s="66"/>
      <c r="P2636" s="65"/>
      <c r="Q2636" s="62"/>
      <c r="R2636" s="67"/>
      <c r="S2636" s="62"/>
      <c r="T2636" s="68"/>
      <c r="U2636" s="6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8"/>
      <c r="B2637" s="59"/>
      <c r="C2637" s="60"/>
      <c r="D2637" s="60"/>
      <c r="E2637" s="61"/>
      <c r="F2637" s="62"/>
      <c r="G2637" s="62"/>
      <c r="H2637" s="62"/>
      <c r="I2637" s="62"/>
      <c r="J2637" s="61"/>
      <c r="K2637" s="63"/>
      <c r="L2637" s="64"/>
      <c r="M2637" s="65"/>
      <c r="N2637" s="66"/>
      <c r="O2637" s="66"/>
      <c r="P2637" s="65"/>
      <c r="Q2637" s="62"/>
      <c r="R2637" s="67"/>
      <c r="S2637" s="62"/>
      <c r="T2637" s="68"/>
      <c r="U2637" s="6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8"/>
      <c r="B2638" s="59"/>
      <c r="C2638" s="60"/>
      <c r="D2638" s="60"/>
      <c r="E2638" s="61"/>
      <c r="F2638" s="62"/>
      <c r="G2638" s="62"/>
      <c r="H2638" s="62"/>
      <c r="I2638" s="62"/>
      <c r="J2638" s="61"/>
      <c r="K2638" s="63"/>
      <c r="L2638" s="64"/>
      <c r="M2638" s="65"/>
      <c r="N2638" s="66"/>
      <c r="O2638" s="66"/>
      <c r="P2638" s="65"/>
      <c r="Q2638" s="62"/>
      <c r="R2638" s="67"/>
      <c r="S2638" s="62"/>
      <c r="T2638" s="68"/>
      <c r="U2638" s="6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8"/>
      <c r="B2639" s="59"/>
      <c r="C2639" s="60"/>
      <c r="D2639" s="60"/>
      <c r="E2639" s="61"/>
      <c r="F2639" s="62"/>
      <c r="G2639" s="62"/>
      <c r="H2639" s="62"/>
      <c r="I2639" s="62"/>
      <c r="J2639" s="61"/>
      <c r="K2639" s="63"/>
      <c r="L2639" s="64"/>
      <c r="M2639" s="65"/>
      <c r="N2639" s="66"/>
      <c r="O2639" s="66"/>
      <c r="P2639" s="65"/>
      <c r="Q2639" s="62"/>
      <c r="R2639" s="67"/>
      <c r="S2639" s="62"/>
      <c r="T2639" s="68"/>
      <c r="U2639" s="6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8"/>
      <c r="B2640" s="59"/>
      <c r="C2640" s="60"/>
      <c r="D2640" s="60"/>
      <c r="E2640" s="61"/>
      <c r="F2640" s="62"/>
      <c r="G2640" s="62"/>
      <c r="H2640" s="62"/>
      <c r="I2640" s="62"/>
      <c r="J2640" s="61"/>
      <c r="K2640" s="63"/>
      <c r="L2640" s="64"/>
      <c r="M2640" s="65"/>
      <c r="N2640" s="66"/>
      <c r="O2640" s="66"/>
      <c r="P2640" s="65"/>
      <c r="Q2640" s="62"/>
      <c r="R2640" s="67"/>
      <c r="S2640" s="62"/>
      <c r="T2640" s="68"/>
      <c r="U2640" s="6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8"/>
      <c r="B2641" s="59"/>
      <c r="C2641" s="60"/>
      <c r="D2641" s="60"/>
      <c r="E2641" s="61"/>
      <c r="F2641" s="62"/>
      <c r="G2641" s="62"/>
      <c r="H2641" s="62"/>
      <c r="I2641" s="62"/>
      <c r="J2641" s="61"/>
      <c r="K2641" s="63"/>
      <c r="L2641" s="64"/>
      <c r="M2641" s="65"/>
      <c r="N2641" s="66"/>
      <c r="O2641" s="66"/>
      <c r="P2641" s="65"/>
      <c r="Q2641" s="62"/>
      <c r="R2641" s="67"/>
      <c r="S2641" s="62"/>
      <c r="T2641" s="68"/>
      <c r="U2641" s="6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8"/>
      <c r="B2642" s="59"/>
      <c r="C2642" s="60"/>
      <c r="D2642" s="60"/>
      <c r="E2642" s="61"/>
      <c r="F2642" s="62"/>
      <c r="G2642" s="62"/>
      <c r="H2642" s="62"/>
      <c r="I2642" s="62"/>
      <c r="J2642" s="61"/>
      <c r="K2642" s="63"/>
      <c r="L2642" s="64"/>
      <c r="M2642" s="65"/>
      <c r="N2642" s="66"/>
      <c r="O2642" s="66"/>
      <c r="P2642" s="65"/>
      <c r="Q2642" s="62"/>
      <c r="R2642" s="67"/>
      <c r="S2642" s="62"/>
      <c r="T2642" s="68"/>
      <c r="U2642" s="6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8"/>
      <c r="B2643" s="59"/>
      <c r="C2643" s="60"/>
      <c r="D2643" s="60"/>
      <c r="E2643" s="61"/>
      <c r="F2643" s="62"/>
      <c r="G2643" s="62"/>
      <c r="H2643" s="62"/>
      <c r="I2643" s="62"/>
      <c r="J2643" s="61"/>
      <c r="K2643" s="63"/>
      <c r="L2643" s="64"/>
      <c r="M2643" s="65"/>
      <c r="N2643" s="66"/>
      <c r="O2643" s="66"/>
      <c r="P2643" s="65"/>
      <c r="Q2643" s="62"/>
      <c r="R2643" s="67"/>
      <c r="S2643" s="62"/>
      <c r="T2643" s="68"/>
      <c r="U2643" s="6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8"/>
      <c r="B2644" s="59"/>
      <c r="C2644" s="60"/>
      <c r="D2644" s="60"/>
      <c r="E2644" s="61"/>
      <c r="F2644" s="62"/>
      <c r="G2644" s="62"/>
      <c r="H2644" s="62"/>
      <c r="I2644" s="62"/>
      <c r="J2644" s="61"/>
      <c r="K2644" s="63"/>
      <c r="L2644" s="64"/>
      <c r="M2644" s="65"/>
      <c r="N2644" s="66"/>
      <c r="O2644" s="66"/>
      <c r="P2644" s="65"/>
      <c r="Q2644" s="62"/>
      <c r="R2644" s="67"/>
      <c r="S2644" s="62"/>
      <c r="T2644" s="68"/>
      <c r="U2644" s="6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8"/>
      <c r="B2645" s="59"/>
      <c r="C2645" s="60"/>
      <c r="D2645" s="60"/>
      <c r="E2645" s="61"/>
      <c r="F2645" s="62"/>
      <c r="G2645" s="62"/>
      <c r="H2645" s="62"/>
      <c r="I2645" s="62"/>
      <c r="J2645" s="61"/>
      <c r="K2645" s="63"/>
      <c r="L2645" s="64"/>
      <c r="M2645" s="65"/>
      <c r="N2645" s="66"/>
      <c r="O2645" s="66"/>
      <c r="P2645" s="65"/>
      <c r="Q2645" s="62"/>
      <c r="R2645" s="67"/>
      <c r="S2645" s="62"/>
      <c r="T2645" s="68"/>
      <c r="U2645" s="6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8"/>
      <c r="B2646" s="59"/>
      <c r="C2646" s="60"/>
      <c r="D2646" s="60"/>
      <c r="E2646" s="61"/>
      <c r="F2646" s="62"/>
      <c r="G2646" s="62"/>
      <c r="H2646" s="62"/>
      <c r="I2646" s="62"/>
      <c r="J2646" s="61"/>
      <c r="K2646" s="63"/>
      <c r="L2646" s="64"/>
      <c r="M2646" s="65"/>
      <c r="N2646" s="66"/>
      <c r="O2646" s="66"/>
      <c r="P2646" s="65"/>
      <c r="Q2646" s="62"/>
      <c r="R2646" s="67"/>
      <c r="S2646" s="62"/>
      <c r="T2646" s="68"/>
      <c r="U2646" s="6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8"/>
      <c r="B2647" s="59"/>
      <c r="C2647" s="60"/>
      <c r="D2647" s="60"/>
      <c r="E2647" s="61"/>
      <c r="F2647" s="62"/>
      <c r="G2647" s="62"/>
      <c r="H2647" s="62"/>
      <c r="I2647" s="62"/>
      <c r="J2647" s="61"/>
      <c r="K2647" s="63"/>
      <c r="L2647" s="64"/>
      <c r="M2647" s="65"/>
      <c r="N2647" s="66"/>
      <c r="O2647" s="66"/>
      <c r="P2647" s="65"/>
      <c r="Q2647" s="62"/>
      <c r="R2647" s="67"/>
      <c r="S2647" s="62"/>
      <c r="T2647" s="68"/>
      <c r="U2647" s="6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8"/>
      <c r="B2648" s="59"/>
      <c r="C2648" s="60"/>
      <c r="D2648" s="60"/>
      <c r="E2648" s="61"/>
      <c r="F2648" s="62"/>
      <c r="G2648" s="62"/>
      <c r="H2648" s="62"/>
      <c r="I2648" s="62"/>
      <c r="J2648" s="61"/>
      <c r="K2648" s="63"/>
      <c r="L2648" s="64"/>
      <c r="M2648" s="65"/>
      <c r="N2648" s="66"/>
      <c r="O2648" s="66"/>
      <c r="P2648" s="65"/>
      <c r="Q2648" s="62"/>
      <c r="R2648" s="67"/>
      <c r="S2648" s="62"/>
      <c r="T2648" s="68"/>
      <c r="U2648" s="6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8"/>
      <c r="B2649" s="59"/>
      <c r="C2649" s="60"/>
      <c r="D2649" s="60"/>
      <c r="E2649" s="61"/>
      <c r="F2649" s="62"/>
      <c r="G2649" s="62"/>
      <c r="H2649" s="62"/>
      <c r="I2649" s="62"/>
      <c r="J2649" s="61"/>
      <c r="K2649" s="63"/>
      <c r="L2649" s="64"/>
      <c r="M2649" s="65"/>
      <c r="N2649" s="66"/>
      <c r="O2649" s="66"/>
      <c r="P2649" s="65"/>
      <c r="Q2649" s="62"/>
      <c r="R2649" s="67"/>
      <c r="S2649" s="62"/>
      <c r="T2649" s="68"/>
      <c r="U2649" s="6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8"/>
      <c r="B2650" s="59"/>
      <c r="C2650" s="60"/>
      <c r="D2650" s="60"/>
      <c r="E2650" s="61"/>
      <c r="F2650" s="62"/>
      <c r="G2650" s="62"/>
      <c r="H2650" s="62"/>
      <c r="I2650" s="62"/>
      <c r="J2650" s="61"/>
      <c r="K2650" s="63"/>
      <c r="L2650" s="64"/>
      <c r="M2650" s="65"/>
      <c r="N2650" s="66"/>
      <c r="O2650" s="66"/>
      <c r="P2650" s="65"/>
      <c r="Q2650" s="62"/>
      <c r="R2650" s="67"/>
      <c r="S2650" s="62"/>
      <c r="T2650" s="68"/>
      <c r="U2650" s="6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8"/>
      <c r="B2651" s="59"/>
      <c r="C2651" s="60"/>
      <c r="D2651" s="60"/>
      <c r="E2651" s="61"/>
      <c r="F2651" s="62"/>
      <c r="G2651" s="62"/>
      <c r="H2651" s="62"/>
      <c r="I2651" s="62"/>
      <c r="J2651" s="61"/>
      <c r="K2651" s="63"/>
      <c r="L2651" s="64"/>
      <c r="M2651" s="65"/>
      <c r="N2651" s="66"/>
      <c r="O2651" s="66"/>
      <c r="P2651" s="65"/>
      <c r="Q2651" s="62"/>
      <c r="R2651" s="67"/>
      <c r="S2651" s="62"/>
      <c r="T2651" s="68"/>
      <c r="U2651" s="6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8"/>
      <c r="B2652" s="59"/>
      <c r="C2652" s="60"/>
      <c r="D2652" s="60"/>
      <c r="E2652" s="61"/>
      <c r="F2652" s="62"/>
      <c r="G2652" s="62"/>
      <c r="H2652" s="62"/>
      <c r="I2652" s="62"/>
      <c r="J2652" s="61"/>
      <c r="K2652" s="63"/>
      <c r="L2652" s="64"/>
      <c r="M2652" s="65"/>
      <c r="N2652" s="66"/>
      <c r="O2652" s="66"/>
      <c r="P2652" s="65"/>
      <c r="Q2652" s="62"/>
      <c r="R2652" s="67"/>
      <c r="S2652" s="62"/>
      <c r="T2652" s="68"/>
      <c r="U2652" s="6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8"/>
      <c r="B2653" s="59"/>
      <c r="C2653" s="60"/>
      <c r="D2653" s="60"/>
      <c r="E2653" s="61"/>
      <c r="F2653" s="62"/>
      <c r="G2653" s="62"/>
      <c r="H2653" s="62"/>
      <c r="I2653" s="62"/>
      <c r="J2653" s="61"/>
      <c r="K2653" s="63"/>
      <c r="L2653" s="64"/>
      <c r="M2653" s="65"/>
      <c r="N2653" s="66"/>
      <c r="O2653" s="66"/>
      <c r="P2653" s="65"/>
      <c r="Q2653" s="62"/>
      <c r="R2653" s="67"/>
      <c r="S2653" s="62"/>
      <c r="T2653" s="68"/>
      <c r="U2653" s="6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8"/>
      <c r="B2654" s="59"/>
      <c r="C2654" s="60"/>
      <c r="D2654" s="60"/>
      <c r="E2654" s="61"/>
      <c r="F2654" s="62"/>
      <c r="G2654" s="62"/>
      <c r="H2654" s="62"/>
      <c r="I2654" s="62"/>
      <c r="J2654" s="61"/>
      <c r="K2654" s="63"/>
      <c r="L2654" s="64"/>
      <c r="M2654" s="65"/>
      <c r="N2654" s="66"/>
      <c r="O2654" s="66"/>
      <c r="P2654" s="65"/>
      <c r="Q2654" s="62"/>
      <c r="R2654" s="67"/>
      <c r="S2654" s="62"/>
      <c r="T2654" s="68"/>
      <c r="U2654" s="6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8"/>
      <c r="B2655" s="59"/>
      <c r="C2655" s="60"/>
      <c r="D2655" s="60"/>
      <c r="E2655" s="61"/>
      <c r="F2655" s="62"/>
      <c r="G2655" s="62"/>
      <c r="H2655" s="62"/>
      <c r="I2655" s="62"/>
      <c r="J2655" s="61"/>
      <c r="K2655" s="63"/>
      <c r="L2655" s="64"/>
      <c r="M2655" s="65"/>
      <c r="N2655" s="66"/>
      <c r="O2655" s="66"/>
      <c r="P2655" s="65"/>
      <c r="Q2655" s="62"/>
      <c r="R2655" s="67"/>
      <c r="S2655" s="62"/>
      <c r="T2655" s="68"/>
      <c r="U2655" s="6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8"/>
      <c r="B2656" s="59"/>
      <c r="C2656" s="60"/>
      <c r="D2656" s="60"/>
      <c r="E2656" s="61"/>
      <c r="F2656" s="62"/>
      <c r="G2656" s="62"/>
      <c r="H2656" s="62"/>
      <c r="I2656" s="62"/>
      <c r="J2656" s="61"/>
      <c r="K2656" s="63"/>
      <c r="L2656" s="64"/>
      <c r="M2656" s="65"/>
      <c r="N2656" s="66"/>
      <c r="O2656" s="66"/>
      <c r="P2656" s="65"/>
      <c r="Q2656" s="62"/>
      <c r="R2656" s="67"/>
      <c r="S2656" s="62"/>
      <c r="T2656" s="68"/>
      <c r="U2656" s="6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8"/>
      <c r="B2657" s="59"/>
      <c r="C2657" s="60"/>
      <c r="D2657" s="60"/>
      <c r="E2657" s="61"/>
      <c r="F2657" s="62"/>
      <c r="G2657" s="62"/>
      <c r="H2657" s="62"/>
      <c r="I2657" s="62"/>
      <c r="J2657" s="61"/>
      <c r="K2657" s="63"/>
      <c r="L2657" s="64"/>
      <c r="M2657" s="65"/>
      <c r="N2657" s="66"/>
      <c r="O2657" s="66"/>
      <c r="P2657" s="65"/>
      <c r="Q2657" s="62"/>
      <c r="R2657" s="67"/>
      <c r="S2657" s="62"/>
      <c r="T2657" s="68"/>
      <c r="U2657" s="6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8"/>
      <c r="B2658" s="59"/>
      <c r="C2658" s="60"/>
      <c r="D2658" s="60"/>
      <c r="E2658" s="61"/>
      <c r="F2658" s="62"/>
      <c r="G2658" s="62"/>
      <c r="H2658" s="62"/>
      <c r="I2658" s="62"/>
      <c r="J2658" s="61"/>
      <c r="K2658" s="63"/>
      <c r="L2658" s="64"/>
      <c r="M2658" s="65"/>
      <c r="N2658" s="66"/>
      <c r="O2658" s="66"/>
      <c r="P2658" s="65"/>
      <c r="Q2658" s="62"/>
      <c r="R2658" s="67"/>
      <c r="S2658" s="62"/>
      <c r="T2658" s="68"/>
      <c r="U2658" s="6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8"/>
      <c r="B2659" s="59"/>
      <c r="C2659" s="60"/>
      <c r="D2659" s="60"/>
      <c r="E2659" s="61"/>
      <c r="F2659" s="62"/>
      <c r="G2659" s="62"/>
      <c r="H2659" s="62"/>
      <c r="I2659" s="62"/>
      <c r="J2659" s="61"/>
      <c r="K2659" s="63"/>
      <c r="L2659" s="64"/>
      <c r="M2659" s="65"/>
      <c r="N2659" s="66"/>
      <c r="O2659" s="66"/>
      <c r="P2659" s="65"/>
      <c r="Q2659" s="62"/>
      <c r="R2659" s="67"/>
      <c r="S2659" s="62"/>
      <c r="T2659" s="68"/>
      <c r="U2659" s="6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8"/>
      <c r="B2660" s="59"/>
      <c r="C2660" s="60"/>
      <c r="D2660" s="60"/>
      <c r="E2660" s="61"/>
      <c r="F2660" s="62"/>
      <c r="G2660" s="62"/>
      <c r="H2660" s="62"/>
      <c r="I2660" s="62"/>
      <c r="J2660" s="61"/>
      <c r="K2660" s="63"/>
      <c r="L2660" s="64"/>
      <c r="M2660" s="65"/>
      <c r="N2660" s="66"/>
      <c r="O2660" s="66"/>
      <c r="P2660" s="65"/>
      <c r="Q2660" s="62"/>
      <c r="R2660" s="67"/>
      <c r="S2660" s="62"/>
      <c r="T2660" s="68"/>
      <c r="U2660" s="6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8"/>
      <c r="B2661" s="59"/>
      <c r="C2661" s="60"/>
      <c r="D2661" s="60"/>
      <c r="E2661" s="61"/>
      <c r="F2661" s="62"/>
      <c r="G2661" s="62"/>
      <c r="H2661" s="62"/>
      <c r="I2661" s="62"/>
      <c r="J2661" s="61"/>
      <c r="K2661" s="63"/>
      <c r="L2661" s="64"/>
      <c r="M2661" s="65"/>
      <c r="N2661" s="66"/>
      <c r="O2661" s="66"/>
      <c r="P2661" s="65"/>
      <c r="Q2661" s="62"/>
      <c r="R2661" s="67"/>
      <c r="S2661" s="62"/>
      <c r="T2661" s="68"/>
      <c r="U2661" s="6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8"/>
      <c r="B2662" s="59"/>
      <c r="C2662" s="60"/>
      <c r="D2662" s="60"/>
      <c r="E2662" s="61"/>
      <c r="F2662" s="62"/>
      <c r="G2662" s="62"/>
      <c r="H2662" s="62"/>
      <c r="I2662" s="62"/>
      <c r="J2662" s="61"/>
      <c r="K2662" s="63"/>
      <c r="L2662" s="64"/>
      <c r="M2662" s="65"/>
      <c r="N2662" s="66"/>
      <c r="O2662" s="66"/>
      <c r="P2662" s="65"/>
      <c r="Q2662" s="62"/>
      <c r="R2662" s="67"/>
      <c r="S2662" s="62"/>
      <c r="T2662" s="68"/>
      <c r="U2662" s="6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8"/>
      <c r="B2663" s="59"/>
      <c r="C2663" s="60"/>
      <c r="D2663" s="60"/>
      <c r="E2663" s="61"/>
      <c r="F2663" s="62"/>
      <c r="G2663" s="62"/>
      <c r="H2663" s="62"/>
      <c r="I2663" s="62"/>
      <c r="J2663" s="61"/>
      <c r="K2663" s="63"/>
      <c r="L2663" s="64"/>
      <c r="M2663" s="65"/>
      <c r="N2663" s="66"/>
      <c r="O2663" s="66"/>
      <c r="P2663" s="65"/>
      <c r="Q2663" s="62"/>
      <c r="R2663" s="67"/>
      <c r="S2663" s="62"/>
      <c r="T2663" s="68"/>
      <c r="U2663" s="6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8"/>
      <c r="B2664" s="59"/>
      <c r="C2664" s="60"/>
      <c r="D2664" s="60"/>
      <c r="E2664" s="61"/>
      <c r="F2664" s="62"/>
      <c r="G2664" s="62"/>
      <c r="H2664" s="62"/>
      <c r="I2664" s="62"/>
      <c r="J2664" s="61"/>
      <c r="K2664" s="63"/>
      <c r="L2664" s="64"/>
      <c r="M2664" s="65"/>
      <c r="N2664" s="66"/>
      <c r="O2664" s="66"/>
      <c r="P2664" s="65"/>
      <c r="Q2664" s="62"/>
      <c r="R2664" s="67"/>
      <c r="S2664" s="62"/>
      <c r="T2664" s="68"/>
      <c r="U2664" s="6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8"/>
      <c r="B2665" s="59"/>
      <c r="C2665" s="60"/>
      <c r="D2665" s="60"/>
      <c r="E2665" s="61"/>
      <c r="F2665" s="62"/>
      <c r="G2665" s="62"/>
      <c r="H2665" s="62"/>
      <c r="I2665" s="62"/>
      <c r="J2665" s="61"/>
      <c r="K2665" s="63"/>
      <c r="L2665" s="64"/>
      <c r="M2665" s="65"/>
      <c r="N2665" s="66"/>
      <c r="O2665" s="66"/>
      <c r="P2665" s="65"/>
      <c r="Q2665" s="62"/>
      <c r="R2665" s="67"/>
      <c r="S2665" s="62"/>
      <c r="T2665" s="68"/>
      <c r="U2665" s="6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8"/>
      <c r="B2666" s="59"/>
      <c r="C2666" s="60"/>
      <c r="D2666" s="60"/>
      <c r="E2666" s="61"/>
      <c r="F2666" s="62"/>
      <c r="G2666" s="62"/>
      <c r="H2666" s="62"/>
      <c r="I2666" s="62"/>
      <c r="J2666" s="61"/>
      <c r="K2666" s="63"/>
      <c r="L2666" s="64"/>
      <c r="M2666" s="65"/>
      <c r="N2666" s="66"/>
      <c r="O2666" s="66"/>
      <c r="P2666" s="65"/>
      <c r="Q2666" s="62"/>
      <c r="R2666" s="67"/>
      <c r="S2666" s="62"/>
      <c r="T2666" s="68"/>
      <c r="U2666" s="6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8"/>
      <c r="B2667" s="59"/>
      <c r="C2667" s="60"/>
      <c r="D2667" s="60"/>
      <c r="E2667" s="61"/>
      <c r="F2667" s="62"/>
      <c r="G2667" s="62"/>
      <c r="H2667" s="62"/>
      <c r="I2667" s="62"/>
      <c r="J2667" s="61"/>
      <c r="K2667" s="63"/>
      <c r="L2667" s="64"/>
      <c r="M2667" s="65"/>
      <c r="N2667" s="66"/>
      <c r="O2667" s="66"/>
      <c r="P2667" s="65"/>
      <c r="Q2667" s="62"/>
      <c r="R2667" s="67"/>
      <c r="S2667" s="62"/>
      <c r="T2667" s="68"/>
      <c r="U2667" s="6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8"/>
      <c r="B2668" s="59"/>
      <c r="C2668" s="60"/>
      <c r="D2668" s="60"/>
      <c r="E2668" s="61"/>
      <c r="F2668" s="62"/>
      <c r="G2668" s="62"/>
      <c r="H2668" s="62"/>
      <c r="I2668" s="62"/>
      <c r="J2668" s="61"/>
      <c r="K2668" s="63"/>
      <c r="L2668" s="64"/>
      <c r="M2668" s="65"/>
      <c r="N2668" s="66"/>
      <c r="O2668" s="66"/>
      <c r="P2668" s="65"/>
      <c r="Q2668" s="62"/>
      <c r="R2668" s="67"/>
      <c r="S2668" s="62"/>
      <c r="T2668" s="68"/>
      <c r="U2668" s="6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8"/>
      <c r="B2669" s="59"/>
      <c r="C2669" s="60"/>
      <c r="D2669" s="60"/>
      <c r="E2669" s="61"/>
      <c r="F2669" s="62"/>
      <c r="G2669" s="62"/>
      <c r="H2669" s="62"/>
      <c r="I2669" s="62"/>
      <c r="J2669" s="61"/>
      <c r="K2669" s="63"/>
      <c r="L2669" s="64"/>
      <c r="M2669" s="65"/>
      <c r="N2669" s="66"/>
      <c r="O2669" s="66"/>
      <c r="P2669" s="65"/>
      <c r="Q2669" s="62"/>
      <c r="R2669" s="67"/>
      <c r="S2669" s="62"/>
      <c r="T2669" s="68"/>
      <c r="U2669" s="6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8"/>
      <c r="B2670" s="59"/>
      <c r="C2670" s="60"/>
      <c r="D2670" s="60"/>
      <c r="E2670" s="61"/>
      <c r="F2670" s="62"/>
      <c r="G2670" s="62"/>
      <c r="H2670" s="62"/>
      <c r="I2670" s="62"/>
      <c r="J2670" s="61"/>
      <c r="K2670" s="63"/>
      <c r="L2670" s="64"/>
      <c r="M2670" s="65"/>
      <c r="N2670" s="66"/>
      <c r="O2670" s="66"/>
      <c r="P2670" s="65"/>
      <c r="Q2670" s="62"/>
      <c r="R2670" s="67"/>
      <c r="S2670" s="62"/>
      <c r="T2670" s="68"/>
      <c r="U2670" s="6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8"/>
      <c r="B2671" s="59"/>
      <c r="C2671" s="60"/>
      <c r="D2671" s="60"/>
      <c r="E2671" s="61"/>
      <c r="F2671" s="62"/>
      <c r="G2671" s="62"/>
      <c r="H2671" s="62"/>
      <c r="I2671" s="62"/>
      <c r="J2671" s="61"/>
      <c r="K2671" s="63"/>
      <c r="L2671" s="64"/>
      <c r="M2671" s="65"/>
      <c r="N2671" s="66"/>
      <c r="O2671" s="66"/>
      <c r="P2671" s="65"/>
      <c r="Q2671" s="62"/>
      <c r="R2671" s="67"/>
      <c r="S2671" s="62"/>
      <c r="T2671" s="68"/>
      <c r="U2671" s="6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8"/>
      <c r="B2672" s="59"/>
      <c r="C2672" s="60"/>
      <c r="D2672" s="60"/>
      <c r="E2672" s="61"/>
      <c r="F2672" s="62"/>
      <c r="G2672" s="62"/>
      <c r="H2672" s="62"/>
      <c r="I2672" s="62"/>
      <c r="J2672" s="61"/>
      <c r="K2672" s="63"/>
      <c r="L2672" s="64"/>
      <c r="M2672" s="65"/>
      <c r="N2672" s="66"/>
      <c r="O2672" s="66"/>
      <c r="P2672" s="65"/>
      <c r="Q2672" s="62"/>
      <c r="R2672" s="67"/>
      <c r="S2672" s="62"/>
      <c r="T2672" s="68"/>
      <c r="U2672" s="6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8"/>
      <c r="B2673" s="59"/>
      <c r="C2673" s="60"/>
      <c r="D2673" s="60"/>
      <c r="E2673" s="61"/>
      <c r="F2673" s="62"/>
      <c r="G2673" s="62"/>
      <c r="H2673" s="62"/>
      <c r="I2673" s="62"/>
      <c r="J2673" s="61"/>
      <c r="K2673" s="63"/>
      <c r="L2673" s="64"/>
      <c r="M2673" s="65"/>
      <c r="N2673" s="66"/>
      <c r="O2673" s="66"/>
      <c r="P2673" s="65"/>
      <c r="Q2673" s="62"/>
      <c r="R2673" s="67"/>
      <c r="S2673" s="62"/>
      <c r="T2673" s="68"/>
      <c r="U2673" s="6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8"/>
      <c r="B2674" s="59"/>
      <c r="C2674" s="60"/>
      <c r="D2674" s="60"/>
      <c r="E2674" s="61"/>
      <c r="F2674" s="62"/>
      <c r="G2674" s="62"/>
      <c r="H2674" s="62"/>
      <c r="I2674" s="62"/>
      <c r="J2674" s="61"/>
      <c r="K2674" s="63"/>
      <c r="L2674" s="64"/>
      <c r="M2674" s="65"/>
      <c r="N2674" s="66"/>
      <c r="O2674" s="66"/>
      <c r="P2674" s="65"/>
      <c r="Q2674" s="62"/>
      <c r="R2674" s="67"/>
      <c r="S2674" s="62"/>
      <c r="T2674" s="68"/>
      <c r="U2674" s="6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8"/>
      <c r="B2675" s="59"/>
      <c r="C2675" s="60"/>
      <c r="D2675" s="60"/>
      <c r="E2675" s="61"/>
      <c r="F2675" s="62"/>
      <c r="G2675" s="62"/>
      <c r="H2675" s="62"/>
      <c r="I2675" s="62"/>
      <c r="J2675" s="61"/>
      <c r="K2675" s="63"/>
      <c r="L2675" s="64"/>
      <c r="M2675" s="65"/>
      <c r="N2675" s="66"/>
      <c r="O2675" s="66"/>
      <c r="P2675" s="65"/>
      <c r="Q2675" s="62"/>
      <c r="R2675" s="67"/>
      <c r="S2675" s="62"/>
      <c r="T2675" s="68"/>
      <c r="U2675" s="6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8"/>
      <c r="B2676" s="59"/>
      <c r="C2676" s="60"/>
      <c r="D2676" s="60"/>
      <c r="E2676" s="61"/>
      <c r="F2676" s="62"/>
      <c r="G2676" s="62"/>
      <c r="H2676" s="62"/>
      <c r="I2676" s="62"/>
      <c r="J2676" s="61"/>
      <c r="K2676" s="63"/>
      <c r="L2676" s="64"/>
      <c r="M2676" s="65"/>
      <c r="N2676" s="66"/>
      <c r="O2676" s="66"/>
      <c r="P2676" s="65"/>
      <c r="Q2676" s="62"/>
      <c r="R2676" s="67"/>
      <c r="S2676" s="62"/>
      <c r="T2676" s="68"/>
      <c r="U2676" s="6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8"/>
      <c r="B2677" s="59"/>
      <c r="C2677" s="60"/>
      <c r="D2677" s="60"/>
      <c r="E2677" s="61"/>
      <c r="F2677" s="62"/>
      <c r="G2677" s="62"/>
      <c r="H2677" s="62"/>
      <c r="I2677" s="62"/>
      <c r="J2677" s="61"/>
      <c r="K2677" s="63"/>
      <c r="L2677" s="64"/>
      <c r="M2677" s="65"/>
      <c r="N2677" s="66"/>
      <c r="O2677" s="66"/>
      <c r="P2677" s="65"/>
      <c r="Q2677" s="62"/>
      <c r="R2677" s="67"/>
      <c r="S2677" s="62"/>
      <c r="T2677" s="68"/>
      <c r="U2677" s="6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8"/>
      <c r="B2678" s="59"/>
      <c r="C2678" s="60"/>
      <c r="D2678" s="60"/>
      <c r="E2678" s="61"/>
      <c r="F2678" s="62"/>
      <c r="G2678" s="62"/>
      <c r="H2678" s="62"/>
      <c r="I2678" s="62"/>
      <c r="J2678" s="61"/>
      <c r="K2678" s="63"/>
      <c r="L2678" s="64"/>
      <c r="M2678" s="65"/>
      <c r="N2678" s="66"/>
      <c r="O2678" s="66"/>
      <c r="P2678" s="65"/>
      <c r="Q2678" s="62"/>
      <c r="R2678" s="67"/>
      <c r="S2678" s="62"/>
      <c r="T2678" s="68"/>
      <c r="U2678" s="6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8"/>
      <c r="B2679" s="59"/>
      <c r="C2679" s="60"/>
      <c r="D2679" s="60"/>
      <c r="E2679" s="61"/>
      <c r="F2679" s="62"/>
      <c r="G2679" s="62"/>
      <c r="H2679" s="62"/>
      <c r="I2679" s="62"/>
      <c r="J2679" s="61"/>
      <c r="K2679" s="63"/>
      <c r="L2679" s="64"/>
      <c r="M2679" s="65"/>
      <c r="N2679" s="66"/>
      <c r="O2679" s="66"/>
      <c r="P2679" s="65"/>
      <c r="Q2679" s="62"/>
      <c r="R2679" s="67"/>
      <c r="S2679" s="62"/>
      <c r="T2679" s="68"/>
      <c r="U2679" s="6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8"/>
      <c r="B2680" s="59"/>
      <c r="C2680" s="60"/>
      <c r="D2680" s="60"/>
      <c r="E2680" s="61"/>
      <c r="F2680" s="62"/>
      <c r="G2680" s="62"/>
      <c r="H2680" s="62"/>
      <c r="I2680" s="62"/>
      <c r="J2680" s="61"/>
      <c r="K2680" s="63"/>
      <c r="L2680" s="64"/>
      <c r="M2680" s="65"/>
      <c r="N2680" s="66"/>
      <c r="O2680" s="66"/>
      <c r="P2680" s="65"/>
      <c r="Q2680" s="62"/>
      <c r="R2680" s="67"/>
      <c r="S2680" s="62"/>
      <c r="T2680" s="68"/>
      <c r="U2680" s="6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8"/>
      <c r="B2681" s="59"/>
      <c r="C2681" s="60"/>
      <c r="D2681" s="60"/>
      <c r="E2681" s="61"/>
      <c r="F2681" s="62"/>
      <c r="G2681" s="62"/>
      <c r="H2681" s="62"/>
      <c r="I2681" s="62"/>
      <c r="J2681" s="61"/>
      <c r="K2681" s="63"/>
      <c r="L2681" s="64"/>
      <c r="M2681" s="65"/>
      <c r="N2681" s="66"/>
      <c r="O2681" s="66"/>
      <c r="P2681" s="65"/>
      <c r="Q2681" s="62"/>
      <c r="R2681" s="67"/>
      <c r="S2681" s="62"/>
      <c r="T2681" s="68"/>
      <c r="U2681" s="6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8"/>
      <c r="B2682" s="59"/>
      <c r="C2682" s="60"/>
      <c r="D2682" s="60"/>
      <c r="E2682" s="61"/>
      <c r="F2682" s="62"/>
      <c r="G2682" s="62"/>
      <c r="H2682" s="62"/>
      <c r="I2682" s="62"/>
      <c r="J2682" s="61"/>
      <c r="K2682" s="63"/>
      <c r="L2682" s="64"/>
      <c r="M2682" s="65"/>
      <c r="N2682" s="66"/>
      <c r="O2682" s="66"/>
      <c r="P2682" s="65"/>
      <c r="Q2682" s="62"/>
      <c r="R2682" s="67"/>
      <c r="S2682" s="62"/>
      <c r="T2682" s="68"/>
      <c r="U2682" s="6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8"/>
      <c r="B2683" s="59"/>
      <c r="C2683" s="60"/>
      <c r="D2683" s="60"/>
      <c r="E2683" s="61"/>
      <c r="F2683" s="62"/>
      <c r="G2683" s="62"/>
      <c r="H2683" s="62"/>
      <c r="I2683" s="62"/>
      <c r="J2683" s="61"/>
      <c r="K2683" s="63"/>
      <c r="L2683" s="64"/>
      <c r="M2683" s="65"/>
      <c r="N2683" s="66"/>
      <c r="O2683" s="66"/>
      <c r="P2683" s="65"/>
      <c r="Q2683" s="62"/>
      <c r="R2683" s="67"/>
      <c r="S2683" s="62"/>
      <c r="T2683" s="68"/>
      <c r="U2683" s="6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8"/>
      <c r="B2684" s="59"/>
      <c r="C2684" s="60"/>
      <c r="D2684" s="60"/>
      <c r="E2684" s="61"/>
      <c r="F2684" s="62"/>
      <c r="G2684" s="62"/>
      <c r="H2684" s="62"/>
      <c r="I2684" s="62"/>
      <c r="J2684" s="61"/>
      <c r="K2684" s="63"/>
      <c r="L2684" s="64"/>
      <c r="M2684" s="65"/>
      <c r="N2684" s="66"/>
      <c r="O2684" s="66"/>
      <c r="P2684" s="65"/>
      <c r="Q2684" s="62"/>
      <c r="R2684" s="67"/>
      <c r="S2684" s="62"/>
      <c r="T2684" s="68"/>
      <c r="U2684" s="6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8"/>
      <c r="B2685" s="59"/>
      <c r="C2685" s="60"/>
      <c r="D2685" s="60"/>
      <c r="E2685" s="61"/>
      <c r="F2685" s="62"/>
      <c r="G2685" s="62"/>
      <c r="H2685" s="62"/>
      <c r="I2685" s="62"/>
      <c r="J2685" s="61"/>
      <c r="K2685" s="63"/>
      <c r="L2685" s="64"/>
      <c r="M2685" s="65"/>
      <c r="N2685" s="66"/>
      <c r="O2685" s="66"/>
      <c r="P2685" s="65"/>
      <c r="Q2685" s="62"/>
      <c r="R2685" s="67"/>
      <c r="S2685" s="62"/>
      <c r="T2685" s="68"/>
      <c r="U2685" s="6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8"/>
      <c r="B2686" s="59"/>
      <c r="C2686" s="60"/>
      <c r="D2686" s="60"/>
      <c r="E2686" s="61"/>
      <c r="F2686" s="62"/>
      <c r="G2686" s="62"/>
      <c r="H2686" s="62"/>
      <c r="I2686" s="62"/>
      <c r="J2686" s="61"/>
      <c r="K2686" s="63"/>
      <c r="L2686" s="64"/>
      <c r="M2686" s="65"/>
      <c r="N2686" s="66"/>
      <c r="O2686" s="66"/>
      <c r="P2686" s="65"/>
      <c r="Q2686" s="62"/>
      <c r="R2686" s="67"/>
      <c r="S2686" s="62"/>
      <c r="T2686" s="68"/>
      <c r="U2686" s="6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8"/>
      <c r="B2687" s="59"/>
      <c r="C2687" s="60"/>
      <c r="D2687" s="60"/>
      <c r="E2687" s="61"/>
      <c r="F2687" s="62"/>
      <c r="G2687" s="62"/>
      <c r="H2687" s="62"/>
      <c r="I2687" s="62"/>
      <c r="J2687" s="61"/>
      <c r="K2687" s="63"/>
      <c r="L2687" s="64"/>
      <c r="M2687" s="65"/>
      <c r="N2687" s="66"/>
      <c r="O2687" s="66"/>
      <c r="P2687" s="65"/>
      <c r="Q2687" s="62"/>
      <c r="R2687" s="67"/>
      <c r="S2687" s="62"/>
      <c r="T2687" s="68"/>
      <c r="U2687" s="6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8"/>
      <c r="B2688" s="59"/>
      <c r="C2688" s="60"/>
      <c r="D2688" s="60"/>
      <c r="E2688" s="61"/>
      <c r="F2688" s="62"/>
      <c r="G2688" s="62"/>
      <c r="H2688" s="62"/>
      <c r="I2688" s="62"/>
      <c r="J2688" s="61"/>
      <c r="K2688" s="63"/>
      <c r="L2688" s="64"/>
      <c r="M2688" s="65"/>
      <c r="N2688" s="66"/>
      <c r="O2688" s="66"/>
      <c r="P2688" s="65"/>
      <c r="Q2688" s="62"/>
      <c r="R2688" s="67"/>
      <c r="S2688" s="62"/>
      <c r="T2688" s="68"/>
      <c r="U2688" s="6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8"/>
      <c r="B2689" s="59"/>
      <c r="C2689" s="60"/>
      <c r="D2689" s="60"/>
      <c r="E2689" s="61"/>
      <c r="F2689" s="62"/>
      <c r="G2689" s="62"/>
      <c r="H2689" s="62"/>
      <c r="I2689" s="62"/>
      <c r="J2689" s="61"/>
      <c r="K2689" s="63"/>
      <c r="L2689" s="64"/>
      <c r="M2689" s="65"/>
      <c r="N2689" s="66"/>
      <c r="O2689" s="66"/>
      <c r="P2689" s="65"/>
      <c r="Q2689" s="62"/>
      <c r="R2689" s="67"/>
      <c r="S2689" s="62"/>
      <c r="T2689" s="68"/>
      <c r="U2689" s="6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8"/>
      <c r="B2690" s="59"/>
      <c r="C2690" s="60"/>
      <c r="D2690" s="60"/>
      <c r="E2690" s="61"/>
      <c r="F2690" s="62"/>
      <c r="G2690" s="62"/>
      <c r="H2690" s="62"/>
      <c r="I2690" s="62"/>
      <c r="J2690" s="61"/>
      <c r="K2690" s="63"/>
      <c r="L2690" s="64"/>
      <c r="M2690" s="65"/>
      <c r="N2690" s="66"/>
      <c r="O2690" s="66"/>
      <c r="P2690" s="65"/>
      <c r="Q2690" s="62"/>
      <c r="R2690" s="67"/>
      <c r="S2690" s="62"/>
      <c r="T2690" s="68"/>
      <c r="U2690" s="6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8"/>
      <c r="B2691" s="59"/>
      <c r="C2691" s="60"/>
      <c r="D2691" s="60"/>
      <c r="E2691" s="61"/>
      <c r="F2691" s="62"/>
      <c r="G2691" s="62"/>
      <c r="H2691" s="62"/>
      <c r="I2691" s="62"/>
      <c r="J2691" s="61"/>
      <c r="K2691" s="63"/>
      <c r="L2691" s="64"/>
      <c r="M2691" s="65"/>
      <c r="N2691" s="66"/>
      <c r="O2691" s="66"/>
      <c r="P2691" s="65"/>
      <c r="Q2691" s="62"/>
      <c r="R2691" s="67"/>
      <c r="S2691" s="62"/>
      <c r="T2691" s="68"/>
      <c r="U2691" s="6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8"/>
      <c r="B2692" s="59"/>
      <c r="C2692" s="60"/>
      <c r="D2692" s="60"/>
      <c r="E2692" s="61"/>
      <c r="F2692" s="62"/>
      <c r="G2692" s="62"/>
      <c r="H2692" s="62"/>
      <c r="I2692" s="62"/>
      <c r="J2692" s="61"/>
      <c r="K2692" s="63"/>
      <c r="L2692" s="64"/>
      <c r="M2692" s="65"/>
      <c r="N2692" s="66"/>
      <c r="O2692" s="66"/>
      <c r="P2692" s="65"/>
      <c r="Q2692" s="62"/>
      <c r="R2692" s="67"/>
      <c r="S2692" s="62"/>
      <c r="T2692" s="68"/>
      <c r="U2692" s="6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8"/>
      <c r="B2693" s="59"/>
      <c r="C2693" s="60"/>
      <c r="D2693" s="60"/>
      <c r="E2693" s="61"/>
      <c r="F2693" s="62"/>
      <c r="G2693" s="62"/>
      <c r="H2693" s="62"/>
      <c r="I2693" s="62"/>
      <c r="J2693" s="61"/>
      <c r="K2693" s="63"/>
      <c r="L2693" s="64"/>
      <c r="M2693" s="65"/>
      <c r="N2693" s="66"/>
      <c r="O2693" s="66"/>
      <c r="P2693" s="65"/>
      <c r="Q2693" s="62"/>
      <c r="R2693" s="67"/>
      <c r="S2693" s="62"/>
      <c r="T2693" s="68"/>
      <c r="U2693" s="6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8"/>
      <c r="B2694" s="59"/>
      <c r="C2694" s="60"/>
      <c r="D2694" s="60"/>
      <c r="E2694" s="61"/>
      <c r="F2694" s="62"/>
      <c r="G2694" s="62"/>
      <c r="H2694" s="62"/>
      <c r="I2694" s="62"/>
      <c r="J2694" s="61"/>
      <c r="K2694" s="63"/>
      <c r="L2694" s="64"/>
      <c r="M2694" s="65"/>
      <c r="N2694" s="66"/>
      <c r="O2694" s="66"/>
      <c r="P2694" s="65"/>
      <c r="Q2694" s="62"/>
      <c r="R2694" s="67"/>
      <c r="S2694" s="62"/>
      <c r="T2694" s="68"/>
      <c r="U2694" s="6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8"/>
      <c r="B2695" s="59"/>
      <c r="C2695" s="60"/>
      <c r="D2695" s="60"/>
      <c r="E2695" s="61"/>
      <c r="F2695" s="62"/>
      <c r="G2695" s="62"/>
      <c r="H2695" s="62"/>
      <c r="I2695" s="62"/>
      <c r="J2695" s="61"/>
      <c r="K2695" s="63"/>
      <c r="L2695" s="64"/>
      <c r="M2695" s="65"/>
      <c r="N2695" s="66"/>
      <c r="O2695" s="66"/>
      <c r="P2695" s="65"/>
      <c r="Q2695" s="62"/>
      <c r="R2695" s="67"/>
      <c r="S2695" s="62"/>
      <c r="T2695" s="68"/>
      <c r="U2695" s="6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8"/>
      <c r="B2696" s="59"/>
      <c r="C2696" s="60"/>
      <c r="D2696" s="60"/>
      <c r="E2696" s="61"/>
      <c r="F2696" s="62"/>
      <c r="G2696" s="62"/>
      <c r="H2696" s="62"/>
      <c r="I2696" s="62"/>
      <c r="J2696" s="61"/>
      <c r="K2696" s="63"/>
      <c r="L2696" s="64"/>
      <c r="M2696" s="65"/>
      <c r="N2696" s="66"/>
      <c r="O2696" s="66"/>
      <c r="P2696" s="65"/>
      <c r="Q2696" s="62"/>
      <c r="R2696" s="67"/>
      <c r="S2696" s="62"/>
      <c r="T2696" s="68"/>
      <c r="U2696" s="6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8"/>
      <c r="B2697" s="59"/>
      <c r="C2697" s="60"/>
      <c r="D2697" s="60"/>
      <c r="E2697" s="61"/>
      <c r="F2697" s="62"/>
      <c r="G2697" s="62"/>
      <c r="H2697" s="62"/>
      <c r="I2697" s="62"/>
      <c r="J2697" s="61"/>
      <c r="K2697" s="63"/>
      <c r="L2697" s="64"/>
      <c r="M2697" s="65"/>
      <c r="N2697" s="66"/>
      <c r="O2697" s="66"/>
      <c r="P2697" s="65"/>
      <c r="Q2697" s="62"/>
      <c r="R2697" s="67"/>
      <c r="S2697" s="62"/>
      <c r="T2697" s="68"/>
      <c r="U2697" s="6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8"/>
      <c r="B2698" s="59"/>
      <c r="C2698" s="60"/>
      <c r="D2698" s="60"/>
      <c r="E2698" s="61"/>
      <c r="F2698" s="62"/>
      <c r="G2698" s="62"/>
      <c r="H2698" s="62"/>
      <c r="I2698" s="62"/>
      <c r="J2698" s="61"/>
      <c r="K2698" s="63"/>
      <c r="L2698" s="64"/>
      <c r="M2698" s="65"/>
      <c r="N2698" s="66"/>
      <c r="O2698" s="66"/>
      <c r="P2698" s="65"/>
      <c r="Q2698" s="62"/>
      <c r="R2698" s="67"/>
      <c r="S2698" s="62"/>
      <c r="T2698" s="68"/>
      <c r="U2698" s="6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8"/>
      <c r="B2699" s="59"/>
      <c r="C2699" s="60"/>
      <c r="D2699" s="60"/>
      <c r="E2699" s="61"/>
      <c r="F2699" s="62"/>
      <c r="G2699" s="62"/>
      <c r="H2699" s="62"/>
      <c r="I2699" s="62"/>
      <c r="J2699" s="61"/>
      <c r="K2699" s="63"/>
      <c r="L2699" s="64"/>
      <c r="M2699" s="65"/>
      <c r="N2699" s="66"/>
      <c r="O2699" s="66"/>
      <c r="P2699" s="65"/>
      <c r="Q2699" s="62"/>
      <c r="R2699" s="67"/>
      <c r="S2699" s="62"/>
      <c r="T2699" s="68"/>
      <c r="U2699" s="6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8"/>
      <c r="B2700" s="59"/>
      <c r="C2700" s="60"/>
      <c r="D2700" s="60"/>
      <c r="E2700" s="61"/>
      <c r="F2700" s="62"/>
      <c r="G2700" s="62"/>
      <c r="H2700" s="62"/>
      <c r="I2700" s="62"/>
      <c r="J2700" s="61"/>
      <c r="K2700" s="63"/>
      <c r="L2700" s="64"/>
      <c r="M2700" s="65"/>
      <c r="N2700" s="66"/>
      <c r="O2700" s="66"/>
      <c r="P2700" s="65"/>
      <c r="Q2700" s="62"/>
      <c r="R2700" s="67"/>
      <c r="S2700" s="62"/>
      <c r="T2700" s="68"/>
      <c r="U2700" s="6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8"/>
      <c r="B2701" s="59"/>
      <c r="C2701" s="60"/>
      <c r="D2701" s="60"/>
      <c r="E2701" s="61"/>
      <c r="F2701" s="62"/>
      <c r="G2701" s="62"/>
      <c r="H2701" s="62"/>
      <c r="I2701" s="62"/>
      <c r="J2701" s="61"/>
      <c r="K2701" s="63"/>
      <c r="L2701" s="64"/>
      <c r="M2701" s="65"/>
      <c r="N2701" s="66"/>
      <c r="O2701" s="66"/>
      <c r="P2701" s="65"/>
      <c r="Q2701" s="62"/>
      <c r="R2701" s="67"/>
      <c r="S2701" s="62"/>
      <c r="T2701" s="68"/>
      <c r="U2701" s="6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8"/>
      <c r="B2702" s="59"/>
      <c r="C2702" s="60"/>
      <c r="D2702" s="60"/>
      <c r="E2702" s="61"/>
      <c r="F2702" s="62"/>
      <c r="G2702" s="62"/>
      <c r="H2702" s="62"/>
      <c r="I2702" s="62"/>
      <c r="J2702" s="61"/>
      <c r="K2702" s="63"/>
      <c r="L2702" s="64"/>
      <c r="M2702" s="65"/>
      <c r="N2702" s="66"/>
      <c r="O2702" s="66"/>
      <c r="P2702" s="65"/>
      <c r="Q2702" s="62"/>
      <c r="R2702" s="67"/>
      <c r="S2702" s="62"/>
      <c r="T2702" s="68"/>
      <c r="U2702" s="6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8"/>
      <c r="B2703" s="59"/>
      <c r="C2703" s="60"/>
      <c r="D2703" s="60"/>
      <c r="E2703" s="61"/>
      <c r="F2703" s="62"/>
      <c r="G2703" s="62"/>
      <c r="H2703" s="62"/>
      <c r="I2703" s="62"/>
      <c r="J2703" s="61"/>
      <c r="K2703" s="63"/>
      <c r="L2703" s="64"/>
      <c r="M2703" s="65"/>
      <c r="N2703" s="66"/>
      <c r="O2703" s="66"/>
      <c r="P2703" s="65"/>
      <c r="Q2703" s="62"/>
      <c r="R2703" s="67"/>
      <c r="S2703" s="62"/>
      <c r="T2703" s="68"/>
      <c r="U2703" s="6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8"/>
      <c r="B2704" s="59"/>
      <c r="C2704" s="60"/>
      <c r="D2704" s="60"/>
      <c r="E2704" s="61"/>
      <c r="F2704" s="62"/>
      <c r="G2704" s="62"/>
      <c r="H2704" s="62"/>
      <c r="I2704" s="62"/>
      <c r="J2704" s="61"/>
      <c r="K2704" s="63"/>
      <c r="L2704" s="64"/>
      <c r="M2704" s="65"/>
      <c r="N2704" s="66"/>
      <c r="O2704" s="66"/>
      <c r="P2704" s="65"/>
      <c r="Q2704" s="62"/>
      <c r="R2704" s="67"/>
      <c r="S2704" s="62"/>
      <c r="T2704" s="68"/>
      <c r="U2704" s="6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8"/>
      <c r="B2705" s="59"/>
      <c r="C2705" s="60"/>
      <c r="D2705" s="60"/>
      <c r="E2705" s="61"/>
      <c r="F2705" s="62"/>
      <c r="G2705" s="62"/>
      <c r="H2705" s="62"/>
      <c r="I2705" s="62"/>
      <c r="J2705" s="61"/>
      <c r="K2705" s="63"/>
      <c r="L2705" s="64"/>
      <c r="M2705" s="65"/>
      <c r="N2705" s="66"/>
      <c r="O2705" s="66"/>
      <c r="P2705" s="65"/>
      <c r="Q2705" s="62"/>
      <c r="R2705" s="67"/>
      <c r="S2705" s="62"/>
      <c r="T2705" s="68"/>
      <c r="U2705" s="6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8"/>
      <c r="B2706" s="59"/>
      <c r="C2706" s="60"/>
      <c r="D2706" s="60"/>
      <c r="E2706" s="61"/>
      <c r="F2706" s="62"/>
      <c r="G2706" s="62"/>
      <c r="H2706" s="62"/>
      <c r="I2706" s="62"/>
      <c r="J2706" s="61"/>
      <c r="K2706" s="63"/>
      <c r="L2706" s="64"/>
      <c r="M2706" s="65"/>
      <c r="N2706" s="66"/>
      <c r="O2706" s="66"/>
      <c r="P2706" s="65"/>
      <c r="Q2706" s="62"/>
      <c r="R2706" s="67"/>
      <c r="S2706" s="62"/>
      <c r="T2706" s="68"/>
      <c r="U2706" s="6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8"/>
      <c r="B2707" s="59"/>
      <c r="C2707" s="60"/>
      <c r="D2707" s="60"/>
      <c r="E2707" s="61"/>
      <c r="F2707" s="62"/>
      <c r="G2707" s="62"/>
      <c r="H2707" s="62"/>
      <c r="I2707" s="62"/>
      <c r="J2707" s="61"/>
      <c r="K2707" s="63"/>
      <c r="L2707" s="64"/>
      <c r="M2707" s="65"/>
      <c r="N2707" s="66"/>
      <c r="O2707" s="66"/>
      <c r="P2707" s="65"/>
      <c r="Q2707" s="62"/>
      <c r="R2707" s="67"/>
      <c r="S2707" s="62"/>
      <c r="T2707" s="68"/>
      <c r="U2707" s="6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8"/>
      <c r="B2708" s="59"/>
      <c r="C2708" s="60"/>
      <c r="D2708" s="60"/>
      <c r="E2708" s="61"/>
      <c r="F2708" s="62"/>
      <c r="G2708" s="62"/>
      <c r="H2708" s="62"/>
      <c r="I2708" s="62"/>
      <c r="J2708" s="61"/>
      <c r="K2708" s="63"/>
      <c r="L2708" s="64"/>
      <c r="M2708" s="65"/>
      <c r="N2708" s="66"/>
      <c r="O2708" s="66"/>
      <c r="P2708" s="65"/>
      <c r="Q2708" s="62"/>
      <c r="R2708" s="67"/>
      <c r="S2708" s="62"/>
      <c r="T2708" s="68"/>
      <c r="U2708" s="6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8"/>
      <c r="B2709" s="59"/>
      <c r="C2709" s="60"/>
      <c r="D2709" s="60"/>
      <c r="E2709" s="61"/>
      <c r="F2709" s="62"/>
      <c r="G2709" s="62"/>
      <c r="H2709" s="62"/>
      <c r="I2709" s="62"/>
      <c r="J2709" s="61"/>
      <c r="K2709" s="63"/>
      <c r="L2709" s="64"/>
      <c r="M2709" s="65"/>
      <c r="N2709" s="66"/>
      <c r="O2709" s="66"/>
      <c r="P2709" s="65"/>
      <c r="Q2709" s="62"/>
      <c r="R2709" s="67"/>
      <c r="S2709" s="62"/>
      <c r="T2709" s="68"/>
      <c r="U2709" s="6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8"/>
      <c r="B2710" s="59"/>
      <c r="C2710" s="60"/>
      <c r="D2710" s="60"/>
      <c r="E2710" s="61"/>
      <c r="F2710" s="62"/>
      <c r="G2710" s="62"/>
      <c r="H2710" s="62"/>
      <c r="I2710" s="62"/>
      <c r="J2710" s="61"/>
      <c r="K2710" s="63"/>
      <c r="L2710" s="64"/>
      <c r="M2710" s="65"/>
      <c r="N2710" s="66"/>
      <c r="O2710" s="66"/>
      <c r="P2710" s="65"/>
      <c r="Q2710" s="62"/>
      <c r="R2710" s="67"/>
      <c r="S2710" s="62"/>
      <c r="T2710" s="68"/>
      <c r="U2710" s="6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8"/>
      <c r="B2711" s="59"/>
      <c r="C2711" s="60"/>
      <c r="D2711" s="60"/>
      <c r="E2711" s="61"/>
      <c r="F2711" s="62"/>
      <c r="G2711" s="62"/>
      <c r="H2711" s="62"/>
      <c r="I2711" s="62"/>
      <c r="J2711" s="61"/>
      <c r="K2711" s="63"/>
      <c r="L2711" s="64"/>
      <c r="M2711" s="65"/>
      <c r="N2711" s="66"/>
      <c r="O2711" s="66"/>
      <c r="P2711" s="65"/>
      <c r="Q2711" s="62"/>
      <c r="R2711" s="67"/>
      <c r="S2711" s="62"/>
      <c r="T2711" s="68"/>
      <c r="U2711" s="6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8"/>
      <c r="B2712" s="59"/>
      <c r="C2712" s="60"/>
      <c r="D2712" s="60"/>
      <c r="E2712" s="61"/>
      <c r="F2712" s="62"/>
      <c r="G2712" s="62"/>
      <c r="H2712" s="62"/>
      <c r="I2712" s="62"/>
      <c r="J2712" s="61"/>
      <c r="K2712" s="63"/>
      <c r="L2712" s="64"/>
      <c r="M2712" s="65"/>
      <c r="N2712" s="66"/>
      <c r="O2712" s="66"/>
      <c r="P2712" s="65"/>
      <c r="Q2712" s="62"/>
      <c r="R2712" s="67"/>
      <c r="S2712" s="62"/>
      <c r="T2712" s="68"/>
      <c r="U2712" s="6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8"/>
      <c r="B2713" s="59"/>
      <c r="C2713" s="60"/>
      <c r="D2713" s="60"/>
      <c r="E2713" s="61"/>
      <c r="F2713" s="62"/>
      <c r="G2713" s="62"/>
      <c r="H2713" s="62"/>
      <c r="I2713" s="62"/>
      <c r="J2713" s="61"/>
      <c r="K2713" s="63"/>
      <c r="L2713" s="64"/>
      <c r="M2713" s="65"/>
      <c r="N2713" s="66"/>
      <c r="O2713" s="66"/>
      <c r="P2713" s="65"/>
      <c r="Q2713" s="62"/>
      <c r="R2713" s="67"/>
      <c r="S2713" s="62"/>
      <c r="T2713" s="68"/>
      <c r="U2713" s="6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8"/>
      <c r="B2714" s="59"/>
      <c r="C2714" s="60"/>
      <c r="D2714" s="60"/>
      <c r="E2714" s="61"/>
      <c r="F2714" s="62"/>
      <c r="G2714" s="62"/>
      <c r="H2714" s="62"/>
      <c r="I2714" s="62"/>
      <c r="J2714" s="61"/>
      <c r="K2714" s="63"/>
      <c r="L2714" s="64"/>
      <c r="M2714" s="65"/>
      <c r="N2714" s="66"/>
      <c r="O2714" s="66"/>
      <c r="P2714" s="65"/>
      <c r="Q2714" s="62"/>
      <c r="R2714" s="67"/>
      <c r="S2714" s="62"/>
      <c r="T2714" s="68"/>
      <c r="U2714" s="6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8"/>
      <c r="B2715" s="59"/>
      <c r="C2715" s="60"/>
      <c r="D2715" s="60"/>
      <c r="E2715" s="61"/>
      <c r="F2715" s="62"/>
      <c r="G2715" s="62"/>
      <c r="H2715" s="62"/>
      <c r="I2715" s="62"/>
      <c r="J2715" s="61"/>
      <c r="K2715" s="63"/>
      <c r="L2715" s="64"/>
      <c r="M2715" s="65"/>
      <c r="N2715" s="66"/>
      <c r="O2715" s="66"/>
      <c r="P2715" s="65"/>
      <c r="Q2715" s="62"/>
      <c r="R2715" s="67"/>
      <c r="S2715" s="62"/>
      <c r="T2715" s="68"/>
      <c r="U2715" s="6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8"/>
      <c r="B2716" s="59"/>
      <c r="C2716" s="60"/>
      <c r="D2716" s="60"/>
      <c r="E2716" s="61"/>
      <c r="F2716" s="62"/>
      <c r="G2716" s="62"/>
      <c r="H2716" s="62"/>
      <c r="I2716" s="62"/>
      <c r="J2716" s="61"/>
      <c r="K2716" s="63"/>
      <c r="L2716" s="64"/>
      <c r="M2716" s="65"/>
      <c r="N2716" s="66"/>
      <c r="O2716" s="66"/>
      <c r="P2716" s="65"/>
      <c r="Q2716" s="62"/>
      <c r="R2716" s="67"/>
      <c r="S2716" s="62"/>
      <c r="T2716" s="68"/>
      <c r="U2716" s="6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8"/>
      <c r="B2717" s="59"/>
      <c r="C2717" s="60"/>
      <c r="D2717" s="60"/>
      <c r="E2717" s="61"/>
      <c r="F2717" s="62"/>
      <c r="G2717" s="62"/>
      <c r="H2717" s="62"/>
      <c r="I2717" s="62"/>
      <c r="J2717" s="61"/>
      <c r="K2717" s="63"/>
      <c r="L2717" s="64"/>
      <c r="M2717" s="65"/>
      <c r="N2717" s="66"/>
      <c r="O2717" s="66"/>
      <c r="P2717" s="65"/>
      <c r="Q2717" s="62"/>
      <c r="R2717" s="67"/>
      <c r="S2717" s="62"/>
      <c r="T2717" s="68"/>
      <c r="U2717" s="6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8"/>
      <c r="B2718" s="59"/>
      <c r="C2718" s="60"/>
      <c r="D2718" s="60"/>
      <c r="E2718" s="61"/>
      <c r="F2718" s="62"/>
      <c r="G2718" s="62"/>
      <c r="H2718" s="62"/>
      <c r="I2718" s="62"/>
      <c r="J2718" s="61"/>
      <c r="K2718" s="63"/>
      <c r="L2718" s="64"/>
      <c r="M2718" s="65"/>
      <c r="N2718" s="66"/>
      <c r="O2718" s="66"/>
      <c r="P2718" s="65"/>
      <c r="Q2718" s="62"/>
      <c r="R2718" s="67"/>
      <c r="S2718" s="62"/>
      <c r="T2718" s="68"/>
      <c r="U2718" s="6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8"/>
      <c r="B2719" s="59"/>
      <c r="C2719" s="60"/>
      <c r="D2719" s="60"/>
      <c r="E2719" s="61"/>
      <c r="F2719" s="62"/>
      <c r="G2719" s="62"/>
      <c r="H2719" s="62"/>
      <c r="I2719" s="62"/>
      <c r="J2719" s="61"/>
      <c r="K2719" s="63"/>
      <c r="L2719" s="64"/>
      <c r="M2719" s="65"/>
      <c r="N2719" s="66"/>
      <c r="O2719" s="66"/>
      <c r="P2719" s="65"/>
      <c r="Q2719" s="62"/>
      <c r="R2719" s="67"/>
      <c r="S2719" s="62"/>
      <c r="T2719" s="68"/>
      <c r="U2719" s="6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8"/>
      <c r="B2720" s="59"/>
      <c r="C2720" s="60"/>
      <c r="D2720" s="60"/>
      <c r="E2720" s="61"/>
      <c r="F2720" s="62"/>
      <c r="G2720" s="62"/>
      <c r="H2720" s="62"/>
      <c r="I2720" s="62"/>
      <c r="J2720" s="61"/>
      <c r="K2720" s="63"/>
      <c r="L2720" s="64"/>
      <c r="M2720" s="65"/>
      <c r="N2720" s="66"/>
      <c r="O2720" s="66"/>
      <c r="P2720" s="65"/>
      <c r="Q2720" s="62"/>
      <c r="R2720" s="67"/>
      <c r="S2720" s="62"/>
      <c r="T2720" s="68"/>
      <c r="U2720" s="6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8"/>
      <c r="B2721" s="59"/>
      <c r="C2721" s="60"/>
      <c r="D2721" s="60"/>
      <c r="E2721" s="61"/>
      <c r="F2721" s="62"/>
      <c r="G2721" s="62"/>
      <c r="H2721" s="62"/>
      <c r="I2721" s="62"/>
      <c r="J2721" s="61"/>
      <c r="K2721" s="63"/>
      <c r="L2721" s="64"/>
      <c r="M2721" s="65"/>
      <c r="N2721" s="66"/>
      <c r="O2721" s="66"/>
      <c r="P2721" s="65"/>
      <c r="Q2721" s="62"/>
      <c r="R2721" s="67"/>
      <c r="S2721" s="62"/>
      <c r="T2721" s="68"/>
      <c r="U2721" s="6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8"/>
      <c r="B2722" s="59"/>
      <c r="C2722" s="60"/>
      <c r="D2722" s="60"/>
      <c r="E2722" s="61"/>
      <c r="F2722" s="62"/>
      <c r="G2722" s="62"/>
      <c r="H2722" s="62"/>
      <c r="I2722" s="62"/>
      <c r="J2722" s="61"/>
      <c r="K2722" s="63"/>
      <c r="L2722" s="64"/>
      <c r="M2722" s="65"/>
      <c r="N2722" s="66"/>
      <c r="O2722" s="66"/>
      <c r="P2722" s="65"/>
      <c r="Q2722" s="62"/>
      <c r="R2722" s="67"/>
      <c r="S2722" s="62"/>
      <c r="T2722" s="68"/>
      <c r="U2722" s="6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8"/>
      <c r="B2723" s="59"/>
      <c r="C2723" s="60"/>
      <c r="D2723" s="60"/>
      <c r="E2723" s="61"/>
      <c r="F2723" s="62"/>
      <c r="G2723" s="62"/>
      <c r="H2723" s="62"/>
      <c r="I2723" s="62"/>
      <c r="J2723" s="61"/>
      <c r="K2723" s="63"/>
      <c r="L2723" s="64"/>
      <c r="M2723" s="65"/>
      <c r="N2723" s="66"/>
      <c r="O2723" s="66"/>
      <c r="P2723" s="65"/>
      <c r="Q2723" s="62"/>
      <c r="R2723" s="67"/>
      <c r="S2723" s="62"/>
      <c r="T2723" s="68"/>
      <c r="U2723" s="6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8"/>
      <c r="B2724" s="59"/>
      <c r="C2724" s="60"/>
      <c r="D2724" s="60"/>
      <c r="E2724" s="61"/>
      <c r="F2724" s="62"/>
      <c r="G2724" s="62"/>
      <c r="H2724" s="62"/>
      <c r="I2724" s="62"/>
      <c r="J2724" s="61"/>
      <c r="K2724" s="63"/>
      <c r="L2724" s="64"/>
      <c r="M2724" s="65"/>
      <c r="N2724" s="66"/>
      <c r="O2724" s="66"/>
      <c r="P2724" s="65"/>
      <c r="Q2724" s="62"/>
      <c r="R2724" s="67"/>
      <c r="S2724" s="62"/>
      <c r="T2724" s="68"/>
      <c r="U2724" s="6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8"/>
      <c r="B2725" s="59"/>
      <c r="C2725" s="60"/>
      <c r="D2725" s="60"/>
      <c r="E2725" s="61"/>
      <c r="F2725" s="62"/>
      <c r="G2725" s="62"/>
      <c r="H2725" s="62"/>
      <c r="I2725" s="62"/>
      <c r="J2725" s="61"/>
      <c r="K2725" s="63"/>
      <c r="L2725" s="64"/>
      <c r="M2725" s="65"/>
      <c r="N2725" s="66"/>
      <c r="O2725" s="66"/>
      <c r="P2725" s="65"/>
      <c r="Q2725" s="62"/>
      <c r="R2725" s="67"/>
      <c r="S2725" s="62"/>
      <c r="T2725" s="68"/>
      <c r="U2725" s="6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8"/>
      <c r="B2726" s="59"/>
      <c r="C2726" s="60"/>
      <c r="D2726" s="60"/>
      <c r="E2726" s="61"/>
      <c r="F2726" s="62"/>
      <c r="G2726" s="62"/>
      <c r="H2726" s="62"/>
      <c r="I2726" s="62"/>
      <c r="J2726" s="61"/>
      <c r="K2726" s="63"/>
      <c r="L2726" s="64"/>
      <c r="M2726" s="65"/>
      <c r="N2726" s="66"/>
      <c r="O2726" s="66"/>
      <c r="P2726" s="65"/>
      <c r="Q2726" s="62"/>
      <c r="R2726" s="67"/>
      <c r="S2726" s="62"/>
      <c r="T2726" s="68"/>
      <c r="U2726" s="6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8"/>
      <c r="B2727" s="59"/>
      <c r="C2727" s="60"/>
      <c r="D2727" s="60"/>
      <c r="E2727" s="61"/>
      <c r="F2727" s="62"/>
      <c r="G2727" s="62"/>
      <c r="H2727" s="62"/>
      <c r="I2727" s="62"/>
      <c r="J2727" s="61"/>
      <c r="K2727" s="63"/>
      <c r="L2727" s="64"/>
      <c r="M2727" s="65"/>
      <c r="N2727" s="66"/>
      <c r="O2727" s="66"/>
      <c r="P2727" s="65"/>
      <c r="Q2727" s="62"/>
      <c r="R2727" s="67"/>
      <c r="S2727" s="62"/>
      <c r="T2727" s="68"/>
      <c r="U2727" s="6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8"/>
      <c r="B2728" s="59"/>
      <c r="C2728" s="60"/>
      <c r="D2728" s="60"/>
      <c r="E2728" s="61"/>
      <c r="F2728" s="62"/>
      <c r="G2728" s="62"/>
      <c r="H2728" s="62"/>
      <c r="I2728" s="62"/>
      <c r="J2728" s="61"/>
      <c r="K2728" s="63"/>
      <c r="L2728" s="64"/>
      <c r="M2728" s="65"/>
      <c r="N2728" s="66"/>
      <c r="O2728" s="66"/>
      <c r="P2728" s="65"/>
      <c r="Q2728" s="62"/>
      <c r="R2728" s="67"/>
      <c r="S2728" s="62"/>
      <c r="T2728" s="68"/>
      <c r="U2728" s="6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8"/>
      <c r="B2729" s="59"/>
      <c r="C2729" s="60"/>
      <c r="D2729" s="60"/>
      <c r="E2729" s="61"/>
      <c r="F2729" s="62"/>
      <c r="G2729" s="62"/>
      <c r="H2729" s="62"/>
      <c r="I2729" s="62"/>
      <c r="J2729" s="61"/>
      <c r="K2729" s="63"/>
      <c r="L2729" s="64"/>
      <c r="M2729" s="65"/>
      <c r="N2729" s="66"/>
      <c r="O2729" s="66"/>
      <c r="P2729" s="65"/>
      <c r="Q2729" s="62"/>
      <c r="R2729" s="67"/>
      <c r="S2729" s="62"/>
      <c r="T2729" s="68"/>
      <c r="U2729" s="6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8"/>
      <c r="B2730" s="59"/>
      <c r="C2730" s="60"/>
      <c r="D2730" s="60"/>
      <c r="E2730" s="61"/>
      <c r="F2730" s="62"/>
      <c r="G2730" s="62"/>
      <c r="H2730" s="62"/>
      <c r="I2730" s="62"/>
      <c r="J2730" s="61"/>
      <c r="K2730" s="63"/>
      <c r="L2730" s="64"/>
      <c r="M2730" s="65"/>
      <c r="N2730" s="66"/>
      <c r="O2730" s="66"/>
      <c r="P2730" s="65"/>
      <c r="Q2730" s="62"/>
      <c r="R2730" s="67"/>
      <c r="S2730" s="62"/>
      <c r="T2730" s="68"/>
      <c r="U2730" s="6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8"/>
      <c r="B2731" s="59"/>
      <c r="C2731" s="60"/>
      <c r="D2731" s="60"/>
      <c r="E2731" s="61"/>
      <c r="F2731" s="62"/>
      <c r="G2731" s="62"/>
      <c r="H2731" s="62"/>
      <c r="I2731" s="62"/>
      <c r="J2731" s="61"/>
      <c r="K2731" s="63"/>
      <c r="L2731" s="64"/>
      <c r="M2731" s="65"/>
      <c r="N2731" s="66"/>
      <c r="O2731" s="66"/>
      <c r="P2731" s="65"/>
      <c r="Q2731" s="62"/>
      <c r="R2731" s="67"/>
      <c r="S2731" s="62"/>
      <c r="T2731" s="68"/>
      <c r="U2731" s="6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8"/>
      <c r="B2732" s="59"/>
      <c r="C2732" s="60"/>
      <c r="D2732" s="60"/>
      <c r="E2732" s="61"/>
      <c r="F2732" s="62"/>
      <c r="G2732" s="62"/>
      <c r="H2732" s="62"/>
      <c r="I2732" s="62"/>
      <c r="J2732" s="61"/>
      <c r="K2732" s="63"/>
      <c r="L2732" s="64"/>
      <c r="M2732" s="65"/>
      <c r="N2732" s="66"/>
      <c r="O2732" s="66"/>
      <c r="P2732" s="65"/>
      <c r="Q2732" s="62"/>
      <c r="R2732" s="67"/>
      <c r="S2732" s="62"/>
      <c r="T2732" s="68"/>
      <c r="U2732" s="6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8"/>
      <c r="B2733" s="59"/>
      <c r="C2733" s="60"/>
      <c r="D2733" s="60"/>
      <c r="E2733" s="61"/>
      <c r="F2733" s="62"/>
      <c r="G2733" s="62"/>
      <c r="H2733" s="62"/>
      <c r="I2733" s="62"/>
      <c r="J2733" s="61"/>
      <c r="K2733" s="63"/>
      <c r="L2733" s="64"/>
      <c r="M2733" s="65"/>
      <c r="N2733" s="66"/>
      <c r="O2733" s="66"/>
      <c r="P2733" s="65"/>
      <c r="Q2733" s="62"/>
      <c r="R2733" s="67"/>
      <c r="S2733" s="62"/>
      <c r="T2733" s="68"/>
      <c r="U2733" s="6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8"/>
      <c r="B2734" s="59"/>
      <c r="C2734" s="60"/>
      <c r="D2734" s="60"/>
      <c r="E2734" s="61"/>
      <c r="F2734" s="62"/>
      <c r="G2734" s="62"/>
      <c r="H2734" s="62"/>
      <c r="I2734" s="62"/>
      <c r="J2734" s="61"/>
      <c r="K2734" s="63"/>
      <c r="L2734" s="64"/>
      <c r="M2734" s="65"/>
      <c r="N2734" s="66"/>
      <c r="O2734" s="66"/>
      <c r="P2734" s="65"/>
      <c r="Q2734" s="62"/>
      <c r="R2734" s="67"/>
      <c r="S2734" s="62"/>
      <c r="T2734" s="68"/>
      <c r="U2734" s="6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8"/>
      <c r="B2735" s="59"/>
      <c r="C2735" s="60"/>
      <c r="D2735" s="60"/>
      <c r="E2735" s="61"/>
      <c r="F2735" s="62"/>
      <c r="G2735" s="62"/>
      <c r="H2735" s="62"/>
      <c r="I2735" s="62"/>
      <c r="J2735" s="61"/>
      <c r="K2735" s="63"/>
      <c r="L2735" s="64"/>
      <c r="M2735" s="65"/>
      <c r="N2735" s="66"/>
      <c r="O2735" s="66"/>
      <c r="P2735" s="65"/>
      <c r="Q2735" s="62"/>
      <c r="R2735" s="67"/>
      <c r="S2735" s="62"/>
      <c r="T2735" s="68"/>
      <c r="U2735" s="6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8"/>
      <c r="B2736" s="59"/>
      <c r="C2736" s="60"/>
      <c r="D2736" s="60"/>
      <c r="E2736" s="61"/>
      <c r="F2736" s="62"/>
      <c r="G2736" s="62"/>
      <c r="H2736" s="62"/>
      <c r="I2736" s="62"/>
      <c r="J2736" s="61"/>
      <c r="K2736" s="63"/>
      <c r="L2736" s="64"/>
      <c r="M2736" s="65"/>
      <c r="N2736" s="66"/>
      <c r="O2736" s="66"/>
      <c r="P2736" s="65"/>
      <c r="Q2736" s="62"/>
      <c r="R2736" s="67"/>
      <c r="S2736" s="62"/>
      <c r="T2736" s="68"/>
      <c r="U2736" s="6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8"/>
      <c r="B2737" s="59"/>
      <c r="C2737" s="60"/>
      <c r="D2737" s="60"/>
      <c r="E2737" s="61"/>
      <c r="F2737" s="62"/>
      <c r="G2737" s="62"/>
      <c r="H2737" s="62"/>
      <c r="I2737" s="62"/>
      <c r="J2737" s="61"/>
      <c r="K2737" s="63"/>
      <c r="L2737" s="64"/>
      <c r="M2737" s="65"/>
      <c r="N2737" s="66"/>
      <c r="O2737" s="66"/>
      <c r="P2737" s="65"/>
      <c r="Q2737" s="62"/>
      <c r="R2737" s="67"/>
      <c r="S2737" s="62"/>
      <c r="T2737" s="68"/>
      <c r="U2737" s="6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8"/>
      <c r="B2738" s="59"/>
      <c r="C2738" s="60"/>
      <c r="D2738" s="60"/>
      <c r="E2738" s="61"/>
      <c r="F2738" s="62"/>
      <c r="G2738" s="62"/>
      <c r="H2738" s="62"/>
      <c r="I2738" s="62"/>
      <c r="J2738" s="61"/>
      <c r="K2738" s="63"/>
      <c r="L2738" s="64"/>
      <c r="M2738" s="65"/>
      <c r="N2738" s="66"/>
      <c r="O2738" s="66"/>
      <c r="P2738" s="65"/>
      <c r="Q2738" s="62"/>
      <c r="R2738" s="67"/>
      <c r="S2738" s="62"/>
      <c r="T2738" s="68"/>
      <c r="U2738" s="6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8"/>
      <c r="B2739" s="59"/>
      <c r="C2739" s="60"/>
      <c r="D2739" s="60"/>
      <c r="E2739" s="61"/>
      <c r="F2739" s="62"/>
      <c r="G2739" s="62"/>
      <c r="H2739" s="62"/>
      <c r="I2739" s="62"/>
      <c r="J2739" s="61"/>
      <c r="K2739" s="63"/>
      <c r="L2739" s="64"/>
      <c r="M2739" s="65"/>
      <c r="N2739" s="66"/>
      <c r="O2739" s="66"/>
      <c r="P2739" s="65"/>
      <c r="Q2739" s="62"/>
      <c r="R2739" s="67"/>
      <c r="S2739" s="62"/>
      <c r="T2739" s="68"/>
      <c r="U2739" s="6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8"/>
      <c r="B2740" s="59"/>
      <c r="C2740" s="60"/>
      <c r="D2740" s="60"/>
      <c r="E2740" s="61"/>
      <c r="F2740" s="62"/>
      <c r="G2740" s="62"/>
      <c r="H2740" s="62"/>
      <c r="I2740" s="62"/>
      <c r="J2740" s="61"/>
      <c r="K2740" s="63"/>
      <c r="L2740" s="64"/>
      <c r="M2740" s="65"/>
      <c r="N2740" s="66"/>
      <c r="O2740" s="66"/>
      <c r="P2740" s="65"/>
      <c r="Q2740" s="62"/>
      <c r="R2740" s="67"/>
      <c r="S2740" s="62"/>
      <c r="T2740" s="68"/>
      <c r="U2740" s="6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8"/>
      <c r="B2741" s="59"/>
      <c r="C2741" s="60"/>
      <c r="D2741" s="60"/>
      <c r="E2741" s="61"/>
      <c r="F2741" s="62"/>
      <c r="G2741" s="62"/>
      <c r="H2741" s="62"/>
      <c r="I2741" s="62"/>
      <c r="J2741" s="61"/>
      <c r="K2741" s="63"/>
      <c r="L2741" s="64"/>
      <c r="M2741" s="65"/>
      <c r="N2741" s="66"/>
      <c r="O2741" s="66"/>
      <c r="P2741" s="65"/>
      <c r="Q2741" s="62"/>
      <c r="R2741" s="67"/>
      <c r="S2741" s="62"/>
      <c r="T2741" s="68"/>
      <c r="U2741" s="6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8"/>
      <c r="B2742" s="59"/>
      <c r="C2742" s="60"/>
      <c r="D2742" s="60"/>
      <c r="E2742" s="61"/>
      <c r="F2742" s="62"/>
      <c r="G2742" s="62"/>
      <c r="H2742" s="62"/>
      <c r="I2742" s="62"/>
      <c r="J2742" s="61"/>
      <c r="K2742" s="63"/>
      <c r="L2742" s="64"/>
      <c r="M2742" s="65"/>
      <c r="N2742" s="66"/>
      <c r="O2742" s="66"/>
      <c r="P2742" s="65"/>
      <c r="Q2742" s="62"/>
      <c r="R2742" s="67"/>
      <c r="S2742" s="62"/>
      <c r="T2742" s="68"/>
      <c r="U2742" s="6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8"/>
      <c r="B2743" s="59"/>
      <c r="C2743" s="60"/>
      <c r="D2743" s="60"/>
      <c r="E2743" s="61"/>
      <c r="F2743" s="62"/>
      <c r="G2743" s="62"/>
      <c r="H2743" s="62"/>
      <c r="I2743" s="62"/>
      <c r="J2743" s="61"/>
      <c r="K2743" s="63"/>
      <c r="L2743" s="64"/>
      <c r="M2743" s="65"/>
      <c r="N2743" s="66"/>
      <c r="O2743" s="66"/>
      <c r="P2743" s="65"/>
      <c r="Q2743" s="62"/>
      <c r="R2743" s="67"/>
      <c r="S2743" s="62"/>
      <c r="T2743" s="68"/>
      <c r="U2743" s="6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8"/>
      <c r="B2744" s="59"/>
      <c r="C2744" s="60"/>
      <c r="D2744" s="60"/>
      <c r="E2744" s="61"/>
      <c r="F2744" s="62"/>
      <c r="G2744" s="62"/>
      <c r="H2744" s="62"/>
      <c r="I2744" s="62"/>
      <c r="J2744" s="61"/>
      <c r="K2744" s="63"/>
      <c r="L2744" s="64"/>
      <c r="M2744" s="65"/>
      <c r="N2744" s="66"/>
      <c r="O2744" s="66"/>
      <c r="P2744" s="65"/>
      <c r="Q2744" s="62"/>
      <c r="R2744" s="67"/>
      <c r="S2744" s="62"/>
      <c r="T2744" s="68"/>
      <c r="U2744" s="6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8"/>
      <c r="B2745" s="59"/>
      <c r="C2745" s="60"/>
      <c r="D2745" s="60"/>
      <c r="E2745" s="61"/>
      <c r="F2745" s="62"/>
      <c r="G2745" s="62"/>
      <c r="H2745" s="62"/>
      <c r="I2745" s="62"/>
      <c r="J2745" s="61"/>
      <c r="K2745" s="63"/>
      <c r="L2745" s="64"/>
      <c r="M2745" s="65"/>
      <c r="N2745" s="66"/>
      <c r="O2745" s="66"/>
      <c r="P2745" s="65"/>
      <c r="Q2745" s="62"/>
      <c r="R2745" s="67"/>
      <c r="S2745" s="62"/>
      <c r="T2745" s="68"/>
      <c r="U2745" s="6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8"/>
      <c r="B2746" s="59"/>
      <c r="C2746" s="60"/>
      <c r="D2746" s="60"/>
      <c r="E2746" s="61"/>
      <c r="F2746" s="62"/>
      <c r="G2746" s="62"/>
      <c r="H2746" s="62"/>
      <c r="I2746" s="62"/>
      <c r="J2746" s="61"/>
      <c r="K2746" s="63"/>
      <c r="L2746" s="64"/>
      <c r="M2746" s="65"/>
      <c r="N2746" s="66"/>
      <c r="O2746" s="66"/>
      <c r="P2746" s="65"/>
      <c r="Q2746" s="62"/>
      <c r="R2746" s="67"/>
      <c r="S2746" s="62"/>
      <c r="T2746" s="68"/>
      <c r="U2746" s="6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8"/>
      <c r="B2747" s="59"/>
      <c r="C2747" s="60"/>
      <c r="D2747" s="60"/>
      <c r="E2747" s="61"/>
      <c r="F2747" s="62"/>
      <c r="G2747" s="62"/>
      <c r="H2747" s="62"/>
      <c r="I2747" s="62"/>
      <c r="J2747" s="61"/>
      <c r="K2747" s="63"/>
      <c r="L2747" s="64"/>
      <c r="M2747" s="65"/>
      <c r="N2747" s="66"/>
      <c r="O2747" s="66"/>
      <c r="P2747" s="65"/>
      <c r="Q2747" s="62"/>
      <c r="R2747" s="67"/>
      <c r="S2747" s="62"/>
      <c r="T2747" s="68"/>
      <c r="U2747" s="6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8"/>
      <c r="B2748" s="59"/>
      <c r="C2748" s="60"/>
      <c r="D2748" s="60"/>
      <c r="E2748" s="61"/>
      <c r="F2748" s="62"/>
      <c r="G2748" s="62"/>
      <c r="H2748" s="62"/>
      <c r="I2748" s="62"/>
      <c r="J2748" s="61"/>
      <c r="K2748" s="63"/>
      <c r="L2748" s="64"/>
      <c r="M2748" s="65"/>
      <c r="N2748" s="66"/>
      <c r="O2748" s="66"/>
      <c r="P2748" s="65"/>
      <c r="Q2748" s="62"/>
      <c r="R2748" s="67"/>
      <c r="S2748" s="62"/>
      <c r="T2748" s="68"/>
      <c r="U2748" s="6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8"/>
      <c r="B2749" s="59"/>
      <c r="C2749" s="60"/>
      <c r="D2749" s="60"/>
      <c r="E2749" s="61"/>
      <c r="F2749" s="62"/>
      <c r="G2749" s="62"/>
      <c r="H2749" s="62"/>
      <c r="I2749" s="62"/>
      <c r="J2749" s="61"/>
      <c r="K2749" s="63"/>
      <c r="L2749" s="64"/>
      <c r="M2749" s="65"/>
      <c r="N2749" s="66"/>
      <c r="O2749" s="66"/>
      <c r="P2749" s="65"/>
      <c r="Q2749" s="62"/>
      <c r="R2749" s="67"/>
      <c r="S2749" s="62"/>
      <c r="T2749" s="68"/>
      <c r="U2749" s="6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9"/>
      <c r="B2750" s="70"/>
      <c r="C2750" s="71"/>
      <c r="D2750" s="71"/>
      <c r="E2750" s="72"/>
      <c r="F2750" s="73"/>
      <c r="G2750" s="73"/>
      <c r="H2750" s="73"/>
      <c r="I2750" s="73"/>
      <c r="J2750" s="72"/>
      <c r="K2750" s="74"/>
      <c r="L2750" s="75"/>
      <c r="M2750" s="76"/>
      <c r="N2750" s="77"/>
      <c r="O2750" s="77"/>
      <c r="P2750" s="76"/>
      <c r="Q2750" s="73"/>
      <c r="R2750" s="78"/>
      <c r="S2750" s="73"/>
      <c r="T2750" s="79"/>
      <c r="U2750" s="7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8"/>
      <c r="B2751" s="59"/>
      <c r="C2751" s="60"/>
      <c r="D2751" s="60"/>
      <c r="E2751" s="61"/>
      <c r="F2751" s="62"/>
      <c r="G2751" s="62"/>
      <c r="H2751" s="62"/>
      <c r="I2751" s="62"/>
      <c r="J2751" s="61"/>
      <c r="K2751" s="63"/>
      <c r="L2751" s="64"/>
      <c r="M2751" s="65"/>
      <c r="N2751" s="66"/>
      <c r="O2751" s="66"/>
      <c r="P2751" s="65"/>
      <c r="Q2751" s="62"/>
      <c r="R2751" s="67"/>
      <c r="S2751" s="62"/>
      <c r="T2751" s="68"/>
      <c r="U2751" s="6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8"/>
      <c r="B2752" s="59"/>
      <c r="C2752" s="60"/>
      <c r="D2752" s="60"/>
      <c r="E2752" s="61"/>
      <c r="F2752" s="62"/>
      <c r="G2752" s="62"/>
      <c r="H2752" s="62"/>
      <c r="I2752" s="62"/>
      <c r="J2752" s="61"/>
      <c r="K2752" s="63"/>
      <c r="L2752" s="64"/>
      <c r="M2752" s="65"/>
      <c r="N2752" s="66"/>
      <c r="O2752" s="66"/>
      <c r="P2752" s="65"/>
      <c r="Q2752" s="62"/>
      <c r="R2752" s="67"/>
      <c r="S2752" s="62"/>
      <c r="T2752" s="68"/>
      <c r="U2752" s="6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8"/>
      <c r="B2753" s="59"/>
      <c r="C2753" s="60"/>
      <c r="D2753" s="60"/>
      <c r="E2753" s="61"/>
      <c r="F2753" s="62"/>
      <c r="G2753" s="62"/>
      <c r="H2753" s="62"/>
      <c r="I2753" s="62"/>
      <c r="J2753" s="61"/>
      <c r="K2753" s="63"/>
      <c r="L2753" s="64"/>
      <c r="M2753" s="65"/>
      <c r="N2753" s="66"/>
      <c r="O2753" s="66"/>
      <c r="P2753" s="65"/>
      <c r="Q2753" s="62"/>
      <c r="R2753" s="67"/>
      <c r="S2753" s="62"/>
      <c r="T2753" s="68"/>
      <c r="U2753" s="6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8"/>
      <c r="B2754" s="59"/>
      <c r="C2754" s="60"/>
      <c r="D2754" s="60"/>
      <c r="E2754" s="61"/>
      <c r="F2754" s="62"/>
      <c r="G2754" s="62"/>
      <c r="H2754" s="62"/>
      <c r="I2754" s="62"/>
      <c r="J2754" s="61"/>
      <c r="K2754" s="63"/>
      <c r="L2754" s="64"/>
      <c r="M2754" s="65"/>
      <c r="N2754" s="66"/>
      <c r="O2754" s="66"/>
      <c r="P2754" s="65"/>
      <c r="Q2754" s="62"/>
      <c r="R2754" s="67"/>
      <c r="S2754" s="62"/>
      <c r="T2754" s="68"/>
      <c r="U2754" s="6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8"/>
      <c r="B2755" s="59"/>
      <c r="C2755" s="60"/>
      <c r="D2755" s="60"/>
      <c r="E2755" s="61"/>
      <c r="F2755" s="62"/>
      <c r="G2755" s="62"/>
      <c r="H2755" s="62"/>
      <c r="I2755" s="62"/>
      <c r="J2755" s="61"/>
      <c r="K2755" s="63"/>
      <c r="L2755" s="64"/>
      <c r="M2755" s="65"/>
      <c r="N2755" s="66"/>
      <c r="O2755" s="66"/>
      <c r="P2755" s="65"/>
      <c r="Q2755" s="62"/>
      <c r="R2755" s="67"/>
      <c r="S2755" s="62"/>
      <c r="T2755" s="68"/>
      <c r="U2755" s="6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8"/>
      <c r="B2756" s="59"/>
      <c r="C2756" s="60"/>
      <c r="D2756" s="60"/>
      <c r="E2756" s="61"/>
      <c r="F2756" s="62"/>
      <c r="G2756" s="62"/>
      <c r="H2756" s="62"/>
      <c r="I2756" s="62"/>
      <c r="J2756" s="61"/>
      <c r="K2756" s="63"/>
      <c r="L2756" s="64"/>
      <c r="M2756" s="65"/>
      <c r="N2756" s="66"/>
      <c r="O2756" s="66"/>
      <c r="P2756" s="65"/>
      <c r="Q2756" s="62"/>
      <c r="R2756" s="67"/>
      <c r="S2756" s="62"/>
      <c r="T2756" s="68"/>
      <c r="U2756" s="6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8"/>
      <c r="B2757" s="59"/>
      <c r="C2757" s="60"/>
      <c r="D2757" s="60"/>
      <c r="E2757" s="61"/>
      <c r="F2757" s="62"/>
      <c r="G2757" s="62"/>
      <c r="H2757" s="62"/>
      <c r="I2757" s="62"/>
      <c r="J2757" s="61"/>
      <c r="K2757" s="63"/>
      <c r="L2757" s="64"/>
      <c r="M2757" s="65"/>
      <c r="N2757" s="66"/>
      <c r="O2757" s="66"/>
      <c r="P2757" s="65"/>
      <c r="Q2757" s="62"/>
      <c r="R2757" s="67"/>
      <c r="S2757" s="62"/>
      <c r="T2757" s="68"/>
      <c r="U2757" s="6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8"/>
      <c r="B2758" s="59"/>
      <c r="C2758" s="60"/>
      <c r="D2758" s="60"/>
      <c r="E2758" s="61"/>
      <c r="F2758" s="62"/>
      <c r="G2758" s="62"/>
      <c r="H2758" s="62"/>
      <c r="I2758" s="62"/>
      <c r="J2758" s="61"/>
      <c r="K2758" s="63"/>
      <c r="L2758" s="64"/>
      <c r="M2758" s="65"/>
      <c r="N2758" s="66"/>
      <c r="O2758" s="66"/>
      <c r="P2758" s="65"/>
      <c r="Q2758" s="62"/>
      <c r="R2758" s="67"/>
      <c r="S2758" s="62"/>
      <c r="T2758" s="68"/>
      <c r="U2758" s="6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8"/>
      <c r="B2759" s="59"/>
      <c r="C2759" s="60"/>
      <c r="D2759" s="60"/>
      <c r="E2759" s="61"/>
      <c r="F2759" s="62"/>
      <c r="G2759" s="62"/>
      <c r="H2759" s="62"/>
      <c r="I2759" s="62"/>
      <c r="J2759" s="61"/>
      <c r="K2759" s="63"/>
      <c r="L2759" s="64"/>
      <c r="M2759" s="65"/>
      <c r="N2759" s="66"/>
      <c r="O2759" s="66"/>
      <c r="P2759" s="65"/>
      <c r="Q2759" s="62"/>
      <c r="R2759" s="67"/>
      <c r="S2759" s="62"/>
      <c r="T2759" s="68"/>
      <c r="U2759" s="6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8"/>
      <c r="B2760" s="59"/>
      <c r="C2760" s="60"/>
      <c r="D2760" s="60"/>
      <c r="E2760" s="61"/>
      <c r="F2760" s="62"/>
      <c r="G2760" s="62"/>
      <c r="H2760" s="62"/>
      <c r="I2760" s="62"/>
      <c r="J2760" s="61"/>
      <c r="K2760" s="63"/>
      <c r="L2760" s="64"/>
      <c r="M2760" s="65"/>
      <c r="N2760" s="66"/>
      <c r="O2760" s="66"/>
      <c r="P2760" s="65"/>
      <c r="Q2760" s="62"/>
      <c r="R2760" s="67"/>
      <c r="S2760" s="62"/>
      <c r="T2760" s="68"/>
      <c r="U2760" s="6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8"/>
      <c r="B2761" s="59"/>
      <c r="C2761" s="60"/>
      <c r="D2761" s="60"/>
      <c r="E2761" s="61"/>
      <c r="F2761" s="62"/>
      <c r="G2761" s="62"/>
      <c r="H2761" s="62"/>
      <c r="I2761" s="62"/>
      <c r="J2761" s="61"/>
      <c r="K2761" s="63"/>
      <c r="L2761" s="64"/>
      <c r="M2761" s="65"/>
      <c r="N2761" s="66"/>
      <c r="O2761" s="66"/>
      <c r="P2761" s="65"/>
      <c r="Q2761" s="62"/>
      <c r="R2761" s="67"/>
      <c r="S2761" s="62"/>
      <c r="T2761" s="68"/>
      <c r="U2761" s="6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8"/>
      <c r="B2762" s="59"/>
      <c r="C2762" s="60"/>
      <c r="D2762" s="60"/>
      <c r="E2762" s="61"/>
      <c r="F2762" s="62"/>
      <c r="G2762" s="62"/>
      <c r="H2762" s="62"/>
      <c r="I2762" s="62"/>
      <c r="J2762" s="61"/>
      <c r="K2762" s="63"/>
      <c r="L2762" s="64"/>
      <c r="M2762" s="65"/>
      <c r="N2762" s="66"/>
      <c r="O2762" s="66"/>
      <c r="P2762" s="65"/>
      <c r="Q2762" s="62"/>
      <c r="R2762" s="67"/>
      <c r="S2762" s="62"/>
      <c r="T2762" s="68"/>
      <c r="U2762" s="6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8"/>
      <c r="B2763" s="59"/>
      <c r="C2763" s="60"/>
      <c r="D2763" s="60"/>
      <c r="E2763" s="61"/>
      <c r="F2763" s="62"/>
      <c r="G2763" s="62"/>
      <c r="H2763" s="62"/>
      <c r="I2763" s="62"/>
      <c r="J2763" s="61"/>
      <c r="K2763" s="63"/>
      <c r="L2763" s="64"/>
      <c r="M2763" s="65"/>
      <c r="N2763" s="66"/>
      <c r="O2763" s="66"/>
      <c r="P2763" s="65"/>
      <c r="Q2763" s="62"/>
      <c r="R2763" s="67"/>
      <c r="S2763" s="62"/>
      <c r="T2763" s="68"/>
      <c r="U2763" s="6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8"/>
      <c r="B2764" s="59"/>
      <c r="C2764" s="60"/>
      <c r="D2764" s="60"/>
      <c r="E2764" s="61"/>
      <c r="F2764" s="62"/>
      <c r="G2764" s="62"/>
      <c r="H2764" s="62"/>
      <c r="I2764" s="62"/>
      <c r="J2764" s="61"/>
      <c r="K2764" s="63"/>
      <c r="L2764" s="64"/>
      <c r="M2764" s="65"/>
      <c r="N2764" s="66"/>
      <c r="O2764" s="66"/>
      <c r="P2764" s="65"/>
      <c r="Q2764" s="62"/>
      <c r="R2764" s="67"/>
      <c r="S2764" s="62"/>
      <c r="T2764" s="68"/>
      <c r="U2764" s="6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8"/>
      <c r="B2765" s="59"/>
      <c r="C2765" s="60"/>
      <c r="D2765" s="60"/>
      <c r="E2765" s="61"/>
      <c r="F2765" s="62"/>
      <c r="G2765" s="62"/>
      <c r="H2765" s="62"/>
      <c r="I2765" s="62"/>
      <c r="J2765" s="61"/>
      <c r="K2765" s="63"/>
      <c r="L2765" s="64"/>
      <c r="M2765" s="65"/>
      <c r="N2765" s="66"/>
      <c r="O2765" s="66"/>
      <c r="P2765" s="65"/>
      <c r="Q2765" s="62"/>
      <c r="R2765" s="67"/>
      <c r="S2765" s="62"/>
      <c r="T2765" s="68"/>
      <c r="U2765" s="6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8"/>
      <c r="B2766" s="59"/>
      <c r="C2766" s="60"/>
      <c r="D2766" s="60"/>
      <c r="E2766" s="61"/>
      <c r="F2766" s="62"/>
      <c r="G2766" s="62"/>
      <c r="H2766" s="62"/>
      <c r="I2766" s="62"/>
      <c r="J2766" s="61"/>
      <c r="K2766" s="63"/>
      <c r="L2766" s="64"/>
      <c r="M2766" s="65"/>
      <c r="N2766" s="66"/>
      <c r="O2766" s="66"/>
      <c r="P2766" s="65"/>
      <c r="Q2766" s="62"/>
      <c r="R2766" s="67"/>
      <c r="S2766" s="62"/>
      <c r="T2766" s="68"/>
      <c r="U2766" s="6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8"/>
      <c r="B2767" s="59"/>
      <c r="C2767" s="60"/>
      <c r="D2767" s="60"/>
      <c r="E2767" s="61"/>
      <c r="F2767" s="62"/>
      <c r="G2767" s="62"/>
      <c r="H2767" s="62"/>
      <c r="I2767" s="62"/>
      <c r="J2767" s="61"/>
      <c r="K2767" s="63"/>
      <c r="L2767" s="64"/>
      <c r="M2767" s="65"/>
      <c r="N2767" s="66"/>
      <c r="O2767" s="66"/>
      <c r="P2767" s="65"/>
      <c r="Q2767" s="62"/>
      <c r="R2767" s="67"/>
      <c r="S2767" s="62"/>
      <c r="T2767" s="68"/>
      <c r="U2767" s="6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8"/>
      <c r="B2768" s="59"/>
      <c r="C2768" s="60"/>
      <c r="D2768" s="60"/>
      <c r="E2768" s="61"/>
      <c r="F2768" s="62"/>
      <c r="G2768" s="62"/>
      <c r="H2768" s="62"/>
      <c r="I2768" s="62"/>
      <c r="J2768" s="61"/>
      <c r="K2768" s="63"/>
      <c r="L2768" s="64"/>
      <c r="M2768" s="65"/>
      <c r="N2768" s="66"/>
      <c r="O2768" s="66"/>
      <c r="P2768" s="65"/>
      <c r="Q2768" s="62"/>
      <c r="R2768" s="67"/>
      <c r="S2768" s="62"/>
      <c r="T2768" s="68"/>
      <c r="U2768" s="6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8"/>
      <c r="B2769" s="59"/>
      <c r="C2769" s="60"/>
      <c r="D2769" s="60"/>
      <c r="E2769" s="61"/>
      <c r="F2769" s="62"/>
      <c r="G2769" s="62"/>
      <c r="H2769" s="62"/>
      <c r="I2769" s="62"/>
      <c r="J2769" s="61"/>
      <c r="K2769" s="63"/>
      <c r="L2769" s="64"/>
      <c r="M2769" s="65"/>
      <c r="N2769" s="66"/>
      <c r="O2769" s="66"/>
      <c r="P2769" s="65"/>
      <c r="Q2769" s="62"/>
      <c r="R2769" s="67"/>
      <c r="S2769" s="62"/>
      <c r="T2769" s="68"/>
      <c r="U2769" s="6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8"/>
      <c r="B2770" s="59"/>
      <c r="C2770" s="60"/>
      <c r="D2770" s="60"/>
      <c r="E2770" s="61"/>
      <c r="F2770" s="62"/>
      <c r="G2770" s="62"/>
      <c r="H2770" s="62"/>
      <c r="I2770" s="62"/>
      <c r="J2770" s="61"/>
      <c r="K2770" s="63"/>
      <c r="L2770" s="64"/>
      <c r="M2770" s="65"/>
      <c r="N2770" s="66"/>
      <c r="O2770" s="66"/>
      <c r="P2770" s="65"/>
      <c r="Q2770" s="62"/>
      <c r="R2770" s="67"/>
      <c r="S2770" s="62"/>
      <c r="T2770" s="68"/>
      <c r="U2770" s="6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8"/>
      <c r="B2771" s="59"/>
      <c r="C2771" s="60"/>
      <c r="D2771" s="60"/>
      <c r="E2771" s="61"/>
      <c r="F2771" s="62"/>
      <c r="G2771" s="62"/>
      <c r="H2771" s="62"/>
      <c r="I2771" s="62"/>
      <c r="J2771" s="61"/>
      <c r="K2771" s="63"/>
      <c r="L2771" s="64"/>
      <c r="M2771" s="65"/>
      <c r="N2771" s="66"/>
      <c r="O2771" s="66"/>
      <c r="P2771" s="65"/>
      <c r="Q2771" s="62"/>
      <c r="R2771" s="67"/>
      <c r="S2771" s="62"/>
      <c r="T2771" s="68"/>
      <c r="U2771" s="6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8"/>
      <c r="B2772" s="59"/>
      <c r="C2772" s="60"/>
      <c r="D2772" s="60"/>
      <c r="E2772" s="61"/>
      <c r="F2772" s="62"/>
      <c r="G2772" s="62"/>
      <c r="H2772" s="62"/>
      <c r="I2772" s="62"/>
      <c r="J2772" s="61"/>
      <c r="K2772" s="63"/>
      <c r="L2772" s="64"/>
      <c r="M2772" s="65"/>
      <c r="N2772" s="66"/>
      <c r="O2772" s="66"/>
      <c r="P2772" s="65"/>
      <c r="Q2772" s="62"/>
      <c r="R2772" s="67"/>
      <c r="S2772" s="62"/>
      <c r="T2772" s="68"/>
      <c r="U2772" s="6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8"/>
      <c r="B2773" s="59"/>
      <c r="C2773" s="60"/>
      <c r="D2773" s="60"/>
      <c r="E2773" s="61"/>
      <c r="F2773" s="62"/>
      <c r="G2773" s="62"/>
      <c r="H2773" s="62"/>
      <c r="I2773" s="62"/>
      <c r="J2773" s="61"/>
      <c r="K2773" s="63"/>
      <c r="L2773" s="64"/>
      <c r="M2773" s="65"/>
      <c r="N2773" s="66"/>
      <c r="O2773" s="66"/>
      <c r="P2773" s="65"/>
      <c r="Q2773" s="62"/>
      <c r="R2773" s="67"/>
      <c r="S2773" s="62"/>
      <c r="T2773" s="68"/>
      <c r="U2773" s="6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8"/>
      <c r="B2774" s="59"/>
      <c r="C2774" s="60"/>
      <c r="D2774" s="60"/>
      <c r="E2774" s="61"/>
      <c r="F2774" s="62"/>
      <c r="G2774" s="62"/>
      <c r="H2774" s="62"/>
      <c r="I2774" s="62"/>
      <c r="J2774" s="61"/>
      <c r="K2774" s="63"/>
      <c r="L2774" s="64"/>
      <c r="M2774" s="65"/>
      <c r="N2774" s="66"/>
      <c r="O2774" s="66"/>
      <c r="P2774" s="65"/>
      <c r="Q2774" s="62"/>
      <c r="R2774" s="67"/>
      <c r="S2774" s="62"/>
      <c r="T2774" s="68"/>
      <c r="U2774" s="6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8"/>
      <c r="B2775" s="59"/>
      <c r="C2775" s="60"/>
      <c r="D2775" s="60"/>
      <c r="E2775" s="61"/>
      <c r="F2775" s="62"/>
      <c r="G2775" s="62"/>
      <c r="H2775" s="62"/>
      <c r="I2775" s="62"/>
      <c r="J2775" s="61"/>
      <c r="K2775" s="63"/>
      <c r="L2775" s="64"/>
      <c r="M2775" s="65"/>
      <c r="N2775" s="66"/>
      <c r="O2775" s="66"/>
      <c r="P2775" s="65"/>
      <c r="Q2775" s="62"/>
      <c r="R2775" s="67"/>
      <c r="S2775" s="62"/>
      <c r="T2775" s="68"/>
      <c r="U2775" s="6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8"/>
      <c r="B2776" s="59"/>
      <c r="C2776" s="60"/>
      <c r="D2776" s="60"/>
      <c r="E2776" s="61"/>
      <c r="F2776" s="62"/>
      <c r="G2776" s="62"/>
      <c r="H2776" s="62"/>
      <c r="I2776" s="62"/>
      <c r="J2776" s="61"/>
      <c r="K2776" s="63"/>
      <c r="L2776" s="64"/>
      <c r="M2776" s="65"/>
      <c r="N2776" s="66"/>
      <c r="O2776" s="66"/>
      <c r="P2776" s="65"/>
      <c r="Q2776" s="62"/>
      <c r="R2776" s="67"/>
      <c r="S2776" s="62"/>
      <c r="T2776" s="68"/>
      <c r="U2776" s="6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8"/>
      <c r="B2777" s="59"/>
      <c r="C2777" s="60"/>
      <c r="D2777" s="60"/>
      <c r="E2777" s="61"/>
      <c r="F2777" s="62"/>
      <c r="G2777" s="62"/>
      <c r="H2777" s="62"/>
      <c r="I2777" s="62"/>
      <c r="J2777" s="61"/>
      <c r="K2777" s="63"/>
      <c r="L2777" s="64"/>
      <c r="M2777" s="65"/>
      <c r="N2777" s="66"/>
      <c r="O2777" s="66"/>
      <c r="P2777" s="65"/>
      <c r="Q2777" s="62"/>
      <c r="R2777" s="67"/>
      <c r="S2777" s="62"/>
      <c r="T2777" s="68"/>
      <c r="U2777" s="6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8"/>
      <c r="B2778" s="59"/>
      <c r="C2778" s="60"/>
      <c r="D2778" s="60"/>
      <c r="E2778" s="61"/>
      <c r="F2778" s="62"/>
      <c r="G2778" s="62"/>
      <c r="H2778" s="62"/>
      <c r="I2778" s="62"/>
      <c r="J2778" s="61"/>
      <c r="K2778" s="63"/>
      <c r="L2778" s="64"/>
      <c r="M2778" s="65"/>
      <c r="N2778" s="66"/>
      <c r="O2778" s="66"/>
      <c r="P2778" s="65"/>
      <c r="Q2778" s="62"/>
      <c r="R2778" s="67"/>
      <c r="S2778" s="62"/>
      <c r="T2778" s="68"/>
      <c r="U2778" s="6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8"/>
      <c r="B2779" s="59"/>
      <c r="C2779" s="60"/>
      <c r="D2779" s="60"/>
      <c r="E2779" s="61"/>
      <c r="F2779" s="62"/>
      <c r="G2779" s="62"/>
      <c r="H2779" s="62"/>
      <c r="I2779" s="62"/>
      <c r="J2779" s="61"/>
      <c r="K2779" s="63"/>
      <c r="L2779" s="64"/>
      <c r="M2779" s="65"/>
      <c r="N2779" s="66"/>
      <c r="O2779" s="66"/>
      <c r="P2779" s="65"/>
      <c r="Q2779" s="62"/>
      <c r="R2779" s="67"/>
      <c r="S2779" s="62"/>
      <c r="T2779" s="68"/>
      <c r="U2779" s="6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8"/>
      <c r="B2780" s="59"/>
      <c r="C2780" s="60"/>
      <c r="D2780" s="60"/>
      <c r="E2780" s="61"/>
      <c r="F2780" s="62"/>
      <c r="G2780" s="62"/>
      <c r="H2780" s="62"/>
      <c r="I2780" s="62"/>
      <c r="J2780" s="61"/>
      <c r="K2780" s="63"/>
      <c r="L2780" s="64"/>
      <c r="M2780" s="65"/>
      <c r="N2780" s="66"/>
      <c r="O2780" s="66"/>
      <c r="P2780" s="65"/>
      <c r="Q2780" s="62"/>
      <c r="R2780" s="67"/>
      <c r="S2780" s="62"/>
      <c r="T2780" s="68"/>
      <c r="U2780" s="6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8"/>
      <c r="B2781" s="59"/>
      <c r="C2781" s="60"/>
      <c r="D2781" s="60"/>
      <c r="E2781" s="61"/>
      <c r="F2781" s="62"/>
      <c r="G2781" s="62"/>
      <c r="H2781" s="62"/>
      <c r="I2781" s="62"/>
      <c r="J2781" s="61"/>
      <c r="K2781" s="63"/>
      <c r="L2781" s="64"/>
      <c r="M2781" s="65"/>
      <c r="N2781" s="66"/>
      <c r="O2781" s="66"/>
      <c r="P2781" s="65"/>
      <c r="Q2781" s="62"/>
      <c r="R2781" s="67"/>
      <c r="S2781" s="62"/>
      <c r="T2781" s="68"/>
      <c r="U2781" s="6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8"/>
      <c r="B2782" s="59"/>
      <c r="C2782" s="60"/>
      <c r="D2782" s="60"/>
      <c r="E2782" s="61"/>
      <c r="F2782" s="62"/>
      <c r="G2782" s="62"/>
      <c r="H2782" s="62"/>
      <c r="I2782" s="62"/>
      <c r="J2782" s="61"/>
      <c r="K2782" s="63"/>
      <c r="L2782" s="64"/>
      <c r="M2782" s="65"/>
      <c r="N2782" s="66"/>
      <c r="O2782" s="66"/>
      <c r="P2782" s="65"/>
      <c r="Q2782" s="62"/>
      <c r="R2782" s="67"/>
      <c r="S2782" s="62"/>
      <c r="T2782" s="68"/>
      <c r="U2782" s="6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8"/>
      <c r="B2783" s="59"/>
      <c r="C2783" s="60"/>
      <c r="D2783" s="60"/>
      <c r="E2783" s="61"/>
      <c r="F2783" s="62"/>
      <c r="G2783" s="62"/>
      <c r="H2783" s="62"/>
      <c r="I2783" s="62"/>
      <c r="J2783" s="61"/>
      <c r="K2783" s="63"/>
      <c r="L2783" s="64"/>
      <c r="M2783" s="65"/>
      <c r="N2783" s="66"/>
      <c r="O2783" s="66"/>
      <c r="P2783" s="65"/>
      <c r="Q2783" s="62"/>
      <c r="R2783" s="67"/>
      <c r="S2783" s="62"/>
      <c r="T2783" s="68"/>
      <c r="U2783" s="6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8"/>
      <c r="B2784" s="59"/>
      <c r="C2784" s="60"/>
      <c r="D2784" s="60"/>
      <c r="E2784" s="61"/>
      <c r="F2784" s="62"/>
      <c r="G2784" s="62"/>
      <c r="H2784" s="62"/>
      <c r="I2784" s="62"/>
      <c r="J2784" s="61"/>
      <c r="K2784" s="63"/>
      <c r="L2784" s="64"/>
      <c r="M2784" s="65"/>
      <c r="N2784" s="66"/>
      <c r="O2784" s="66"/>
      <c r="P2784" s="65"/>
      <c r="Q2784" s="62"/>
      <c r="R2784" s="67"/>
      <c r="S2784" s="62"/>
      <c r="T2784" s="68"/>
      <c r="U2784" s="6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8"/>
      <c r="B2785" s="59"/>
      <c r="C2785" s="60"/>
      <c r="D2785" s="60"/>
      <c r="E2785" s="61"/>
      <c r="F2785" s="62"/>
      <c r="G2785" s="62"/>
      <c r="H2785" s="62"/>
      <c r="I2785" s="62"/>
      <c r="J2785" s="61"/>
      <c r="K2785" s="63"/>
      <c r="L2785" s="64"/>
      <c r="M2785" s="65"/>
      <c r="N2785" s="66"/>
      <c r="O2785" s="66"/>
      <c r="P2785" s="65"/>
      <c r="Q2785" s="62"/>
      <c r="R2785" s="67"/>
      <c r="S2785" s="62"/>
      <c r="T2785" s="68"/>
      <c r="U2785" s="6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8"/>
      <c r="B2786" s="59"/>
      <c r="C2786" s="60"/>
      <c r="D2786" s="60"/>
      <c r="E2786" s="61"/>
      <c r="F2786" s="62"/>
      <c r="G2786" s="62"/>
      <c r="H2786" s="62"/>
      <c r="I2786" s="62"/>
      <c r="J2786" s="61"/>
      <c r="K2786" s="63"/>
      <c r="L2786" s="64"/>
      <c r="M2786" s="65"/>
      <c r="N2786" s="66"/>
      <c r="O2786" s="66"/>
      <c r="P2786" s="65"/>
      <c r="Q2786" s="62"/>
      <c r="R2786" s="67"/>
      <c r="S2786" s="62"/>
      <c r="T2786" s="68"/>
      <c r="U2786" s="6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8"/>
      <c r="B2787" s="59"/>
      <c r="C2787" s="60"/>
      <c r="D2787" s="60"/>
      <c r="E2787" s="61"/>
      <c r="F2787" s="62"/>
      <c r="G2787" s="62"/>
      <c r="H2787" s="62"/>
      <c r="I2787" s="62"/>
      <c r="J2787" s="61"/>
      <c r="K2787" s="63"/>
      <c r="L2787" s="64"/>
      <c r="M2787" s="65"/>
      <c r="N2787" s="66"/>
      <c r="O2787" s="66"/>
      <c r="P2787" s="65"/>
      <c r="Q2787" s="62"/>
      <c r="R2787" s="67"/>
      <c r="S2787" s="62"/>
      <c r="T2787" s="68"/>
      <c r="U2787" s="6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8"/>
      <c r="B2788" s="59"/>
      <c r="C2788" s="60"/>
      <c r="D2788" s="60"/>
      <c r="E2788" s="61"/>
      <c r="F2788" s="62"/>
      <c r="G2788" s="62"/>
      <c r="H2788" s="62"/>
      <c r="I2788" s="62"/>
      <c r="J2788" s="61"/>
      <c r="K2788" s="63"/>
      <c r="L2788" s="64"/>
      <c r="M2788" s="65"/>
      <c r="N2788" s="66"/>
      <c r="O2788" s="66"/>
      <c r="P2788" s="65"/>
      <c r="Q2788" s="62"/>
      <c r="R2788" s="67"/>
      <c r="S2788" s="62"/>
      <c r="T2788" s="68"/>
      <c r="U2788" s="6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8"/>
      <c r="B2789" s="59"/>
      <c r="C2789" s="60"/>
      <c r="D2789" s="60"/>
      <c r="E2789" s="61"/>
      <c r="F2789" s="62"/>
      <c r="G2789" s="62"/>
      <c r="H2789" s="62"/>
      <c r="I2789" s="62"/>
      <c r="J2789" s="61"/>
      <c r="K2789" s="63"/>
      <c r="L2789" s="64"/>
      <c r="M2789" s="65"/>
      <c r="N2789" s="66"/>
      <c r="O2789" s="66"/>
      <c r="P2789" s="65"/>
      <c r="Q2789" s="62"/>
      <c r="R2789" s="67"/>
      <c r="S2789" s="62"/>
      <c r="T2789" s="68"/>
      <c r="U2789" s="6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8"/>
      <c r="B2790" s="59"/>
      <c r="C2790" s="60"/>
      <c r="D2790" s="60"/>
      <c r="E2790" s="61"/>
      <c r="F2790" s="62"/>
      <c r="G2790" s="62"/>
      <c r="H2790" s="62"/>
      <c r="I2790" s="62"/>
      <c r="J2790" s="61"/>
      <c r="K2790" s="63"/>
      <c r="L2790" s="64"/>
      <c r="M2790" s="65"/>
      <c r="N2790" s="66"/>
      <c r="O2790" s="66"/>
      <c r="P2790" s="65"/>
      <c r="Q2790" s="62"/>
      <c r="R2790" s="67"/>
      <c r="S2790" s="62"/>
      <c r="T2790" s="68"/>
      <c r="U2790" s="6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8"/>
      <c r="B2791" s="59"/>
      <c r="C2791" s="60"/>
      <c r="D2791" s="60"/>
      <c r="E2791" s="61"/>
      <c r="F2791" s="62"/>
      <c r="G2791" s="62"/>
      <c r="H2791" s="62"/>
      <c r="I2791" s="62"/>
      <c r="J2791" s="61"/>
      <c r="K2791" s="63"/>
      <c r="L2791" s="64"/>
      <c r="M2791" s="65"/>
      <c r="N2791" s="66"/>
      <c r="O2791" s="66"/>
      <c r="P2791" s="65"/>
      <c r="Q2791" s="62"/>
      <c r="R2791" s="67"/>
      <c r="S2791" s="62"/>
      <c r="T2791" s="68"/>
      <c r="U2791" s="6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8"/>
      <c r="B2792" s="59"/>
      <c r="C2792" s="60"/>
      <c r="D2792" s="60"/>
      <c r="E2792" s="61"/>
      <c r="F2792" s="62"/>
      <c r="G2792" s="62"/>
      <c r="H2792" s="62"/>
      <c r="I2792" s="62"/>
      <c r="J2792" s="61"/>
      <c r="K2792" s="63"/>
      <c r="L2792" s="64"/>
      <c r="M2792" s="65"/>
      <c r="N2792" s="66"/>
      <c r="O2792" s="66"/>
      <c r="P2792" s="65"/>
      <c r="Q2792" s="62"/>
      <c r="R2792" s="67"/>
      <c r="S2792" s="62"/>
      <c r="T2792" s="68"/>
      <c r="U2792" s="6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8"/>
      <c r="B2793" s="59"/>
      <c r="C2793" s="60"/>
      <c r="D2793" s="60"/>
      <c r="E2793" s="61"/>
      <c r="F2793" s="62"/>
      <c r="G2793" s="62"/>
      <c r="H2793" s="62"/>
      <c r="I2793" s="62"/>
      <c r="J2793" s="61"/>
      <c r="K2793" s="63"/>
      <c r="L2793" s="64"/>
      <c r="M2793" s="65"/>
      <c r="N2793" s="66"/>
      <c r="O2793" s="66"/>
      <c r="P2793" s="65"/>
      <c r="Q2793" s="62"/>
      <c r="R2793" s="67"/>
      <c r="S2793" s="62"/>
      <c r="T2793" s="68"/>
      <c r="U2793" s="6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8"/>
      <c r="B2794" s="59"/>
      <c r="C2794" s="60"/>
      <c r="D2794" s="60"/>
      <c r="E2794" s="61"/>
      <c r="F2794" s="62"/>
      <c r="G2794" s="62"/>
      <c r="H2794" s="62"/>
      <c r="I2794" s="62"/>
      <c r="J2794" s="61"/>
      <c r="K2794" s="63"/>
      <c r="L2794" s="64"/>
      <c r="M2794" s="65"/>
      <c r="N2794" s="66"/>
      <c r="O2794" s="66"/>
      <c r="P2794" s="65"/>
      <c r="Q2794" s="62"/>
      <c r="R2794" s="67"/>
      <c r="S2794" s="62"/>
      <c r="T2794" s="68"/>
      <c r="U2794" s="6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8"/>
      <c r="B2795" s="59"/>
      <c r="C2795" s="60"/>
      <c r="D2795" s="60"/>
      <c r="E2795" s="61"/>
      <c r="F2795" s="62"/>
      <c r="G2795" s="62"/>
      <c r="H2795" s="62"/>
      <c r="I2795" s="62"/>
      <c r="J2795" s="61"/>
      <c r="K2795" s="63"/>
      <c r="L2795" s="64"/>
      <c r="M2795" s="65"/>
      <c r="N2795" s="66"/>
      <c r="O2795" s="66"/>
      <c r="P2795" s="65"/>
      <c r="Q2795" s="62"/>
      <c r="R2795" s="67"/>
      <c r="S2795" s="62"/>
      <c r="T2795" s="68"/>
      <c r="U2795" s="6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8"/>
      <c r="B2796" s="59"/>
      <c r="C2796" s="60"/>
      <c r="D2796" s="60"/>
      <c r="E2796" s="61"/>
      <c r="F2796" s="62"/>
      <c r="G2796" s="62"/>
      <c r="H2796" s="62"/>
      <c r="I2796" s="62"/>
      <c r="J2796" s="61"/>
      <c r="K2796" s="63"/>
      <c r="L2796" s="64"/>
      <c r="M2796" s="65"/>
      <c r="N2796" s="66"/>
      <c r="O2796" s="66"/>
      <c r="P2796" s="65"/>
      <c r="Q2796" s="62"/>
      <c r="R2796" s="67"/>
      <c r="S2796" s="62"/>
      <c r="T2796" s="68"/>
      <c r="U2796" s="6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8"/>
      <c r="B2797" s="59"/>
      <c r="C2797" s="60"/>
      <c r="D2797" s="60"/>
      <c r="E2797" s="61"/>
      <c r="F2797" s="62"/>
      <c r="G2797" s="62"/>
      <c r="H2797" s="62"/>
      <c r="I2797" s="62"/>
      <c r="J2797" s="61"/>
      <c r="K2797" s="63"/>
      <c r="L2797" s="64"/>
      <c r="M2797" s="65"/>
      <c r="N2797" s="66"/>
      <c r="O2797" s="66"/>
      <c r="P2797" s="65"/>
      <c r="Q2797" s="62"/>
      <c r="R2797" s="67"/>
      <c r="S2797" s="62"/>
      <c r="T2797" s="68"/>
      <c r="U2797" s="6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8"/>
      <c r="B2798" s="59"/>
      <c r="C2798" s="60"/>
      <c r="D2798" s="60"/>
      <c r="E2798" s="61"/>
      <c r="F2798" s="62"/>
      <c r="G2798" s="62"/>
      <c r="H2798" s="62"/>
      <c r="I2798" s="62"/>
      <c r="J2798" s="61"/>
      <c r="K2798" s="63"/>
      <c r="L2798" s="64"/>
      <c r="M2798" s="65"/>
      <c r="N2798" s="66"/>
      <c r="O2798" s="66"/>
      <c r="P2798" s="65"/>
      <c r="Q2798" s="62"/>
      <c r="R2798" s="67"/>
      <c r="S2798" s="62"/>
      <c r="T2798" s="68"/>
      <c r="U2798" s="6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8"/>
      <c r="B2799" s="59"/>
      <c r="C2799" s="60"/>
      <c r="D2799" s="60"/>
      <c r="E2799" s="61"/>
      <c r="F2799" s="62"/>
      <c r="G2799" s="62"/>
      <c r="H2799" s="62"/>
      <c r="I2799" s="62"/>
      <c r="J2799" s="61"/>
      <c r="K2799" s="63"/>
      <c r="L2799" s="64"/>
      <c r="M2799" s="65"/>
      <c r="N2799" s="66"/>
      <c r="O2799" s="66"/>
      <c r="P2799" s="65"/>
      <c r="Q2799" s="62"/>
      <c r="R2799" s="67"/>
      <c r="S2799" s="62"/>
      <c r="T2799" s="68"/>
      <c r="U2799" s="6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8"/>
      <c r="B2800" s="59"/>
      <c r="C2800" s="60"/>
      <c r="D2800" s="60"/>
      <c r="E2800" s="61"/>
      <c r="F2800" s="62"/>
      <c r="G2800" s="62"/>
      <c r="H2800" s="62"/>
      <c r="I2800" s="62"/>
      <c r="J2800" s="61"/>
      <c r="K2800" s="63"/>
      <c r="L2800" s="64"/>
      <c r="M2800" s="65"/>
      <c r="N2800" s="66"/>
      <c r="O2800" s="66"/>
      <c r="P2800" s="65"/>
      <c r="Q2800" s="62"/>
      <c r="R2800" s="67"/>
      <c r="S2800" s="62"/>
      <c r="T2800" s="68"/>
      <c r="U2800" s="6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8"/>
      <c r="B2801" s="59"/>
      <c r="C2801" s="60"/>
      <c r="D2801" s="60"/>
      <c r="E2801" s="61"/>
      <c r="F2801" s="62"/>
      <c r="G2801" s="62"/>
      <c r="H2801" s="62"/>
      <c r="I2801" s="62"/>
      <c r="J2801" s="61"/>
      <c r="K2801" s="63"/>
      <c r="L2801" s="64"/>
      <c r="M2801" s="65"/>
      <c r="N2801" s="66"/>
      <c r="O2801" s="66"/>
      <c r="P2801" s="65"/>
      <c r="Q2801" s="62"/>
      <c r="R2801" s="67"/>
      <c r="S2801" s="62"/>
      <c r="T2801" s="68"/>
      <c r="U2801" s="6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8"/>
      <c r="B2802" s="59"/>
      <c r="C2802" s="60"/>
      <c r="D2802" s="60"/>
      <c r="E2802" s="61"/>
      <c r="F2802" s="62"/>
      <c r="G2802" s="62"/>
      <c r="H2802" s="62"/>
      <c r="I2802" s="62"/>
      <c r="J2802" s="61"/>
      <c r="K2802" s="63"/>
      <c r="L2802" s="64"/>
      <c r="M2802" s="65"/>
      <c r="N2802" s="66"/>
      <c r="O2802" s="66"/>
      <c r="P2802" s="65"/>
      <c r="Q2802" s="62"/>
      <c r="R2802" s="67"/>
      <c r="S2802" s="62"/>
      <c r="T2802" s="68"/>
      <c r="U2802" s="6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8"/>
      <c r="B2803" s="59"/>
      <c r="C2803" s="60"/>
      <c r="D2803" s="60"/>
      <c r="E2803" s="61"/>
      <c r="F2803" s="62"/>
      <c r="G2803" s="62"/>
      <c r="H2803" s="62"/>
      <c r="I2803" s="62"/>
      <c r="J2803" s="61"/>
      <c r="K2803" s="63"/>
      <c r="L2803" s="64"/>
      <c r="M2803" s="65"/>
      <c r="N2803" s="66"/>
      <c r="O2803" s="66"/>
      <c r="P2803" s="65"/>
      <c r="Q2803" s="62"/>
      <c r="R2803" s="67"/>
      <c r="S2803" s="62"/>
      <c r="T2803" s="68"/>
      <c r="U2803" s="6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8"/>
      <c r="B2804" s="59"/>
      <c r="C2804" s="60"/>
      <c r="D2804" s="60"/>
      <c r="E2804" s="61"/>
      <c r="F2804" s="62"/>
      <c r="G2804" s="62"/>
      <c r="H2804" s="62"/>
      <c r="I2804" s="62"/>
      <c r="J2804" s="61"/>
      <c r="K2804" s="63"/>
      <c r="L2804" s="64"/>
      <c r="M2804" s="65"/>
      <c r="N2804" s="66"/>
      <c r="O2804" s="66"/>
      <c r="P2804" s="65"/>
      <c r="Q2804" s="62"/>
      <c r="R2804" s="67"/>
      <c r="S2804" s="62"/>
      <c r="T2804" s="68"/>
      <c r="U2804" s="6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8"/>
      <c r="B2805" s="59"/>
      <c r="C2805" s="60"/>
      <c r="D2805" s="60"/>
      <c r="E2805" s="61"/>
      <c r="F2805" s="62"/>
      <c r="G2805" s="62"/>
      <c r="H2805" s="62"/>
      <c r="I2805" s="62"/>
      <c r="J2805" s="61"/>
      <c r="K2805" s="63"/>
      <c r="L2805" s="64"/>
      <c r="M2805" s="65"/>
      <c r="N2805" s="66"/>
      <c r="O2805" s="66"/>
      <c r="P2805" s="65"/>
      <c r="Q2805" s="62"/>
      <c r="R2805" s="67"/>
      <c r="S2805" s="62"/>
      <c r="T2805" s="68"/>
      <c r="U2805" s="6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8"/>
      <c r="B2806" s="59"/>
      <c r="C2806" s="60"/>
      <c r="D2806" s="60"/>
      <c r="E2806" s="61"/>
      <c r="F2806" s="62"/>
      <c r="G2806" s="62"/>
      <c r="H2806" s="62"/>
      <c r="I2806" s="62"/>
      <c r="J2806" s="61"/>
      <c r="K2806" s="63"/>
      <c r="L2806" s="64"/>
      <c r="M2806" s="65"/>
      <c r="N2806" s="66"/>
      <c r="O2806" s="66"/>
      <c r="P2806" s="65"/>
      <c r="Q2806" s="62"/>
      <c r="R2806" s="67"/>
      <c r="S2806" s="62"/>
      <c r="T2806" s="68"/>
      <c r="U2806" s="6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8"/>
      <c r="B2807" s="59"/>
      <c r="C2807" s="60"/>
      <c r="D2807" s="60"/>
      <c r="E2807" s="61"/>
      <c r="F2807" s="62"/>
      <c r="G2807" s="62"/>
      <c r="H2807" s="62"/>
      <c r="I2807" s="62"/>
      <c r="J2807" s="61"/>
      <c r="K2807" s="63"/>
      <c r="L2807" s="64"/>
      <c r="M2807" s="65"/>
      <c r="N2807" s="66"/>
      <c r="O2807" s="66"/>
      <c r="P2807" s="65"/>
      <c r="Q2807" s="62"/>
      <c r="R2807" s="67"/>
      <c r="S2807" s="62"/>
      <c r="T2807" s="68"/>
      <c r="U2807" s="6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8"/>
      <c r="B2808" s="59"/>
      <c r="C2808" s="60"/>
      <c r="D2808" s="60"/>
      <c r="E2808" s="61"/>
      <c r="F2808" s="62"/>
      <c r="G2808" s="62"/>
      <c r="H2808" s="62"/>
      <c r="I2808" s="62"/>
      <c r="J2808" s="61"/>
      <c r="K2808" s="63"/>
      <c r="L2808" s="64"/>
      <c r="M2808" s="65"/>
      <c r="N2808" s="66"/>
      <c r="O2808" s="66"/>
      <c r="P2808" s="65"/>
      <c r="Q2808" s="62"/>
      <c r="R2808" s="67"/>
      <c r="S2808" s="62"/>
      <c r="T2808" s="68"/>
      <c r="U2808" s="6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8"/>
      <c r="B2809" s="59"/>
      <c r="C2809" s="60"/>
      <c r="D2809" s="60"/>
      <c r="E2809" s="61"/>
      <c r="F2809" s="62"/>
      <c r="G2809" s="62"/>
      <c r="H2809" s="62"/>
      <c r="I2809" s="62"/>
      <c r="J2809" s="61"/>
      <c r="K2809" s="63"/>
      <c r="L2809" s="64"/>
      <c r="M2809" s="65"/>
      <c r="N2809" s="66"/>
      <c r="O2809" s="66"/>
      <c r="P2809" s="65"/>
      <c r="Q2809" s="62"/>
      <c r="R2809" s="67"/>
      <c r="S2809" s="62"/>
      <c r="T2809" s="68"/>
      <c r="U2809" s="6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8"/>
      <c r="B2810" s="59"/>
      <c r="C2810" s="60"/>
      <c r="D2810" s="60"/>
      <c r="E2810" s="61"/>
      <c r="F2810" s="62"/>
      <c r="G2810" s="62"/>
      <c r="H2810" s="62"/>
      <c r="I2810" s="62"/>
      <c r="J2810" s="61"/>
      <c r="K2810" s="63"/>
      <c r="L2810" s="64"/>
      <c r="M2810" s="65"/>
      <c r="N2810" s="66"/>
      <c r="O2810" s="66"/>
      <c r="P2810" s="65"/>
      <c r="Q2810" s="62"/>
      <c r="R2810" s="67"/>
      <c r="S2810" s="62"/>
      <c r="T2810" s="68"/>
      <c r="U2810" s="6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8"/>
      <c r="B2811" s="59"/>
      <c r="C2811" s="60"/>
      <c r="D2811" s="60"/>
      <c r="E2811" s="61"/>
      <c r="F2811" s="62"/>
      <c r="G2811" s="62"/>
      <c r="H2811" s="62"/>
      <c r="I2811" s="62"/>
      <c r="J2811" s="61"/>
      <c r="K2811" s="63"/>
      <c r="L2811" s="64"/>
      <c r="M2811" s="65"/>
      <c r="N2811" s="66"/>
      <c r="O2811" s="66"/>
      <c r="P2811" s="65"/>
      <c r="Q2811" s="62"/>
      <c r="R2811" s="67"/>
      <c r="S2811" s="62"/>
      <c r="T2811" s="68"/>
      <c r="U2811" s="6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8"/>
      <c r="B2812" s="59"/>
      <c r="C2812" s="60"/>
      <c r="D2812" s="60"/>
      <c r="E2812" s="61"/>
      <c r="F2812" s="62"/>
      <c r="G2812" s="62"/>
      <c r="H2812" s="62"/>
      <c r="I2812" s="62"/>
      <c r="J2812" s="61"/>
      <c r="K2812" s="63"/>
      <c r="L2812" s="64"/>
      <c r="M2812" s="65"/>
      <c r="N2812" s="66"/>
      <c r="O2812" s="66"/>
      <c r="P2812" s="65"/>
      <c r="Q2812" s="62"/>
      <c r="R2812" s="67"/>
      <c r="S2812" s="62"/>
      <c r="T2812" s="68"/>
      <c r="U2812" s="6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8"/>
      <c r="B2813" s="59"/>
      <c r="C2813" s="60"/>
      <c r="D2813" s="60"/>
      <c r="E2813" s="61"/>
      <c r="F2813" s="62"/>
      <c r="G2813" s="62"/>
      <c r="H2813" s="62"/>
      <c r="I2813" s="62"/>
      <c r="J2813" s="61"/>
      <c r="K2813" s="63"/>
      <c r="L2813" s="64"/>
      <c r="M2813" s="65"/>
      <c r="N2813" s="66"/>
      <c r="O2813" s="66"/>
      <c r="P2813" s="65"/>
      <c r="Q2813" s="62"/>
      <c r="R2813" s="67"/>
      <c r="S2813" s="62"/>
      <c r="T2813" s="68"/>
      <c r="U2813" s="6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8"/>
      <c r="B2814" s="59"/>
      <c r="C2814" s="60"/>
      <c r="D2814" s="60"/>
      <c r="E2814" s="61"/>
      <c r="F2814" s="62"/>
      <c r="G2814" s="62"/>
      <c r="H2814" s="62"/>
      <c r="I2814" s="62"/>
      <c r="J2814" s="61"/>
      <c r="K2814" s="63"/>
      <c r="L2814" s="64"/>
      <c r="M2814" s="65"/>
      <c r="N2814" s="66"/>
      <c r="O2814" s="66"/>
      <c r="P2814" s="65"/>
      <c r="Q2814" s="62"/>
      <c r="R2814" s="67"/>
      <c r="S2814" s="62"/>
      <c r="T2814" s="68"/>
      <c r="U2814" s="6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8"/>
      <c r="B2815" s="59"/>
      <c r="C2815" s="60"/>
      <c r="D2815" s="60"/>
      <c r="E2815" s="61"/>
      <c r="F2815" s="62"/>
      <c r="G2815" s="62"/>
      <c r="H2815" s="62"/>
      <c r="I2815" s="62"/>
      <c r="J2815" s="61"/>
      <c r="K2815" s="63"/>
      <c r="L2815" s="64"/>
      <c r="M2815" s="65"/>
      <c r="N2815" s="66"/>
      <c r="O2815" s="66"/>
      <c r="P2815" s="65"/>
      <c r="Q2815" s="62"/>
      <c r="R2815" s="67"/>
      <c r="S2815" s="62"/>
      <c r="T2815" s="68"/>
      <c r="U2815" s="6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8"/>
      <c r="B2816" s="59"/>
      <c r="C2816" s="60"/>
      <c r="D2816" s="60"/>
      <c r="E2816" s="61"/>
      <c r="F2816" s="62"/>
      <c r="G2816" s="62"/>
      <c r="H2816" s="62"/>
      <c r="I2816" s="62"/>
      <c r="J2816" s="61"/>
      <c r="K2816" s="63"/>
      <c r="L2816" s="64"/>
      <c r="M2816" s="65"/>
      <c r="N2816" s="66"/>
      <c r="O2816" s="66"/>
      <c r="P2816" s="65"/>
      <c r="Q2816" s="62"/>
      <c r="R2816" s="67"/>
      <c r="S2816" s="62"/>
      <c r="T2816" s="68"/>
      <c r="U2816" s="6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8"/>
      <c r="B2817" s="59"/>
      <c r="C2817" s="60"/>
      <c r="D2817" s="60"/>
      <c r="E2817" s="61"/>
      <c r="F2817" s="62"/>
      <c r="G2817" s="62"/>
      <c r="H2817" s="62"/>
      <c r="I2817" s="62"/>
      <c r="J2817" s="61"/>
      <c r="K2817" s="63"/>
      <c r="L2817" s="64"/>
      <c r="M2817" s="65"/>
      <c r="N2817" s="66"/>
      <c r="O2817" s="66"/>
      <c r="P2817" s="65"/>
      <c r="Q2817" s="62"/>
      <c r="R2817" s="67"/>
      <c r="S2817" s="62"/>
      <c r="T2817" s="68"/>
      <c r="U2817" s="6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8"/>
      <c r="B2818" s="59"/>
      <c r="C2818" s="60"/>
      <c r="D2818" s="60"/>
      <c r="E2818" s="61"/>
      <c r="F2818" s="62"/>
      <c r="G2818" s="62"/>
      <c r="H2818" s="62"/>
      <c r="I2818" s="62"/>
      <c r="J2818" s="61"/>
      <c r="K2818" s="63"/>
      <c r="L2818" s="64"/>
      <c r="M2818" s="65"/>
      <c r="N2818" s="66"/>
      <c r="O2818" s="66"/>
      <c r="P2818" s="65"/>
      <c r="Q2818" s="62"/>
      <c r="R2818" s="67"/>
      <c r="S2818" s="62"/>
      <c r="T2818" s="68"/>
      <c r="U2818" s="6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8"/>
      <c r="B2819" s="59"/>
      <c r="C2819" s="60"/>
      <c r="D2819" s="60"/>
      <c r="E2819" s="61"/>
      <c r="F2819" s="62"/>
      <c r="G2819" s="62"/>
      <c r="H2819" s="62"/>
      <c r="I2819" s="62"/>
      <c r="J2819" s="61"/>
      <c r="K2819" s="63"/>
      <c r="L2819" s="64"/>
      <c r="M2819" s="65"/>
      <c r="N2819" s="66"/>
      <c r="O2819" s="66"/>
      <c r="P2819" s="65"/>
      <c r="Q2819" s="62"/>
      <c r="R2819" s="67"/>
      <c r="S2819" s="62"/>
      <c r="T2819" s="68"/>
      <c r="U2819" s="6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8"/>
      <c r="B2820" s="59"/>
      <c r="C2820" s="60"/>
      <c r="D2820" s="60"/>
      <c r="E2820" s="61"/>
      <c r="F2820" s="62"/>
      <c r="G2820" s="62"/>
      <c r="H2820" s="62"/>
      <c r="I2820" s="62"/>
      <c r="J2820" s="61"/>
      <c r="K2820" s="63"/>
      <c r="L2820" s="64"/>
      <c r="M2820" s="65"/>
      <c r="N2820" s="66"/>
      <c r="O2820" s="66"/>
      <c r="P2820" s="65"/>
      <c r="Q2820" s="62"/>
      <c r="R2820" s="67"/>
      <c r="S2820" s="62"/>
      <c r="T2820" s="68"/>
      <c r="U2820" s="6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8"/>
      <c r="B2821" s="59"/>
      <c r="C2821" s="60"/>
      <c r="D2821" s="60"/>
      <c r="E2821" s="61"/>
      <c r="F2821" s="62"/>
      <c r="G2821" s="62"/>
      <c r="H2821" s="62"/>
      <c r="I2821" s="62"/>
      <c r="J2821" s="61"/>
      <c r="K2821" s="63"/>
      <c r="L2821" s="64"/>
      <c r="M2821" s="65"/>
      <c r="N2821" s="66"/>
      <c r="O2821" s="66"/>
      <c r="P2821" s="65"/>
      <c r="Q2821" s="62"/>
      <c r="R2821" s="67"/>
      <c r="S2821" s="62"/>
      <c r="T2821" s="68"/>
      <c r="U2821" s="6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8"/>
      <c r="B2822" s="59"/>
      <c r="C2822" s="60"/>
      <c r="D2822" s="60"/>
      <c r="E2822" s="61"/>
      <c r="F2822" s="62"/>
      <c r="G2822" s="62"/>
      <c r="H2822" s="62"/>
      <c r="I2822" s="62"/>
      <c r="J2822" s="61"/>
      <c r="K2822" s="63"/>
      <c r="L2822" s="64"/>
      <c r="M2822" s="65"/>
      <c r="N2822" s="66"/>
      <c r="O2822" s="66"/>
      <c r="P2822" s="65"/>
      <c r="Q2822" s="62"/>
      <c r="R2822" s="67"/>
      <c r="S2822" s="62"/>
      <c r="T2822" s="68"/>
      <c r="U2822" s="6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8"/>
      <c r="B2823" s="59"/>
      <c r="C2823" s="60"/>
      <c r="D2823" s="60"/>
      <c r="E2823" s="61"/>
      <c r="F2823" s="62"/>
      <c r="G2823" s="62"/>
      <c r="H2823" s="62"/>
      <c r="I2823" s="62"/>
      <c r="J2823" s="61"/>
      <c r="K2823" s="63"/>
      <c r="L2823" s="64"/>
      <c r="M2823" s="65"/>
      <c r="N2823" s="66"/>
      <c r="O2823" s="66"/>
      <c r="P2823" s="65"/>
      <c r="Q2823" s="62"/>
      <c r="R2823" s="67"/>
      <c r="S2823" s="62"/>
      <c r="T2823" s="68"/>
      <c r="U2823" s="6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8"/>
      <c r="B2824" s="59"/>
      <c r="C2824" s="60"/>
      <c r="D2824" s="60"/>
      <c r="E2824" s="61"/>
      <c r="F2824" s="62"/>
      <c r="G2824" s="62"/>
      <c r="H2824" s="62"/>
      <c r="I2824" s="62"/>
      <c r="J2824" s="61"/>
      <c r="K2824" s="63"/>
      <c r="L2824" s="64"/>
      <c r="M2824" s="65"/>
      <c r="N2824" s="66"/>
      <c r="O2824" s="66"/>
      <c r="P2824" s="65"/>
      <c r="Q2824" s="62"/>
      <c r="R2824" s="67"/>
      <c r="S2824" s="62"/>
      <c r="T2824" s="68"/>
      <c r="U2824" s="6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8"/>
      <c r="B2825" s="59"/>
      <c r="C2825" s="60"/>
      <c r="D2825" s="60"/>
      <c r="E2825" s="61"/>
      <c r="F2825" s="62"/>
      <c r="G2825" s="62"/>
      <c r="H2825" s="62"/>
      <c r="I2825" s="62"/>
      <c r="J2825" s="61"/>
      <c r="K2825" s="63"/>
      <c r="L2825" s="64"/>
      <c r="M2825" s="65"/>
      <c r="N2825" s="66"/>
      <c r="O2825" s="66"/>
      <c r="P2825" s="65"/>
      <c r="Q2825" s="62"/>
      <c r="R2825" s="67"/>
      <c r="S2825" s="62"/>
      <c r="T2825" s="68"/>
      <c r="U2825" s="6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8"/>
      <c r="B2826" s="59"/>
      <c r="C2826" s="60"/>
      <c r="D2826" s="60"/>
      <c r="E2826" s="61"/>
      <c r="F2826" s="62"/>
      <c r="G2826" s="62"/>
      <c r="H2826" s="62"/>
      <c r="I2826" s="62"/>
      <c r="J2826" s="61"/>
      <c r="K2826" s="63"/>
      <c r="L2826" s="64"/>
      <c r="M2826" s="65"/>
      <c r="N2826" s="66"/>
      <c r="O2826" s="66"/>
      <c r="P2826" s="65"/>
      <c r="Q2826" s="62"/>
      <c r="R2826" s="67"/>
      <c r="S2826" s="62"/>
      <c r="T2826" s="68"/>
      <c r="U2826" s="6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8"/>
      <c r="B2827" s="59"/>
      <c r="C2827" s="60"/>
      <c r="D2827" s="60"/>
      <c r="E2827" s="61"/>
      <c r="F2827" s="62"/>
      <c r="G2827" s="62"/>
      <c r="H2827" s="62"/>
      <c r="I2827" s="62"/>
      <c r="J2827" s="61"/>
      <c r="K2827" s="63"/>
      <c r="L2827" s="64"/>
      <c r="M2827" s="65"/>
      <c r="N2827" s="66"/>
      <c r="O2827" s="66"/>
      <c r="P2827" s="65"/>
      <c r="Q2827" s="62"/>
      <c r="R2827" s="67"/>
      <c r="S2827" s="62"/>
      <c r="T2827" s="68"/>
      <c r="U2827" s="6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8"/>
      <c r="B2828" s="59"/>
      <c r="C2828" s="60"/>
      <c r="D2828" s="60"/>
      <c r="E2828" s="61"/>
      <c r="F2828" s="62"/>
      <c r="G2828" s="62"/>
      <c r="H2828" s="62"/>
      <c r="I2828" s="62"/>
      <c r="J2828" s="61"/>
      <c r="K2828" s="63"/>
      <c r="L2828" s="64"/>
      <c r="M2828" s="65"/>
      <c r="N2828" s="66"/>
      <c r="O2828" s="66"/>
      <c r="P2828" s="65"/>
      <c r="Q2828" s="62"/>
      <c r="R2828" s="67"/>
      <c r="S2828" s="62"/>
      <c r="T2828" s="68"/>
      <c r="U2828" s="6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8"/>
      <c r="B2829" s="59"/>
      <c r="C2829" s="60"/>
      <c r="D2829" s="60"/>
      <c r="E2829" s="61"/>
      <c r="F2829" s="62"/>
      <c r="G2829" s="62"/>
      <c r="H2829" s="62"/>
      <c r="I2829" s="62"/>
      <c r="J2829" s="61"/>
      <c r="K2829" s="63"/>
      <c r="L2829" s="64"/>
      <c r="M2829" s="65"/>
      <c r="N2829" s="66"/>
      <c r="O2829" s="66"/>
      <c r="P2829" s="65"/>
      <c r="Q2829" s="62"/>
      <c r="R2829" s="67"/>
      <c r="S2829" s="62"/>
      <c r="T2829" s="68"/>
      <c r="U2829" s="6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8"/>
      <c r="B2830" s="59"/>
      <c r="C2830" s="60"/>
      <c r="D2830" s="60"/>
      <c r="E2830" s="61"/>
      <c r="F2830" s="62"/>
      <c r="G2830" s="62"/>
      <c r="H2830" s="62"/>
      <c r="I2830" s="62"/>
      <c r="J2830" s="61"/>
      <c r="K2830" s="63"/>
      <c r="L2830" s="64"/>
      <c r="M2830" s="65"/>
      <c r="N2830" s="66"/>
      <c r="O2830" s="66"/>
      <c r="P2830" s="65"/>
      <c r="Q2830" s="62"/>
      <c r="R2830" s="67"/>
      <c r="S2830" s="62"/>
      <c r="T2830" s="68"/>
      <c r="U2830" s="6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8"/>
      <c r="B2831" s="59"/>
      <c r="C2831" s="60"/>
      <c r="D2831" s="60"/>
      <c r="E2831" s="61"/>
      <c r="F2831" s="62"/>
      <c r="G2831" s="62"/>
      <c r="H2831" s="62"/>
      <c r="I2831" s="62"/>
      <c r="J2831" s="61"/>
      <c r="K2831" s="63"/>
      <c r="L2831" s="64"/>
      <c r="M2831" s="65"/>
      <c r="N2831" s="66"/>
      <c r="O2831" s="66"/>
      <c r="P2831" s="65"/>
      <c r="Q2831" s="62"/>
      <c r="R2831" s="67"/>
      <c r="S2831" s="62"/>
      <c r="T2831" s="68"/>
      <c r="U2831" s="6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8"/>
      <c r="B2832" s="59"/>
      <c r="C2832" s="60"/>
      <c r="D2832" s="60"/>
      <c r="E2832" s="61"/>
      <c r="F2832" s="62"/>
      <c r="G2832" s="62"/>
      <c r="H2832" s="62"/>
      <c r="I2832" s="62"/>
      <c r="J2832" s="61"/>
      <c r="K2832" s="63"/>
      <c r="L2832" s="64"/>
      <c r="M2832" s="65"/>
      <c r="N2832" s="66"/>
      <c r="O2832" s="66"/>
      <c r="P2832" s="65"/>
      <c r="Q2832" s="62"/>
      <c r="R2832" s="67"/>
      <c r="S2832" s="62"/>
      <c r="T2832" s="68"/>
      <c r="U2832" s="6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8"/>
      <c r="B2833" s="59"/>
      <c r="C2833" s="60"/>
      <c r="D2833" s="60"/>
      <c r="E2833" s="61"/>
      <c r="F2833" s="62"/>
      <c r="G2833" s="62"/>
      <c r="H2833" s="62"/>
      <c r="I2833" s="62"/>
      <c r="J2833" s="61"/>
      <c r="K2833" s="63"/>
      <c r="L2833" s="64"/>
      <c r="M2833" s="65"/>
      <c r="N2833" s="66"/>
      <c r="O2833" s="66"/>
      <c r="P2833" s="65"/>
      <c r="Q2833" s="62"/>
      <c r="R2833" s="67"/>
      <c r="S2833" s="62"/>
      <c r="T2833" s="68"/>
      <c r="U2833" s="6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8"/>
      <c r="B2834" s="59"/>
      <c r="C2834" s="60"/>
      <c r="D2834" s="60"/>
      <c r="E2834" s="61"/>
      <c r="F2834" s="62"/>
      <c r="G2834" s="62"/>
      <c r="H2834" s="62"/>
      <c r="I2834" s="62"/>
      <c r="J2834" s="61"/>
      <c r="K2834" s="63"/>
      <c r="L2834" s="64"/>
      <c r="M2834" s="65"/>
      <c r="N2834" s="66"/>
      <c r="O2834" s="66"/>
      <c r="P2834" s="65"/>
      <c r="Q2834" s="62"/>
      <c r="R2834" s="67"/>
      <c r="S2834" s="62"/>
      <c r="T2834" s="68"/>
      <c r="U2834" s="6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8"/>
      <c r="B2835" s="59"/>
      <c r="C2835" s="60"/>
      <c r="D2835" s="60"/>
      <c r="E2835" s="61"/>
      <c r="F2835" s="62"/>
      <c r="G2835" s="62"/>
      <c r="H2835" s="62"/>
      <c r="I2835" s="62"/>
      <c r="J2835" s="61"/>
      <c r="K2835" s="63"/>
      <c r="L2835" s="64"/>
      <c r="M2835" s="65"/>
      <c r="N2835" s="66"/>
      <c r="O2835" s="66"/>
      <c r="P2835" s="65"/>
      <c r="Q2835" s="62"/>
      <c r="R2835" s="67"/>
      <c r="S2835" s="62"/>
      <c r="T2835" s="68"/>
      <c r="U2835" s="6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8"/>
      <c r="B2836" s="59"/>
      <c r="C2836" s="60"/>
      <c r="D2836" s="60"/>
      <c r="E2836" s="61"/>
      <c r="F2836" s="62"/>
      <c r="G2836" s="62"/>
      <c r="H2836" s="62"/>
      <c r="I2836" s="62"/>
      <c r="J2836" s="61"/>
      <c r="K2836" s="63"/>
      <c r="L2836" s="64"/>
      <c r="M2836" s="65"/>
      <c r="N2836" s="66"/>
      <c r="O2836" s="66"/>
      <c r="P2836" s="65"/>
      <c r="Q2836" s="62"/>
      <c r="R2836" s="67"/>
      <c r="S2836" s="62"/>
      <c r="T2836" s="68"/>
      <c r="U2836" s="6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8"/>
      <c r="B2837" s="59"/>
      <c r="C2837" s="60"/>
      <c r="D2837" s="60"/>
      <c r="E2837" s="61"/>
      <c r="F2837" s="62"/>
      <c r="G2837" s="62"/>
      <c r="H2837" s="62"/>
      <c r="I2837" s="62"/>
      <c r="J2837" s="61"/>
      <c r="K2837" s="63"/>
      <c r="L2837" s="64"/>
      <c r="M2837" s="65"/>
      <c r="N2837" s="66"/>
      <c r="O2837" s="66"/>
      <c r="P2837" s="65"/>
      <c r="Q2837" s="62"/>
      <c r="R2837" s="67"/>
      <c r="S2837" s="62"/>
      <c r="T2837" s="68"/>
      <c r="U2837" s="6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8"/>
      <c r="B2838" s="59"/>
      <c r="C2838" s="60"/>
      <c r="D2838" s="60"/>
      <c r="E2838" s="61"/>
      <c r="F2838" s="62"/>
      <c r="G2838" s="62"/>
      <c r="H2838" s="62"/>
      <c r="I2838" s="62"/>
      <c r="J2838" s="61"/>
      <c r="K2838" s="63"/>
      <c r="L2838" s="64"/>
      <c r="M2838" s="65"/>
      <c r="N2838" s="66"/>
      <c r="O2838" s="66"/>
      <c r="P2838" s="65"/>
      <c r="Q2838" s="62"/>
      <c r="R2838" s="67"/>
      <c r="S2838" s="62"/>
      <c r="T2838" s="68"/>
      <c r="U2838" s="6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8"/>
      <c r="B2839" s="59"/>
      <c r="C2839" s="60"/>
      <c r="D2839" s="60"/>
      <c r="E2839" s="61"/>
      <c r="F2839" s="62"/>
      <c r="G2839" s="62"/>
      <c r="H2839" s="62"/>
      <c r="I2839" s="62"/>
      <c r="J2839" s="61"/>
      <c r="K2839" s="63"/>
      <c r="L2839" s="64"/>
      <c r="M2839" s="65"/>
      <c r="N2839" s="66"/>
      <c r="O2839" s="66"/>
      <c r="P2839" s="65"/>
      <c r="Q2839" s="62"/>
      <c r="R2839" s="67"/>
      <c r="S2839" s="62"/>
      <c r="T2839" s="68"/>
      <c r="U2839" s="6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8"/>
      <c r="B2840" s="59"/>
      <c r="C2840" s="60"/>
      <c r="D2840" s="60"/>
      <c r="E2840" s="61"/>
      <c r="F2840" s="62"/>
      <c r="G2840" s="62"/>
      <c r="H2840" s="62"/>
      <c r="I2840" s="62"/>
      <c r="J2840" s="61"/>
      <c r="K2840" s="63"/>
      <c r="L2840" s="64"/>
      <c r="M2840" s="65"/>
      <c r="N2840" s="66"/>
      <c r="O2840" s="66"/>
      <c r="P2840" s="65"/>
      <c r="Q2840" s="62"/>
      <c r="R2840" s="67"/>
      <c r="S2840" s="62"/>
      <c r="T2840" s="68"/>
      <c r="U2840" s="6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8"/>
      <c r="B2841" s="59"/>
      <c r="C2841" s="60"/>
      <c r="D2841" s="60"/>
      <c r="E2841" s="61"/>
      <c r="F2841" s="62"/>
      <c r="G2841" s="62"/>
      <c r="H2841" s="62"/>
      <c r="I2841" s="62"/>
      <c r="J2841" s="61"/>
      <c r="K2841" s="63"/>
      <c r="L2841" s="64"/>
      <c r="M2841" s="65"/>
      <c r="N2841" s="66"/>
      <c r="O2841" s="66"/>
      <c r="P2841" s="65"/>
      <c r="Q2841" s="62"/>
      <c r="R2841" s="67"/>
      <c r="S2841" s="62"/>
      <c r="T2841" s="68"/>
      <c r="U2841" s="6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8"/>
      <c r="B2842" s="59"/>
      <c r="C2842" s="60"/>
      <c r="D2842" s="60"/>
      <c r="E2842" s="61"/>
      <c r="F2842" s="62"/>
      <c r="G2842" s="62"/>
      <c r="H2842" s="62"/>
      <c r="I2842" s="62"/>
      <c r="J2842" s="61"/>
      <c r="K2842" s="63"/>
      <c r="L2842" s="64"/>
      <c r="M2842" s="65"/>
      <c r="N2842" s="66"/>
      <c r="O2842" s="66"/>
      <c r="P2842" s="65"/>
      <c r="Q2842" s="62"/>
      <c r="R2842" s="67"/>
      <c r="S2842" s="62"/>
      <c r="T2842" s="68"/>
      <c r="U2842" s="6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8"/>
      <c r="B2843" s="59"/>
      <c r="C2843" s="60"/>
      <c r="D2843" s="60"/>
      <c r="E2843" s="61"/>
      <c r="F2843" s="62"/>
      <c r="G2843" s="62"/>
      <c r="H2843" s="62"/>
      <c r="I2843" s="62"/>
      <c r="J2843" s="61"/>
      <c r="K2843" s="63"/>
      <c r="L2843" s="64"/>
      <c r="M2843" s="65"/>
      <c r="N2843" s="66"/>
      <c r="O2843" s="66"/>
      <c r="P2843" s="65"/>
      <c r="Q2843" s="62"/>
      <c r="R2843" s="67"/>
      <c r="S2843" s="62"/>
      <c r="T2843" s="68"/>
      <c r="U2843" s="6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8"/>
      <c r="B2844" s="59"/>
      <c r="C2844" s="60"/>
      <c r="D2844" s="60"/>
      <c r="E2844" s="61"/>
      <c r="F2844" s="62"/>
      <c r="G2844" s="62"/>
      <c r="H2844" s="62"/>
      <c r="I2844" s="62"/>
      <c r="J2844" s="61"/>
      <c r="K2844" s="63"/>
      <c r="L2844" s="64"/>
      <c r="M2844" s="65"/>
      <c r="N2844" s="66"/>
      <c r="O2844" s="66"/>
      <c r="P2844" s="65"/>
      <c r="Q2844" s="62"/>
      <c r="R2844" s="67"/>
      <c r="S2844" s="62"/>
      <c r="T2844" s="68"/>
      <c r="U2844" s="6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8"/>
      <c r="B2845" s="59"/>
      <c r="C2845" s="60"/>
      <c r="D2845" s="60"/>
      <c r="E2845" s="61"/>
      <c r="F2845" s="62"/>
      <c r="G2845" s="62"/>
      <c r="H2845" s="62"/>
      <c r="I2845" s="62"/>
      <c r="J2845" s="61"/>
      <c r="K2845" s="63"/>
      <c r="L2845" s="64"/>
      <c r="M2845" s="65"/>
      <c r="N2845" s="66"/>
      <c r="O2845" s="66"/>
      <c r="P2845" s="65"/>
      <c r="Q2845" s="62"/>
      <c r="R2845" s="67"/>
      <c r="S2845" s="62"/>
      <c r="T2845" s="68"/>
      <c r="U2845" s="6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8"/>
      <c r="B2846" s="59"/>
      <c r="C2846" s="60"/>
      <c r="D2846" s="60"/>
      <c r="E2846" s="61"/>
      <c r="F2846" s="62"/>
      <c r="G2846" s="62"/>
      <c r="H2846" s="62"/>
      <c r="I2846" s="62"/>
      <c r="J2846" s="61"/>
      <c r="K2846" s="63"/>
      <c r="L2846" s="64"/>
      <c r="M2846" s="65"/>
      <c r="N2846" s="66"/>
      <c r="O2846" s="66"/>
      <c r="P2846" s="65"/>
      <c r="Q2846" s="62"/>
      <c r="R2846" s="67"/>
      <c r="S2846" s="62"/>
      <c r="T2846" s="68"/>
      <c r="U2846" s="6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8"/>
      <c r="B2847" s="59"/>
      <c r="C2847" s="60"/>
      <c r="D2847" s="60"/>
      <c r="E2847" s="61"/>
      <c r="F2847" s="62"/>
      <c r="G2847" s="62"/>
      <c r="H2847" s="62"/>
      <c r="I2847" s="62"/>
      <c r="J2847" s="61"/>
      <c r="K2847" s="63"/>
      <c r="L2847" s="64"/>
      <c r="M2847" s="65"/>
      <c r="N2847" s="66"/>
      <c r="O2847" s="66"/>
      <c r="P2847" s="65"/>
      <c r="Q2847" s="62"/>
      <c r="R2847" s="67"/>
      <c r="S2847" s="62"/>
      <c r="T2847" s="68"/>
      <c r="U2847" s="6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8"/>
      <c r="B2848" s="59"/>
      <c r="C2848" s="60"/>
      <c r="D2848" s="60"/>
      <c r="E2848" s="61"/>
      <c r="F2848" s="62"/>
      <c r="G2848" s="62"/>
      <c r="H2848" s="62"/>
      <c r="I2848" s="62"/>
      <c r="J2848" s="61"/>
      <c r="K2848" s="63"/>
      <c r="L2848" s="64"/>
      <c r="M2848" s="65"/>
      <c r="N2848" s="66"/>
      <c r="O2848" s="66"/>
      <c r="P2848" s="65"/>
      <c r="Q2848" s="62"/>
      <c r="R2848" s="67"/>
      <c r="S2848" s="62"/>
      <c r="T2848" s="68"/>
      <c r="U2848" s="6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8"/>
      <c r="B2849" s="59"/>
      <c r="C2849" s="60"/>
      <c r="D2849" s="60"/>
      <c r="E2849" s="61"/>
      <c r="F2849" s="62"/>
      <c r="G2849" s="62"/>
      <c r="H2849" s="62"/>
      <c r="I2849" s="62"/>
      <c r="J2849" s="61"/>
      <c r="K2849" s="63"/>
      <c r="L2849" s="64"/>
      <c r="M2849" s="65"/>
      <c r="N2849" s="66"/>
      <c r="O2849" s="66"/>
      <c r="P2849" s="65"/>
      <c r="Q2849" s="62"/>
      <c r="R2849" s="67"/>
      <c r="S2849" s="62"/>
      <c r="T2849" s="68"/>
      <c r="U2849" s="6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8"/>
      <c r="B2850" s="59"/>
      <c r="C2850" s="60"/>
      <c r="D2850" s="60"/>
      <c r="E2850" s="61"/>
      <c r="F2850" s="62"/>
      <c r="G2850" s="62"/>
      <c r="H2850" s="62"/>
      <c r="I2850" s="62"/>
      <c r="J2850" s="61"/>
      <c r="K2850" s="63"/>
      <c r="L2850" s="64"/>
      <c r="M2850" s="65"/>
      <c r="N2850" s="66"/>
      <c r="O2850" s="66"/>
      <c r="P2850" s="65"/>
      <c r="Q2850" s="62"/>
      <c r="R2850" s="67"/>
      <c r="S2850" s="62"/>
      <c r="T2850" s="68"/>
      <c r="U2850" s="6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8"/>
      <c r="B2851" s="59"/>
      <c r="C2851" s="60"/>
      <c r="D2851" s="60"/>
      <c r="E2851" s="61"/>
      <c r="F2851" s="62"/>
      <c r="G2851" s="62"/>
      <c r="H2851" s="62"/>
      <c r="I2851" s="62"/>
      <c r="J2851" s="61"/>
      <c r="K2851" s="63"/>
      <c r="L2851" s="64"/>
      <c r="M2851" s="65"/>
      <c r="N2851" s="66"/>
      <c r="O2851" s="66"/>
      <c r="P2851" s="65"/>
      <c r="Q2851" s="62"/>
      <c r="R2851" s="67"/>
      <c r="S2851" s="62"/>
      <c r="T2851" s="68"/>
      <c r="U2851" s="6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8"/>
      <c r="B2852" s="59"/>
      <c r="C2852" s="60"/>
      <c r="D2852" s="60"/>
      <c r="E2852" s="61"/>
      <c r="F2852" s="62"/>
      <c r="G2852" s="62"/>
      <c r="H2852" s="62"/>
      <c r="I2852" s="62"/>
      <c r="J2852" s="61"/>
      <c r="K2852" s="63"/>
      <c r="L2852" s="64"/>
      <c r="M2852" s="65"/>
      <c r="N2852" s="66"/>
      <c r="O2852" s="66"/>
      <c r="P2852" s="65"/>
      <c r="Q2852" s="62"/>
      <c r="R2852" s="67"/>
      <c r="S2852" s="62"/>
      <c r="T2852" s="68"/>
      <c r="U2852" s="6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8"/>
      <c r="B2853" s="59"/>
      <c r="C2853" s="60"/>
      <c r="D2853" s="60"/>
      <c r="E2853" s="61"/>
      <c r="F2853" s="62"/>
      <c r="G2853" s="62"/>
      <c r="H2853" s="62"/>
      <c r="I2853" s="62"/>
      <c r="J2853" s="61"/>
      <c r="K2853" s="63"/>
      <c r="L2853" s="64"/>
      <c r="M2853" s="65"/>
      <c r="N2853" s="66"/>
      <c r="O2853" s="66"/>
      <c r="P2853" s="65"/>
      <c r="Q2853" s="62"/>
      <c r="R2853" s="67"/>
      <c r="S2853" s="62"/>
      <c r="T2853" s="68"/>
      <c r="U2853" s="6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8"/>
      <c r="B2854" s="59"/>
      <c r="C2854" s="60"/>
      <c r="D2854" s="60"/>
      <c r="E2854" s="61"/>
      <c r="F2854" s="62"/>
      <c r="G2854" s="62"/>
      <c r="H2854" s="62"/>
      <c r="I2854" s="62"/>
      <c r="J2854" s="61"/>
      <c r="K2854" s="63"/>
      <c r="L2854" s="64"/>
      <c r="M2854" s="65"/>
      <c r="N2854" s="66"/>
      <c r="O2854" s="66"/>
      <c r="P2854" s="65"/>
      <c r="Q2854" s="62"/>
      <c r="R2854" s="67"/>
      <c r="S2854" s="62"/>
      <c r="T2854" s="68"/>
      <c r="U2854" s="6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8"/>
      <c r="B2855" s="59"/>
      <c r="C2855" s="60"/>
      <c r="D2855" s="60"/>
      <c r="E2855" s="61"/>
      <c r="F2855" s="62"/>
      <c r="G2855" s="62"/>
      <c r="H2855" s="62"/>
      <c r="I2855" s="62"/>
      <c r="J2855" s="61"/>
      <c r="K2855" s="63"/>
      <c r="L2855" s="64"/>
      <c r="M2855" s="65"/>
      <c r="N2855" s="66"/>
      <c r="O2855" s="66"/>
      <c r="P2855" s="65"/>
      <c r="Q2855" s="62"/>
      <c r="R2855" s="67"/>
      <c r="S2855" s="62"/>
      <c r="T2855" s="68"/>
      <c r="U2855" s="6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8"/>
      <c r="B2856" s="59"/>
      <c r="C2856" s="60"/>
      <c r="D2856" s="60"/>
      <c r="E2856" s="61"/>
      <c r="F2856" s="62"/>
      <c r="G2856" s="62"/>
      <c r="H2856" s="62"/>
      <c r="I2856" s="62"/>
      <c r="J2856" s="61"/>
      <c r="K2856" s="63"/>
      <c r="L2856" s="64"/>
      <c r="M2856" s="65"/>
      <c r="N2856" s="66"/>
      <c r="O2856" s="66"/>
      <c r="P2856" s="65"/>
      <c r="Q2856" s="62"/>
      <c r="R2856" s="67"/>
      <c r="S2856" s="62"/>
      <c r="T2856" s="68"/>
      <c r="U2856" s="6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8"/>
      <c r="B2857" s="59"/>
      <c r="C2857" s="60"/>
      <c r="D2857" s="60"/>
      <c r="E2857" s="61"/>
      <c r="F2857" s="62"/>
      <c r="G2857" s="62"/>
      <c r="H2857" s="62"/>
      <c r="I2857" s="62"/>
      <c r="J2857" s="61"/>
      <c r="K2857" s="63"/>
      <c r="L2857" s="64"/>
      <c r="M2857" s="65"/>
      <c r="N2857" s="66"/>
      <c r="O2857" s="66"/>
      <c r="P2857" s="65"/>
      <c r="Q2857" s="62"/>
      <c r="R2857" s="67"/>
      <c r="S2857" s="62"/>
      <c r="T2857" s="68"/>
      <c r="U2857" s="6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8"/>
      <c r="B2858" s="59"/>
      <c r="C2858" s="60"/>
      <c r="D2858" s="60"/>
      <c r="E2858" s="61"/>
      <c r="F2858" s="62"/>
      <c r="G2858" s="62"/>
      <c r="H2858" s="62"/>
      <c r="I2858" s="62"/>
      <c r="J2858" s="61"/>
      <c r="K2858" s="63"/>
      <c r="L2858" s="64"/>
      <c r="M2858" s="65"/>
      <c r="N2858" s="66"/>
      <c r="O2858" s="66"/>
      <c r="P2858" s="65"/>
      <c r="Q2858" s="62"/>
      <c r="R2858" s="67"/>
      <c r="S2858" s="62"/>
      <c r="T2858" s="68"/>
      <c r="U2858" s="6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8"/>
      <c r="B2859" s="59"/>
      <c r="C2859" s="60"/>
      <c r="D2859" s="60"/>
      <c r="E2859" s="61"/>
      <c r="F2859" s="62"/>
      <c r="G2859" s="62"/>
      <c r="H2859" s="62"/>
      <c r="I2859" s="62"/>
      <c r="J2859" s="61"/>
      <c r="K2859" s="63"/>
      <c r="L2859" s="64"/>
      <c r="M2859" s="65"/>
      <c r="N2859" s="66"/>
      <c r="O2859" s="66"/>
      <c r="P2859" s="65"/>
      <c r="Q2859" s="62"/>
      <c r="R2859" s="67"/>
      <c r="S2859" s="62"/>
      <c r="T2859" s="68"/>
      <c r="U2859" s="6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8"/>
      <c r="B2860" s="59"/>
      <c r="C2860" s="60"/>
      <c r="D2860" s="60"/>
      <c r="E2860" s="61"/>
      <c r="F2860" s="62"/>
      <c r="G2860" s="62"/>
      <c r="H2860" s="62"/>
      <c r="I2860" s="62"/>
      <c r="J2860" s="61"/>
      <c r="K2860" s="63"/>
      <c r="L2860" s="64"/>
      <c r="M2860" s="65"/>
      <c r="N2860" s="66"/>
      <c r="O2860" s="66"/>
      <c r="P2860" s="65"/>
      <c r="Q2860" s="62"/>
      <c r="R2860" s="67"/>
      <c r="S2860" s="62"/>
      <c r="T2860" s="68"/>
      <c r="U2860" s="6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8"/>
      <c r="B2861" s="59"/>
      <c r="C2861" s="60"/>
      <c r="D2861" s="60"/>
      <c r="E2861" s="61"/>
      <c r="F2861" s="62"/>
      <c r="G2861" s="62"/>
      <c r="H2861" s="62"/>
      <c r="I2861" s="62"/>
      <c r="J2861" s="61"/>
      <c r="K2861" s="63"/>
      <c r="L2861" s="64"/>
      <c r="M2861" s="65"/>
      <c r="N2861" s="66"/>
      <c r="O2861" s="66"/>
      <c r="P2861" s="65"/>
      <c r="Q2861" s="62"/>
      <c r="R2861" s="67"/>
      <c r="S2861" s="62"/>
      <c r="T2861" s="68"/>
      <c r="U2861" s="6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8"/>
      <c r="B2862" s="59"/>
      <c r="C2862" s="60"/>
      <c r="D2862" s="60"/>
      <c r="E2862" s="61"/>
      <c r="F2862" s="62"/>
      <c r="G2862" s="62"/>
      <c r="H2862" s="62"/>
      <c r="I2862" s="62"/>
      <c r="J2862" s="61"/>
      <c r="K2862" s="63"/>
      <c r="L2862" s="64"/>
      <c r="M2862" s="65"/>
      <c r="N2862" s="66"/>
      <c r="O2862" s="66"/>
      <c r="P2862" s="65"/>
      <c r="Q2862" s="62"/>
      <c r="R2862" s="67"/>
      <c r="S2862" s="62"/>
      <c r="T2862" s="68"/>
      <c r="U2862" s="6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8"/>
      <c r="B2863" s="59"/>
      <c r="C2863" s="60"/>
      <c r="D2863" s="60"/>
      <c r="E2863" s="61"/>
      <c r="F2863" s="62"/>
      <c r="G2863" s="62"/>
      <c r="H2863" s="62"/>
      <c r="I2863" s="62"/>
      <c r="J2863" s="61"/>
      <c r="K2863" s="63"/>
      <c r="L2863" s="64"/>
      <c r="M2863" s="65"/>
      <c r="N2863" s="66"/>
      <c r="O2863" s="66"/>
      <c r="P2863" s="65"/>
      <c r="Q2863" s="62"/>
      <c r="R2863" s="67"/>
      <c r="S2863" s="62"/>
      <c r="T2863" s="68"/>
      <c r="U2863" s="6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8"/>
      <c r="B2864" s="59"/>
      <c r="C2864" s="60"/>
      <c r="D2864" s="60"/>
      <c r="E2864" s="61"/>
      <c r="F2864" s="62"/>
      <c r="G2864" s="62"/>
      <c r="H2864" s="62"/>
      <c r="I2864" s="62"/>
      <c r="J2864" s="61"/>
      <c r="K2864" s="63"/>
      <c r="L2864" s="64"/>
      <c r="M2864" s="65"/>
      <c r="N2864" s="66"/>
      <c r="O2864" s="66"/>
      <c r="P2864" s="65"/>
      <c r="Q2864" s="62"/>
      <c r="R2864" s="67"/>
      <c r="S2864" s="62"/>
      <c r="T2864" s="68"/>
      <c r="U2864" s="6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8"/>
      <c r="B2865" s="59"/>
      <c r="C2865" s="60"/>
      <c r="D2865" s="60"/>
      <c r="E2865" s="61"/>
      <c r="F2865" s="62"/>
      <c r="G2865" s="62"/>
      <c r="H2865" s="62"/>
      <c r="I2865" s="62"/>
      <c r="J2865" s="61"/>
      <c r="K2865" s="63"/>
      <c r="L2865" s="64"/>
      <c r="M2865" s="65"/>
      <c r="N2865" s="66"/>
      <c r="O2865" s="66"/>
      <c r="P2865" s="65"/>
      <c r="Q2865" s="62"/>
      <c r="R2865" s="67"/>
      <c r="S2865" s="62"/>
      <c r="T2865" s="68"/>
      <c r="U2865" s="6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8"/>
      <c r="B2866" s="59"/>
      <c r="C2866" s="60"/>
      <c r="D2866" s="60"/>
      <c r="E2866" s="61"/>
      <c r="F2866" s="62"/>
      <c r="G2866" s="62"/>
      <c r="H2866" s="62"/>
      <c r="I2866" s="62"/>
      <c r="J2866" s="61"/>
      <c r="K2866" s="63"/>
      <c r="L2866" s="64"/>
      <c r="M2866" s="65"/>
      <c r="N2866" s="66"/>
      <c r="O2866" s="66"/>
      <c r="P2866" s="65"/>
      <c r="Q2866" s="62"/>
      <c r="R2866" s="67"/>
      <c r="S2866" s="62"/>
      <c r="T2866" s="68"/>
      <c r="U2866" s="6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8"/>
      <c r="B2867" s="59"/>
      <c r="C2867" s="60"/>
      <c r="D2867" s="60"/>
      <c r="E2867" s="61"/>
      <c r="F2867" s="62"/>
      <c r="G2867" s="62"/>
      <c r="H2867" s="62"/>
      <c r="I2867" s="62"/>
      <c r="J2867" s="61"/>
      <c r="K2867" s="63"/>
      <c r="L2867" s="64"/>
      <c r="M2867" s="65"/>
      <c r="N2867" s="66"/>
      <c r="O2867" s="66"/>
      <c r="P2867" s="65"/>
      <c r="Q2867" s="62"/>
      <c r="R2867" s="67"/>
      <c r="S2867" s="62"/>
      <c r="T2867" s="68"/>
      <c r="U2867" s="6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8"/>
      <c r="B2868" s="59"/>
      <c r="C2868" s="60"/>
      <c r="D2868" s="60"/>
      <c r="E2868" s="61"/>
      <c r="F2868" s="62"/>
      <c r="G2868" s="62"/>
      <c r="H2868" s="62"/>
      <c r="I2868" s="62"/>
      <c r="J2868" s="61"/>
      <c r="K2868" s="63"/>
      <c r="L2868" s="64"/>
      <c r="M2868" s="65"/>
      <c r="N2868" s="66"/>
      <c r="O2868" s="66"/>
      <c r="P2868" s="65"/>
      <c r="Q2868" s="62"/>
      <c r="R2868" s="67"/>
      <c r="S2868" s="62"/>
      <c r="T2868" s="68"/>
      <c r="U2868" s="6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8"/>
      <c r="B2869" s="59"/>
      <c r="C2869" s="60"/>
      <c r="D2869" s="60"/>
      <c r="E2869" s="61"/>
      <c r="F2869" s="62"/>
      <c r="G2869" s="62"/>
      <c r="H2869" s="62"/>
      <c r="I2869" s="62"/>
      <c r="J2869" s="61"/>
      <c r="K2869" s="63"/>
      <c r="L2869" s="64"/>
      <c r="M2869" s="65"/>
      <c r="N2869" s="66"/>
      <c r="O2869" s="66"/>
      <c r="P2869" s="65"/>
      <c r="Q2869" s="62"/>
      <c r="R2869" s="67"/>
      <c r="S2869" s="62"/>
      <c r="T2869" s="68"/>
      <c r="U2869" s="6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8"/>
      <c r="B2870" s="59"/>
      <c r="C2870" s="60"/>
      <c r="D2870" s="60"/>
      <c r="E2870" s="61"/>
      <c r="F2870" s="62"/>
      <c r="G2870" s="62"/>
      <c r="H2870" s="62"/>
      <c r="I2870" s="62"/>
      <c r="J2870" s="61"/>
      <c r="K2870" s="63"/>
      <c r="L2870" s="64"/>
      <c r="M2870" s="65"/>
      <c r="N2870" s="66"/>
      <c r="O2870" s="66"/>
      <c r="P2870" s="65"/>
      <c r="Q2870" s="62"/>
      <c r="R2870" s="67"/>
      <c r="S2870" s="62"/>
      <c r="T2870" s="68"/>
      <c r="U2870" s="6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8"/>
      <c r="B2871" s="59"/>
      <c r="C2871" s="60"/>
      <c r="D2871" s="60"/>
      <c r="E2871" s="61"/>
      <c r="F2871" s="62"/>
      <c r="G2871" s="62"/>
      <c r="H2871" s="62"/>
      <c r="I2871" s="62"/>
      <c r="J2871" s="61"/>
      <c r="K2871" s="63"/>
      <c r="L2871" s="64"/>
      <c r="M2871" s="65"/>
      <c r="N2871" s="66"/>
      <c r="O2871" s="66"/>
      <c r="P2871" s="65"/>
      <c r="Q2871" s="62"/>
      <c r="R2871" s="67"/>
      <c r="S2871" s="62"/>
      <c r="T2871" s="68"/>
      <c r="U2871" s="6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8"/>
      <c r="B2872" s="59"/>
      <c r="C2872" s="60"/>
      <c r="D2872" s="60"/>
      <c r="E2872" s="61"/>
      <c r="F2872" s="62"/>
      <c r="G2872" s="62"/>
      <c r="H2872" s="62"/>
      <c r="I2872" s="62"/>
      <c r="J2872" s="61"/>
      <c r="K2872" s="63"/>
      <c r="L2872" s="64"/>
      <c r="M2872" s="65"/>
      <c r="N2872" s="66"/>
      <c r="O2872" s="66"/>
      <c r="P2872" s="65"/>
      <c r="Q2872" s="62"/>
      <c r="R2872" s="67"/>
      <c r="S2872" s="62"/>
      <c r="T2872" s="68"/>
      <c r="U2872" s="6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8"/>
      <c r="B2873" s="59"/>
      <c r="C2873" s="60"/>
      <c r="D2873" s="60"/>
      <c r="E2873" s="61"/>
      <c r="F2873" s="62"/>
      <c r="G2873" s="62"/>
      <c r="H2873" s="62"/>
      <c r="I2873" s="62"/>
      <c r="J2873" s="61"/>
      <c r="K2873" s="63"/>
      <c r="L2873" s="64"/>
      <c r="M2873" s="65"/>
      <c r="N2873" s="66"/>
      <c r="O2873" s="66"/>
      <c r="P2873" s="65"/>
      <c r="Q2873" s="62"/>
      <c r="R2873" s="67"/>
      <c r="S2873" s="62"/>
      <c r="T2873" s="68"/>
      <c r="U2873" s="6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8"/>
      <c r="B2874" s="59"/>
      <c r="C2874" s="60"/>
      <c r="D2874" s="60"/>
      <c r="E2874" s="61"/>
      <c r="F2874" s="62"/>
      <c r="G2874" s="62"/>
      <c r="H2874" s="62"/>
      <c r="I2874" s="62"/>
      <c r="J2874" s="61"/>
      <c r="K2874" s="63"/>
      <c r="L2874" s="64"/>
      <c r="M2874" s="65"/>
      <c r="N2874" s="66"/>
      <c r="O2874" s="66"/>
      <c r="P2874" s="65"/>
      <c r="Q2874" s="62"/>
      <c r="R2874" s="67"/>
      <c r="S2874" s="62"/>
      <c r="T2874" s="68"/>
      <c r="U2874" s="6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8"/>
      <c r="B2875" s="59"/>
      <c r="C2875" s="60"/>
      <c r="D2875" s="60"/>
      <c r="E2875" s="61"/>
      <c r="F2875" s="62"/>
      <c r="G2875" s="62"/>
      <c r="H2875" s="62"/>
      <c r="I2875" s="62"/>
      <c r="J2875" s="61"/>
      <c r="K2875" s="63"/>
      <c r="L2875" s="64"/>
      <c r="M2875" s="65"/>
      <c r="N2875" s="66"/>
      <c r="O2875" s="66"/>
      <c r="P2875" s="65"/>
      <c r="Q2875" s="62"/>
      <c r="R2875" s="67"/>
      <c r="S2875" s="62"/>
      <c r="T2875" s="68"/>
      <c r="U2875" s="6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8"/>
      <c r="B2876" s="59"/>
      <c r="C2876" s="60"/>
      <c r="D2876" s="60"/>
      <c r="E2876" s="61"/>
      <c r="F2876" s="62"/>
      <c r="G2876" s="62"/>
      <c r="H2876" s="62"/>
      <c r="I2876" s="62"/>
      <c r="J2876" s="61"/>
      <c r="K2876" s="63"/>
      <c r="L2876" s="64"/>
      <c r="M2876" s="65"/>
      <c r="N2876" s="66"/>
      <c r="O2876" s="66"/>
      <c r="P2876" s="65"/>
      <c r="Q2876" s="62"/>
      <c r="R2876" s="67"/>
      <c r="S2876" s="62"/>
      <c r="T2876" s="68"/>
      <c r="U2876" s="6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8"/>
      <c r="B2877" s="59"/>
      <c r="C2877" s="60"/>
      <c r="D2877" s="60"/>
      <c r="E2877" s="61"/>
      <c r="F2877" s="62"/>
      <c r="G2877" s="62"/>
      <c r="H2877" s="62"/>
      <c r="I2877" s="62"/>
      <c r="J2877" s="61"/>
      <c r="K2877" s="63"/>
      <c r="L2877" s="64"/>
      <c r="M2877" s="65"/>
      <c r="N2877" s="66"/>
      <c r="O2877" s="66"/>
      <c r="P2877" s="65"/>
      <c r="Q2877" s="62"/>
      <c r="R2877" s="67"/>
      <c r="S2877" s="62"/>
      <c r="T2877" s="68"/>
      <c r="U2877" s="6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8"/>
      <c r="B2878" s="59"/>
      <c r="C2878" s="60"/>
      <c r="D2878" s="60"/>
      <c r="E2878" s="61"/>
      <c r="F2878" s="62"/>
      <c r="G2878" s="62"/>
      <c r="H2878" s="62"/>
      <c r="I2878" s="62"/>
      <c r="J2878" s="61"/>
      <c r="K2878" s="63"/>
      <c r="L2878" s="64"/>
      <c r="M2878" s="65"/>
      <c r="N2878" s="66"/>
      <c r="O2878" s="66"/>
      <c r="P2878" s="65"/>
      <c r="Q2878" s="62"/>
      <c r="R2878" s="67"/>
      <c r="S2878" s="62"/>
      <c r="T2878" s="68"/>
      <c r="U2878" s="6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8"/>
      <c r="B2879" s="59"/>
      <c r="C2879" s="60"/>
      <c r="D2879" s="60"/>
      <c r="E2879" s="61"/>
      <c r="F2879" s="62"/>
      <c r="G2879" s="62"/>
      <c r="H2879" s="62"/>
      <c r="I2879" s="62"/>
      <c r="J2879" s="61"/>
      <c r="K2879" s="63"/>
      <c r="L2879" s="64"/>
      <c r="M2879" s="65"/>
      <c r="N2879" s="66"/>
      <c r="O2879" s="66"/>
      <c r="P2879" s="65"/>
      <c r="Q2879" s="62"/>
      <c r="R2879" s="67"/>
      <c r="S2879" s="62"/>
      <c r="T2879" s="68"/>
      <c r="U2879" s="6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8"/>
      <c r="B2880" s="59"/>
      <c r="C2880" s="60"/>
      <c r="D2880" s="60"/>
      <c r="E2880" s="61"/>
      <c r="F2880" s="62"/>
      <c r="G2880" s="62"/>
      <c r="H2880" s="62"/>
      <c r="I2880" s="62"/>
      <c r="J2880" s="61"/>
      <c r="K2880" s="63"/>
      <c r="L2880" s="64"/>
      <c r="M2880" s="65"/>
      <c r="N2880" s="66"/>
      <c r="O2880" s="66"/>
      <c r="P2880" s="65"/>
      <c r="Q2880" s="62"/>
      <c r="R2880" s="67"/>
      <c r="S2880" s="62"/>
      <c r="T2880" s="68"/>
      <c r="U2880" s="6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8"/>
      <c r="B2881" s="59"/>
      <c r="C2881" s="60"/>
      <c r="D2881" s="60"/>
      <c r="E2881" s="61"/>
      <c r="F2881" s="62"/>
      <c r="G2881" s="62"/>
      <c r="H2881" s="62"/>
      <c r="I2881" s="62"/>
      <c r="J2881" s="61"/>
      <c r="K2881" s="63"/>
      <c r="L2881" s="64"/>
      <c r="M2881" s="65"/>
      <c r="N2881" s="66"/>
      <c r="O2881" s="66"/>
      <c r="P2881" s="65"/>
      <c r="Q2881" s="62"/>
      <c r="R2881" s="67"/>
      <c r="S2881" s="62"/>
      <c r="T2881" s="68"/>
      <c r="U2881" s="6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8"/>
      <c r="B2882" s="59"/>
      <c r="C2882" s="60"/>
      <c r="D2882" s="60"/>
      <c r="E2882" s="61"/>
      <c r="F2882" s="62"/>
      <c r="G2882" s="62"/>
      <c r="H2882" s="62"/>
      <c r="I2882" s="62"/>
      <c r="J2882" s="61"/>
      <c r="K2882" s="63"/>
      <c r="L2882" s="64"/>
      <c r="M2882" s="65"/>
      <c r="N2882" s="66"/>
      <c r="O2882" s="66"/>
      <c r="P2882" s="65"/>
      <c r="Q2882" s="62"/>
      <c r="R2882" s="67"/>
      <c r="S2882" s="62"/>
      <c r="T2882" s="68"/>
      <c r="U2882" s="6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8"/>
      <c r="B2883" s="59"/>
      <c r="C2883" s="60"/>
      <c r="D2883" s="60"/>
      <c r="E2883" s="61"/>
      <c r="F2883" s="62"/>
      <c r="G2883" s="62"/>
      <c r="H2883" s="62"/>
      <c r="I2883" s="62"/>
      <c r="J2883" s="61"/>
      <c r="K2883" s="63"/>
      <c r="L2883" s="64"/>
      <c r="M2883" s="65"/>
      <c r="N2883" s="66"/>
      <c r="O2883" s="66"/>
      <c r="P2883" s="65"/>
      <c r="Q2883" s="62"/>
      <c r="R2883" s="67"/>
      <c r="S2883" s="62"/>
      <c r="T2883" s="68"/>
      <c r="U2883" s="6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8"/>
      <c r="B2884" s="59"/>
      <c r="C2884" s="60"/>
      <c r="D2884" s="60"/>
      <c r="E2884" s="61"/>
      <c r="F2884" s="62"/>
      <c r="G2884" s="62"/>
      <c r="H2884" s="62"/>
      <c r="I2884" s="62"/>
      <c r="J2884" s="61"/>
      <c r="K2884" s="63"/>
      <c r="L2884" s="64"/>
      <c r="M2884" s="65"/>
      <c r="N2884" s="66"/>
      <c r="O2884" s="66"/>
      <c r="P2884" s="65"/>
      <c r="Q2884" s="62"/>
      <c r="R2884" s="67"/>
      <c r="S2884" s="62"/>
      <c r="T2884" s="68"/>
      <c r="U2884" s="6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8"/>
      <c r="B2885" s="59"/>
      <c r="C2885" s="60"/>
      <c r="D2885" s="60"/>
      <c r="E2885" s="61"/>
      <c r="F2885" s="62"/>
      <c r="G2885" s="62"/>
      <c r="H2885" s="62"/>
      <c r="I2885" s="62"/>
      <c r="J2885" s="61"/>
      <c r="K2885" s="63"/>
      <c r="L2885" s="64"/>
      <c r="M2885" s="65"/>
      <c r="N2885" s="66"/>
      <c r="O2885" s="66"/>
      <c r="P2885" s="65"/>
      <c r="Q2885" s="62"/>
      <c r="R2885" s="67"/>
      <c r="S2885" s="62"/>
      <c r="T2885" s="68"/>
      <c r="U2885" s="6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8"/>
      <c r="B2886" s="59"/>
      <c r="C2886" s="60"/>
      <c r="D2886" s="60"/>
      <c r="E2886" s="61"/>
      <c r="F2886" s="62"/>
      <c r="G2886" s="62"/>
      <c r="H2886" s="62"/>
      <c r="I2886" s="62"/>
      <c r="J2886" s="61"/>
      <c r="K2886" s="63"/>
      <c r="L2886" s="64"/>
      <c r="M2886" s="65"/>
      <c r="N2886" s="66"/>
      <c r="O2886" s="66"/>
      <c r="P2886" s="65"/>
      <c r="Q2886" s="62"/>
      <c r="R2886" s="67"/>
      <c r="S2886" s="62"/>
      <c r="T2886" s="68"/>
      <c r="U2886" s="6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8"/>
      <c r="B2887" s="59"/>
      <c r="C2887" s="60"/>
      <c r="D2887" s="60"/>
      <c r="E2887" s="61"/>
      <c r="F2887" s="62"/>
      <c r="G2887" s="62"/>
      <c r="H2887" s="62"/>
      <c r="I2887" s="62"/>
      <c r="J2887" s="61"/>
      <c r="K2887" s="63"/>
      <c r="L2887" s="64"/>
      <c r="M2887" s="65"/>
      <c r="N2887" s="66"/>
      <c r="O2887" s="66"/>
      <c r="P2887" s="65"/>
      <c r="Q2887" s="62"/>
      <c r="R2887" s="67"/>
      <c r="S2887" s="62"/>
      <c r="T2887" s="68"/>
      <c r="U2887" s="6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8"/>
      <c r="B2888" s="59"/>
      <c r="C2888" s="60"/>
      <c r="D2888" s="60"/>
      <c r="E2888" s="61"/>
      <c r="F2888" s="62"/>
      <c r="G2888" s="62"/>
      <c r="H2888" s="62"/>
      <c r="I2888" s="62"/>
      <c r="J2888" s="61"/>
      <c r="K2888" s="63"/>
      <c r="L2888" s="64"/>
      <c r="M2888" s="65"/>
      <c r="N2888" s="66"/>
      <c r="O2888" s="66"/>
      <c r="P2888" s="65"/>
      <c r="Q2888" s="62"/>
      <c r="R2888" s="67"/>
      <c r="S2888" s="62"/>
      <c r="T2888" s="68"/>
      <c r="U2888" s="6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8"/>
      <c r="B2889" s="59"/>
      <c r="C2889" s="60"/>
      <c r="D2889" s="60"/>
      <c r="E2889" s="61"/>
      <c r="F2889" s="62"/>
      <c r="G2889" s="62"/>
      <c r="H2889" s="62"/>
      <c r="I2889" s="62"/>
      <c r="J2889" s="61"/>
      <c r="K2889" s="63"/>
      <c r="L2889" s="64"/>
      <c r="M2889" s="65"/>
      <c r="N2889" s="66"/>
      <c r="O2889" s="66"/>
      <c r="P2889" s="65"/>
      <c r="Q2889" s="62"/>
      <c r="R2889" s="67"/>
      <c r="S2889" s="62"/>
      <c r="T2889" s="68"/>
      <c r="U2889" s="6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8"/>
      <c r="B2890" s="59"/>
      <c r="C2890" s="60"/>
      <c r="D2890" s="60"/>
      <c r="E2890" s="61"/>
      <c r="F2890" s="62"/>
      <c r="G2890" s="62"/>
      <c r="H2890" s="62"/>
      <c r="I2890" s="62"/>
      <c r="J2890" s="61"/>
      <c r="K2890" s="63"/>
      <c r="L2890" s="64"/>
      <c r="M2890" s="65"/>
      <c r="N2890" s="66"/>
      <c r="O2890" s="66"/>
      <c r="P2890" s="65"/>
      <c r="Q2890" s="62"/>
      <c r="R2890" s="67"/>
      <c r="S2890" s="62"/>
      <c r="T2890" s="68"/>
      <c r="U2890" s="6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8"/>
      <c r="B2891" s="59"/>
      <c r="C2891" s="60"/>
      <c r="D2891" s="60"/>
      <c r="E2891" s="61"/>
      <c r="F2891" s="62"/>
      <c r="G2891" s="62"/>
      <c r="H2891" s="62"/>
      <c r="I2891" s="62"/>
      <c r="J2891" s="61"/>
      <c r="K2891" s="63"/>
      <c r="L2891" s="64"/>
      <c r="M2891" s="65"/>
      <c r="N2891" s="66"/>
      <c r="O2891" s="66"/>
      <c r="P2891" s="65"/>
      <c r="Q2891" s="62"/>
      <c r="R2891" s="67"/>
      <c r="S2891" s="62"/>
      <c r="T2891" s="68"/>
      <c r="U2891" s="6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8"/>
      <c r="B2892" s="59"/>
      <c r="C2892" s="60"/>
      <c r="D2892" s="60"/>
      <c r="E2892" s="61"/>
      <c r="F2892" s="62"/>
      <c r="G2892" s="62"/>
      <c r="H2892" s="62"/>
      <c r="I2892" s="62"/>
      <c r="J2892" s="61"/>
      <c r="K2892" s="63"/>
      <c r="L2892" s="64"/>
      <c r="M2892" s="65"/>
      <c r="N2892" s="66"/>
      <c r="O2892" s="66"/>
      <c r="P2892" s="65"/>
      <c r="Q2892" s="62"/>
      <c r="R2892" s="67"/>
      <c r="S2892" s="62"/>
      <c r="T2892" s="68"/>
      <c r="U2892" s="6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8"/>
      <c r="B2893" s="59"/>
      <c r="C2893" s="60"/>
      <c r="D2893" s="60"/>
      <c r="E2893" s="61"/>
      <c r="F2893" s="62"/>
      <c r="G2893" s="62"/>
      <c r="H2893" s="62"/>
      <c r="I2893" s="62"/>
      <c r="J2893" s="61"/>
      <c r="K2893" s="63"/>
      <c r="L2893" s="64"/>
      <c r="M2893" s="65"/>
      <c r="N2893" s="66"/>
      <c r="O2893" s="66"/>
      <c r="P2893" s="65"/>
      <c r="Q2893" s="62"/>
      <c r="R2893" s="67"/>
      <c r="S2893" s="62"/>
      <c r="T2893" s="68"/>
      <c r="U2893" s="6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8"/>
      <c r="B2894" s="59"/>
      <c r="C2894" s="60"/>
      <c r="D2894" s="60"/>
      <c r="E2894" s="61"/>
      <c r="F2894" s="62"/>
      <c r="G2894" s="62"/>
      <c r="H2894" s="62"/>
      <c r="I2894" s="62"/>
      <c r="J2894" s="61"/>
      <c r="K2894" s="63"/>
      <c r="L2894" s="64"/>
      <c r="M2894" s="65"/>
      <c r="N2894" s="66"/>
      <c r="O2894" s="66"/>
      <c r="P2894" s="65"/>
      <c r="Q2894" s="62"/>
      <c r="R2894" s="67"/>
      <c r="S2894" s="62"/>
      <c r="T2894" s="68"/>
      <c r="U2894" s="6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8"/>
      <c r="B2895" s="59"/>
      <c r="C2895" s="60"/>
      <c r="D2895" s="60"/>
      <c r="E2895" s="61"/>
      <c r="F2895" s="62"/>
      <c r="G2895" s="62"/>
      <c r="H2895" s="62"/>
      <c r="I2895" s="62"/>
      <c r="J2895" s="61"/>
      <c r="K2895" s="63"/>
      <c r="L2895" s="64"/>
      <c r="M2895" s="65"/>
      <c r="N2895" s="66"/>
      <c r="O2895" s="66"/>
      <c r="P2895" s="65"/>
      <c r="Q2895" s="62"/>
      <c r="R2895" s="67"/>
      <c r="S2895" s="62"/>
      <c r="T2895" s="68"/>
      <c r="U2895" s="6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8"/>
      <c r="B2896" s="59"/>
      <c r="C2896" s="60"/>
      <c r="D2896" s="60"/>
      <c r="E2896" s="61"/>
      <c r="F2896" s="62"/>
      <c r="G2896" s="62"/>
      <c r="H2896" s="62"/>
      <c r="I2896" s="62"/>
      <c r="J2896" s="61"/>
      <c r="K2896" s="63"/>
      <c r="L2896" s="64"/>
      <c r="M2896" s="65"/>
      <c r="N2896" s="66"/>
      <c r="O2896" s="66"/>
      <c r="P2896" s="65"/>
      <c r="Q2896" s="62"/>
      <c r="R2896" s="67"/>
      <c r="S2896" s="62"/>
      <c r="T2896" s="68"/>
      <c r="U2896" s="6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8"/>
      <c r="B2897" s="59"/>
      <c r="C2897" s="60"/>
      <c r="D2897" s="60"/>
      <c r="E2897" s="61"/>
      <c r="F2897" s="62"/>
      <c r="G2897" s="62"/>
      <c r="H2897" s="62"/>
      <c r="I2897" s="62"/>
      <c r="J2897" s="61"/>
      <c r="K2897" s="63"/>
      <c r="L2897" s="64"/>
      <c r="M2897" s="65"/>
      <c r="N2897" s="66"/>
      <c r="O2897" s="66"/>
      <c r="P2897" s="65"/>
      <c r="Q2897" s="62"/>
      <c r="R2897" s="67"/>
      <c r="S2897" s="62"/>
      <c r="T2897" s="68"/>
      <c r="U2897" s="6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8"/>
      <c r="B2898" s="59"/>
      <c r="C2898" s="60"/>
      <c r="D2898" s="60"/>
      <c r="E2898" s="61"/>
      <c r="F2898" s="62"/>
      <c r="G2898" s="62"/>
      <c r="H2898" s="62"/>
      <c r="I2898" s="62"/>
      <c r="J2898" s="61"/>
      <c r="K2898" s="63"/>
      <c r="L2898" s="64"/>
      <c r="M2898" s="65"/>
      <c r="N2898" s="66"/>
      <c r="O2898" s="66"/>
      <c r="P2898" s="65"/>
      <c r="Q2898" s="62"/>
      <c r="R2898" s="67"/>
      <c r="S2898" s="62"/>
      <c r="T2898" s="68"/>
      <c r="U2898" s="6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8"/>
      <c r="B2899" s="59"/>
      <c r="C2899" s="60"/>
      <c r="D2899" s="60"/>
      <c r="E2899" s="61"/>
      <c r="F2899" s="62"/>
      <c r="G2899" s="62"/>
      <c r="H2899" s="62"/>
      <c r="I2899" s="62"/>
      <c r="J2899" s="61"/>
      <c r="K2899" s="63"/>
      <c r="L2899" s="64"/>
      <c r="M2899" s="65"/>
      <c r="N2899" s="66"/>
      <c r="O2899" s="66"/>
      <c r="P2899" s="65"/>
      <c r="Q2899" s="62"/>
      <c r="R2899" s="67"/>
      <c r="S2899" s="62"/>
      <c r="T2899" s="68"/>
      <c r="U2899" s="6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8"/>
      <c r="B2900" s="59"/>
      <c r="C2900" s="60"/>
      <c r="D2900" s="60"/>
      <c r="E2900" s="61"/>
      <c r="F2900" s="62"/>
      <c r="G2900" s="62"/>
      <c r="H2900" s="62"/>
      <c r="I2900" s="62"/>
      <c r="J2900" s="61"/>
      <c r="K2900" s="63"/>
      <c r="L2900" s="64"/>
      <c r="M2900" s="65"/>
      <c r="N2900" s="66"/>
      <c r="O2900" s="66"/>
      <c r="P2900" s="65"/>
      <c r="Q2900" s="62"/>
      <c r="R2900" s="67"/>
      <c r="S2900" s="62"/>
      <c r="T2900" s="68"/>
      <c r="U2900" s="6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8"/>
      <c r="B2901" s="59"/>
      <c r="C2901" s="60"/>
      <c r="D2901" s="60"/>
      <c r="E2901" s="61"/>
      <c r="F2901" s="62"/>
      <c r="G2901" s="62"/>
      <c r="H2901" s="62"/>
      <c r="I2901" s="62"/>
      <c r="J2901" s="61"/>
      <c r="K2901" s="63"/>
      <c r="L2901" s="64"/>
      <c r="M2901" s="65"/>
      <c r="N2901" s="66"/>
      <c r="O2901" s="66"/>
      <c r="P2901" s="65"/>
      <c r="Q2901" s="62"/>
      <c r="R2901" s="67"/>
      <c r="S2901" s="62"/>
      <c r="T2901" s="68"/>
      <c r="U2901" s="6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8"/>
      <c r="B2902" s="59"/>
      <c r="C2902" s="60"/>
      <c r="D2902" s="60"/>
      <c r="E2902" s="61"/>
      <c r="F2902" s="62"/>
      <c r="G2902" s="62"/>
      <c r="H2902" s="62"/>
      <c r="I2902" s="62"/>
      <c r="J2902" s="61"/>
      <c r="K2902" s="63"/>
      <c r="L2902" s="64"/>
      <c r="M2902" s="65"/>
      <c r="N2902" s="66"/>
      <c r="O2902" s="66"/>
      <c r="P2902" s="65"/>
      <c r="Q2902" s="62"/>
      <c r="R2902" s="67"/>
      <c r="S2902" s="62"/>
      <c r="T2902" s="68"/>
      <c r="U2902" s="6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8"/>
      <c r="B2903" s="59"/>
      <c r="C2903" s="60"/>
      <c r="D2903" s="60"/>
      <c r="E2903" s="61"/>
      <c r="F2903" s="62"/>
      <c r="G2903" s="62"/>
      <c r="H2903" s="62"/>
      <c r="I2903" s="62"/>
      <c r="J2903" s="61"/>
      <c r="K2903" s="63"/>
      <c r="L2903" s="64"/>
      <c r="M2903" s="65"/>
      <c r="N2903" s="66"/>
      <c r="O2903" s="66"/>
      <c r="P2903" s="65"/>
      <c r="Q2903" s="62"/>
      <c r="R2903" s="67"/>
      <c r="S2903" s="62"/>
      <c r="T2903" s="68"/>
      <c r="U2903" s="6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8"/>
      <c r="B2904" s="59"/>
      <c r="C2904" s="60"/>
      <c r="D2904" s="60"/>
      <c r="E2904" s="61"/>
      <c r="F2904" s="62"/>
      <c r="G2904" s="62"/>
      <c r="H2904" s="62"/>
      <c r="I2904" s="62"/>
      <c r="J2904" s="61"/>
      <c r="K2904" s="63"/>
      <c r="L2904" s="64"/>
      <c r="M2904" s="65"/>
      <c r="N2904" s="66"/>
      <c r="O2904" s="66"/>
      <c r="P2904" s="65"/>
      <c r="Q2904" s="62"/>
      <c r="R2904" s="67"/>
      <c r="S2904" s="62"/>
      <c r="T2904" s="68"/>
      <c r="U2904" s="6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8"/>
      <c r="B2905" s="59"/>
      <c r="C2905" s="60"/>
      <c r="D2905" s="60"/>
      <c r="E2905" s="61"/>
      <c r="F2905" s="62"/>
      <c r="G2905" s="62"/>
      <c r="H2905" s="62"/>
      <c r="I2905" s="62"/>
      <c r="J2905" s="61"/>
      <c r="K2905" s="63"/>
      <c r="L2905" s="64"/>
      <c r="M2905" s="65"/>
      <c r="N2905" s="66"/>
      <c r="O2905" s="66"/>
      <c r="P2905" s="65"/>
      <c r="Q2905" s="62"/>
      <c r="R2905" s="67"/>
      <c r="S2905" s="62"/>
      <c r="T2905" s="68"/>
      <c r="U2905" s="6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8"/>
      <c r="B2906" s="59"/>
      <c r="C2906" s="60"/>
      <c r="D2906" s="60"/>
      <c r="E2906" s="61"/>
      <c r="F2906" s="62"/>
      <c r="G2906" s="62"/>
      <c r="H2906" s="62"/>
      <c r="I2906" s="62"/>
      <c r="J2906" s="61"/>
      <c r="K2906" s="63"/>
      <c r="L2906" s="64"/>
      <c r="M2906" s="65"/>
      <c r="N2906" s="66"/>
      <c r="O2906" s="66"/>
      <c r="P2906" s="65"/>
      <c r="Q2906" s="62"/>
      <c r="R2906" s="67"/>
      <c r="S2906" s="62"/>
      <c r="T2906" s="68"/>
      <c r="U2906" s="6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8"/>
      <c r="B2907" s="59"/>
      <c r="C2907" s="60"/>
      <c r="D2907" s="60"/>
      <c r="E2907" s="61"/>
      <c r="F2907" s="62"/>
      <c r="G2907" s="62"/>
      <c r="H2907" s="62"/>
      <c r="I2907" s="62"/>
      <c r="J2907" s="61"/>
      <c r="K2907" s="63"/>
      <c r="L2907" s="64"/>
      <c r="M2907" s="65"/>
      <c r="N2907" s="66"/>
      <c r="O2907" s="66"/>
      <c r="P2907" s="65"/>
      <c r="Q2907" s="62"/>
      <c r="R2907" s="67"/>
      <c r="S2907" s="62"/>
      <c r="T2907" s="68"/>
      <c r="U2907" s="6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8"/>
      <c r="B2908" s="59"/>
      <c r="C2908" s="60"/>
      <c r="D2908" s="60"/>
      <c r="E2908" s="61"/>
      <c r="F2908" s="62"/>
      <c r="G2908" s="62"/>
      <c r="H2908" s="62"/>
      <c r="I2908" s="62"/>
      <c r="J2908" s="61"/>
      <c r="K2908" s="63"/>
      <c r="L2908" s="64"/>
      <c r="M2908" s="65"/>
      <c r="N2908" s="66"/>
      <c r="O2908" s="66"/>
      <c r="P2908" s="65"/>
      <c r="Q2908" s="62"/>
      <c r="R2908" s="67"/>
      <c r="S2908" s="62"/>
      <c r="T2908" s="68"/>
      <c r="U2908" s="6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8"/>
      <c r="B2909" s="59"/>
      <c r="C2909" s="60"/>
      <c r="D2909" s="60"/>
      <c r="E2909" s="61"/>
      <c r="F2909" s="62"/>
      <c r="G2909" s="62"/>
      <c r="H2909" s="62"/>
      <c r="I2909" s="62"/>
      <c r="J2909" s="61"/>
      <c r="K2909" s="63"/>
      <c r="L2909" s="64"/>
      <c r="M2909" s="65"/>
      <c r="N2909" s="66"/>
      <c r="O2909" s="66"/>
      <c r="P2909" s="65"/>
      <c r="Q2909" s="62"/>
      <c r="R2909" s="67"/>
      <c r="S2909" s="62"/>
      <c r="T2909" s="68"/>
      <c r="U2909" s="6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8"/>
      <c r="B2910" s="59"/>
      <c r="C2910" s="60"/>
      <c r="D2910" s="60"/>
      <c r="E2910" s="61"/>
      <c r="F2910" s="62"/>
      <c r="G2910" s="62"/>
      <c r="H2910" s="62"/>
      <c r="I2910" s="62"/>
      <c r="J2910" s="61"/>
      <c r="K2910" s="63"/>
      <c r="L2910" s="64"/>
      <c r="M2910" s="65"/>
      <c r="N2910" s="66"/>
      <c r="O2910" s="66"/>
      <c r="P2910" s="65"/>
      <c r="Q2910" s="62"/>
      <c r="R2910" s="67"/>
      <c r="S2910" s="62"/>
      <c r="T2910" s="68"/>
      <c r="U2910" s="6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8"/>
      <c r="B2911" s="59"/>
      <c r="C2911" s="60"/>
      <c r="D2911" s="60"/>
      <c r="E2911" s="61"/>
      <c r="F2911" s="62"/>
      <c r="G2911" s="62"/>
      <c r="H2911" s="62"/>
      <c r="I2911" s="62"/>
      <c r="J2911" s="61"/>
      <c r="K2911" s="63"/>
      <c r="L2911" s="64"/>
      <c r="M2911" s="65"/>
      <c r="N2911" s="66"/>
      <c r="O2911" s="66"/>
      <c r="P2911" s="65"/>
      <c r="Q2911" s="62"/>
      <c r="R2911" s="67"/>
      <c r="S2911" s="62"/>
      <c r="T2911" s="68"/>
      <c r="U2911" s="6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8"/>
      <c r="B2912" s="59"/>
      <c r="C2912" s="60"/>
      <c r="D2912" s="60"/>
      <c r="E2912" s="61"/>
      <c r="F2912" s="62"/>
      <c r="G2912" s="62"/>
      <c r="H2912" s="62"/>
      <c r="I2912" s="62"/>
      <c r="J2912" s="61"/>
      <c r="K2912" s="63"/>
      <c r="L2912" s="64"/>
      <c r="M2912" s="65"/>
      <c r="N2912" s="66"/>
      <c r="O2912" s="66"/>
      <c r="P2912" s="65"/>
      <c r="Q2912" s="62"/>
      <c r="R2912" s="67"/>
      <c r="S2912" s="62"/>
      <c r="T2912" s="68"/>
      <c r="U2912" s="6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8"/>
      <c r="B2913" s="59"/>
      <c r="C2913" s="60"/>
      <c r="D2913" s="60"/>
      <c r="E2913" s="61"/>
      <c r="F2913" s="62"/>
      <c r="G2913" s="62"/>
      <c r="H2913" s="62"/>
      <c r="I2913" s="62"/>
      <c r="J2913" s="61"/>
      <c r="K2913" s="63"/>
      <c r="L2913" s="64"/>
      <c r="M2913" s="65"/>
      <c r="N2913" s="66"/>
      <c r="O2913" s="66"/>
      <c r="P2913" s="65"/>
      <c r="Q2913" s="62"/>
      <c r="R2913" s="67"/>
      <c r="S2913" s="62"/>
      <c r="T2913" s="68"/>
      <c r="U2913" s="6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8"/>
      <c r="B2914" s="59"/>
      <c r="C2914" s="60"/>
      <c r="D2914" s="60"/>
      <c r="E2914" s="61"/>
      <c r="F2914" s="62"/>
      <c r="G2914" s="62"/>
      <c r="H2914" s="62"/>
      <c r="I2914" s="62"/>
      <c r="J2914" s="61"/>
      <c r="K2914" s="63"/>
      <c r="L2914" s="64"/>
      <c r="M2914" s="65"/>
      <c r="N2914" s="66"/>
      <c r="O2914" s="66"/>
      <c r="P2914" s="65"/>
      <c r="Q2914" s="62"/>
      <c r="R2914" s="67"/>
      <c r="S2914" s="62"/>
      <c r="T2914" s="68"/>
      <c r="U2914" s="6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8"/>
      <c r="B2915" s="59"/>
      <c r="C2915" s="60"/>
      <c r="D2915" s="60"/>
      <c r="E2915" s="61"/>
      <c r="F2915" s="62"/>
      <c r="G2915" s="62"/>
      <c r="H2915" s="62"/>
      <c r="I2915" s="62"/>
      <c r="J2915" s="61"/>
      <c r="K2915" s="63"/>
      <c r="L2915" s="64"/>
      <c r="M2915" s="65"/>
      <c r="N2915" s="66"/>
      <c r="O2915" s="66"/>
      <c r="P2915" s="65"/>
      <c r="Q2915" s="62"/>
      <c r="R2915" s="67"/>
      <c r="S2915" s="62"/>
      <c r="T2915" s="68"/>
      <c r="U2915" s="6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8"/>
      <c r="B2916" s="59"/>
      <c r="C2916" s="60"/>
      <c r="D2916" s="60"/>
      <c r="E2916" s="61"/>
      <c r="F2916" s="62"/>
      <c r="G2916" s="62"/>
      <c r="H2916" s="62"/>
      <c r="I2916" s="62"/>
      <c r="J2916" s="61"/>
      <c r="K2916" s="63"/>
      <c r="L2916" s="64"/>
      <c r="M2916" s="65"/>
      <c r="N2916" s="66"/>
      <c r="O2916" s="66"/>
      <c r="P2916" s="65"/>
      <c r="Q2916" s="62"/>
      <c r="R2916" s="67"/>
      <c r="S2916" s="62"/>
      <c r="T2916" s="68"/>
      <c r="U2916" s="6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8"/>
      <c r="B2917" s="59"/>
      <c r="C2917" s="60"/>
      <c r="D2917" s="60"/>
      <c r="E2917" s="61"/>
      <c r="F2917" s="62"/>
      <c r="G2917" s="62"/>
      <c r="H2917" s="62"/>
      <c r="I2917" s="62"/>
      <c r="J2917" s="61"/>
      <c r="K2917" s="63"/>
      <c r="L2917" s="64"/>
      <c r="M2917" s="65"/>
      <c r="N2917" s="66"/>
      <c r="O2917" s="66"/>
      <c r="P2917" s="65"/>
      <c r="Q2917" s="62"/>
      <c r="R2917" s="67"/>
      <c r="S2917" s="62"/>
      <c r="T2917" s="68"/>
      <c r="U2917" s="6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8"/>
      <c r="B2918" s="59"/>
      <c r="C2918" s="60"/>
      <c r="D2918" s="60"/>
      <c r="E2918" s="61"/>
      <c r="F2918" s="62"/>
      <c r="G2918" s="62"/>
      <c r="H2918" s="62"/>
      <c r="I2918" s="62"/>
      <c r="J2918" s="61"/>
      <c r="K2918" s="63"/>
      <c r="L2918" s="64"/>
      <c r="M2918" s="65"/>
      <c r="N2918" s="66"/>
      <c r="O2918" s="66"/>
      <c r="P2918" s="65"/>
      <c r="Q2918" s="62"/>
      <c r="R2918" s="67"/>
      <c r="S2918" s="62"/>
      <c r="T2918" s="68"/>
      <c r="U2918" s="6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8"/>
      <c r="B2919" s="59"/>
      <c r="C2919" s="60"/>
      <c r="D2919" s="60"/>
      <c r="E2919" s="61"/>
      <c r="F2919" s="62"/>
      <c r="G2919" s="62"/>
      <c r="H2919" s="62"/>
      <c r="I2919" s="62"/>
      <c r="J2919" s="61"/>
      <c r="K2919" s="63"/>
      <c r="L2919" s="64"/>
      <c r="M2919" s="65"/>
      <c r="N2919" s="66"/>
      <c r="O2919" s="66"/>
      <c r="P2919" s="65"/>
      <c r="Q2919" s="62"/>
      <c r="R2919" s="67"/>
      <c r="S2919" s="62"/>
      <c r="T2919" s="68"/>
      <c r="U2919" s="6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8"/>
      <c r="B2920" s="59"/>
      <c r="C2920" s="60"/>
      <c r="D2920" s="60"/>
      <c r="E2920" s="61"/>
      <c r="F2920" s="62"/>
      <c r="G2920" s="62"/>
      <c r="H2920" s="62"/>
      <c r="I2920" s="62"/>
      <c r="J2920" s="61"/>
      <c r="K2920" s="63"/>
      <c r="L2920" s="64"/>
      <c r="M2920" s="65"/>
      <c r="N2920" s="66"/>
      <c r="O2920" s="66"/>
      <c r="P2920" s="65"/>
      <c r="Q2920" s="62"/>
      <c r="R2920" s="67"/>
      <c r="S2920" s="62"/>
      <c r="T2920" s="68"/>
      <c r="U2920" s="6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8"/>
      <c r="B2921" s="59"/>
      <c r="C2921" s="60"/>
      <c r="D2921" s="60"/>
      <c r="E2921" s="61"/>
      <c r="F2921" s="62"/>
      <c r="G2921" s="62"/>
      <c r="H2921" s="62"/>
      <c r="I2921" s="62"/>
      <c r="J2921" s="61"/>
      <c r="K2921" s="63"/>
      <c r="L2921" s="64"/>
      <c r="M2921" s="65"/>
      <c r="N2921" s="66"/>
      <c r="O2921" s="66"/>
      <c r="P2921" s="65"/>
      <c r="Q2921" s="62"/>
      <c r="R2921" s="67"/>
      <c r="S2921" s="62"/>
      <c r="T2921" s="68"/>
      <c r="U2921" s="6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8"/>
      <c r="B2922" s="59"/>
      <c r="C2922" s="60"/>
      <c r="D2922" s="60"/>
      <c r="E2922" s="61"/>
      <c r="F2922" s="62"/>
      <c r="G2922" s="62"/>
      <c r="H2922" s="62"/>
      <c r="I2922" s="62"/>
      <c r="J2922" s="61"/>
      <c r="K2922" s="63"/>
      <c r="L2922" s="64"/>
      <c r="M2922" s="65"/>
      <c r="N2922" s="66"/>
      <c r="O2922" s="66"/>
      <c r="P2922" s="65"/>
      <c r="Q2922" s="62"/>
      <c r="R2922" s="67"/>
      <c r="S2922" s="62"/>
      <c r="T2922" s="68"/>
      <c r="U2922" s="6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8"/>
      <c r="B2923" s="59"/>
      <c r="C2923" s="60"/>
      <c r="D2923" s="60"/>
      <c r="E2923" s="61"/>
      <c r="F2923" s="62"/>
      <c r="G2923" s="62"/>
      <c r="H2923" s="62"/>
      <c r="I2923" s="62"/>
      <c r="J2923" s="61"/>
      <c r="K2923" s="63"/>
      <c r="L2923" s="64"/>
      <c r="M2923" s="65"/>
      <c r="N2923" s="66"/>
      <c r="O2923" s="66"/>
      <c r="P2923" s="65"/>
      <c r="Q2923" s="62"/>
      <c r="R2923" s="67"/>
      <c r="S2923" s="62"/>
      <c r="T2923" s="68"/>
      <c r="U2923" s="6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8"/>
      <c r="B2924" s="59"/>
      <c r="C2924" s="60"/>
      <c r="D2924" s="60"/>
      <c r="E2924" s="61"/>
      <c r="F2924" s="62"/>
      <c r="G2924" s="62"/>
      <c r="H2924" s="62"/>
      <c r="I2924" s="62"/>
      <c r="J2924" s="61"/>
      <c r="K2924" s="63"/>
      <c r="L2924" s="64"/>
      <c r="M2924" s="65"/>
      <c r="N2924" s="66"/>
      <c r="O2924" s="66"/>
      <c r="P2924" s="65"/>
      <c r="Q2924" s="62"/>
      <c r="R2924" s="67"/>
      <c r="S2924" s="62"/>
      <c r="T2924" s="68"/>
      <c r="U2924" s="6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8"/>
      <c r="B2925" s="59"/>
      <c r="C2925" s="60"/>
      <c r="D2925" s="60"/>
      <c r="E2925" s="61"/>
      <c r="F2925" s="62"/>
      <c r="G2925" s="62"/>
      <c r="H2925" s="62"/>
      <c r="I2925" s="62"/>
      <c r="J2925" s="61"/>
      <c r="K2925" s="63"/>
      <c r="L2925" s="64"/>
      <c r="M2925" s="65"/>
      <c r="N2925" s="66"/>
      <c r="O2925" s="66"/>
      <c r="P2925" s="65"/>
      <c r="Q2925" s="62"/>
      <c r="R2925" s="67"/>
      <c r="S2925" s="62"/>
      <c r="T2925" s="68"/>
      <c r="U2925" s="6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8"/>
      <c r="B2926" s="59"/>
      <c r="C2926" s="60"/>
      <c r="D2926" s="60"/>
      <c r="E2926" s="61"/>
      <c r="F2926" s="62"/>
      <c r="G2926" s="62"/>
      <c r="H2926" s="62"/>
      <c r="I2926" s="62"/>
      <c r="J2926" s="61"/>
      <c r="K2926" s="63"/>
      <c r="L2926" s="64"/>
      <c r="M2926" s="65"/>
      <c r="N2926" s="66"/>
      <c r="O2926" s="66"/>
      <c r="P2926" s="65"/>
      <c r="Q2926" s="62"/>
      <c r="R2926" s="67"/>
      <c r="S2926" s="62"/>
      <c r="T2926" s="68"/>
      <c r="U2926" s="6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8"/>
      <c r="B2927" s="59"/>
      <c r="C2927" s="60"/>
      <c r="D2927" s="60"/>
      <c r="E2927" s="61"/>
      <c r="F2927" s="62"/>
      <c r="G2927" s="62"/>
      <c r="H2927" s="62"/>
      <c r="I2927" s="62"/>
      <c r="J2927" s="61"/>
      <c r="K2927" s="63"/>
      <c r="L2927" s="64"/>
      <c r="M2927" s="65"/>
      <c r="N2927" s="66"/>
      <c r="O2927" s="66"/>
      <c r="P2927" s="65"/>
      <c r="Q2927" s="62"/>
      <c r="R2927" s="67"/>
      <c r="S2927" s="62"/>
      <c r="T2927" s="68"/>
      <c r="U2927" s="6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8"/>
      <c r="B2928" s="59"/>
      <c r="C2928" s="60"/>
      <c r="D2928" s="60"/>
      <c r="E2928" s="61"/>
      <c r="F2928" s="62"/>
      <c r="G2928" s="62"/>
      <c r="H2928" s="62"/>
      <c r="I2928" s="62"/>
      <c r="J2928" s="61"/>
      <c r="K2928" s="63"/>
      <c r="L2928" s="64"/>
      <c r="M2928" s="65"/>
      <c r="N2928" s="66"/>
      <c r="O2928" s="66"/>
      <c r="P2928" s="65"/>
      <c r="Q2928" s="62"/>
      <c r="R2928" s="67"/>
      <c r="S2928" s="62"/>
      <c r="T2928" s="68"/>
      <c r="U2928" s="6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8"/>
      <c r="B2929" s="59"/>
      <c r="C2929" s="60"/>
      <c r="D2929" s="60"/>
      <c r="E2929" s="61"/>
      <c r="F2929" s="62"/>
      <c r="G2929" s="62"/>
      <c r="H2929" s="62"/>
      <c r="I2929" s="62"/>
      <c r="J2929" s="61"/>
      <c r="K2929" s="63"/>
      <c r="L2929" s="64"/>
      <c r="M2929" s="65"/>
      <c r="N2929" s="66"/>
      <c r="O2929" s="66"/>
      <c r="P2929" s="65"/>
      <c r="Q2929" s="62"/>
      <c r="R2929" s="67"/>
      <c r="S2929" s="62"/>
      <c r="T2929" s="68"/>
      <c r="U2929" s="6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8"/>
      <c r="B2930" s="59"/>
      <c r="C2930" s="60"/>
      <c r="D2930" s="60"/>
      <c r="E2930" s="61"/>
      <c r="F2930" s="62"/>
      <c r="G2930" s="62"/>
      <c r="H2930" s="62"/>
      <c r="I2930" s="62"/>
      <c r="J2930" s="61"/>
      <c r="K2930" s="63"/>
      <c r="L2930" s="64"/>
      <c r="M2930" s="65"/>
      <c r="N2930" s="66"/>
      <c r="O2930" s="66"/>
      <c r="P2930" s="65"/>
      <c r="Q2930" s="62"/>
      <c r="R2930" s="67"/>
      <c r="S2930" s="62"/>
      <c r="T2930" s="68"/>
      <c r="U2930" s="6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8"/>
      <c r="B2931" s="59"/>
      <c r="C2931" s="60"/>
      <c r="D2931" s="60"/>
      <c r="E2931" s="61"/>
      <c r="F2931" s="62"/>
      <c r="G2931" s="62"/>
      <c r="H2931" s="62"/>
      <c r="I2931" s="62"/>
      <c r="J2931" s="61"/>
      <c r="K2931" s="63"/>
      <c r="L2931" s="64"/>
      <c r="M2931" s="65"/>
      <c r="N2931" s="66"/>
      <c r="O2931" s="66"/>
      <c r="P2931" s="65"/>
      <c r="Q2931" s="62"/>
      <c r="R2931" s="67"/>
      <c r="S2931" s="62"/>
      <c r="T2931" s="68"/>
      <c r="U2931" s="6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8"/>
      <c r="B2932" s="59"/>
      <c r="C2932" s="60"/>
      <c r="D2932" s="60"/>
      <c r="E2932" s="61"/>
      <c r="F2932" s="62"/>
      <c r="G2932" s="62"/>
      <c r="H2932" s="62"/>
      <c r="I2932" s="62"/>
      <c r="J2932" s="61"/>
      <c r="K2932" s="63"/>
      <c r="L2932" s="64"/>
      <c r="M2932" s="65"/>
      <c r="N2932" s="66"/>
      <c r="O2932" s="66"/>
      <c r="P2932" s="65"/>
      <c r="Q2932" s="62"/>
      <c r="R2932" s="67"/>
      <c r="S2932" s="62"/>
      <c r="T2932" s="68"/>
      <c r="U2932" s="6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8"/>
      <c r="B2933" s="59"/>
      <c r="C2933" s="60"/>
      <c r="D2933" s="60"/>
      <c r="E2933" s="61"/>
      <c r="F2933" s="62"/>
      <c r="G2933" s="62"/>
      <c r="H2933" s="62"/>
      <c r="I2933" s="62"/>
      <c r="J2933" s="61"/>
      <c r="K2933" s="63"/>
      <c r="L2933" s="64"/>
      <c r="M2933" s="65"/>
      <c r="N2933" s="66"/>
      <c r="O2933" s="66"/>
      <c r="P2933" s="65"/>
      <c r="Q2933" s="62"/>
      <c r="R2933" s="67"/>
      <c r="S2933" s="62"/>
      <c r="T2933" s="68"/>
      <c r="U2933" s="6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9"/>
      <c r="B2934" s="70"/>
      <c r="C2934" s="71"/>
      <c r="D2934" s="71"/>
      <c r="E2934" s="72"/>
      <c r="F2934" s="73"/>
      <c r="G2934" s="73"/>
      <c r="H2934" s="73"/>
      <c r="I2934" s="73"/>
      <c r="J2934" s="72"/>
      <c r="K2934" s="74"/>
      <c r="L2934" s="75"/>
      <c r="M2934" s="76"/>
      <c r="N2934" s="77"/>
      <c r="O2934" s="77"/>
      <c r="P2934" s="76"/>
      <c r="Q2934" s="73"/>
      <c r="R2934" s="78"/>
      <c r="S2934" s="73"/>
      <c r="T2934" s="79"/>
      <c r="U2934" s="7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2025-05-09T18:58:01Z</dcterms:modified>
</cp:coreProperties>
</file>