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BC71A5B-392C-49C2-8F3B-C4894EA2AB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A12" i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01" i="1" l="1"/>
  <c r="AC193" i="1"/>
  <c r="AC185" i="1"/>
  <c r="AC177" i="1"/>
  <c r="AC169" i="1"/>
  <c r="AC161" i="1"/>
  <c r="AC202" i="1"/>
  <c r="AC208" i="1"/>
  <c r="AC200" i="1"/>
  <c r="AC192" i="1"/>
  <c r="AC184" i="1"/>
  <c r="AC176" i="1"/>
  <c r="AC168" i="1"/>
  <c r="AC207" i="1"/>
  <c r="AC199" i="1"/>
  <c r="AC191" i="1"/>
  <c r="AC183" i="1"/>
  <c r="AC175" i="1"/>
  <c r="AC167" i="1"/>
  <c r="AC170" i="1"/>
  <c r="AC206" i="1"/>
  <c r="AC198" i="1"/>
  <c r="AC190" i="1"/>
  <c r="AC182" i="1"/>
  <c r="AC174" i="1"/>
  <c r="AC166" i="1"/>
  <c r="AC186" i="1"/>
  <c r="AC205" i="1"/>
  <c r="AC197" i="1"/>
  <c r="AC189" i="1"/>
  <c r="AC181" i="1"/>
  <c r="AC173" i="1"/>
  <c r="AC165" i="1"/>
  <c r="AC162" i="1"/>
  <c r="AC204" i="1"/>
  <c r="AC196" i="1"/>
  <c r="AC188" i="1"/>
  <c r="AC180" i="1"/>
  <c r="AC172" i="1"/>
  <c r="AC164" i="1"/>
  <c r="AE164" i="1" s="1"/>
  <c r="AC178" i="1"/>
  <c r="AC203" i="1"/>
  <c r="AC195" i="1"/>
  <c r="AC187" i="1"/>
  <c r="AC179" i="1"/>
  <c r="AC171" i="1"/>
  <c r="AC163" i="1"/>
  <c r="AE163" i="1" s="1"/>
  <c r="AC194" i="1"/>
  <c r="D12" i="1"/>
  <c r="AE165" i="1" l="1"/>
  <c r="AE166" i="1" l="1"/>
  <c r="AD160" i="1"/>
  <c r="AE167" i="1" l="1"/>
  <c r="A13" i="1"/>
  <c r="D13" i="1" s="1"/>
  <c r="AE168" i="1" l="1"/>
  <c r="A14" i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E162" i="1"/>
  <c r="AE169" i="1" l="1"/>
  <c r="E14" i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Y17" i="1"/>
  <c r="AE170" i="1" l="1"/>
  <c r="A16" i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Y18" i="1"/>
  <c r="AH13" i="1"/>
  <c r="AA14" i="1"/>
  <c r="J28" i="1"/>
  <c r="AH15" i="1"/>
  <c r="AE171" i="1" l="1"/>
  <c r="AB13" i="1"/>
  <c r="AE13" i="1" s="1"/>
  <c r="A17" i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Y19" i="1"/>
  <c r="AE172" i="1" l="1"/>
  <c r="F17" i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Y20" i="1"/>
  <c r="J30" i="1"/>
  <c r="AE173" i="1" l="1"/>
  <c r="F18" i="1"/>
  <c r="A19" i="1"/>
  <c r="D19" i="1" s="1"/>
  <c r="E19" i="1" s="1"/>
  <c r="F16" i="1"/>
  <c r="G17" i="1" s="1"/>
  <c r="AE16" i="1"/>
  <c r="AC17" i="1"/>
  <c r="Z17" i="1" s="1"/>
  <c r="AB17" i="1"/>
  <c r="J31" i="1"/>
  <c r="Y21" i="1"/>
  <c r="AH18" i="1"/>
  <c r="AA20" i="1"/>
  <c r="Y25" i="1" l="1"/>
  <c r="AE174" i="1"/>
  <c r="F19" i="1"/>
  <c r="A20" i="1"/>
  <c r="D20" i="1" s="1"/>
  <c r="E20" i="1" s="1"/>
  <c r="G18" i="1"/>
  <c r="AE17" i="1"/>
  <c r="AC18" i="1"/>
  <c r="Z18" i="1" s="1"/>
  <c r="AB18" i="1"/>
  <c r="J32" i="1"/>
  <c r="AA21" i="1"/>
  <c r="AH19" i="1"/>
  <c r="Y22" i="1"/>
  <c r="Y26" i="1" l="1"/>
  <c r="AA26" i="1" s="1"/>
  <c r="AH24" i="1"/>
  <c r="AE175" i="1"/>
  <c r="F20" i="1"/>
  <c r="A21" i="1"/>
  <c r="D21" i="1" s="1"/>
  <c r="E21" i="1" s="1"/>
  <c r="G19" i="1"/>
  <c r="AE18" i="1"/>
  <c r="AC19" i="1"/>
  <c r="Z19" i="1" s="1"/>
  <c r="AB19" i="1"/>
  <c r="AH20" i="1"/>
  <c r="Y23" i="1"/>
  <c r="J33" i="1"/>
  <c r="AA22" i="1"/>
  <c r="Y27" i="1" l="1"/>
  <c r="AE176" i="1"/>
  <c r="AH25" i="1"/>
  <c r="F21" i="1"/>
  <c r="A22" i="1"/>
  <c r="D22" i="1" s="1"/>
  <c r="E22" i="1" s="1"/>
  <c r="G20" i="1"/>
  <c r="AE19" i="1"/>
  <c r="AC20" i="1"/>
  <c r="Z20" i="1" s="1"/>
  <c r="AB20" i="1"/>
  <c r="J34" i="1"/>
  <c r="AA23" i="1"/>
  <c r="AH21" i="1"/>
  <c r="AH26" i="1" l="1"/>
  <c r="AA27" i="1"/>
  <c r="AE177" i="1"/>
  <c r="Y28" i="1"/>
  <c r="AA28" i="1" s="1"/>
  <c r="F22" i="1"/>
  <c r="Y24" i="1"/>
  <c r="A23" i="1"/>
  <c r="D23" i="1" s="1"/>
  <c r="E23" i="1" s="1"/>
  <c r="G21" i="1"/>
  <c r="AE20" i="1"/>
  <c r="AC21" i="1"/>
  <c r="Z21" i="1" s="1"/>
  <c r="AB21" i="1"/>
  <c r="J35" i="1"/>
  <c r="AH22" i="1"/>
  <c r="AE21" i="1" l="1"/>
  <c r="AH27" i="1"/>
  <c r="AE178" i="1"/>
  <c r="Y29" i="1"/>
  <c r="AA29" i="1" s="1"/>
  <c r="F23" i="1"/>
  <c r="AA25" i="1"/>
  <c r="AA24" i="1"/>
  <c r="A24" i="1"/>
  <c r="D24" i="1" s="1"/>
  <c r="E24" i="1" s="1"/>
  <c r="G22" i="1"/>
  <c r="AC22" i="1"/>
  <c r="Z22" i="1" s="1"/>
  <c r="AB22" i="1"/>
  <c r="AH23" i="1"/>
  <c r="J36" i="1"/>
  <c r="AH28" i="1" l="1"/>
  <c r="Y30" i="1"/>
  <c r="AE179" i="1"/>
  <c r="F24" i="1"/>
  <c r="A25" i="1"/>
  <c r="D25" i="1" s="1"/>
  <c r="E25" i="1" s="1"/>
  <c r="G23" i="1"/>
  <c r="AE22" i="1"/>
  <c r="AC23" i="1"/>
  <c r="Z23" i="1" s="1"/>
  <c r="AC24" i="1" s="1"/>
  <c r="Z24" i="1" s="1"/>
  <c r="AB23" i="1"/>
  <c r="J37" i="1"/>
  <c r="AE23" i="1" l="1"/>
  <c r="Y31" i="1"/>
  <c r="AA31" i="1" s="1"/>
  <c r="AE180" i="1"/>
  <c r="AH29" i="1"/>
  <c r="AA30" i="1"/>
  <c r="F25" i="1"/>
  <c r="AB24" i="1"/>
  <c r="AE24" i="1" s="1"/>
  <c r="AC25" i="1"/>
  <c r="Z25" i="1" s="1"/>
  <c r="AB25" i="1"/>
  <c r="A26" i="1"/>
  <c r="D26" i="1" s="1"/>
  <c r="E26" i="1" s="1"/>
  <c r="G24" i="1"/>
  <c r="J38" i="1"/>
  <c r="AE25" i="1" l="1"/>
  <c r="AH30" i="1"/>
  <c r="Y32" i="1"/>
  <c r="AH31" i="1" s="1"/>
  <c r="AE181" i="1"/>
  <c r="F26" i="1"/>
  <c r="AC26" i="1"/>
  <c r="Z26" i="1" s="1"/>
  <c r="AB26" i="1"/>
  <c r="A27" i="1"/>
  <c r="D27" i="1" s="1"/>
  <c r="E27" i="1" s="1"/>
  <c r="G25" i="1"/>
  <c r="J39" i="1"/>
  <c r="AE26" i="1" l="1"/>
  <c r="AE182" i="1"/>
  <c r="AA32" i="1"/>
  <c r="Y33" i="1"/>
  <c r="F27" i="1"/>
  <c r="AC27" i="1"/>
  <c r="Z27" i="1" s="1"/>
  <c r="AB27" i="1"/>
  <c r="A28" i="1"/>
  <c r="D28" i="1" s="1"/>
  <c r="E28" i="1" s="1"/>
  <c r="G26" i="1"/>
  <c r="J40" i="1"/>
  <c r="AE27" i="1" l="1"/>
  <c r="AA33" i="1"/>
  <c r="AH32" i="1"/>
  <c r="AE183" i="1"/>
  <c r="Y34" i="1"/>
  <c r="F28" i="1"/>
  <c r="AC28" i="1"/>
  <c r="Z28" i="1" s="1"/>
  <c r="AB28" i="1"/>
  <c r="AE28" i="1" s="1"/>
  <c r="A29" i="1"/>
  <c r="D29" i="1" s="1"/>
  <c r="E29" i="1" s="1"/>
  <c r="G27" i="1"/>
  <c r="J41" i="1"/>
  <c r="Y35" i="1" l="1"/>
  <c r="AA35" i="1" s="1"/>
  <c r="AH33" i="1"/>
  <c r="AE184" i="1"/>
  <c r="AA34" i="1"/>
  <c r="F29" i="1"/>
  <c r="AC29" i="1"/>
  <c r="Z29" i="1" s="1"/>
  <c r="AB29" i="1"/>
  <c r="A30" i="1"/>
  <c r="D30" i="1" s="1"/>
  <c r="E30" i="1" s="1"/>
  <c r="G28" i="1"/>
  <c r="J42" i="1"/>
  <c r="AE29" i="1" l="1"/>
  <c r="AE185" i="1"/>
  <c r="Y36" i="1"/>
  <c r="AA36" i="1" s="1"/>
  <c r="AH34" i="1"/>
  <c r="AB30" i="1"/>
  <c r="AC30" i="1"/>
  <c r="Z30" i="1" s="1"/>
  <c r="A31" i="1"/>
  <c r="D31" i="1" s="1"/>
  <c r="E31" i="1" s="1"/>
  <c r="G29" i="1"/>
  <c r="J43" i="1"/>
  <c r="AH35" i="1" l="1"/>
  <c r="AE186" i="1"/>
  <c r="Y37" i="1"/>
  <c r="AA37" i="1" s="1"/>
  <c r="AC31" i="1"/>
  <c r="Z31" i="1" s="1"/>
  <c r="AB31" i="1"/>
  <c r="AE31" i="1" s="1"/>
  <c r="AE30" i="1"/>
  <c r="A32" i="1"/>
  <c r="D32" i="1" s="1"/>
  <c r="E32" i="1" s="1"/>
  <c r="G30" i="1"/>
  <c r="J44" i="1"/>
  <c r="AE187" i="1" l="1"/>
  <c r="Y38" i="1"/>
  <c r="AA38" i="1" s="1"/>
  <c r="AH36" i="1"/>
  <c r="AC32" i="1"/>
  <c r="Z32" i="1" s="1"/>
  <c r="AB32" i="1"/>
  <c r="AE32" i="1" s="1"/>
  <c r="A33" i="1"/>
  <c r="D33" i="1" s="1"/>
  <c r="E33" i="1" s="1"/>
  <c r="F30" i="1"/>
  <c r="G31" i="1" s="1"/>
  <c r="J45" i="1"/>
  <c r="AH37" i="1" l="1"/>
  <c r="AE188" i="1"/>
  <c r="Y39" i="1"/>
  <c r="AA39" i="1" s="1"/>
  <c r="F33" i="1"/>
  <c r="AC33" i="1"/>
  <c r="Z33" i="1" s="1"/>
  <c r="AB33" i="1"/>
  <c r="AE33" i="1" s="1"/>
  <c r="A34" i="1"/>
  <c r="D34" i="1" s="1"/>
  <c r="E34" i="1" s="1"/>
  <c r="F31" i="1"/>
  <c r="G32" i="1" s="1"/>
  <c r="J46" i="1"/>
  <c r="AE189" i="1" l="1"/>
  <c r="Y40" i="1"/>
  <c r="AA40" i="1" s="1"/>
  <c r="AH38" i="1"/>
  <c r="AC34" i="1"/>
  <c r="Z34" i="1" s="1"/>
  <c r="AB34" i="1"/>
  <c r="AE34" i="1" s="1"/>
  <c r="A35" i="1"/>
  <c r="D35" i="1" s="1"/>
  <c r="E35" i="1" s="1"/>
  <c r="F32" i="1"/>
  <c r="G33" i="1" s="1"/>
  <c r="J47" i="1"/>
  <c r="AH39" i="1" l="1"/>
  <c r="Y41" i="1"/>
  <c r="AE190" i="1"/>
  <c r="AC35" i="1"/>
  <c r="Z35" i="1" s="1"/>
  <c r="AB35" i="1"/>
  <c r="A36" i="1"/>
  <c r="D36" i="1" s="1"/>
  <c r="E36" i="1" s="1"/>
  <c r="G34" i="1"/>
  <c r="J48" i="1"/>
  <c r="AE35" i="1" l="1"/>
  <c r="Y42" i="1"/>
  <c r="AA42" i="1" s="1"/>
  <c r="AH40" i="1"/>
  <c r="AE191" i="1"/>
  <c r="AA41" i="1"/>
  <c r="AC36" i="1"/>
  <c r="Z36" i="1" s="1"/>
  <c r="AB36" i="1"/>
  <c r="A37" i="1"/>
  <c r="D37" i="1" s="1"/>
  <c r="E37" i="1" s="1"/>
  <c r="F34" i="1"/>
  <c r="G35" i="1" s="1"/>
  <c r="J49" i="1"/>
  <c r="AE36" i="1" l="1"/>
  <c r="AE192" i="1"/>
  <c r="Y43" i="1"/>
  <c r="AH41" i="1"/>
  <c r="AC37" i="1"/>
  <c r="Z37" i="1" s="1"/>
  <c r="AB37" i="1"/>
  <c r="A38" i="1"/>
  <c r="D38" i="1" s="1"/>
  <c r="E38" i="1" s="1"/>
  <c r="F35" i="1"/>
  <c r="G36" i="1" s="1"/>
  <c r="J50" i="1"/>
  <c r="AE37" i="1" l="1"/>
  <c r="AH42" i="1"/>
  <c r="Y44" i="1"/>
  <c r="AA43" i="1"/>
  <c r="AE193" i="1"/>
  <c r="AC38" i="1"/>
  <c r="Z38" i="1" s="1"/>
  <c r="AB38" i="1"/>
  <c r="A39" i="1"/>
  <c r="D39" i="1" s="1"/>
  <c r="E39" i="1" s="1"/>
  <c r="F36" i="1"/>
  <c r="G37" i="1" s="1"/>
  <c r="J51" i="1"/>
  <c r="AE38" i="1" l="1"/>
  <c r="Y45" i="1"/>
  <c r="AA45" i="1" s="1"/>
  <c r="AH43" i="1"/>
  <c r="AE194" i="1"/>
  <c r="AA44" i="1"/>
  <c r="AC39" i="1"/>
  <c r="Z39" i="1" s="1"/>
  <c r="AB39" i="1"/>
  <c r="A40" i="1"/>
  <c r="D40" i="1" s="1"/>
  <c r="E40" i="1" s="1"/>
  <c r="F37" i="1"/>
  <c r="G38" i="1" s="1"/>
  <c r="J52" i="1"/>
  <c r="AE39" i="1" l="1"/>
  <c r="AE195" i="1"/>
  <c r="AH44" i="1"/>
  <c r="Y46" i="1"/>
  <c r="AC40" i="1"/>
  <c r="Z40" i="1" s="1"/>
  <c r="AB40" i="1"/>
  <c r="AE40" i="1" s="1"/>
  <c r="A41" i="1"/>
  <c r="D41" i="1" s="1"/>
  <c r="E41" i="1" s="1"/>
  <c r="F38" i="1"/>
  <c r="G39" i="1" s="1"/>
  <c r="J53" i="1"/>
  <c r="AH45" i="1" l="1"/>
  <c r="AA46" i="1"/>
  <c r="AE196" i="1"/>
  <c r="Y47" i="1"/>
  <c r="AA47" i="1" s="1"/>
  <c r="AC41" i="1"/>
  <c r="Z41" i="1" s="1"/>
  <c r="AB41" i="1"/>
  <c r="A42" i="1"/>
  <c r="D42" i="1" s="1"/>
  <c r="E42" i="1" s="1"/>
  <c r="F39" i="1"/>
  <c r="G40" i="1" s="1"/>
  <c r="J54" i="1"/>
  <c r="AE41" i="1" l="1"/>
  <c r="Y48" i="1"/>
  <c r="AA48" i="1" s="1"/>
  <c r="AE197" i="1"/>
  <c r="AH46" i="1"/>
  <c r="AC42" i="1"/>
  <c r="Z42" i="1" s="1"/>
  <c r="AB42" i="1"/>
  <c r="AE42" i="1" s="1"/>
  <c r="A43" i="1"/>
  <c r="D43" i="1" s="1"/>
  <c r="E43" i="1" s="1"/>
  <c r="F40" i="1"/>
  <c r="G41" i="1" s="1"/>
  <c r="J55" i="1"/>
  <c r="AE198" i="1" l="1"/>
  <c r="Y49" i="1"/>
  <c r="AA49" i="1" s="1"/>
  <c r="AH47" i="1"/>
  <c r="AC43" i="1"/>
  <c r="Z43" i="1" s="1"/>
  <c r="AB43" i="1"/>
  <c r="AE43" i="1" s="1"/>
  <c r="A44" i="1"/>
  <c r="D44" i="1" s="1"/>
  <c r="E44" i="1" s="1"/>
  <c r="F41" i="1"/>
  <c r="G42" i="1" s="1"/>
  <c r="J56" i="1"/>
  <c r="AH48" i="1" l="1"/>
  <c r="AE199" i="1"/>
  <c r="Y50" i="1"/>
  <c r="AA50" i="1" s="1"/>
  <c r="AC44" i="1"/>
  <c r="Z44" i="1" s="1"/>
  <c r="AB44" i="1"/>
  <c r="A45" i="1"/>
  <c r="D45" i="1" s="1"/>
  <c r="E45" i="1" s="1"/>
  <c r="F42" i="1"/>
  <c r="G43" i="1" s="1"/>
  <c r="J57" i="1"/>
  <c r="AE44" i="1" l="1"/>
  <c r="Y51" i="1"/>
  <c r="AA51" i="1" s="1"/>
  <c r="AE200" i="1"/>
  <c r="AH49" i="1"/>
  <c r="AC45" i="1"/>
  <c r="Z45" i="1" s="1"/>
  <c r="AB45" i="1"/>
  <c r="AE45" i="1" s="1"/>
  <c r="A46" i="1"/>
  <c r="D46" i="1" s="1"/>
  <c r="E46" i="1" s="1"/>
  <c r="F43" i="1"/>
  <c r="G44" i="1" s="1"/>
  <c r="J58" i="1"/>
  <c r="AE201" i="1" l="1"/>
  <c r="Y52" i="1"/>
  <c r="AA52" i="1" s="1"/>
  <c r="AH50" i="1"/>
  <c r="AB46" i="1"/>
  <c r="AC46" i="1"/>
  <c r="Z46" i="1" s="1"/>
  <c r="A47" i="1"/>
  <c r="D47" i="1" s="1"/>
  <c r="E47" i="1" s="1"/>
  <c r="F44" i="1"/>
  <c r="G45" i="1" s="1"/>
  <c r="J59" i="1"/>
  <c r="AH51" i="1" l="1"/>
  <c r="AE202" i="1"/>
  <c r="Y53" i="1"/>
  <c r="AA53" i="1" s="1"/>
  <c r="AC47" i="1"/>
  <c r="Z47" i="1" s="1"/>
  <c r="AB47" i="1"/>
  <c r="AE46" i="1"/>
  <c r="A48" i="1"/>
  <c r="D48" i="1" s="1"/>
  <c r="E48" i="1" s="1"/>
  <c r="F45" i="1"/>
  <c r="G46" i="1" s="1"/>
  <c r="J60" i="1"/>
  <c r="AE47" i="1" l="1"/>
  <c r="AH52" i="1"/>
  <c r="Y54" i="1"/>
  <c r="AE203" i="1"/>
  <c r="AC48" i="1"/>
  <c r="Z48" i="1" s="1"/>
  <c r="AB48" i="1"/>
  <c r="AE48" i="1" s="1"/>
  <c r="A49" i="1"/>
  <c r="D49" i="1" s="1"/>
  <c r="E49" i="1" s="1"/>
  <c r="F46" i="1"/>
  <c r="G47" i="1" s="1"/>
  <c r="J61" i="1"/>
  <c r="AE204" i="1" l="1"/>
  <c r="AH53" i="1"/>
  <c r="Y55" i="1"/>
  <c r="AA55" i="1" s="1"/>
  <c r="AA54" i="1"/>
  <c r="AC49" i="1"/>
  <c r="Z49" i="1" s="1"/>
  <c r="AB49" i="1"/>
  <c r="A50" i="1"/>
  <c r="D50" i="1" s="1"/>
  <c r="E50" i="1" s="1"/>
  <c r="F47" i="1"/>
  <c r="G48" i="1" s="1"/>
  <c r="J62" i="1"/>
  <c r="AE49" i="1" l="1"/>
  <c r="AH54" i="1"/>
  <c r="Y56" i="1"/>
  <c r="AA56" i="1" s="1"/>
  <c r="AE205" i="1"/>
  <c r="AC50" i="1"/>
  <c r="Z50" i="1" s="1"/>
  <c r="AB50" i="1"/>
  <c r="AE50" i="1" s="1"/>
  <c r="A51" i="1"/>
  <c r="D51" i="1" s="1"/>
  <c r="E51" i="1" s="1"/>
  <c r="F48" i="1"/>
  <c r="G49" i="1" s="1"/>
  <c r="J63" i="1"/>
  <c r="AE206" i="1" l="1"/>
  <c r="Y57" i="1"/>
  <c r="AH55" i="1"/>
  <c r="AC51" i="1"/>
  <c r="Z51" i="1" s="1"/>
  <c r="AB51" i="1"/>
  <c r="A52" i="1"/>
  <c r="D52" i="1" s="1"/>
  <c r="E52" i="1" s="1"/>
  <c r="F49" i="1"/>
  <c r="G50" i="1" s="1"/>
  <c r="J64" i="1"/>
  <c r="AE51" i="1" l="1"/>
  <c r="AH56" i="1"/>
  <c r="AE207" i="1"/>
  <c r="Y58" i="1"/>
  <c r="AA57" i="1"/>
  <c r="AC52" i="1"/>
  <c r="AB52" i="1"/>
  <c r="AE52" i="1" s="1"/>
  <c r="Z52" i="1"/>
  <c r="A53" i="1"/>
  <c r="D53" i="1" s="1"/>
  <c r="E53" i="1" s="1"/>
  <c r="F50" i="1"/>
  <c r="G51" i="1" s="1"/>
  <c r="J65" i="1"/>
  <c r="AH57" i="1" l="1"/>
  <c r="Y59" i="1"/>
  <c r="AE208" i="1"/>
  <c r="AA58" i="1"/>
  <c r="AC53" i="1"/>
  <c r="Z53" i="1" s="1"/>
  <c r="AB53" i="1"/>
  <c r="AE53" i="1" s="1"/>
  <c r="A54" i="1"/>
  <c r="D54" i="1" s="1"/>
  <c r="E54" i="1" s="1"/>
  <c r="F51" i="1"/>
  <c r="G52" i="1" s="1"/>
  <c r="J66" i="1"/>
  <c r="AH58" i="1" l="1"/>
  <c r="Y60" i="1"/>
  <c r="AA59" i="1"/>
  <c r="AC54" i="1"/>
  <c r="Z54" i="1" s="1"/>
  <c r="AB54" i="1"/>
  <c r="A55" i="1"/>
  <c r="D55" i="1" s="1"/>
  <c r="E55" i="1" s="1"/>
  <c r="F52" i="1"/>
  <c r="G53" i="1" s="1"/>
  <c r="J67" i="1"/>
  <c r="AE54" i="1" l="1"/>
  <c r="AH59" i="1"/>
  <c r="AA60" i="1"/>
  <c r="AC55" i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57" i="1"/>
  <c r="D57" i="1" s="1"/>
  <c r="E57" i="1" s="1"/>
  <c r="F54" i="1"/>
  <c r="G55" i="1" s="1"/>
  <c r="J69" i="1"/>
  <c r="AE56" i="1" l="1"/>
  <c r="AC57" i="1"/>
  <c r="Z57" i="1" s="1"/>
  <c r="AB57" i="1"/>
  <c r="A58" i="1"/>
  <c r="D58" i="1" s="1"/>
  <c r="E58" i="1" s="1"/>
  <c r="F55" i="1"/>
  <c r="G56" i="1" s="1"/>
  <c r="J70" i="1"/>
  <c r="AE57" i="1" l="1"/>
  <c r="AC58" i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60" i="1"/>
  <c r="D60" i="1" s="1"/>
  <c r="E60" i="1" s="1"/>
  <c r="F57" i="1"/>
  <c r="G58" i="1" s="1"/>
  <c r="J72" i="1"/>
  <c r="AE59" i="1" l="1"/>
  <c r="AC60" i="1"/>
  <c r="Z60" i="1" s="1"/>
  <c r="AB60" i="1"/>
  <c r="AE60" i="1" s="1"/>
  <c r="A61" i="1"/>
  <c r="D61" i="1" s="1"/>
  <c r="E61" i="1" s="1"/>
  <c r="F58" i="1"/>
  <c r="G59" i="1" s="1"/>
  <c r="J73" i="1"/>
  <c r="A62" i="1" l="1"/>
  <c r="D62" i="1" s="1"/>
  <c r="E62" i="1" s="1"/>
  <c r="F59" i="1"/>
  <c r="G60" i="1" s="1"/>
  <c r="J74" i="1"/>
  <c r="A63" i="1" l="1"/>
  <c r="D63" i="1" s="1"/>
  <c r="E63" i="1" s="1"/>
  <c r="F60" i="1"/>
  <c r="G61" i="1" s="1"/>
  <c r="J75" i="1"/>
  <c r="A64" i="1" l="1"/>
  <c r="D64" i="1" s="1"/>
  <c r="E64" i="1" s="1"/>
  <c r="F61" i="1"/>
  <c r="G62" i="1" s="1"/>
  <c r="J76" i="1"/>
  <c r="A65" i="1" l="1"/>
  <c r="D65" i="1" s="1"/>
  <c r="E65" i="1" s="1"/>
  <c r="F62" i="1"/>
  <c r="G63" i="1" s="1"/>
  <c r="J77" i="1"/>
  <c r="A66" i="1" l="1"/>
  <c r="D66" i="1" s="1"/>
  <c r="E66" i="1" s="1"/>
  <c r="F63" i="1"/>
  <c r="G64" i="1" s="1"/>
  <c r="J78" i="1"/>
  <c r="A67" i="1" l="1"/>
  <c r="D67" i="1" s="1"/>
  <c r="E67" i="1" s="1"/>
  <c r="F64" i="1"/>
  <c r="G65" i="1" s="1"/>
  <c r="J79" i="1"/>
  <c r="A68" i="1" l="1"/>
  <c r="D68" i="1" s="1"/>
  <c r="E68" i="1" s="1"/>
  <c r="F65" i="1"/>
  <c r="G66" i="1" s="1"/>
  <c r="J80" i="1"/>
  <c r="A69" i="1" l="1"/>
  <c r="D69" i="1" s="1"/>
  <c r="E69" i="1" s="1"/>
  <c r="F66" i="1"/>
  <c r="G67" i="1" s="1"/>
  <c r="J81" i="1"/>
  <c r="A70" i="1" l="1"/>
  <c r="D70" i="1" s="1"/>
  <c r="E70" i="1" s="1"/>
  <c r="F67" i="1"/>
  <c r="G68" i="1" s="1"/>
  <c r="J82" i="1"/>
  <c r="A71" i="1" l="1"/>
  <c r="D71" i="1" s="1"/>
  <c r="E71" i="1" s="1"/>
  <c r="F68" i="1"/>
  <c r="G69" i="1" s="1"/>
  <c r="J83" i="1"/>
  <c r="A72" i="1" l="1"/>
  <c r="D72" i="1" s="1"/>
  <c r="E72" i="1" s="1"/>
  <c r="F69" i="1"/>
  <c r="G70" i="1" s="1"/>
  <c r="J84" i="1"/>
  <c r="A73" i="1" l="1"/>
  <c r="D73" i="1" s="1"/>
  <c r="E73" i="1" s="1"/>
  <c r="F70" i="1"/>
  <c r="G71" i="1" s="1"/>
  <c r="J85" i="1"/>
  <c r="A74" i="1" l="1"/>
  <c r="D74" i="1" s="1"/>
  <c r="E74" i="1" s="1"/>
  <c r="F71" i="1"/>
  <c r="G72" i="1" s="1"/>
  <c r="J86" i="1"/>
  <c r="A75" i="1" l="1"/>
  <c r="D75" i="1" s="1"/>
  <c r="E75" i="1" s="1"/>
  <c r="F72" i="1"/>
  <c r="G73" i="1" s="1"/>
  <c r="J87" i="1"/>
  <c r="A76" i="1" l="1"/>
  <c r="D76" i="1" s="1"/>
  <c r="E76" i="1" s="1"/>
  <c r="F73" i="1"/>
  <c r="G74" i="1" s="1"/>
  <c r="J88" i="1"/>
  <c r="A77" i="1" l="1"/>
  <c r="D77" i="1" s="1"/>
  <c r="E77" i="1" s="1"/>
  <c r="F74" i="1"/>
  <c r="G75" i="1" s="1"/>
  <c r="J89" i="1"/>
  <c r="A78" i="1" l="1"/>
  <c r="D78" i="1" s="1"/>
  <c r="E78" i="1" s="1"/>
  <c r="F75" i="1"/>
  <c r="G76" i="1" s="1"/>
  <c r="J90" i="1"/>
  <c r="A79" i="1" l="1"/>
  <c r="D79" i="1" s="1"/>
  <c r="E79" i="1" s="1"/>
  <c r="F76" i="1"/>
  <c r="G77" i="1" s="1"/>
  <c r="J91" i="1"/>
  <c r="A80" i="1" l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D239" i="1" l="1"/>
  <c r="E239" i="1" s="1"/>
  <c r="H238" i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C234" i="1"/>
  <c r="S234" i="1" s="1"/>
  <c r="T247" i="1"/>
  <c r="R246" i="1"/>
  <c r="S246" i="1" s="1"/>
  <c r="U247" i="1"/>
  <c r="B178" i="1" l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H249" i="1" l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B180" i="1" l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H251" i="1" l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B182" i="1" l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H253" i="1" l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B184" i="1" l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H255" i="1" l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B186" i="1" l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H257" i="1" l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B188" i="1" l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H259" i="1" l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T264" i="1" l="1"/>
  <c r="H263" i="1"/>
  <c r="H264" i="1" s="1"/>
  <c r="U264" i="1"/>
  <c r="P264" i="1"/>
  <c r="R264" i="1" s="1"/>
  <c r="S264" i="1" s="1"/>
  <c r="A265" i="1"/>
  <c r="D265" i="1" s="1"/>
  <c r="E265" i="1" s="1"/>
  <c r="F264" i="1"/>
  <c r="I262" i="1"/>
  <c r="G263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U265" i="1"/>
  <c r="P265" i="1"/>
  <c r="R265" i="1" s="1"/>
  <c r="S265" i="1" s="1"/>
  <c r="F265" i="1"/>
  <c r="I263" i="1"/>
  <c r="G264" i="1"/>
  <c r="H265" i="1" s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S285" i="1" s="1"/>
  <c r="U285" i="1"/>
  <c r="T285" i="1"/>
  <c r="F285" i="1"/>
  <c r="I283" i="1"/>
  <c r="G284" i="1"/>
  <c r="H285" i="1" s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H286" i="1"/>
  <c r="A287" i="1"/>
  <c r="D287" i="1" s="1"/>
  <c r="E287" i="1" s="1"/>
  <c r="P286" i="1"/>
  <c r="R286" i="1" s="1"/>
  <c r="S286" i="1" s="1"/>
  <c r="U286" i="1"/>
  <c r="F286" i="1"/>
  <c r="I284" i="1"/>
  <c r="G285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A288" i="1"/>
  <c r="D288" i="1" s="1"/>
  <c r="E288" i="1" s="1"/>
  <c r="F287" i="1"/>
  <c r="I285" i="1"/>
  <c r="G286" i="1"/>
  <c r="H287" i="1" s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H290" i="1"/>
  <c r="P290" i="1"/>
  <c r="R290" i="1" s="1"/>
  <c r="S290" i="1" s="1"/>
  <c r="A291" i="1"/>
  <c r="D291" i="1" s="1"/>
  <c r="E291" i="1" s="1"/>
  <c r="F290" i="1"/>
  <c r="I288" i="1"/>
  <c r="G289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H296" i="1"/>
  <c r="U296" i="1"/>
  <c r="F296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300" i="1" s="1"/>
  <c r="F299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O232" i="1"/>
  <c r="Q232" i="1" s="1"/>
  <c r="B232" i="1" s="1"/>
  <c r="I233" i="1"/>
  <c r="K234" i="1"/>
  <c r="L233" i="1"/>
  <c r="M233" i="1" s="1"/>
  <c r="N233" i="1" s="1"/>
  <c r="C289" i="1" l="1"/>
  <c r="T303" i="1"/>
  <c r="U303" i="1"/>
  <c r="A304" i="1"/>
  <c r="D304" i="1" s="1"/>
  <c r="E304" i="1" s="1"/>
  <c r="P303" i="1"/>
  <c r="R303" i="1" s="1"/>
  <c r="S303" i="1" s="1"/>
  <c r="F303" i="1"/>
  <c r="I301" i="1"/>
  <c r="G302" i="1"/>
  <c r="H303" i="1" s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6" i="1" s="1"/>
  <c r="F305" i="1"/>
  <c r="I303" i="1"/>
  <c r="G304" i="1"/>
  <c r="H305" i="1" s="1"/>
  <c r="O235" i="1"/>
  <c r="Q235" i="1" s="1"/>
  <c r="B235" i="1" s="1"/>
  <c r="L236" i="1"/>
  <c r="M236" i="1" s="1"/>
  <c r="N236" i="1" s="1"/>
  <c r="K237" i="1"/>
  <c r="I236" i="1"/>
  <c r="C292" i="1" l="1"/>
  <c r="H306" i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H310" i="1"/>
  <c r="F310" i="1"/>
  <c r="I308" i="1"/>
  <c r="G309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P326" i="1"/>
  <c r="R326" i="1" s="1"/>
  <c r="S326" i="1" s="1"/>
  <c r="U326" i="1"/>
  <c r="A327" i="1"/>
  <c r="D327" i="1" s="1"/>
  <c r="E327" i="1" s="1"/>
  <c r="F326" i="1"/>
  <c r="I324" i="1"/>
  <c r="G325" i="1"/>
  <c r="H326" i="1" s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H327" i="1"/>
  <c r="P327" i="1"/>
  <c r="R327" i="1" s="1"/>
  <c r="S327" i="1" s="1"/>
  <c r="U327" i="1"/>
  <c r="F327" i="1"/>
  <c r="I325" i="1"/>
  <c r="G326" i="1"/>
  <c r="O257" i="1"/>
  <c r="Q257" i="1" s="1"/>
  <c r="B257" i="1" s="1"/>
  <c r="K259" i="1"/>
  <c r="L258" i="1"/>
  <c r="M258" i="1" s="1"/>
  <c r="N258" i="1" s="1"/>
  <c r="I258" i="1"/>
  <c r="C314" i="1" l="1"/>
  <c r="T328" i="1"/>
  <c r="P328" i="1"/>
  <c r="R328" i="1" s="1"/>
  <c r="S328" i="1" s="1"/>
  <c r="A329" i="1"/>
  <c r="D329" i="1" s="1"/>
  <c r="E329" i="1" s="1"/>
  <c r="U328" i="1"/>
  <c r="F328" i="1"/>
  <c r="I326" i="1"/>
  <c r="G327" i="1"/>
  <c r="H328" i="1" s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C327" i="1" l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C330" i="1" l="1"/>
  <c r="T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I342" i="1"/>
  <c r="G343" i="1"/>
  <c r="H344" i="1" s="1"/>
  <c r="C331" i="1" l="1"/>
  <c r="H345" i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C338" i="1" l="1"/>
  <c r="A353" i="1"/>
  <c r="U352" i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I350" i="1"/>
  <c r="G351" i="1"/>
  <c r="D353" i="1" l="1"/>
  <c r="E353" i="1" s="1"/>
  <c r="F353" i="1" s="1"/>
  <c r="C339" i="1"/>
  <c r="H353" i="1"/>
  <c r="T353" i="1"/>
  <c r="U353" i="1"/>
  <c r="A354" i="1"/>
  <c r="D354" i="1" s="1"/>
  <c r="E354" i="1" s="1"/>
  <c r="P353" i="1"/>
  <c r="R353" i="1" s="1"/>
  <c r="S353" i="1" s="1"/>
  <c r="L285" i="1"/>
  <c r="M285" i="1" s="1"/>
  <c r="N285" i="1" s="1"/>
  <c r="O285" i="1" s="1"/>
  <c r="Q285" i="1" s="1"/>
  <c r="B285" i="1" s="1"/>
  <c r="K286" i="1"/>
  <c r="I351" i="1"/>
  <c r="G352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I358" i="1"/>
  <c r="G359" i="1"/>
  <c r="C347" i="1" l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I363" i="1"/>
  <c r="G364" i="1"/>
  <c r="C352" i="1" l="1"/>
  <c r="A367" i="1"/>
  <c r="D367" i="1" s="1"/>
  <c r="E367" i="1" s="1"/>
  <c r="T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H366" i="1" s="1"/>
  <c r="C353" i="1" l="1"/>
  <c r="H367" i="1"/>
  <c r="U367" i="1"/>
  <c r="T367" i="1"/>
  <c r="P367" i="1"/>
  <c r="R367" i="1" s="1"/>
  <c r="S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I365" i="1"/>
  <c r="G366" i="1"/>
  <c r="C354" i="1" l="1"/>
  <c r="T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H368" i="1" s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C368" i="1" l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I384" i="1"/>
  <c r="G385" i="1"/>
  <c r="H386" i="1" s="1"/>
  <c r="C373" i="1" l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H387" i="1" s="1"/>
  <c r="C374" i="1" l="1"/>
  <c r="H388" i="1"/>
  <c r="U388" i="1"/>
  <c r="A389" i="1"/>
  <c r="D389" i="1" s="1"/>
  <c r="E389" i="1" s="1"/>
  <c r="T388" i="1"/>
  <c r="P388" i="1"/>
  <c r="F388" i="1"/>
  <c r="L320" i="1"/>
  <c r="M320" i="1" s="1"/>
  <c r="N320" i="1" s="1"/>
  <c r="O320" i="1" s="1"/>
  <c r="Q320" i="1" s="1"/>
  <c r="B320" i="1" s="1"/>
  <c r="K321" i="1"/>
  <c r="I386" i="1"/>
  <c r="G387" i="1"/>
  <c r="C375" i="1" l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I387" i="1"/>
  <c r="G388" i="1"/>
  <c r="H389" i="1" s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I388" i="1"/>
  <c r="G389" i="1"/>
  <c r="C377" i="1" l="1"/>
  <c r="H391" i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C381" i="1" l="1"/>
  <c r="H395" i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I393" i="1"/>
  <c r="G394" i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C388" i="1" l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C389" i="1" l="1"/>
  <c r="R388" i="1"/>
  <c r="H403" i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C394" i="1" l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H408" i="1" s="1"/>
  <c r="C395" i="1" l="1"/>
  <c r="U409" i="1"/>
  <c r="T409" i="1"/>
  <c r="H409" i="1"/>
  <c r="A410" i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I407" i="1"/>
  <c r="G408" i="1"/>
  <c r="D410" i="1" l="1"/>
  <c r="E410" i="1" s="1"/>
  <c r="F410" i="1" s="1"/>
  <c r="C396" i="1"/>
  <c r="T410" i="1"/>
  <c r="A411" i="1"/>
  <c r="D411" i="1" s="1"/>
  <c r="E411" i="1" s="1"/>
  <c r="P410" i="1"/>
  <c r="R410" i="1" s="1"/>
  <c r="S410" i="1" s="1"/>
  <c r="U410" i="1"/>
  <c r="L342" i="1"/>
  <c r="M342" i="1" s="1"/>
  <c r="N342" i="1" s="1"/>
  <c r="O342" i="1" s="1"/>
  <c r="Q342" i="1" s="1"/>
  <c r="B342" i="1" s="1"/>
  <c r="K343" i="1"/>
  <c r="I408" i="1"/>
  <c r="G409" i="1"/>
  <c r="H410" i="1" s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I410" i="1"/>
  <c r="G411" i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I421" i="1"/>
  <c r="G422" i="1"/>
  <c r="H423" i="1" s="1"/>
  <c r="C410" i="1" l="1"/>
  <c r="H424" i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C416" i="1" l="1"/>
  <c r="P430" i="1"/>
  <c r="R430" i="1" s="1"/>
  <c r="S430" i="1" s="1"/>
  <c r="T430" i="1"/>
  <c r="H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C417" i="1" l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I429" i="1"/>
  <c r="G430" i="1"/>
  <c r="H431" i="1" s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C419" i="1" l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I431" i="1"/>
  <c r="G432" i="1"/>
  <c r="H433" i="1" s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C423" i="1" l="1"/>
  <c r="H437" i="1"/>
  <c r="T437" i="1"/>
  <c r="P437" i="1"/>
  <c r="R437" i="1" s="1"/>
  <c r="S437" i="1" s="1"/>
  <c r="A438" i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D438" i="1" l="1"/>
  <c r="E438" i="1" s="1"/>
  <c r="F438" i="1" s="1"/>
  <c r="C424" i="1"/>
  <c r="T438" i="1"/>
  <c r="A439" i="1"/>
  <c r="P438" i="1"/>
  <c r="H438" i="1"/>
  <c r="U438" i="1"/>
  <c r="L370" i="1"/>
  <c r="M370" i="1" s="1"/>
  <c r="N370" i="1" s="1"/>
  <c r="O370" i="1" s="1"/>
  <c r="Q370" i="1" s="1"/>
  <c r="B370" i="1" s="1"/>
  <c r="K371" i="1"/>
  <c r="I436" i="1"/>
  <c r="G437" i="1"/>
  <c r="C425" i="1" l="1"/>
  <c r="L371" i="1"/>
  <c r="M371" i="1" s="1"/>
  <c r="N371" i="1" s="1"/>
  <c r="O371" i="1" s="1"/>
  <c r="Q371" i="1" s="1"/>
  <c r="B371" i="1" s="1"/>
  <c r="K372" i="1"/>
  <c r="I437" i="1"/>
  <c r="G438" i="1"/>
  <c r="C426" i="1" l="1"/>
  <c r="L372" i="1"/>
  <c r="M372" i="1" s="1"/>
  <c r="N372" i="1" s="1"/>
  <c r="O372" i="1" s="1"/>
  <c r="Q372" i="1" s="1"/>
  <c r="B372" i="1" s="1"/>
  <c r="K373" i="1"/>
  <c r="I438" i="1"/>
  <c r="C427" i="1" l="1"/>
  <c r="L373" i="1"/>
  <c r="M373" i="1" s="1"/>
  <c r="N373" i="1" s="1"/>
  <c r="O373" i="1" s="1"/>
  <c r="Q373" i="1" s="1"/>
  <c r="B373" i="1" s="1"/>
  <c r="K374" i="1"/>
  <c r="C428" i="1" l="1"/>
  <c r="L374" i="1"/>
  <c r="M374" i="1" s="1"/>
  <c r="N374" i="1" s="1"/>
  <c r="O374" i="1" s="1"/>
  <c r="Q374" i="1" s="1"/>
  <c r="B374" i="1" s="1"/>
  <c r="K375" i="1"/>
  <c r="C429" i="1" l="1"/>
  <c r="L375" i="1"/>
  <c r="M375" i="1" s="1"/>
  <c r="N375" i="1" s="1"/>
  <c r="O375" i="1" s="1"/>
  <c r="Q375" i="1" s="1"/>
  <c r="B375" i="1" s="1"/>
  <c r="K376" i="1"/>
  <c r="C430" i="1" l="1"/>
  <c r="L376" i="1"/>
  <c r="M376" i="1" s="1"/>
  <c r="N376" i="1" s="1"/>
  <c r="O376" i="1" s="1"/>
  <c r="Q376" i="1" s="1"/>
  <c r="B376" i="1" s="1"/>
  <c r="K377" i="1"/>
  <c r="C431" i="1" l="1"/>
  <c r="L377" i="1"/>
  <c r="M377" i="1" s="1"/>
  <c r="N377" i="1" s="1"/>
  <c r="O377" i="1" s="1"/>
  <c r="Q377" i="1" s="1"/>
  <c r="B377" i="1" s="1"/>
  <c r="K378" i="1"/>
  <c r="C432" i="1" l="1"/>
  <c r="L378" i="1"/>
  <c r="M378" i="1" s="1"/>
  <c r="N378" i="1" s="1"/>
  <c r="O378" i="1" s="1"/>
  <c r="Q378" i="1" s="1"/>
  <c r="B378" i="1" s="1"/>
  <c r="K379" i="1"/>
  <c r="C433" i="1" l="1"/>
  <c r="L379" i="1"/>
  <c r="M379" i="1" s="1"/>
  <c r="N379" i="1" s="1"/>
  <c r="O379" i="1" s="1"/>
  <c r="Q379" i="1" s="1"/>
  <c r="B379" i="1" s="1"/>
  <c r="K380" i="1"/>
  <c r="C434" i="1" l="1"/>
  <c r="L380" i="1"/>
  <c r="M380" i="1" s="1"/>
  <c r="N380" i="1" s="1"/>
  <c r="O380" i="1" s="1"/>
  <c r="Q380" i="1" s="1"/>
  <c r="B380" i="1" s="1"/>
  <c r="K381" i="1"/>
  <c r="C435" i="1" l="1"/>
  <c r="L381" i="1"/>
  <c r="M381" i="1" s="1"/>
  <c r="N381" i="1" s="1"/>
  <c r="O381" i="1" s="1"/>
  <c r="Q381" i="1" s="1"/>
  <c r="B381" i="1" s="1"/>
  <c r="K382" i="1"/>
  <c r="C436" i="1" l="1"/>
  <c r="L382" i="1"/>
  <c r="M382" i="1" s="1"/>
  <c r="N382" i="1" s="1"/>
  <c r="O382" i="1" s="1"/>
  <c r="Q382" i="1" s="1"/>
  <c r="B382" i="1" s="1"/>
  <c r="K383" i="1"/>
  <c r="C437" i="1" l="1"/>
  <c r="L383" i="1"/>
  <c r="M383" i="1" s="1"/>
  <c r="N383" i="1" s="1"/>
  <c r="O383" i="1" s="1"/>
  <c r="Q383" i="1" s="1"/>
  <c r="B383" i="1" s="1"/>
  <c r="K384" i="1"/>
  <c r="C438" i="1" l="1"/>
  <c r="S438" i="1" s="1"/>
  <c r="L384" i="1"/>
  <c r="M384" i="1" s="1"/>
  <c r="N384" i="1" s="1"/>
  <c r="O384" i="1" s="1"/>
  <c r="Q384" i="1" s="1"/>
  <c r="B384" i="1" s="1"/>
  <c r="K385" i="1"/>
  <c r="C439" i="1" l="1"/>
  <c r="L385" i="1"/>
  <c r="M385" i="1" s="1"/>
  <c r="N385" i="1" s="1"/>
  <c r="O385" i="1" s="1"/>
  <c r="Q385" i="1" s="1"/>
  <c r="B385" i="1" s="1"/>
  <c r="K386" i="1"/>
  <c r="L386" i="1" l="1"/>
  <c r="M386" i="1" s="1"/>
  <c r="N386" i="1" s="1"/>
  <c r="O386" i="1" s="1"/>
  <c r="Q386" i="1" s="1"/>
  <c r="B386" i="1" s="1"/>
  <c r="K387" i="1"/>
  <c r="L387" i="1" l="1"/>
  <c r="M387" i="1" s="1"/>
  <c r="N387" i="1" s="1"/>
  <c r="O387" i="1" s="1"/>
  <c r="Q387" i="1" s="1"/>
  <c r="B387" i="1" s="1"/>
  <c r="K388" i="1"/>
  <c r="L388" i="1" l="1"/>
  <c r="M388" i="1" s="1"/>
  <c r="N388" i="1" s="1"/>
  <c r="O388" i="1" s="1"/>
  <c r="Q388" i="1" s="1"/>
  <c r="B388" i="1" s="1"/>
  <c r="K389" i="1"/>
  <c r="L389" i="1" l="1"/>
  <c r="M389" i="1" s="1"/>
  <c r="N389" i="1" s="1"/>
  <c r="O389" i="1" s="1"/>
  <c r="Q389" i="1" s="1"/>
  <c r="B389" i="1" s="1"/>
  <c r="K390" i="1"/>
  <c r="L390" i="1" l="1"/>
  <c r="M390" i="1" s="1"/>
  <c r="N390" i="1" s="1"/>
  <c r="O390" i="1" s="1"/>
  <c r="Q390" i="1" s="1"/>
  <c r="B390" i="1" s="1"/>
  <c r="K391" i="1"/>
  <c r="L391" i="1" l="1"/>
  <c r="M391" i="1" s="1"/>
  <c r="N391" i="1" s="1"/>
  <c r="O391" i="1" s="1"/>
  <c r="Q391" i="1" s="1"/>
  <c r="B391" i="1" s="1"/>
  <c r="K392" i="1"/>
  <c r="L392" i="1" l="1"/>
  <c r="M392" i="1" s="1"/>
  <c r="N392" i="1" s="1"/>
  <c r="O392" i="1" s="1"/>
  <c r="Q392" i="1" s="1"/>
  <c r="B392" i="1" s="1"/>
  <c r="K393" i="1"/>
  <c r="L393" i="1" l="1"/>
  <c r="M393" i="1" s="1"/>
  <c r="N393" i="1" s="1"/>
  <c r="O393" i="1" s="1"/>
  <c r="Q393" i="1" s="1"/>
  <c r="B393" i="1" s="1"/>
  <c r="K394" i="1"/>
  <c r="L394" i="1" l="1"/>
  <c r="M394" i="1" s="1"/>
  <c r="N394" i="1" s="1"/>
  <c r="O394" i="1" s="1"/>
  <c r="Q394" i="1" s="1"/>
  <c r="B394" i="1" s="1"/>
  <c r="K395" i="1"/>
  <c r="L395" i="1" l="1"/>
  <c r="M395" i="1" s="1"/>
  <c r="N395" i="1" s="1"/>
  <c r="O395" i="1" s="1"/>
  <c r="Q395" i="1" s="1"/>
  <c r="B395" i="1" s="1"/>
  <c r="K396" i="1"/>
  <c r="L396" i="1" l="1"/>
  <c r="M396" i="1" s="1"/>
  <c r="N396" i="1" s="1"/>
  <c r="O396" i="1" s="1"/>
  <c r="Q396" i="1" s="1"/>
  <c r="B396" i="1" s="1"/>
  <c r="K397" i="1"/>
  <c r="L397" i="1" l="1"/>
  <c r="M397" i="1" s="1"/>
  <c r="N397" i="1" s="1"/>
  <c r="O397" i="1" s="1"/>
  <c r="Q397" i="1" s="1"/>
  <c r="B397" i="1" s="1"/>
  <c r="K398" i="1"/>
  <c r="L398" i="1" l="1"/>
  <c r="M398" i="1" s="1"/>
  <c r="N398" i="1" s="1"/>
  <c r="O398" i="1" s="1"/>
  <c r="Q398" i="1" s="1"/>
  <c r="B398" i="1" s="1"/>
  <c r="K399" i="1"/>
  <c r="L399" i="1" l="1"/>
  <c r="M399" i="1" s="1"/>
  <c r="N399" i="1" s="1"/>
  <c r="O399" i="1" s="1"/>
  <c r="Q399" i="1" s="1"/>
  <c r="B399" i="1" s="1"/>
  <c r="K400" i="1"/>
  <c r="L400" i="1" l="1"/>
  <c r="M400" i="1" s="1"/>
  <c r="N400" i="1" s="1"/>
  <c r="O400" i="1" s="1"/>
  <c r="Q400" i="1" s="1"/>
  <c r="B400" i="1" s="1"/>
  <c r="K401" i="1"/>
  <c r="L401" i="1" l="1"/>
  <c r="M401" i="1" s="1"/>
  <c r="N401" i="1" s="1"/>
  <c r="O401" i="1" s="1"/>
  <c r="Q401" i="1" s="1"/>
  <c r="B401" i="1" s="1"/>
  <c r="K402" i="1"/>
  <c r="L402" i="1" l="1"/>
  <c r="M402" i="1" s="1"/>
  <c r="N402" i="1" s="1"/>
  <c r="O402" i="1" s="1"/>
  <c r="Q402" i="1" s="1"/>
  <c r="B402" i="1" s="1"/>
  <c r="K403" i="1"/>
  <c r="L403" i="1" l="1"/>
  <c r="M403" i="1" s="1"/>
  <c r="N403" i="1" s="1"/>
  <c r="O403" i="1" s="1"/>
  <c r="Q403" i="1" s="1"/>
  <c r="B403" i="1" s="1"/>
  <c r="K404" i="1"/>
  <c r="L404" i="1" l="1"/>
  <c r="M404" i="1" s="1"/>
  <c r="N404" i="1" s="1"/>
  <c r="O404" i="1" s="1"/>
  <c r="Q404" i="1" s="1"/>
  <c r="B404" i="1" s="1"/>
  <c r="K405" i="1"/>
  <c r="L405" i="1" l="1"/>
  <c r="M405" i="1" s="1"/>
  <c r="N405" i="1" s="1"/>
  <c r="O405" i="1" s="1"/>
  <c r="Q405" i="1" s="1"/>
  <c r="B405" i="1" s="1"/>
  <c r="K406" i="1"/>
  <c r="L406" i="1" l="1"/>
  <c r="M406" i="1" s="1"/>
  <c r="N406" i="1" s="1"/>
  <c r="O406" i="1" s="1"/>
  <c r="Q406" i="1" s="1"/>
  <c r="B406" i="1" s="1"/>
  <c r="K407" i="1"/>
  <c r="L407" i="1" l="1"/>
  <c r="M407" i="1" s="1"/>
  <c r="N407" i="1" s="1"/>
  <c r="O407" i="1" s="1"/>
  <c r="Q407" i="1" s="1"/>
  <c r="B407" i="1" s="1"/>
  <c r="K408" i="1"/>
  <c r="L408" i="1" l="1"/>
  <c r="M408" i="1" s="1"/>
  <c r="N408" i="1" s="1"/>
  <c r="O408" i="1" s="1"/>
  <c r="Q408" i="1" s="1"/>
  <c r="B408" i="1" s="1"/>
  <c r="K409" i="1"/>
  <c r="L409" i="1" l="1"/>
  <c r="M409" i="1" s="1"/>
  <c r="N409" i="1" s="1"/>
  <c r="O409" i="1" s="1"/>
  <c r="Q409" i="1" s="1"/>
  <c r="B409" i="1" s="1"/>
  <c r="K410" i="1"/>
  <c r="L410" i="1" l="1"/>
  <c r="M410" i="1" s="1"/>
  <c r="N410" i="1" s="1"/>
  <c r="O410" i="1" s="1"/>
  <c r="Q410" i="1" s="1"/>
  <c r="B410" i="1" s="1"/>
  <c r="K411" i="1"/>
  <c r="L411" i="1" l="1"/>
  <c r="M411" i="1" s="1"/>
  <c r="N411" i="1" s="1"/>
  <c r="O411" i="1" s="1"/>
  <c r="Q411" i="1" s="1"/>
  <c r="B411" i="1" s="1"/>
  <c r="K412" i="1"/>
  <c r="L412" i="1" l="1"/>
  <c r="M412" i="1" s="1"/>
  <c r="N412" i="1" s="1"/>
  <c r="O412" i="1" s="1"/>
  <c r="Q412" i="1" s="1"/>
  <c r="B412" i="1" s="1"/>
  <c r="K413" i="1"/>
  <c r="L413" i="1" l="1"/>
  <c r="M413" i="1" s="1"/>
  <c r="N413" i="1" s="1"/>
  <c r="O413" i="1" s="1"/>
  <c r="Q413" i="1" s="1"/>
  <c r="B413" i="1" s="1"/>
  <c r="K414" i="1"/>
  <c r="L414" i="1" l="1"/>
  <c r="M414" i="1" s="1"/>
  <c r="N414" i="1" s="1"/>
  <c r="O414" i="1" s="1"/>
  <c r="Q414" i="1" s="1"/>
  <c r="B414" i="1" s="1"/>
  <c r="K415" i="1"/>
  <c r="L415" i="1" l="1"/>
  <c r="M415" i="1" s="1"/>
  <c r="N415" i="1" s="1"/>
  <c r="O415" i="1" s="1"/>
  <c r="Q415" i="1" s="1"/>
  <c r="B415" i="1" s="1"/>
  <c r="K416" i="1"/>
  <c r="L416" i="1" l="1"/>
  <c r="M416" i="1" s="1"/>
  <c r="N416" i="1" s="1"/>
  <c r="O416" i="1" s="1"/>
  <c r="Q416" i="1" s="1"/>
  <c r="B416" i="1" s="1"/>
  <c r="K417" i="1"/>
  <c r="L417" i="1" l="1"/>
  <c r="M417" i="1" s="1"/>
  <c r="N417" i="1" s="1"/>
  <c r="O417" i="1" s="1"/>
  <c r="Q417" i="1" s="1"/>
  <c r="B417" i="1" s="1"/>
  <c r="K418" i="1"/>
  <c r="L418" i="1" l="1"/>
  <c r="M418" i="1" s="1"/>
  <c r="N418" i="1" s="1"/>
  <c r="O418" i="1" s="1"/>
  <c r="Q418" i="1" s="1"/>
  <c r="B418" i="1" s="1"/>
  <c r="K419" i="1"/>
  <c r="L419" i="1" l="1"/>
  <c r="M419" i="1" s="1"/>
  <c r="N419" i="1" s="1"/>
  <c r="O419" i="1" s="1"/>
  <c r="Q419" i="1" s="1"/>
  <c r="B419" i="1" s="1"/>
  <c r="K420" i="1"/>
  <c r="L420" i="1" l="1"/>
  <c r="M420" i="1" s="1"/>
  <c r="N420" i="1" s="1"/>
  <c r="O420" i="1" s="1"/>
  <c r="Q420" i="1" s="1"/>
  <c r="B420" i="1" s="1"/>
  <c r="K421" i="1"/>
  <c r="L421" i="1" l="1"/>
  <c r="M421" i="1" s="1"/>
  <c r="N421" i="1" s="1"/>
  <c r="O421" i="1" s="1"/>
  <c r="Q421" i="1" s="1"/>
  <c r="B421" i="1" s="1"/>
  <c r="K422" i="1"/>
  <c r="L422" i="1" l="1"/>
  <c r="M422" i="1" s="1"/>
  <c r="N422" i="1" s="1"/>
  <c r="O422" i="1" s="1"/>
  <c r="Q422" i="1" s="1"/>
  <c r="B422" i="1" s="1"/>
  <c r="K423" i="1"/>
  <c r="L423" i="1" l="1"/>
  <c r="M423" i="1" s="1"/>
  <c r="N423" i="1" s="1"/>
  <c r="O423" i="1" s="1"/>
  <c r="Q423" i="1" s="1"/>
  <c r="B423" i="1" s="1"/>
  <c r="K424" i="1"/>
  <c r="L424" i="1" l="1"/>
  <c r="M424" i="1" s="1"/>
  <c r="N424" i="1" s="1"/>
  <c r="O424" i="1" s="1"/>
  <c r="Q424" i="1" s="1"/>
  <c r="B424" i="1" s="1"/>
  <c r="K425" i="1"/>
  <c r="L425" i="1" l="1"/>
  <c r="M425" i="1" s="1"/>
  <c r="N425" i="1" s="1"/>
  <c r="O425" i="1" s="1"/>
  <c r="Q425" i="1" s="1"/>
  <c r="B425" i="1" s="1"/>
  <c r="K426" i="1"/>
  <c r="L426" i="1" l="1"/>
  <c r="M426" i="1" s="1"/>
  <c r="N426" i="1" s="1"/>
  <c r="O426" i="1" s="1"/>
  <c r="Q426" i="1" s="1"/>
  <c r="B426" i="1" s="1"/>
  <c r="K427" i="1"/>
  <c r="L427" i="1" l="1"/>
  <c r="M427" i="1" s="1"/>
  <c r="N427" i="1" s="1"/>
  <c r="O427" i="1" s="1"/>
  <c r="Q427" i="1" s="1"/>
  <c r="B427" i="1" s="1"/>
  <c r="K428" i="1"/>
  <c r="L428" i="1" l="1"/>
  <c r="M428" i="1" s="1"/>
  <c r="N428" i="1" s="1"/>
  <c r="O428" i="1" s="1"/>
  <c r="Q428" i="1" s="1"/>
  <c r="B428" i="1" s="1"/>
  <c r="K429" i="1"/>
  <c r="L429" i="1" l="1"/>
  <c r="M429" i="1" s="1"/>
  <c r="N429" i="1" s="1"/>
  <c r="O429" i="1" s="1"/>
  <c r="Q429" i="1" s="1"/>
  <c r="B429" i="1" s="1"/>
  <c r="K430" i="1"/>
  <c r="L430" i="1" l="1"/>
  <c r="M430" i="1" s="1"/>
  <c r="N430" i="1" s="1"/>
  <c r="O430" i="1" s="1"/>
  <c r="Q430" i="1" s="1"/>
  <c r="B430" i="1" s="1"/>
  <c r="K431" i="1"/>
  <c r="L431" i="1" l="1"/>
  <c r="M431" i="1" s="1"/>
  <c r="N431" i="1" s="1"/>
  <c r="O431" i="1" s="1"/>
  <c r="Q431" i="1" s="1"/>
  <c r="B431" i="1" s="1"/>
  <c r="K432" i="1"/>
  <c r="L432" i="1" l="1"/>
  <c r="M432" i="1" s="1"/>
  <c r="N432" i="1" s="1"/>
  <c r="O432" i="1" s="1"/>
  <c r="Q432" i="1" s="1"/>
  <c r="B432" i="1" s="1"/>
  <c r="K433" i="1"/>
  <c r="L433" i="1" l="1"/>
  <c r="M433" i="1" s="1"/>
  <c r="N433" i="1" s="1"/>
  <c r="O433" i="1" s="1"/>
  <c r="Q433" i="1" s="1"/>
  <c r="B433" i="1" s="1"/>
  <c r="K434" i="1"/>
  <c r="L434" i="1" l="1"/>
  <c r="M434" i="1" s="1"/>
  <c r="N434" i="1" s="1"/>
  <c r="O434" i="1" s="1"/>
  <c r="Q434" i="1" s="1"/>
  <c r="B434" i="1" s="1"/>
  <c r="K435" i="1"/>
  <c r="L435" i="1" l="1"/>
  <c r="M435" i="1" s="1"/>
  <c r="N435" i="1" s="1"/>
  <c r="O435" i="1" s="1"/>
  <c r="Q435" i="1" s="1"/>
  <c r="B435" i="1" s="1"/>
  <c r="K436" i="1"/>
  <c r="L436" i="1" l="1"/>
  <c r="M436" i="1" s="1"/>
  <c r="N436" i="1" s="1"/>
  <c r="O436" i="1" s="1"/>
  <c r="Q436" i="1" s="1"/>
  <c r="B436" i="1" s="1"/>
  <c r="K437" i="1"/>
  <c r="L437" i="1" l="1"/>
  <c r="M437" i="1" s="1"/>
  <c r="N437" i="1" s="1"/>
  <c r="O437" i="1" s="1"/>
  <c r="Q437" i="1" s="1"/>
  <c r="B437" i="1" s="1"/>
  <c r="K438" i="1"/>
  <c r="L438" i="1" l="1"/>
  <c r="M438" i="1" s="1"/>
  <c r="N438" i="1" s="1"/>
  <c r="O438" i="1" s="1"/>
  <c r="Q438" i="1" s="1"/>
  <c r="B438" i="1" s="1"/>
  <c r="B12" i="1" l="1"/>
</calcChain>
</file>

<file path=xl/sharedStrings.xml><?xml version="1.0" encoding="utf-8"?>
<sst xmlns="http://schemas.openxmlformats.org/spreadsheetml/2006/main" count="169" uniqueCount="87">
  <si>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</si>
  <si>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</si>
  <si>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</si>
  <si>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</si>
  <si>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</si>
  <si>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</si>
  <si>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</si>
  <si>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</si>
  <si>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</si>
  <si>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</si>
  <si>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</si>
  <si>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</si>
  <si>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</si>
  <si>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</si>
  <si>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</si>
  <si>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</si>
  <si>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</si>
  <si>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</si>
  <si>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</si>
  <si>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</si>
  <si>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</si>
  <si>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</si>
  <si>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</si>
  <si>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</si>
  <si>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</si>
  <si>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</si>
  <si>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</si>
  <si>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</si>
  <si>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</si>
  <si>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</si>
  <si>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</si>
  <si>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</si>
  <si>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</si>
  <si>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</si>
  <si>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</si>
  <si>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</si>
  <si>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</si>
  <si>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</si>
  <si>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</si>
  <si>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</si>
  <si>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</si>
  <si>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</si>
  <si>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</si>
  <si>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</si>
  <si>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</si>
  <si>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</si>
  <si>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</si>
  <si>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</si>
  <si>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</si>
  <si>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</si>
  <si>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</si>
  <si>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</si>
  <si>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</si>
  <si>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</si>
  <si>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</si>
  <si>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</si>
  <si>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</si>
  <si>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</si>
  <si>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</si>
  <si>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</si>
  <si>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</si>
  <si>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</si>
  <si>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</si>
  <si>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</si>
  <si>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</si>
  <si>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</si>
  <si>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</si>
  <si>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</si>
  <si>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</si>
  <si>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</si>
  <si>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</si>
  <si>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</si>
  <si>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</si>
  <si>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</si>
  <si>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</si>
  <si>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</si>
  <si>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</si>
  <si>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</si>
  <si>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</si>
  <si>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</si>
  <si>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DI +</t>
  </si>
  <si>
    <t>VIRGO / COAGRISOL</t>
  </si>
  <si>
    <t>[CRONOGRAMA]</t>
  </si>
  <si>
    <t>VIRGO SECURITIZADORA S.A. - 86ª EMISSÃO DE CRA - 2ª SÉRIE - COAGRISOL - R$ 16.500.000,00</t>
  </si>
  <si>
    <t>86ª EMI / 2ª SER</t>
  </si>
  <si>
    <t>CRA021005LJ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</si>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</sst>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  <xf numFmtId="0" fontId="21" fillId="7" borderId="0" applyNumberFormat="0" applyBorder="0" applyAlignment="0" applyProtection="0"/>
  </cellStyleXfs>
  <cellXfs count="17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  <xf numFmtId="10" fontId="14" fillId="5" borderId="0" xfId="0" applyNumberFormat="1" applyFont="1" applyFill="1" applyAlignment="1">
      <alignment horizontal="left"/>
    </xf>
    <xf numFmtId="0" fontId="20" fillId="6" borderId="0" xfId="0" applyFont="1" applyFill="1" applyAlignment="1">
      <alignment horizontal="center"/>
    </xf>
    <xf numFmtId="14" fontId="21" fillId="7" borderId="3" xfId="3" applyNumberFormat="1" applyBorder="1" applyAlignment="1">
      <alignment horizontal="center"/>
    </xf>
    <xf numFmtId="167" fontId="21" fillId="7" borderId="0" xfId="3" applyNumberFormat="1" applyAlignment="1">
      <alignment horizontal="center" vertical="center"/>
    </xf>
    <xf numFmtId="167" fontId="21" fillId="7" borderId="0" xfId="3" applyNumberFormat="1" applyAlignment="1">
      <alignment horizontal="center"/>
    </xf>
    <xf numFmtId="14" fontId="21" fillId="7" borderId="0" xfId="3" applyNumberFormat="1" applyAlignment="1">
      <alignment horizontal="center"/>
    </xf>
    <xf numFmtId="10" fontId="21" fillId="7" borderId="0" xfId="3" applyNumberFormat="1" applyAlignment="1">
      <alignment horizontal="center"/>
    </xf>
    <xf numFmtId="177" fontId="21" fillId="7" borderId="0" xfId="3" applyNumberFormat="1" applyAlignment="1">
      <alignment horizontal="center"/>
    </xf>
    <xf numFmtId="0" fontId="21" fillId="7" borderId="0" xfId="3" applyAlignment="1">
      <alignment horizontal="center"/>
    </xf>
    <xf numFmtId="3" fontId="21" fillId="7" borderId="0" xfId="3" applyNumberFormat="1" applyAlignment="1">
      <alignment horizontal="center"/>
    </xf>
    <xf numFmtId="169" fontId="21" fillId="7" borderId="0" xfId="3" applyNumberFormat="1" applyAlignment="1">
      <alignment horizontal="center"/>
    </xf>
    <xf numFmtId="172" fontId="21" fillId="7" borderId="0" xfId="3" applyNumberFormat="1" applyAlignment="1">
      <alignment horizontal="center"/>
    </xf>
    <xf numFmtId="0" fontId="21" fillId="7" borderId="0" xfId="3" applyAlignment="1">
      <alignment horizontal="right"/>
    </xf>
    <xf numFmtId="4" fontId="21" fillId="7" borderId="0" xfId="3" applyNumberForma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2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21.57031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6">
        <f ca="1">WORKDAY(TODAY(),1,$X$160:$X$544)</f>
        <v>45789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7"/>
      <c r="Q1" s="94"/>
      <c r="R1" s="94"/>
      <c r="S1" s="95"/>
      <c r="T1" s="138"/>
      <c r="U1" s="139"/>
      <c r="V1" s="32"/>
      <c r="W1" s="32"/>
      <c r="X1" s="57" t="s">
        <v>0</v>
      </c>
      <c r="Y1" s="36"/>
      <c r="Z1" s="57" t="s">
        <v>82</v>
      </c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0" t="s">
        <v>83</v>
      </c>
      <c r="C2" s="96"/>
      <c r="D2" s="97"/>
      <c r="E2" s="96"/>
      <c r="F2" s="141"/>
      <c r="G2" s="142"/>
      <c r="H2" s="142"/>
      <c r="I2" s="142"/>
      <c r="J2" s="143"/>
      <c r="K2" s="143"/>
      <c r="L2" s="96"/>
      <c r="M2" s="96"/>
      <c r="N2" s="96"/>
      <c r="O2" s="96"/>
      <c r="P2" s="144"/>
      <c r="Q2" s="96"/>
      <c r="R2" s="96"/>
      <c r="S2" s="145"/>
      <c r="T2" s="138"/>
      <c r="U2" s="139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6" t="s">
        <v>80</v>
      </c>
      <c r="C3" s="162">
        <v>4.4999999999999998E-2</v>
      </c>
      <c r="D3" s="96"/>
      <c r="E3" s="96"/>
      <c r="F3" s="141"/>
      <c r="G3" s="142"/>
      <c r="H3" s="142"/>
      <c r="I3" s="142"/>
      <c r="J3" s="143"/>
      <c r="K3" s="143"/>
      <c r="L3" s="96"/>
      <c r="M3" s="96"/>
      <c r="N3" s="96"/>
      <c r="O3" s="96"/>
      <c r="P3" s="144"/>
      <c r="Q3" s="96"/>
      <c r="R3" s="96"/>
      <c r="S3" s="145"/>
      <c r="T3" s="138"/>
      <c r="U3" s="139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7"/>
      <c r="C4" s="96"/>
      <c r="D4" s="96"/>
      <c r="E4" s="96"/>
      <c r="F4" s="141"/>
      <c r="G4" s="142"/>
      <c r="H4" s="142"/>
      <c r="I4" s="142"/>
      <c r="J4" s="143"/>
      <c r="K4" s="143"/>
      <c r="L4" s="96"/>
      <c r="M4" s="96"/>
      <c r="N4" s="96"/>
      <c r="O4" s="96"/>
      <c r="P4" s="144"/>
      <c r="Q4" s="96"/>
      <c r="R4" s="96"/>
      <c r="S4" s="145"/>
      <c r="T4" s="138"/>
      <c r="U4" s="139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8"/>
      <c r="C5" s="149"/>
      <c r="D5" s="150"/>
      <c r="E5" s="150"/>
      <c r="F5" s="151"/>
      <c r="G5" s="152"/>
      <c r="H5" s="152"/>
      <c r="I5" s="152"/>
      <c r="J5" s="153"/>
      <c r="K5" s="154"/>
      <c r="L5" s="155"/>
      <c r="M5" s="155"/>
      <c r="N5" s="156"/>
      <c r="O5" s="156"/>
      <c r="P5" s="157"/>
      <c r="Q5" s="158"/>
      <c r="R5" s="158"/>
      <c r="S5" s="159"/>
      <c r="T5" s="160"/>
      <c r="U5" s="161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55</v>
      </c>
      <c r="B6" s="101" t="s">
        <v>59</v>
      </c>
      <c r="C6" s="101" t="s">
        <v>60</v>
      </c>
      <c r="D6" s="101" t="s">
        <v>61</v>
      </c>
      <c r="E6" s="101" t="s">
        <v>62</v>
      </c>
      <c r="F6" s="101" t="s">
        <v>63</v>
      </c>
      <c r="G6" s="101" t="s">
        <v>64</v>
      </c>
      <c r="H6" s="101" t="s">
        <v>65</v>
      </c>
      <c r="I6" s="101" t="s">
        <v>66</v>
      </c>
      <c r="J6" s="101" t="s">
        <v>67</v>
      </c>
      <c r="K6" s="101" t="s">
        <v>68</v>
      </c>
      <c r="L6" s="101" t="s">
        <v>69</v>
      </c>
      <c r="M6" s="101" t="s">
        <v>70</v>
      </c>
      <c r="N6" s="101" t="s">
        <v>71</v>
      </c>
      <c r="O6" s="101" t="s">
        <v>72</v>
      </c>
      <c r="P6" s="101" t="s">
        <v>73</v>
      </c>
      <c r="Q6" s="101" t="s">
        <v>74</v>
      </c>
      <c r="R6" s="101" t="s">
        <v>75</v>
      </c>
      <c r="S6" s="101" t="s">
        <v>76</v>
      </c>
      <c r="T6" s="101" t="s">
        <v>77</v>
      </c>
      <c r="U6" s="101" t="s">
        <v>78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44558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56</v>
      </c>
      <c r="B8" s="120" t="s">
        <v>84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44559</v>
      </c>
      <c r="B9" s="163" t="s">
        <v>85</v>
      </c>
      <c r="C9" s="120"/>
      <c r="D9" s="130" t="s">
        <v>57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79</v>
      </c>
      <c r="B10" s="120" t="s">
        <v>81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46021</v>
      </c>
      <c r="B11" s="120" t="s">
        <v>46</v>
      </c>
      <c r="C11" s="120" t="s">
        <v>46</v>
      </c>
      <c r="D11" s="120"/>
      <c r="E11" s="132"/>
      <c r="F11" s="131"/>
      <c r="G11" s="134"/>
      <c r="H11" s="134" t="s">
        <v>47</v>
      </c>
      <c r="I11" s="134"/>
      <c r="J11" s="132"/>
      <c r="K11" s="132" t="s">
        <v>23</v>
      </c>
      <c r="L11" s="131"/>
      <c r="M11" s="131"/>
      <c r="N11" s="135"/>
      <c r="O11" s="135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4.4999999999999998E-2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44559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44554</v>
      </c>
      <c r="E12" s="13">
        <f ca="1">IF(D12&lt;$B$1,VLOOKUP(D12,[1]DI!$A$4:$B$15000,2,FALSE),0)</f>
        <v>9.1499999999999998E-2</v>
      </c>
      <c r="F12" s="14">
        <f ca="1">ROUND(1+ROUND(((1+E12)^(1/252))-1,8),16)</f>
        <v>1.00034749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f>C3</f>
        <v>4.4999999999999998E-2</v>
      </c>
      <c r="K12" s="117">
        <f>AE160</f>
        <v>44559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44589</v>
      </c>
      <c r="V12" s="3"/>
      <c r="W12" s="19"/>
      <c r="X12" s="111">
        <v>0</v>
      </c>
      <c r="Y12" s="93">
        <f t="shared" ref="Y12:Y23" si="5">AE160</f>
        <v>44559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58</v>
      </c>
      <c r="AH12" s="93">
        <f t="shared" ref="AH12:AH23" si="6">Y13</f>
        <v>44589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44560</v>
      </c>
      <c r="B13" s="90">
        <f ca="1">IF(A13&lt;=TODAY(),C13+Q13,IF(AND(A13&gt;TODAY(),A13&lt;=$B$1),IF(VLOOKUP(TODAY(),$A$10:$E$5000,4,FALSE)=0,"n.d",C13+Q13),"n.d"))</f>
        <v>1000.52223599</v>
      </c>
      <c r="C13" s="14">
        <f t="shared" ref="C13:C76" si="7">(C12-S12)</f>
        <v>1000</v>
      </c>
      <c r="D13" s="63">
        <f t="shared" ref="D13:D76" si="8">WORKDAY($A13,-3,$X$160:$X$544)</f>
        <v>44557</v>
      </c>
      <c r="E13" s="61">
        <f ca="1">IF(D13&lt;$B$1,VLOOKUP(D13,[1]DI!$A$4:$B$15000,2,FALSE),0)</f>
        <v>9.1499999999999998E-2</v>
      </c>
      <c r="F13" s="14">
        <f t="shared" ref="F13:F76" ca="1" si="9">ROUND(1+ROUND(((1+E13)^(1/252))-1,8),16)</f>
        <v>1.00034749</v>
      </c>
      <c r="G13" s="92">
        <f ca="1">ROUND(F12*G12,16)</f>
        <v>1.00034749</v>
      </c>
      <c r="H13" s="92">
        <f t="shared" ref="H13:H76" si="10">IF(P12&gt;0,G12,H12)</f>
        <v>1</v>
      </c>
      <c r="I13" s="14">
        <f t="shared" ca="1" si="0"/>
        <v>1.00034749</v>
      </c>
      <c r="J13" s="13">
        <f t="shared" ref="J13:J76" si="11">J12</f>
        <v>4.4999999999999998E-2</v>
      </c>
      <c r="K13" s="29">
        <f t="shared" ref="K13:K76" si="12">IF(P12&gt;0,VLOOKUP(P12,X$12:AH$150,2),K12)</f>
        <v>44559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1.000174685</v>
      </c>
      <c r="O13" s="12">
        <f t="shared" ca="1" si="2"/>
        <v>1.0005222359999999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0.52223598999999998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44589</v>
      </c>
      <c r="V13" s="3"/>
      <c r="W13" s="4"/>
      <c r="X13" s="111">
        <f t="shared" ref="X13:X60" si="19">X12+1</f>
        <v>1</v>
      </c>
      <c r="Y13" s="93">
        <f t="shared" si="5"/>
        <v>44589</v>
      </c>
      <c r="Z13" s="114">
        <f t="shared" ref="Z13:Z23" si="20">(Z12-AC13)</f>
        <v>1000</v>
      </c>
      <c r="AA13" s="94">
        <f t="shared" ref="AA13:AA23" si="21">NETWORKDAYS(Y12,Y13,X$160:X$444)-1</f>
        <v>22</v>
      </c>
      <c r="AB13" s="114">
        <f t="shared" ref="AB13:AB23" si="22">TRUNC((ROUND(((1+AB$11)^(AA13/252)),9)-1)*Z12,8)</f>
        <v>3.8501369900000002</v>
      </c>
      <c r="AC13" s="114">
        <f>TRUNC(Z12*AD13,8)</f>
        <v>0</v>
      </c>
      <c r="AD13" s="112">
        <v>0</v>
      </c>
      <c r="AE13" s="114">
        <f t="shared" ref="AE13:AE23" si="23">(AB13+AC13)</f>
        <v>3.8501369900000002</v>
      </c>
      <c r="AF13" s="111">
        <f t="shared" ref="AF13:AF60" si="24">AF12+1</f>
        <v>1</v>
      </c>
      <c r="AG13" s="113" t="s">
        <v>58</v>
      </c>
      <c r="AH13" s="93">
        <f t="shared" si="6"/>
        <v>44616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5">WORKDAY($A13,1,$X$166:$X$544)</f>
        <v>44561</v>
      </c>
      <c r="B14" s="90">
        <f t="shared" ref="B14:B77" ca="1" si="26">IF(A14&lt;=TODAY(),C14+Q14,IF(AND(A14&gt;TODAY(),A14&lt;=$B$1),IF(VLOOKUP(TODAY(),$A$10:$E$5000,4,FALSE)=0,"n.d",C14+Q14),"n.d"))</f>
        <v>1001.044744</v>
      </c>
      <c r="C14" s="14">
        <f t="shared" si="7"/>
        <v>1000</v>
      </c>
      <c r="D14" s="63">
        <f t="shared" si="8"/>
        <v>44558</v>
      </c>
      <c r="E14" s="61">
        <f ca="1">IF(D14&lt;$B$1,VLOOKUP(D14,[1]DI!$A$4:$B$15000,2,FALSE),0)</f>
        <v>9.1499999999999998E-2</v>
      </c>
      <c r="F14" s="14">
        <f t="shared" ca="1" si="9"/>
        <v>1.00034749</v>
      </c>
      <c r="G14" s="92">
        <f ca="1">ROUND(F13*G13,16)</f>
        <v>1.0006951007492999</v>
      </c>
      <c r="H14" s="92">
        <f t="shared" si="10"/>
        <v>1</v>
      </c>
      <c r="I14" s="14">
        <f t="shared" ref="I14:I77" ca="1" si="27">ROUND(G14/H14,8)</f>
        <v>1.0006950999999999</v>
      </c>
      <c r="J14" s="13">
        <f t="shared" si="11"/>
        <v>4.4999999999999998E-2</v>
      </c>
      <c r="K14" s="29">
        <f t="shared" si="12"/>
        <v>44559</v>
      </c>
      <c r="L14" s="2">
        <f t="shared" si="13"/>
        <v>2</v>
      </c>
      <c r="M14" s="17">
        <f t="shared" si="14"/>
        <v>2</v>
      </c>
      <c r="N14" s="12">
        <f t="shared" si="1"/>
        <v>1.000349401</v>
      </c>
      <c r="O14" s="12">
        <f t="shared" ca="1" si="2"/>
        <v>1.0010447440000001</v>
      </c>
      <c r="P14" s="17">
        <f t="shared" si="15"/>
        <v>0</v>
      </c>
      <c r="Q14" s="14">
        <f t="shared" ca="1" si="3"/>
        <v>1.0447439999999999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44589</v>
      </c>
      <c r="V14" s="3"/>
      <c r="W14" s="4"/>
      <c r="X14" s="111">
        <f t="shared" si="19"/>
        <v>2</v>
      </c>
      <c r="Y14" s="93">
        <f t="shared" si="5"/>
        <v>44616</v>
      </c>
      <c r="Z14" s="114">
        <f t="shared" si="20"/>
        <v>1000</v>
      </c>
      <c r="AA14" s="94">
        <f t="shared" si="21"/>
        <v>19</v>
      </c>
      <c r="AB14" s="114">
        <f t="shared" si="22"/>
        <v>3.3242469899999998</v>
      </c>
      <c r="AC14" s="114">
        <f t="shared" ref="AC14:AC23" si="28">TRUNC(Z13*AD14,8)</f>
        <v>0</v>
      </c>
      <c r="AD14" s="112">
        <v>0</v>
      </c>
      <c r="AE14" s="114">
        <f t="shared" si="23"/>
        <v>3.3242469899999998</v>
      </c>
      <c r="AF14" s="111">
        <f t="shared" si="24"/>
        <v>2</v>
      </c>
      <c r="AG14" s="113" t="s">
        <v>58</v>
      </c>
      <c r="AH14" s="93">
        <f t="shared" si="6"/>
        <v>44650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5"/>
        <v>44564</v>
      </c>
      <c r="B15" s="90">
        <f t="shared" ca="1" si="26"/>
        <v>1001.567525</v>
      </c>
      <c r="C15" s="14">
        <f t="shared" si="7"/>
        <v>1000</v>
      </c>
      <c r="D15" s="63">
        <f t="shared" si="8"/>
        <v>44559</v>
      </c>
      <c r="E15" s="61">
        <f ca="1">IF(D15&lt;$B$1,VLOOKUP(D15,[1]DI!$A$4:$B$15000,2,FALSE),0)</f>
        <v>9.1499999999999998E-2</v>
      </c>
      <c r="F15" s="14">
        <f t="shared" ca="1" si="9"/>
        <v>1.00034749</v>
      </c>
      <c r="G15" s="92">
        <f ca="1">ROUND(F14*G14,16)</f>
        <v>1.0010428322898599</v>
      </c>
      <c r="H15" s="92">
        <f t="shared" si="10"/>
        <v>1</v>
      </c>
      <c r="I15" s="14">
        <f t="shared" ca="1" si="27"/>
        <v>1.0010428300000001</v>
      </c>
      <c r="J15" s="13">
        <f t="shared" si="11"/>
        <v>4.4999999999999998E-2</v>
      </c>
      <c r="K15" s="29">
        <f t="shared" si="12"/>
        <v>44559</v>
      </c>
      <c r="L15" s="2">
        <f t="shared" si="13"/>
        <v>3</v>
      </c>
      <c r="M15" s="17">
        <f t="shared" si="14"/>
        <v>3</v>
      </c>
      <c r="N15" s="12">
        <f t="shared" si="1"/>
        <v>1.000524148</v>
      </c>
      <c r="O15" s="12">
        <f t="shared" ca="1" si="2"/>
        <v>1.001567525</v>
      </c>
      <c r="P15" s="17">
        <f t="shared" si="15"/>
        <v>0</v>
      </c>
      <c r="Q15" s="14">
        <f t="shared" ca="1" si="3"/>
        <v>1.5675250000000001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44589</v>
      </c>
      <c r="V15" s="3"/>
      <c r="W15" s="4"/>
      <c r="X15" s="111">
        <f t="shared" si="19"/>
        <v>3</v>
      </c>
      <c r="Y15" s="93">
        <f t="shared" si="5"/>
        <v>44650</v>
      </c>
      <c r="Z15" s="114">
        <f t="shared" si="20"/>
        <v>1000</v>
      </c>
      <c r="AA15" s="94">
        <f t="shared" si="21"/>
        <v>22</v>
      </c>
      <c r="AB15" s="114">
        <f t="shared" si="22"/>
        <v>3.8501369900000002</v>
      </c>
      <c r="AC15" s="114">
        <f t="shared" si="28"/>
        <v>0</v>
      </c>
      <c r="AD15" s="112">
        <v>0</v>
      </c>
      <c r="AE15" s="114">
        <f t="shared" si="23"/>
        <v>3.8501369900000002</v>
      </c>
      <c r="AF15" s="111">
        <f t="shared" si="24"/>
        <v>3</v>
      </c>
      <c r="AG15" s="113" t="s">
        <v>58</v>
      </c>
      <c r="AH15" s="93">
        <f t="shared" si="6"/>
        <v>44679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5"/>
        <v>44565</v>
      </c>
      <c r="B16" s="90">
        <f t="shared" ca="1" si="26"/>
        <v>1002.09057699</v>
      </c>
      <c r="C16" s="14">
        <f t="shared" si="7"/>
        <v>1000</v>
      </c>
      <c r="D16" s="63">
        <f t="shared" si="8"/>
        <v>44560</v>
      </c>
      <c r="E16" s="61">
        <f ca="1">IF(D16&lt;$B$1,VLOOKUP(D16,[1]DI!$A$4:$B$15000,2,FALSE),0)</f>
        <v>9.1499999999999998E-2</v>
      </c>
      <c r="F16" s="14">
        <f t="shared" ca="1" si="9"/>
        <v>1.00034749</v>
      </c>
      <c r="G16" s="92">
        <f t="shared" ref="G16:G79" ca="1" si="29">ROUND(F15*G15,16)</f>
        <v>1.00139068466365</v>
      </c>
      <c r="H16" s="92">
        <f t="shared" si="10"/>
        <v>1</v>
      </c>
      <c r="I16" s="14">
        <f t="shared" ca="1" si="27"/>
        <v>1.0013906800000001</v>
      </c>
      <c r="J16" s="13">
        <f t="shared" si="11"/>
        <v>4.4999999999999998E-2</v>
      </c>
      <c r="K16" s="29">
        <f t="shared" si="12"/>
        <v>44559</v>
      </c>
      <c r="L16" s="2">
        <f t="shared" si="13"/>
        <v>4</v>
      </c>
      <c r="M16" s="17">
        <f t="shared" si="14"/>
        <v>4</v>
      </c>
      <c r="N16" s="12">
        <f t="shared" si="1"/>
        <v>1.000698925</v>
      </c>
      <c r="O16" s="12">
        <f t="shared" ca="1" si="2"/>
        <v>1.0020905769999999</v>
      </c>
      <c r="P16" s="17">
        <f t="shared" si="15"/>
        <v>0</v>
      </c>
      <c r="Q16" s="14">
        <f t="shared" ca="1" si="3"/>
        <v>2.0905769900000002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44589</v>
      </c>
      <c r="V16" s="3"/>
      <c r="W16" s="4"/>
      <c r="X16" s="111">
        <f t="shared" si="19"/>
        <v>4</v>
      </c>
      <c r="Y16" s="93">
        <f t="shared" si="5"/>
        <v>44679</v>
      </c>
      <c r="Z16" s="114">
        <f t="shared" si="20"/>
        <v>1000</v>
      </c>
      <c r="AA16" s="94">
        <f t="shared" si="21"/>
        <v>19</v>
      </c>
      <c r="AB16" s="114">
        <f t="shared" si="22"/>
        <v>3.3242469899999998</v>
      </c>
      <c r="AC16" s="114">
        <f t="shared" si="28"/>
        <v>0</v>
      </c>
      <c r="AD16" s="112">
        <v>0</v>
      </c>
      <c r="AE16" s="114">
        <f t="shared" si="23"/>
        <v>3.3242469899999998</v>
      </c>
      <c r="AF16" s="111">
        <f t="shared" si="24"/>
        <v>4</v>
      </c>
      <c r="AG16" s="113" t="s">
        <v>58</v>
      </c>
      <c r="AH16" s="93">
        <f t="shared" si="6"/>
        <v>44711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5"/>
        <v>44566</v>
      </c>
      <c r="B17" s="90">
        <f t="shared" ca="1" si="26"/>
        <v>1002.613911</v>
      </c>
      <c r="C17" s="14">
        <f t="shared" si="7"/>
        <v>1000</v>
      </c>
      <c r="D17" s="63">
        <f t="shared" si="8"/>
        <v>44561</v>
      </c>
      <c r="E17" s="61">
        <f ca="1">IF(D17&lt;$B$1,VLOOKUP(D17,[1]DI!$A$4:$B$15000,2,FALSE),0)</f>
        <v>9.1499999999999998E-2</v>
      </c>
      <c r="F17" s="14">
        <f t="shared" ca="1" si="9"/>
        <v>1.00034749</v>
      </c>
      <c r="G17" s="92">
        <f t="shared" ca="1" si="29"/>
        <v>1.0017386579126599</v>
      </c>
      <c r="H17" s="92">
        <f t="shared" si="10"/>
        <v>1</v>
      </c>
      <c r="I17" s="14">
        <f t="shared" ca="1" si="27"/>
        <v>1.00173866</v>
      </c>
      <c r="J17" s="13">
        <f t="shared" si="11"/>
        <v>4.4999999999999998E-2</v>
      </c>
      <c r="K17" s="29">
        <f t="shared" si="12"/>
        <v>44559</v>
      </c>
      <c r="L17" s="2">
        <f t="shared" si="13"/>
        <v>5</v>
      </c>
      <c r="M17" s="17">
        <f t="shared" si="14"/>
        <v>5</v>
      </c>
      <c r="N17" s="12">
        <f t="shared" si="1"/>
        <v>1.0008737320000001</v>
      </c>
      <c r="O17" s="12">
        <f t="shared" ca="1" si="2"/>
        <v>1.0026139110000001</v>
      </c>
      <c r="P17" s="17">
        <f t="shared" si="15"/>
        <v>0</v>
      </c>
      <c r="Q17" s="14">
        <f t="shared" ca="1" si="3"/>
        <v>2.6139109999999999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44589</v>
      </c>
      <c r="V17" s="3"/>
      <c r="W17" s="4"/>
      <c r="X17" s="111">
        <f t="shared" si="19"/>
        <v>5</v>
      </c>
      <c r="Y17" s="93">
        <f t="shared" si="5"/>
        <v>44711</v>
      </c>
      <c r="Z17" s="114">
        <f t="shared" si="20"/>
        <v>1000</v>
      </c>
      <c r="AA17" s="94">
        <f t="shared" si="21"/>
        <v>22</v>
      </c>
      <c r="AB17" s="114">
        <f t="shared" si="22"/>
        <v>3.8501369900000002</v>
      </c>
      <c r="AC17" s="114">
        <f t="shared" si="28"/>
        <v>0</v>
      </c>
      <c r="AD17" s="112">
        <v>0</v>
      </c>
      <c r="AE17" s="114">
        <f t="shared" si="23"/>
        <v>3.8501369900000002</v>
      </c>
      <c r="AF17" s="111">
        <f t="shared" si="24"/>
        <v>5</v>
      </c>
      <c r="AG17" s="113" t="s">
        <v>58</v>
      </c>
      <c r="AH17" s="93">
        <f t="shared" si="6"/>
        <v>44741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5"/>
        <v>44567</v>
      </c>
      <c r="B18" s="90">
        <f t="shared" ca="1" si="26"/>
        <v>1003.137508</v>
      </c>
      <c r="C18" s="14">
        <f t="shared" si="7"/>
        <v>1000</v>
      </c>
      <c r="D18" s="63">
        <f t="shared" si="8"/>
        <v>44564</v>
      </c>
      <c r="E18" s="61">
        <f ca="1">IF(D18&lt;$B$1,VLOOKUP(D18,[1]DI!$A$4:$B$15000,2,FALSE),0)</f>
        <v>9.1499999999999998E-2</v>
      </c>
      <c r="F18" s="14">
        <f t="shared" ca="1" si="9"/>
        <v>1.00034749</v>
      </c>
      <c r="G18" s="92">
        <f t="shared" ca="1" si="29"/>
        <v>1.0020867520789001</v>
      </c>
      <c r="H18" s="92">
        <f t="shared" si="10"/>
        <v>1</v>
      </c>
      <c r="I18" s="14">
        <f t="shared" ca="1" si="27"/>
        <v>1.0020867499999999</v>
      </c>
      <c r="J18" s="13">
        <f t="shared" si="11"/>
        <v>4.4999999999999998E-2</v>
      </c>
      <c r="K18" s="29">
        <f t="shared" si="12"/>
        <v>44559</v>
      </c>
      <c r="L18" s="2">
        <f t="shared" si="13"/>
        <v>6</v>
      </c>
      <c r="M18" s="17">
        <f t="shared" si="14"/>
        <v>6</v>
      </c>
      <c r="N18" s="12">
        <f t="shared" si="1"/>
        <v>1.00104857</v>
      </c>
      <c r="O18" s="12">
        <f t="shared" ca="1" si="2"/>
        <v>1.003137508</v>
      </c>
      <c r="P18" s="17">
        <f t="shared" si="15"/>
        <v>0</v>
      </c>
      <c r="Q18" s="14">
        <f t="shared" ca="1" si="3"/>
        <v>3.137508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44589</v>
      </c>
      <c r="V18" s="3"/>
      <c r="W18" s="4"/>
      <c r="X18" s="111">
        <f t="shared" si="19"/>
        <v>6</v>
      </c>
      <c r="Y18" s="93">
        <f t="shared" si="5"/>
        <v>44741</v>
      </c>
      <c r="Z18" s="114">
        <f t="shared" si="20"/>
        <v>1000</v>
      </c>
      <c r="AA18" s="94">
        <f t="shared" si="21"/>
        <v>21</v>
      </c>
      <c r="AB18" s="114">
        <f t="shared" si="22"/>
        <v>3.6748090000000002</v>
      </c>
      <c r="AC18" s="114">
        <f t="shared" si="28"/>
        <v>0</v>
      </c>
      <c r="AD18" s="112">
        <v>0</v>
      </c>
      <c r="AE18" s="114">
        <f t="shared" si="23"/>
        <v>3.6748090000000002</v>
      </c>
      <c r="AF18" s="111">
        <f t="shared" si="24"/>
        <v>6</v>
      </c>
      <c r="AG18" s="113" t="s">
        <v>58</v>
      </c>
      <c r="AH18" s="93">
        <f t="shared" si="6"/>
        <v>44770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5"/>
        <v>44568</v>
      </c>
      <c r="B19" s="90">
        <f t="shared" ca="1" si="26"/>
        <v>1003.661388</v>
      </c>
      <c r="C19" s="14">
        <f t="shared" si="7"/>
        <v>1000</v>
      </c>
      <c r="D19" s="63">
        <f t="shared" si="8"/>
        <v>44565</v>
      </c>
      <c r="E19" s="61">
        <f ca="1">IF(D19&lt;$B$1,VLOOKUP(D19,[1]DI!$A$4:$B$15000,2,FALSE),0)</f>
        <v>9.1499999999999998E-2</v>
      </c>
      <c r="F19" s="14">
        <f t="shared" ca="1" si="9"/>
        <v>1.00034749</v>
      </c>
      <c r="G19" s="92">
        <f t="shared" ca="1" si="29"/>
        <v>1.00243496720438</v>
      </c>
      <c r="H19" s="92">
        <f t="shared" si="10"/>
        <v>1</v>
      </c>
      <c r="I19" s="14">
        <f t="shared" ca="1" si="27"/>
        <v>1.0024349699999999</v>
      </c>
      <c r="J19" s="13">
        <f t="shared" si="11"/>
        <v>4.4999999999999998E-2</v>
      </c>
      <c r="K19" s="29">
        <f t="shared" si="12"/>
        <v>44559</v>
      </c>
      <c r="L19" s="2">
        <f t="shared" si="13"/>
        <v>7</v>
      </c>
      <c r="M19" s="17">
        <f t="shared" si="14"/>
        <v>7</v>
      </c>
      <c r="N19" s="12">
        <f t="shared" si="1"/>
        <v>1.0012234390000001</v>
      </c>
      <c r="O19" s="12">
        <f t="shared" ca="1" si="2"/>
        <v>1.003661388</v>
      </c>
      <c r="P19" s="17">
        <f t="shared" si="15"/>
        <v>0</v>
      </c>
      <c r="Q19" s="14">
        <f t="shared" ca="1" si="3"/>
        <v>3.6613880000000001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44589</v>
      </c>
      <c r="V19" s="3"/>
      <c r="W19" s="4"/>
      <c r="X19" s="111">
        <f t="shared" si="19"/>
        <v>7</v>
      </c>
      <c r="Y19" s="93">
        <f t="shared" si="5"/>
        <v>44770</v>
      </c>
      <c r="Z19" s="114">
        <f t="shared" si="20"/>
        <v>1000</v>
      </c>
      <c r="AA19" s="94">
        <f t="shared" si="21"/>
        <v>21</v>
      </c>
      <c r="AB19" s="114">
        <f t="shared" si="22"/>
        <v>3.6748090000000002</v>
      </c>
      <c r="AC19" s="114">
        <f t="shared" si="28"/>
        <v>0</v>
      </c>
      <c r="AD19" s="112">
        <v>0</v>
      </c>
      <c r="AE19" s="114">
        <f t="shared" si="23"/>
        <v>3.6748090000000002</v>
      </c>
      <c r="AF19" s="111">
        <f t="shared" si="24"/>
        <v>7</v>
      </c>
      <c r="AG19" s="113" t="s">
        <v>58</v>
      </c>
      <c r="AH19" s="93">
        <f t="shared" si="6"/>
        <v>44803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5"/>
        <v>44571</v>
      </c>
      <c r="B20" s="90">
        <f t="shared" ca="1" si="26"/>
        <v>1004.18552999</v>
      </c>
      <c r="C20" s="14">
        <f t="shared" si="7"/>
        <v>1000</v>
      </c>
      <c r="D20" s="63">
        <f t="shared" si="8"/>
        <v>44566</v>
      </c>
      <c r="E20" s="61">
        <f ca="1">IF(D20&lt;$B$1,VLOOKUP(D20,[1]DI!$A$4:$B$15000,2,FALSE),0)</f>
        <v>9.1499999999999998E-2</v>
      </c>
      <c r="F20" s="14">
        <f t="shared" ca="1" si="9"/>
        <v>1.00034749</v>
      </c>
      <c r="G20" s="92">
        <f t="shared" ca="1" si="29"/>
        <v>1.00278330333113</v>
      </c>
      <c r="H20" s="92">
        <f t="shared" si="10"/>
        <v>1</v>
      </c>
      <c r="I20" s="14">
        <f t="shared" ca="1" si="27"/>
        <v>1.0027832999999999</v>
      </c>
      <c r="J20" s="13">
        <f t="shared" si="11"/>
        <v>4.4999999999999998E-2</v>
      </c>
      <c r="K20" s="29">
        <f t="shared" si="12"/>
        <v>44559</v>
      </c>
      <c r="L20" s="2">
        <f t="shared" si="13"/>
        <v>8</v>
      </c>
      <c r="M20" s="17">
        <f t="shared" si="14"/>
        <v>8</v>
      </c>
      <c r="N20" s="12">
        <f t="shared" si="1"/>
        <v>1.001398338</v>
      </c>
      <c r="O20" s="12">
        <f t="shared" ca="1" si="2"/>
        <v>1.00418553</v>
      </c>
      <c r="P20" s="17">
        <f t="shared" si="15"/>
        <v>0</v>
      </c>
      <c r="Q20" s="14">
        <f t="shared" ca="1" si="3"/>
        <v>4.18552999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44589</v>
      </c>
      <c r="V20" s="3"/>
      <c r="W20" s="4"/>
      <c r="X20" s="111">
        <f t="shared" si="19"/>
        <v>8</v>
      </c>
      <c r="Y20" s="93">
        <f t="shared" si="5"/>
        <v>44803</v>
      </c>
      <c r="Z20" s="114">
        <f t="shared" si="20"/>
        <v>1000</v>
      </c>
      <c r="AA20" s="94">
        <f t="shared" si="21"/>
        <v>23</v>
      </c>
      <c r="AB20" s="114">
        <f t="shared" si="22"/>
        <v>4.0254950000000003</v>
      </c>
      <c r="AC20" s="114">
        <f t="shared" si="28"/>
        <v>0</v>
      </c>
      <c r="AD20" s="112">
        <v>0</v>
      </c>
      <c r="AE20" s="114">
        <f t="shared" si="23"/>
        <v>4.0254950000000003</v>
      </c>
      <c r="AF20" s="111">
        <f t="shared" si="24"/>
        <v>8</v>
      </c>
      <c r="AG20" s="113" t="s">
        <v>58</v>
      </c>
      <c r="AH20" s="93">
        <f t="shared" si="6"/>
        <v>44833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5"/>
        <v>44572</v>
      </c>
      <c r="B21" s="90">
        <f t="shared" ca="1" si="26"/>
        <v>1004.709955</v>
      </c>
      <c r="C21" s="14">
        <f t="shared" si="7"/>
        <v>1000</v>
      </c>
      <c r="D21" s="63">
        <f t="shared" si="8"/>
        <v>44567</v>
      </c>
      <c r="E21" s="61">
        <f ca="1">IF(D21&lt;$B$1,VLOOKUP(D21,[1]DI!$A$4:$B$15000,2,FALSE),0)</f>
        <v>9.1499999999999998E-2</v>
      </c>
      <c r="F21" s="14">
        <f t="shared" ca="1" si="9"/>
        <v>1.00034749</v>
      </c>
      <c r="G21" s="92">
        <f t="shared" ca="1" si="29"/>
        <v>1.0031317605012</v>
      </c>
      <c r="H21" s="92">
        <f t="shared" si="10"/>
        <v>1</v>
      </c>
      <c r="I21" s="14">
        <f t="shared" ca="1" si="27"/>
        <v>1.00313176</v>
      </c>
      <c r="J21" s="13">
        <f t="shared" si="11"/>
        <v>4.4999999999999998E-2</v>
      </c>
      <c r="K21" s="29">
        <f t="shared" si="12"/>
        <v>44559</v>
      </c>
      <c r="L21" s="2">
        <f t="shared" si="13"/>
        <v>9</v>
      </c>
      <c r="M21" s="17">
        <f t="shared" si="14"/>
        <v>9</v>
      </c>
      <c r="N21" s="12">
        <f t="shared" si="1"/>
        <v>1.001573268</v>
      </c>
      <c r="O21" s="12">
        <f t="shared" ca="1" si="2"/>
        <v>1.004709955</v>
      </c>
      <c r="P21" s="17">
        <f t="shared" si="15"/>
        <v>0</v>
      </c>
      <c r="Q21" s="14">
        <f t="shared" ca="1" si="3"/>
        <v>4.7099549999999999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44589</v>
      </c>
      <c r="V21" s="3"/>
      <c r="W21" s="4"/>
      <c r="X21" s="111">
        <f t="shared" si="19"/>
        <v>9</v>
      </c>
      <c r="Y21" s="93">
        <f t="shared" si="5"/>
        <v>44833</v>
      </c>
      <c r="Z21" s="114">
        <f t="shared" si="20"/>
        <v>1000</v>
      </c>
      <c r="AA21" s="94">
        <f t="shared" si="21"/>
        <v>21</v>
      </c>
      <c r="AB21" s="114">
        <f t="shared" si="22"/>
        <v>3.6748090000000002</v>
      </c>
      <c r="AC21" s="114">
        <f t="shared" si="28"/>
        <v>0</v>
      </c>
      <c r="AD21" s="112">
        <v>0</v>
      </c>
      <c r="AE21" s="114">
        <f t="shared" si="23"/>
        <v>3.6748090000000002</v>
      </c>
      <c r="AF21" s="111">
        <f t="shared" si="24"/>
        <v>9</v>
      </c>
      <c r="AG21" s="113" t="s">
        <v>58</v>
      </c>
      <c r="AH21" s="93">
        <f t="shared" si="6"/>
        <v>44862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5"/>
        <v>44573</v>
      </c>
      <c r="B22" s="90">
        <f t="shared" ca="1" si="26"/>
        <v>1005.23465199</v>
      </c>
      <c r="C22" s="14">
        <f t="shared" si="7"/>
        <v>1000</v>
      </c>
      <c r="D22" s="63">
        <f t="shared" si="8"/>
        <v>44568</v>
      </c>
      <c r="E22" s="61">
        <f ca="1">IF(D22&lt;$B$1,VLOOKUP(D22,[1]DI!$A$4:$B$15000,2,FALSE),0)</f>
        <v>9.1499999999999998E-2</v>
      </c>
      <c r="F22" s="14">
        <f t="shared" ca="1" si="9"/>
        <v>1.00034749</v>
      </c>
      <c r="G22" s="92">
        <f t="shared" ca="1" si="29"/>
        <v>1.00348033875666</v>
      </c>
      <c r="H22" s="92">
        <f t="shared" si="10"/>
        <v>1</v>
      </c>
      <c r="I22" s="14">
        <f t="shared" ca="1" si="27"/>
        <v>1.0034803400000001</v>
      </c>
      <c r="J22" s="13">
        <f t="shared" si="11"/>
        <v>4.4999999999999998E-2</v>
      </c>
      <c r="K22" s="29">
        <f t="shared" si="12"/>
        <v>44559</v>
      </c>
      <c r="L22" s="2">
        <f t="shared" si="13"/>
        <v>10</v>
      </c>
      <c r="M22" s="17">
        <f t="shared" si="14"/>
        <v>10</v>
      </c>
      <c r="N22" s="12">
        <f t="shared" si="1"/>
        <v>1.0017482280000001</v>
      </c>
      <c r="O22" s="12">
        <f t="shared" ca="1" si="2"/>
        <v>1.005234652</v>
      </c>
      <c r="P22" s="17">
        <f t="shared" si="15"/>
        <v>0</v>
      </c>
      <c r="Q22" s="14">
        <f t="shared" ca="1" si="3"/>
        <v>5.2346519899999997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44589</v>
      </c>
      <c r="V22" s="3"/>
      <c r="W22" s="4"/>
      <c r="X22" s="111">
        <f t="shared" si="19"/>
        <v>10</v>
      </c>
      <c r="Y22" s="93">
        <f t="shared" si="5"/>
        <v>44862</v>
      </c>
      <c r="Z22" s="114">
        <f t="shared" si="20"/>
        <v>1000</v>
      </c>
      <c r="AA22" s="94">
        <f t="shared" si="21"/>
        <v>20</v>
      </c>
      <c r="AB22" s="114">
        <f t="shared" si="22"/>
        <v>3.4995129899999999</v>
      </c>
      <c r="AC22" s="114">
        <f t="shared" si="28"/>
        <v>0</v>
      </c>
      <c r="AD22" s="112">
        <v>0</v>
      </c>
      <c r="AE22" s="114">
        <f t="shared" si="23"/>
        <v>3.4995129899999999</v>
      </c>
      <c r="AF22" s="111">
        <f t="shared" si="24"/>
        <v>10</v>
      </c>
      <c r="AG22" s="113" t="s">
        <v>58</v>
      </c>
      <c r="AH22" s="93">
        <f t="shared" si="6"/>
        <v>44894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5"/>
        <v>44574</v>
      </c>
      <c r="B23" s="90">
        <f t="shared" ca="1" si="26"/>
        <v>1005.759623</v>
      </c>
      <c r="C23" s="14">
        <f t="shared" si="7"/>
        <v>1000</v>
      </c>
      <c r="D23" s="63">
        <f t="shared" si="8"/>
        <v>44571</v>
      </c>
      <c r="E23" s="61">
        <f ca="1">IF(D23&lt;$B$1,VLOOKUP(D23,[1]DI!$A$4:$B$15000,2,FALSE),0)</f>
        <v>9.1499999999999998E-2</v>
      </c>
      <c r="F23" s="14">
        <f t="shared" ca="1" si="9"/>
        <v>1.00034749</v>
      </c>
      <c r="G23" s="92">
        <f t="shared" ca="1" si="29"/>
        <v>1.00382903813957</v>
      </c>
      <c r="H23" s="92">
        <f t="shared" si="10"/>
        <v>1</v>
      </c>
      <c r="I23" s="14">
        <f t="shared" ca="1" si="27"/>
        <v>1.0038290400000001</v>
      </c>
      <c r="J23" s="13">
        <f t="shared" si="11"/>
        <v>4.4999999999999998E-2</v>
      </c>
      <c r="K23" s="29">
        <f t="shared" si="12"/>
        <v>44559</v>
      </c>
      <c r="L23" s="2">
        <f t="shared" si="13"/>
        <v>11</v>
      </c>
      <c r="M23" s="17">
        <f t="shared" si="14"/>
        <v>11</v>
      </c>
      <c r="N23" s="12">
        <f t="shared" si="1"/>
        <v>1.001923219</v>
      </c>
      <c r="O23" s="12">
        <f t="shared" ca="1" si="2"/>
        <v>1.0057596230000001</v>
      </c>
      <c r="P23" s="17">
        <f t="shared" si="15"/>
        <v>0</v>
      </c>
      <c r="Q23" s="14">
        <f t="shared" ca="1" si="3"/>
        <v>5.7596230000000004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44589</v>
      </c>
      <c r="V23" s="3"/>
      <c r="W23" s="4"/>
      <c r="X23" s="111">
        <f t="shared" si="19"/>
        <v>11</v>
      </c>
      <c r="Y23" s="93">
        <f t="shared" si="5"/>
        <v>44894</v>
      </c>
      <c r="Z23" s="114">
        <f t="shared" si="20"/>
        <v>1000</v>
      </c>
      <c r="AA23" s="94">
        <f t="shared" si="21"/>
        <v>20</v>
      </c>
      <c r="AB23" s="114">
        <f t="shared" si="22"/>
        <v>3.4995129899999999</v>
      </c>
      <c r="AC23" s="114">
        <f t="shared" si="28"/>
        <v>0</v>
      </c>
      <c r="AD23" s="112">
        <v>0</v>
      </c>
      <c r="AE23" s="114">
        <f t="shared" si="23"/>
        <v>3.4995129899999999</v>
      </c>
      <c r="AF23" s="111">
        <f t="shared" si="24"/>
        <v>11</v>
      </c>
      <c r="AG23" s="113" t="s">
        <v>58</v>
      </c>
      <c r="AH23" s="93">
        <f t="shared" si="6"/>
        <v>44924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5"/>
        <v>44575</v>
      </c>
      <c r="B24" s="90">
        <f t="shared" ca="1" si="26"/>
        <v>1006.28486599</v>
      </c>
      <c r="C24" s="14">
        <f t="shared" si="7"/>
        <v>1000</v>
      </c>
      <c r="D24" s="63">
        <f t="shared" si="8"/>
        <v>44572</v>
      </c>
      <c r="E24" s="61">
        <f ca="1">IF(D24&lt;$B$1,VLOOKUP(D24,[1]DI!$A$4:$B$15000,2,FALSE),0)</f>
        <v>9.1499999999999998E-2</v>
      </c>
      <c r="F24" s="14">
        <f t="shared" ca="1" si="9"/>
        <v>1.00034749</v>
      </c>
      <c r="G24" s="92">
        <f t="shared" ca="1" si="29"/>
        <v>1.00417785869203</v>
      </c>
      <c r="H24" s="92">
        <f t="shared" si="10"/>
        <v>1</v>
      </c>
      <c r="I24" s="14">
        <f t="shared" ca="1" si="27"/>
        <v>1.00417786</v>
      </c>
      <c r="J24" s="13">
        <f t="shared" si="11"/>
        <v>4.4999999999999998E-2</v>
      </c>
      <c r="K24" s="29">
        <f t="shared" si="12"/>
        <v>44559</v>
      </c>
      <c r="L24" s="2">
        <f t="shared" si="13"/>
        <v>12</v>
      </c>
      <c r="M24" s="17">
        <f t="shared" si="14"/>
        <v>12</v>
      </c>
      <c r="N24" s="12">
        <f t="shared" si="1"/>
        <v>1.00209824</v>
      </c>
      <c r="O24" s="12">
        <f t="shared" ca="1" si="2"/>
        <v>1.0062848659999999</v>
      </c>
      <c r="P24" s="17">
        <f t="shared" si="15"/>
        <v>0</v>
      </c>
      <c r="Q24" s="14">
        <f t="shared" ca="1" si="3"/>
        <v>6.2848659900000001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44589</v>
      </c>
      <c r="V24" s="3"/>
      <c r="W24" s="4"/>
      <c r="X24" s="111">
        <f t="shared" si="19"/>
        <v>12</v>
      </c>
      <c r="Y24" s="93">
        <f t="shared" ref="Y24:Y60" si="30">AE172</f>
        <v>44924</v>
      </c>
      <c r="Z24" s="114">
        <f t="shared" ref="Z24:Z60" si="31">(Z23-AC24)</f>
        <v>1000</v>
      </c>
      <c r="AA24" s="94">
        <f t="shared" ref="AA24:AA60" si="32">NETWORKDAYS(Y23,Y24,X$160:X$444)-1</f>
        <v>22</v>
      </c>
      <c r="AB24" s="114">
        <f t="shared" ref="AB24:AB60" si="33">TRUNC((ROUND(((1+AB$11)^(AA24/252)),9)-1)*Z23,8)</f>
        <v>3.8501369900000002</v>
      </c>
      <c r="AC24" s="114">
        <f t="shared" ref="AC24:AC60" si="34">TRUNC(Z23*AD24,8)</f>
        <v>0</v>
      </c>
      <c r="AD24" s="112">
        <v>0</v>
      </c>
      <c r="AE24" s="114">
        <f t="shared" ref="AE24:AE60" si="35">(AB24+AC24)</f>
        <v>3.8501369900000002</v>
      </c>
      <c r="AF24" s="111">
        <f t="shared" si="24"/>
        <v>12</v>
      </c>
      <c r="AG24" s="113" t="s">
        <v>58</v>
      </c>
      <c r="AH24" s="93">
        <f t="shared" ref="AH24:AH59" si="36">Y25</f>
        <v>44956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5"/>
        <v>44578</v>
      </c>
      <c r="B25" s="90">
        <f t="shared" ca="1" si="26"/>
        <v>1006.81038299</v>
      </c>
      <c r="C25" s="14">
        <f t="shared" si="7"/>
        <v>1000</v>
      </c>
      <c r="D25" s="63">
        <f t="shared" si="8"/>
        <v>44573</v>
      </c>
      <c r="E25" s="61">
        <f ca="1">IF(D25&lt;$B$1,VLOOKUP(D25,[1]DI!$A$4:$B$15000,2,FALSE),0)</f>
        <v>9.1499999999999998E-2</v>
      </c>
      <c r="F25" s="14">
        <f t="shared" ca="1" si="9"/>
        <v>1.00034749</v>
      </c>
      <c r="G25" s="92">
        <f t="shared" ca="1" si="29"/>
        <v>1.0045268004561501</v>
      </c>
      <c r="H25" s="92">
        <f t="shared" si="10"/>
        <v>1</v>
      </c>
      <c r="I25" s="14">
        <f t="shared" ca="1" si="27"/>
        <v>1.0045268000000001</v>
      </c>
      <c r="J25" s="13">
        <f t="shared" si="11"/>
        <v>4.4999999999999998E-2</v>
      </c>
      <c r="K25" s="29">
        <f t="shared" si="12"/>
        <v>44559</v>
      </c>
      <c r="L25" s="2">
        <f t="shared" si="13"/>
        <v>13</v>
      </c>
      <c r="M25" s="17">
        <f t="shared" si="14"/>
        <v>13</v>
      </c>
      <c r="N25" s="12">
        <f t="shared" si="1"/>
        <v>1.0022732919999999</v>
      </c>
      <c r="O25" s="12">
        <f t="shared" ca="1" si="2"/>
        <v>1.0068103829999999</v>
      </c>
      <c r="P25" s="17">
        <f t="shared" si="15"/>
        <v>0</v>
      </c>
      <c r="Q25" s="14">
        <f t="shared" ca="1" si="3"/>
        <v>6.8103829899999999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44589</v>
      </c>
      <c r="V25" s="3"/>
      <c r="W25" s="4"/>
      <c r="X25" s="111">
        <f t="shared" si="19"/>
        <v>13</v>
      </c>
      <c r="Y25" s="93">
        <f t="shared" si="30"/>
        <v>44956</v>
      </c>
      <c r="Z25" s="114">
        <f t="shared" si="31"/>
        <v>1000</v>
      </c>
      <c r="AA25" s="94">
        <f t="shared" si="32"/>
        <v>22</v>
      </c>
      <c r="AB25" s="114">
        <f t="shared" si="33"/>
        <v>3.8501369900000002</v>
      </c>
      <c r="AC25" s="114">
        <f t="shared" si="34"/>
        <v>0</v>
      </c>
      <c r="AD25" s="112">
        <v>0</v>
      </c>
      <c r="AE25" s="114">
        <f t="shared" si="35"/>
        <v>3.8501369900000002</v>
      </c>
      <c r="AF25" s="111">
        <f t="shared" si="24"/>
        <v>13</v>
      </c>
      <c r="AG25" s="113" t="s">
        <v>58</v>
      </c>
      <c r="AH25" s="93">
        <f t="shared" si="36"/>
        <v>44984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5"/>
        <v>44579</v>
      </c>
      <c r="B26" s="90">
        <f t="shared" ca="1" si="26"/>
        <v>1007.33617299</v>
      </c>
      <c r="C26" s="14">
        <f t="shared" si="7"/>
        <v>1000</v>
      </c>
      <c r="D26" s="63">
        <f t="shared" si="8"/>
        <v>44574</v>
      </c>
      <c r="E26" s="61">
        <f ca="1">IF(D26&lt;$B$1,VLOOKUP(D26,[1]DI!$A$4:$B$15000,2,FALSE),0)</f>
        <v>9.1499999999999998E-2</v>
      </c>
      <c r="F26" s="14">
        <f t="shared" ca="1" si="9"/>
        <v>1.00034749</v>
      </c>
      <c r="G26" s="92">
        <f t="shared" ca="1" si="29"/>
        <v>1.00487586347404</v>
      </c>
      <c r="H26" s="92">
        <f t="shared" si="10"/>
        <v>1</v>
      </c>
      <c r="I26" s="14">
        <f t="shared" ca="1" si="27"/>
        <v>1.0048758600000001</v>
      </c>
      <c r="J26" s="13">
        <f t="shared" si="11"/>
        <v>4.4999999999999998E-2</v>
      </c>
      <c r="K26" s="29">
        <f t="shared" si="12"/>
        <v>44559</v>
      </c>
      <c r="L26" s="2">
        <f t="shared" si="13"/>
        <v>14</v>
      </c>
      <c r="M26" s="17">
        <f t="shared" si="14"/>
        <v>14</v>
      </c>
      <c r="N26" s="12">
        <f t="shared" si="1"/>
        <v>1.0024483749999999</v>
      </c>
      <c r="O26" s="12">
        <f t="shared" ca="1" si="2"/>
        <v>1.0073361729999999</v>
      </c>
      <c r="P26" s="17">
        <f t="shared" si="15"/>
        <v>0</v>
      </c>
      <c r="Q26" s="14">
        <f t="shared" ca="1" si="3"/>
        <v>7.3361729899999997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44589</v>
      </c>
      <c r="V26" s="3"/>
      <c r="W26" s="4"/>
      <c r="X26" s="111">
        <f t="shared" si="19"/>
        <v>14</v>
      </c>
      <c r="Y26" s="93">
        <f t="shared" si="30"/>
        <v>44984</v>
      </c>
      <c r="Z26" s="114">
        <f t="shared" si="31"/>
        <v>1000</v>
      </c>
      <c r="AA26" s="94">
        <f t="shared" si="32"/>
        <v>18</v>
      </c>
      <c r="AB26" s="114">
        <f t="shared" si="33"/>
        <v>3.1490109999999998</v>
      </c>
      <c r="AC26" s="114">
        <f t="shared" si="34"/>
        <v>0</v>
      </c>
      <c r="AD26" s="112">
        <v>0</v>
      </c>
      <c r="AE26" s="114">
        <f t="shared" si="35"/>
        <v>3.1490109999999998</v>
      </c>
      <c r="AF26" s="111">
        <f t="shared" si="24"/>
        <v>14</v>
      </c>
      <c r="AG26" s="113" t="s">
        <v>58</v>
      </c>
      <c r="AH26" s="93">
        <f t="shared" si="36"/>
        <v>45015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5"/>
        <v>44580</v>
      </c>
      <c r="B27" s="90">
        <f t="shared" ca="1" si="26"/>
        <v>1007.86224599</v>
      </c>
      <c r="C27" s="14">
        <f t="shared" si="7"/>
        <v>1000</v>
      </c>
      <c r="D27" s="63">
        <f t="shared" si="8"/>
        <v>44575</v>
      </c>
      <c r="E27" s="61">
        <f ca="1">IF(D27&lt;$B$1,VLOOKUP(D27,[1]DI!$A$4:$B$15000,2,FALSE),0)</f>
        <v>9.1499999999999998E-2</v>
      </c>
      <c r="F27" s="14">
        <f t="shared" ca="1" si="9"/>
        <v>1.00034749</v>
      </c>
      <c r="G27" s="92">
        <f t="shared" ca="1" si="29"/>
        <v>1.0052250477878399</v>
      </c>
      <c r="H27" s="92">
        <f t="shared" si="10"/>
        <v>1</v>
      </c>
      <c r="I27" s="14">
        <f t="shared" ca="1" si="27"/>
        <v>1.00522505</v>
      </c>
      <c r="J27" s="13">
        <f t="shared" si="11"/>
        <v>4.4999999999999998E-2</v>
      </c>
      <c r="K27" s="29">
        <f t="shared" si="12"/>
        <v>44559</v>
      </c>
      <c r="L27" s="2">
        <f t="shared" si="13"/>
        <v>15</v>
      </c>
      <c r="M27" s="17">
        <f t="shared" si="14"/>
        <v>15</v>
      </c>
      <c r="N27" s="12">
        <f t="shared" si="1"/>
        <v>1.002623488</v>
      </c>
      <c r="O27" s="12">
        <f t="shared" ca="1" si="2"/>
        <v>1.007862246</v>
      </c>
      <c r="P27" s="17">
        <f t="shared" si="15"/>
        <v>0</v>
      </c>
      <c r="Q27" s="14">
        <f t="shared" ca="1" si="3"/>
        <v>7.8622459899999999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44589</v>
      </c>
      <c r="V27" s="3"/>
      <c r="W27" s="4"/>
      <c r="X27" s="111">
        <f t="shared" si="19"/>
        <v>15</v>
      </c>
      <c r="Y27" s="93">
        <f t="shared" si="30"/>
        <v>45015</v>
      </c>
      <c r="Z27" s="114">
        <f t="shared" si="31"/>
        <v>1000</v>
      </c>
      <c r="AA27" s="94">
        <f t="shared" si="32"/>
        <v>23</v>
      </c>
      <c r="AB27" s="114">
        <f t="shared" si="33"/>
        <v>4.0254950000000003</v>
      </c>
      <c r="AC27" s="114">
        <f t="shared" si="34"/>
        <v>0</v>
      </c>
      <c r="AD27" s="112">
        <v>0</v>
      </c>
      <c r="AE27" s="114">
        <f t="shared" si="35"/>
        <v>4.0254950000000003</v>
      </c>
      <c r="AF27" s="111">
        <f t="shared" si="24"/>
        <v>15</v>
      </c>
      <c r="AG27" s="113" t="s">
        <v>58</v>
      </c>
      <c r="AH27" s="93">
        <f t="shared" si="36"/>
        <v>45043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5"/>
        <v>44581</v>
      </c>
      <c r="B28" s="90">
        <f t="shared" ca="1" si="26"/>
        <v>1008.38858299</v>
      </c>
      <c r="C28" s="14">
        <f t="shared" si="7"/>
        <v>1000</v>
      </c>
      <c r="D28" s="63">
        <f t="shared" si="8"/>
        <v>44578</v>
      </c>
      <c r="E28" s="61">
        <f ca="1">IF(D28&lt;$B$1,VLOOKUP(D28,[1]DI!$A$4:$B$15000,2,FALSE),0)</f>
        <v>9.1499999999999998E-2</v>
      </c>
      <c r="F28" s="14">
        <f t="shared" ca="1" si="9"/>
        <v>1.00034749</v>
      </c>
      <c r="G28" s="92">
        <f t="shared" ca="1" si="29"/>
        <v>1.0055743534396999</v>
      </c>
      <c r="H28" s="92">
        <f t="shared" si="10"/>
        <v>1</v>
      </c>
      <c r="I28" s="14">
        <f t="shared" ca="1" si="27"/>
        <v>1.0055743500000001</v>
      </c>
      <c r="J28" s="13">
        <f t="shared" si="11"/>
        <v>4.4999999999999998E-2</v>
      </c>
      <c r="K28" s="29">
        <f t="shared" si="12"/>
        <v>44559</v>
      </c>
      <c r="L28" s="2">
        <f t="shared" si="13"/>
        <v>16</v>
      </c>
      <c r="M28" s="17">
        <f t="shared" si="14"/>
        <v>16</v>
      </c>
      <c r="N28" s="12">
        <f t="shared" si="1"/>
        <v>1.002798632</v>
      </c>
      <c r="O28" s="12">
        <f t="shared" ca="1" si="2"/>
        <v>1.0083885829999999</v>
      </c>
      <c r="P28" s="17">
        <f t="shared" si="15"/>
        <v>0</v>
      </c>
      <c r="Q28" s="14">
        <f t="shared" ca="1" si="3"/>
        <v>8.3885829899999997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44589</v>
      </c>
      <c r="V28" s="3"/>
      <c r="W28" s="4"/>
      <c r="X28" s="111">
        <f t="shared" si="19"/>
        <v>16</v>
      </c>
      <c r="Y28" s="93">
        <f t="shared" si="30"/>
        <v>45043</v>
      </c>
      <c r="Z28" s="114">
        <f t="shared" si="31"/>
        <v>1000</v>
      </c>
      <c r="AA28" s="94">
        <f t="shared" si="32"/>
        <v>18</v>
      </c>
      <c r="AB28" s="114">
        <f t="shared" si="33"/>
        <v>3.1490109999999998</v>
      </c>
      <c r="AC28" s="114">
        <f t="shared" si="34"/>
        <v>0</v>
      </c>
      <c r="AD28" s="112">
        <v>0</v>
      </c>
      <c r="AE28" s="114">
        <f t="shared" si="35"/>
        <v>3.1490109999999998</v>
      </c>
      <c r="AF28" s="111">
        <f t="shared" si="24"/>
        <v>16</v>
      </c>
      <c r="AG28" s="113" t="s">
        <v>58</v>
      </c>
      <c r="AH28" s="93">
        <f t="shared" si="36"/>
        <v>45076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5"/>
        <v>44582</v>
      </c>
      <c r="B29" s="90">
        <f t="shared" ca="1" si="26"/>
        <v>1008.915202</v>
      </c>
      <c r="C29" s="14">
        <f t="shared" si="7"/>
        <v>1000</v>
      </c>
      <c r="D29" s="63">
        <f t="shared" si="8"/>
        <v>44579</v>
      </c>
      <c r="E29" s="61">
        <f ca="1">IF(D29&lt;$B$1,VLOOKUP(D29,[1]DI!$A$4:$B$15000,2,FALSE),0)</f>
        <v>9.1499999999999998E-2</v>
      </c>
      <c r="F29" s="14">
        <f t="shared" ca="1" si="9"/>
        <v>1.00034749</v>
      </c>
      <c r="G29" s="92">
        <f t="shared" ca="1" si="29"/>
        <v>1.00592378047178</v>
      </c>
      <c r="H29" s="92">
        <f t="shared" si="10"/>
        <v>1</v>
      </c>
      <c r="I29" s="14">
        <f t="shared" ca="1" si="27"/>
        <v>1.00592378</v>
      </c>
      <c r="J29" s="13">
        <f t="shared" si="11"/>
        <v>4.4999999999999998E-2</v>
      </c>
      <c r="K29" s="29">
        <f t="shared" si="12"/>
        <v>44559</v>
      </c>
      <c r="L29" s="2">
        <f t="shared" si="13"/>
        <v>17</v>
      </c>
      <c r="M29" s="17">
        <f t="shared" si="14"/>
        <v>17</v>
      </c>
      <c r="N29" s="12">
        <f t="shared" si="1"/>
        <v>1.002973806</v>
      </c>
      <c r="O29" s="12">
        <f t="shared" ca="1" si="2"/>
        <v>1.0089152020000001</v>
      </c>
      <c r="P29" s="17">
        <f t="shared" si="15"/>
        <v>0</v>
      </c>
      <c r="Q29" s="14">
        <f t="shared" ca="1" si="3"/>
        <v>8.9152020000000007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44589</v>
      </c>
      <c r="V29" s="3"/>
      <c r="W29" s="4"/>
      <c r="X29" s="111">
        <f t="shared" si="19"/>
        <v>17</v>
      </c>
      <c r="Y29" s="93">
        <f t="shared" si="30"/>
        <v>45076</v>
      </c>
      <c r="Z29" s="114">
        <f t="shared" si="31"/>
        <v>1000</v>
      </c>
      <c r="AA29" s="94">
        <f t="shared" si="32"/>
        <v>22</v>
      </c>
      <c r="AB29" s="114">
        <f t="shared" si="33"/>
        <v>3.8501369900000002</v>
      </c>
      <c r="AC29" s="114">
        <f t="shared" si="34"/>
        <v>0</v>
      </c>
      <c r="AD29" s="112">
        <v>0</v>
      </c>
      <c r="AE29" s="114">
        <f t="shared" si="35"/>
        <v>3.8501369900000002</v>
      </c>
      <c r="AF29" s="111">
        <f t="shared" si="24"/>
        <v>17</v>
      </c>
      <c r="AG29" s="113" t="s">
        <v>58</v>
      </c>
      <c r="AH29" s="93">
        <f t="shared" si="36"/>
        <v>45106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5"/>
        <v>44585</v>
      </c>
      <c r="B30" s="90">
        <f t="shared" ca="1" si="26"/>
        <v>1009.44209599</v>
      </c>
      <c r="C30" s="14">
        <f t="shared" si="7"/>
        <v>1000</v>
      </c>
      <c r="D30" s="63">
        <f t="shared" si="8"/>
        <v>44580</v>
      </c>
      <c r="E30" s="61">
        <f ca="1">IF(D30&lt;$B$1,VLOOKUP(D30,[1]DI!$A$4:$B$15000,2,FALSE),0)</f>
        <v>9.1499999999999998E-2</v>
      </c>
      <c r="F30" s="14">
        <f t="shared" ca="1" si="9"/>
        <v>1.00034749</v>
      </c>
      <c r="G30" s="92">
        <f t="shared" ca="1" si="29"/>
        <v>1.00627332892626</v>
      </c>
      <c r="H30" s="92">
        <f t="shared" si="10"/>
        <v>1</v>
      </c>
      <c r="I30" s="14">
        <f t="shared" ca="1" si="27"/>
        <v>1.00627333</v>
      </c>
      <c r="J30" s="13">
        <f t="shared" si="11"/>
        <v>4.4999999999999998E-2</v>
      </c>
      <c r="K30" s="29">
        <f t="shared" si="12"/>
        <v>44559</v>
      </c>
      <c r="L30" s="2">
        <f t="shared" si="13"/>
        <v>18</v>
      </c>
      <c r="M30" s="17">
        <f t="shared" si="14"/>
        <v>18</v>
      </c>
      <c r="N30" s="12">
        <f t="shared" si="1"/>
        <v>1.0031490110000001</v>
      </c>
      <c r="O30" s="12">
        <f t="shared" ca="1" si="2"/>
        <v>1.0094420959999999</v>
      </c>
      <c r="P30" s="17">
        <f t="shared" si="15"/>
        <v>0</v>
      </c>
      <c r="Q30" s="14">
        <f t="shared" ca="1" si="3"/>
        <v>9.4420959900000003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44589</v>
      </c>
      <c r="V30" s="3"/>
      <c r="W30" s="4"/>
      <c r="X30" s="111">
        <f t="shared" si="19"/>
        <v>18</v>
      </c>
      <c r="Y30" s="93">
        <f t="shared" si="30"/>
        <v>45106</v>
      </c>
      <c r="Z30" s="114">
        <f t="shared" si="31"/>
        <v>666.66699999999992</v>
      </c>
      <c r="AA30" s="94">
        <f t="shared" si="32"/>
        <v>21</v>
      </c>
      <c r="AB30" s="114">
        <f t="shared" si="33"/>
        <v>3.6748090000000002</v>
      </c>
      <c r="AC30" s="114">
        <f t="shared" si="34"/>
        <v>333.33300000000003</v>
      </c>
      <c r="AD30" s="112">
        <v>0.33333299999999999</v>
      </c>
      <c r="AE30" s="114">
        <f t="shared" si="35"/>
        <v>337.00780900000001</v>
      </c>
      <c r="AF30" s="111">
        <f t="shared" si="24"/>
        <v>18</v>
      </c>
      <c r="AG30" s="113" t="s">
        <v>58</v>
      </c>
      <c r="AH30" s="93">
        <f t="shared" si="36"/>
        <v>45135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5"/>
        <v>44586</v>
      </c>
      <c r="B31" s="90">
        <f t="shared" ca="1" si="26"/>
        <v>1009.9692629899999</v>
      </c>
      <c r="C31" s="14">
        <f t="shared" si="7"/>
        <v>1000</v>
      </c>
      <c r="D31" s="63">
        <f t="shared" si="8"/>
        <v>44581</v>
      </c>
      <c r="E31" s="61">
        <f ca="1">IF(D31&lt;$B$1,VLOOKUP(D31,[1]DI!$A$4:$B$15000,2,FALSE),0)</f>
        <v>9.1499999999999998E-2</v>
      </c>
      <c r="F31" s="14">
        <f t="shared" ca="1" si="9"/>
        <v>1.00034749</v>
      </c>
      <c r="G31" s="92">
        <f t="shared" ca="1" si="29"/>
        <v>1.0066229988453299</v>
      </c>
      <c r="H31" s="92">
        <f t="shared" si="10"/>
        <v>1</v>
      </c>
      <c r="I31" s="14">
        <f t="shared" ca="1" si="27"/>
        <v>1.006623</v>
      </c>
      <c r="J31" s="13">
        <f t="shared" si="11"/>
        <v>4.4999999999999998E-2</v>
      </c>
      <c r="K31" s="29">
        <f t="shared" si="12"/>
        <v>44559</v>
      </c>
      <c r="L31" s="2">
        <f t="shared" si="13"/>
        <v>19</v>
      </c>
      <c r="M31" s="17">
        <f t="shared" si="14"/>
        <v>19</v>
      </c>
      <c r="N31" s="12">
        <f t="shared" si="1"/>
        <v>1.0033242469999999</v>
      </c>
      <c r="O31" s="12">
        <f t="shared" ca="1" si="2"/>
        <v>1.0099692629999999</v>
      </c>
      <c r="P31" s="17">
        <f t="shared" si="15"/>
        <v>0</v>
      </c>
      <c r="Q31" s="14">
        <f t="shared" ca="1" si="3"/>
        <v>9.9692629900000007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44589</v>
      </c>
      <c r="V31" s="3"/>
      <c r="W31" s="4"/>
      <c r="X31" s="111">
        <f t="shared" si="19"/>
        <v>19</v>
      </c>
      <c r="Y31" s="93">
        <f t="shared" si="30"/>
        <v>45135</v>
      </c>
      <c r="Z31" s="114">
        <f t="shared" si="31"/>
        <v>666.66699999999992</v>
      </c>
      <c r="AA31" s="94">
        <f t="shared" si="32"/>
        <v>21</v>
      </c>
      <c r="AB31" s="114">
        <f t="shared" si="33"/>
        <v>2.4498738900000001</v>
      </c>
      <c r="AC31" s="114">
        <f t="shared" si="34"/>
        <v>0</v>
      </c>
      <c r="AD31" s="112">
        <v>0</v>
      </c>
      <c r="AE31" s="114">
        <f t="shared" si="35"/>
        <v>2.4498738900000001</v>
      </c>
      <c r="AF31" s="111">
        <f t="shared" si="24"/>
        <v>19</v>
      </c>
      <c r="AG31" s="113" t="s">
        <v>58</v>
      </c>
      <c r="AH31" s="93">
        <f t="shared" si="36"/>
        <v>45168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5"/>
        <v>44587</v>
      </c>
      <c r="B32" s="90">
        <f t="shared" ca="1" si="26"/>
        <v>1010.49670399</v>
      </c>
      <c r="C32" s="14">
        <f t="shared" si="7"/>
        <v>1000</v>
      </c>
      <c r="D32" s="63">
        <f t="shared" si="8"/>
        <v>44582</v>
      </c>
      <c r="E32" s="61">
        <f ca="1">IF(D32&lt;$B$1,VLOOKUP(D32,[1]DI!$A$4:$B$15000,2,FALSE),0)</f>
        <v>9.1499999999999998E-2</v>
      </c>
      <c r="F32" s="14">
        <f t="shared" ca="1" si="9"/>
        <v>1.00034749</v>
      </c>
      <c r="G32" s="92">
        <f t="shared" ca="1" si="29"/>
        <v>1.0069727902712</v>
      </c>
      <c r="H32" s="92">
        <f t="shared" si="10"/>
        <v>1</v>
      </c>
      <c r="I32" s="14">
        <f t="shared" ca="1" si="27"/>
        <v>1.0069727900000001</v>
      </c>
      <c r="J32" s="13">
        <f t="shared" si="11"/>
        <v>4.4999999999999998E-2</v>
      </c>
      <c r="K32" s="29">
        <f t="shared" si="12"/>
        <v>44559</v>
      </c>
      <c r="L32" s="2">
        <f t="shared" si="13"/>
        <v>20</v>
      </c>
      <c r="M32" s="17">
        <f t="shared" si="14"/>
        <v>20</v>
      </c>
      <c r="N32" s="12">
        <f t="shared" si="1"/>
        <v>1.003499513</v>
      </c>
      <c r="O32" s="12">
        <f t="shared" ca="1" si="2"/>
        <v>1.0104967039999999</v>
      </c>
      <c r="P32" s="17">
        <f t="shared" si="15"/>
        <v>0</v>
      </c>
      <c r="Q32" s="14">
        <f t="shared" ca="1" si="3"/>
        <v>10.49670399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44589</v>
      </c>
      <c r="V32" s="3"/>
      <c r="W32" s="4"/>
      <c r="X32" s="111">
        <f t="shared" si="19"/>
        <v>20</v>
      </c>
      <c r="Y32" s="93">
        <f t="shared" si="30"/>
        <v>45168</v>
      </c>
      <c r="Z32" s="114">
        <f t="shared" si="31"/>
        <v>666.66699999999992</v>
      </c>
      <c r="AA32" s="94">
        <f t="shared" si="32"/>
        <v>23</v>
      </c>
      <c r="AB32" s="114">
        <f t="shared" si="33"/>
        <v>2.6836646700000002</v>
      </c>
      <c r="AC32" s="114">
        <f t="shared" si="34"/>
        <v>0</v>
      </c>
      <c r="AD32" s="112">
        <v>0</v>
      </c>
      <c r="AE32" s="114">
        <f t="shared" si="35"/>
        <v>2.6836646700000002</v>
      </c>
      <c r="AF32" s="111">
        <f t="shared" si="24"/>
        <v>20</v>
      </c>
      <c r="AG32" s="113" t="s">
        <v>58</v>
      </c>
      <c r="AH32" s="93">
        <f t="shared" si="36"/>
        <v>45197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5"/>
        <v>44588</v>
      </c>
      <c r="B33" s="90">
        <f t="shared" ca="1" si="26"/>
        <v>1011.024419</v>
      </c>
      <c r="C33" s="14">
        <f t="shared" si="7"/>
        <v>1000</v>
      </c>
      <c r="D33" s="63">
        <f t="shared" si="8"/>
        <v>44585</v>
      </c>
      <c r="E33" s="61">
        <f ca="1">IF(D33&lt;$B$1,VLOOKUP(D33,[1]DI!$A$4:$B$15000,2,FALSE),0)</f>
        <v>9.1499999999999998E-2</v>
      </c>
      <c r="F33" s="14">
        <f t="shared" ca="1" si="9"/>
        <v>1.00034749</v>
      </c>
      <c r="G33" s="92">
        <f t="shared" ca="1" si="29"/>
        <v>1.0073227032460901</v>
      </c>
      <c r="H33" s="92">
        <f t="shared" si="10"/>
        <v>1</v>
      </c>
      <c r="I33" s="14">
        <f t="shared" ca="1" si="27"/>
        <v>1.0073227</v>
      </c>
      <c r="J33" s="13">
        <f t="shared" si="11"/>
        <v>4.4999999999999998E-2</v>
      </c>
      <c r="K33" s="29">
        <f t="shared" si="12"/>
        <v>44559</v>
      </c>
      <c r="L33" s="2">
        <f t="shared" si="13"/>
        <v>21</v>
      </c>
      <c r="M33" s="17">
        <f t="shared" si="14"/>
        <v>21</v>
      </c>
      <c r="N33" s="12">
        <f t="shared" si="1"/>
        <v>1.0036748090000001</v>
      </c>
      <c r="O33" s="12">
        <f t="shared" ca="1" si="2"/>
        <v>1.011024419</v>
      </c>
      <c r="P33" s="17">
        <f t="shared" si="15"/>
        <v>0</v>
      </c>
      <c r="Q33" s="14">
        <f t="shared" ca="1" si="3"/>
        <v>11.024419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44589</v>
      </c>
      <c r="V33" s="3"/>
      <c r="W33" s="4"/>
      <c r="X33" s="111">
        <f t="shared" si="19"/>
        <v>21</v>
      </c>
      <c r="Y33" s="93">
        <f t="shared" si="30"/>
        <v>45197</v>
      </c>
      <c r="Z33" s="114">
        <f t="shared" si="31"/>
        <v>666.66699999999992</v>
      </c>
      <c r="AA33" s="94">
        <f t="shared" si="32"/>
        <v>20</v>
      </c>
      <c r="AB33" s="114">
        <f t="shared" si="33"/>
        <v>2.33300983</v>
      </c>
      <c r="AC33" s="114">
        <f t="shared" si="34"/>
        <v>0</v>
      </c>
      <c r="AD33" s="112">
        <v>0</v>
      </c>
      <c r="AE33" s="114">
        <f t="shared" si="35"/>
        <v>2.33300983</v>
      </c>
      <c r="AF33" s="111">
        <f t="shared" si="24"/>
        <v>21</v>
      </c>
      <c r="AG33" s="113" t="s">
        <v>58</v>
      </c>
      <c r="AH33" s="93">
        <f t="shared" si="36"/>
        <v>45229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5"/>
        <v>44589</v>
      </c>
      <c r="B34" s="90">
        <f ca="1">IF(A34&lt;=TODAY(),C34+Q34,IF(AND(A34&gt;TODAY(),A34&lt;=$B$1),IF(VLOOKUP(TODAY(),$A$10:$E$5000,4,FALSE)=0,"n.d",C34+Q34),"n.d"))</f>
        <v>1011.552418</v>
      </c>
      <c r="C34" s="14">
        <f t="shared" si="7"/>
        <v>1000</v>
      </c>
      <c r="D34" s="63">
        <f t="shared" si="8"/>
        <v>44586</v>
      </c>
      <c r="E34" s="61">
        <f ca="1">IF(D34&lt;$B$1,VLOOKUP(D34,[1]DI!$A$4:$B$15000,2,FALSE),0)</f>
        <v>9.1499999999999998E-2</v>
      </c>
      <c r="F34" s="14">
        <f t="shared" ca="1" si="9"/>
        <v>1.00034749</v>
      </c>
      <c r="G34" s="92">
        <f t="shared" ca="1" si="29"/>
        <v>1.0076727378122401</v>
      </c>
      <c r="H34" s="92">
        <f t="shared" si="10"/>
        <v>1</v>
      </c>
      <c r="I34" s="14">
        <f t="shared" ca="1" si="27"/>
        <v>1.0076727400000001</v>
      </c>
      <c r="J34" s="13">
        <f t="shared" si="11"/>
        <v>4.4999999999999998E-2</v>
      </c>
      <c r="K34" s="29">
        <f t="shared" si="12"/>
        <v>44559</v>
      </c>
      <c r="L34" s="2">
        <f t="shared" si="13"/>
        <v>22</v>
      </c>
      <c r="M34" s="17">
        <f t="shared" si="14"/>
        <v>22</v>
      </c>
      <c r="N34" s="12">
        <f t="shared" si="1"/>
        <v>1.0038501369999999</v>
      </c>
      <c r="O34" s="12">
        <f t="shared" ca="1" si="2"/>
        <v>1.011552418</v>
      </c>
      <c r="P34" s="17">
        <f t="shared" si="15"/>
        <v>1</v>
      </c>
      <c r="Q34" s="14">
        <f t="shared" ca="1" si="3"/>
        <v>11.552417999999999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44589</v>
      </c>
      <c r="V34" s="3"/>
      <c r="W34" s="4"/>
      <c r="X34" s="111">
        <f t="shared" si="19"/>
        <v>22</v>
      </c>
      <c r="Y34" s="93">
        <f t="shared" si="30"/>
        <v>45229</v>
      </c>
      <c r="Z34" s="114">
        <f t="shared" si="31"/>
        <v>666.66699999999992</v>
      </c>
      <c r="AA34" s="94">
        <f t="shared" si="32"/>
        <v>21</v>
      </c>
      <c r="AB34" s="114">
        <f t="shared" si="33"/>
        <v>2.4498738900000001</v>
      </c>
      <c r="AC34" s="114">
        <f t="shared" si="34"/>
        <v>0</v>
      </c>
      <c r="AD34" s="112">
        <v>0</v>
      </c>
      <c r="AE34" s="114">
        <f t="shared" si="35"/>
        <v>2.4498738900000001</v>
      </c>
      <c r="AF34" s="111">
        <f t="shared" si="24"/>
        <v>22</v>
      </c>
      <c r="AG34" s="113" t="s">
        <v>58</v>
      </c>
      <c r="AH34" s="93">
        <f t="shared" si="36"/>
        <v>45259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5"/>
        <v>44592</v>
      </c>
      <c r="B35" s="90">
        <f t="shared" ca="1" si="26"/>
        <v>1000.52223599</v>
      </c>
      <c r="C35" s="14">
        <f t="shared" si="7"/>
        <v>1000</v>
      </c>
      <c r="D35" s="63">
        <f t="shared" si="8"/>
        <v>44587</v>
      </c>
      <c r="E35" s="61">
        <f ca="1">IF(D35&lt;$B$1,VLOOKUP(D35,[1]DI!$A$4:$B$15000,2,FALSE),0)</f>
        <v>9.1499999999999998E-2</v>
      </c>
      <c r="F35" s="14">
        <f t="shared" ca="1" si="9"/>
        <v>1.00034749</v>
      </c>
      <c r="G35" s="92">
        <f t="shared" ca="1" si="29"/>
        <v>1.0080228940119</v>
      </c>
      <c r="H35" s="92">
        <f t="shared" ca="1" si="10"/>
        <v>1.0076727378122401</v>
      </c>
      <c r="I35" s="14">
        <f t="shared" ca="1" si="27"/>
        <v>1.00034749</v>
      </c>
      <c r="J35" s="13">
        <f t="shared" si="11"/>
        <v>4.4999999999999998E-2</v>
      </c>
      <c r="K35" s="29">
        <f t="shared" si="12"/>
        <v>44589</v>
      </c>
      <c r="L35" s="2">
        <f t="shared" si="13"/>
        <v>1</v>
      </c>
      <c r="M35" s="17">
        <f t="shared" si="14"/>
        <v>1</v>
      </c>
      <c r="N35" s="12">
        <f t="shared" si="1"/>
        <v>1.000174685</v>
      </c>
      <c r="O35" s="12">
        <f t="shared" ca="1" si="2"/>
        <v>1.0005222359999999</v>
      </c>
      <c r="P35" s="17">
        <f t="shared" si="15"/>
        <v>0</v>
      </c>
      <c r="Q35" s="14">
        <f t="shared" ca="1" si="3"/>
        <v>0.52223598999999998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44616</v>
      </c>
      <c r="V35" s="3"/>
      <c r="W35" s="4"/>
      <c r="X35" s="111">
        <f t="shared" si="19"/>
        <v>23</v>
      </c>
      <c r="Y35" s="93">
        <f t="shared" si="30"/>
        <v>45259</v>
      </c>
      <c r="Z35" s="114">
        <f t="shared" si="31"/>
        <v>666.66699999999992</v>
      </c>
      <c r="AA35" s="94">
        <f t="shared" si="32"/>
        <v>20</v>
      </c>
      <c r="AB35" s="114">
        <f t="shared" si="33"/>
        <v>2.33300983</v>
      </c>
      <c r="AC35" s="114">
        <f t="shared" si="34"/>
        <v>0</v>
      </c>
      <c r="AD35" s="112">
        <v>0</v>
      </c>
      <c r="AE35" s="114">
        <f t="shared" si="35"/>
        <v>2.33300983</v>
      </c>
      <c r="AF35" s="111">
        <f t="shared" si="24"/>
        <v>23</v>
      </c>
      <c r="AG35" s="113" t="s">
        <v>58</v>
      </c>
      <c r="AH35" s="93">
        <f t="shared" si="36"/>
        <v>45288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5"/>
        <v>44593</v>
      </c>
      <c r="B36" s="90">
        <f t="shared" ca="1" si="26"/>
        <v>1001.044744</v>
      </c>
      <c r="C36" s="14">
        <f t="shared" si="7"/>
        <v>1000</v>
      </c>
      <c r="D36" s="63">
        <f t="shared" si="8"/>
        <v>44588</v>
      </c>
      <c r="E36" s="61">
        <f ca="1">IF(D36&lt;$B$1,VLOOKUP(D36,[1]DI!$A$4:$B$15000,2,FALSE),0)</f>
        <v>9.1499999999999998E-2</v>
      </c>
      <c r="F36" s="14">
        <f t="shared" ca="1" si="9"/>
        <v>1.00034749</v>
      </c>
      <c r="G36" s="92">
        <f t="shared" ca="1" si="29"/>
        <v>1.0083731718873401</v>
      </c>
      <c r="H36" s="92">
        <f t="shared" ca="1" si="10"/>
        <v>1.0076727378122401</v>
      </c>
      <c r="I36" s="14">
        <f t="shared" ca="1" si="27"/>
        <v>1.0006950999999999</v>
      </c>
      <c r="J36" s="13">
        <f t="shared" si="11"/>
        <v>4.4999999999999998E-2</v>
      </c>
      <c r="K36" s="29">
        <f t="shared" si="12"/>
        <v>44589</v>
      </c>
      <c r="L36" s="2">
        <f t="shared" si="13"/>
        <v>2</v>
      </c>
      <c r="M36" s="17">
        <f t="shared" si="14"/>
        <v>2</v>
      </c>
      <c r="N36" s="12">
        <f t="shared" si="1"/>
        <v>1.000349401</v>
      </c>
      <c r="O36" s="12">
        <f t="shared" ca="1" si="2"/>
        <v>1.0010447440000001</v>
      </c>
      <c r="P36" s="17">
        <f t="shared" si="15"/>
        <v>0</v>
      </c>
      <c r="Q36" s="14">
        <f t="shared" ca="1" si="3"/>
        <v>1.0447439999999999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44616</v>
      </c>
      <c r="V36" s="3"/>
      <c r="W36" s="4"/>
      <c r="X36" s="111">
        <f t="shared" si="19"/>
        <v>24</v>
      </c>
      <c r="Y36" s="93">
        <f t="shared" si="30"/>
        <v>45288</v>
      </c>
      <c r="Z36" s="114">
        <f t="shared" si="31"/>
        <v>666.66699999999992</v>
      </c>
      <c r="AA36" s="94">
        <f t="shared" si="32"/>
        <v>20</v>
      </c>
      <c r="AB36" s="114">
        <f t="shared" si="33"/>
        <v>2.33300983</v>
      </c>
      <c r="AC36" s="114">
        <f t="shared" si="34"/>
        <v>0</v>
      </c>
      <c r="AD36" s="112">
        <v>0</v>
      </c>
      <c r="AE36" s="114">
        <f t="shared" si="35"/>
        <v>2.33300983</v>
      </c>
      <c r="AF36" s="111">
        <f t="shared" si="24"/>
        <v>24</v>
      </c>
      <c r="AG36" s="113" t="s">
        <v>58</v>
      </c>
      <c r="AH36" s="93">
        <f t="shared" si="36"/>
        <v>45321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5"/>
        <v>44594</v>
      </c>
      <c r="B37" s="90">
        <f t="shared" ca="1" si="26"/>
        <v>1001.567525</v>
      </c>
      <c r="C37" s="14">
        <f t="shared" si="7"/>
        <v>1000</v>
      </c>
      <c r="D37" s="63">
        <f t="shared" si="8"/>
        <v>44589</v>
      </c>
      <c r="E37" s="61">
        <f ca="1">IF(D37&lt;$B$1,VLOOKUP(D37,[1]DI!$A$4:$B$15000,2,FALSE),0)</f>
        <v>9.1499999999999998E-2</v>
      </c>
      <c r="F37" s="14">
        <f t="shared" ca="1" si="9"/>
        <v>1.00034749</v>
      </c>
      <c r="G37" s="92">
        <f t="shared" ca="1" si="29"/>
        <v>1.00872357148084</v>
      </c>
      <c r="H37" s="92">
        <f t="shared" ca="1" si="10"/>
        <v>1.0076727378122401</v>
      </c>
      <c r="I37" s="14">
        <f t="shared" ca="1" si="27"/>
        <v>1.0010428300000001</v>
      </c>
      <c r="J37" s="13">
        <f t="shared" si="11"/>
        <v>4.4999999999999998E-2</v>
      </c>
      <c r="K37" s="29">
        <f t="shared" si="12"/>
        <v>44589</v>
      </c>
      <c r="L37" s="2">
        <f t="shared" si="13"/>
        <v>3</v>
      </c>
      <c r="M37" s="17">
        <f t="shared" si="14"/>
        <v>3</v>
      </c>
      <c r="N37" s="12">
        <f t="shared" si="1"/>
        <v>1.000524148</v>
      </c>
      <c r="O37" s="12">
        <f t="shared" ca="1" si="2"/>
        <v>1.001567525</v>
      </c>
      <c r="P37" s="17">
        <f t="shared" si="15"/>
        <v>0</v>
      </c>
      <c r="Q37" s="14">
        <f t="shared" ca="1" si="3"/>
        <v>1.5675250000000001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44616</v>
      </c>
      <c r="V37" s="3"/>
      <c r="W37" s="4"/>
      <c r="X37" s="111">
        <f t="shared" si="19"/>
        <v>25</v>
      </c>
      <c r="Y37" s="93">
        <f t="shared" si="30"/>
        <v>45321</v>
      </c>
      <c r="Z37" s="114">
        <f t="shared" si="31"/>
        <v>666.66699999999992</v>
      </c>
      <c r="AA37" s="94">
        <f t="shared" si="32"/>
        <v>22</v>
      </c>
      <c r="AB37" s="114">
        <f t="shared" si="33"/>
        <v>2.5667592799999999</v>
      </c>
      <c r="AC37" s="114">
        <f t="shared" si="34"/>
        <v>0</v>
      </c>
      <c r="AD37" s="112">
        <v>0</v>
      </c>
      <c r="AE37" s="114">
        <f t="shared" si="35"/>
        <v>2.5667592799999999</v>
      </c>
      <c r="AF37" s="111">
        <f t="shared" si="24"/>
        <v>25</v>
      </c>
      <c r="AG37" s="113" t="s">
        <v>58</v>
      </c>
      <c r="AH37" s="93">
        <f t="shared" si="36"/>
        <v>45350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5"/>
        <v>44595</v>
      </c>
      <c r="B38" s="90">
        <f t="shared" ca="1" si="26"/>
        <v>1002.09057699</v>
      </c>
      <c r="C38" s="14">
        <f t="shared" si="7"/>
        <v>1000</v>
      </c>
      <c r="D38" s="63">
        <f t="shared" si="8"/>
        <v>44592</v>
      </c>
      <c r="E38" s="61">
        <f ca="1">IF(D38&lt;$B$1,VLOOKUP(D38,[1]DI!$A$4:$B$15000,2,FALSE),0)</f>
        <v>9.1499999999999998E-2</v>
      </c>
      <c r="F38" s="14">
        <f t="shared" ca="1" si="9"/>
        <v>1.00034749</v>
      </c>
      <c r="G38" s="92">
        <f t="shared" ca="1" si="29"/>
        <v>1.00907409283469</v>
      </c>
      <c r="H38" s="92">
        <f t="shared" ca="1" si="10"/>
        <v>1.0076727378122401</v>
      </c>
      <c r="I38" s="14">
        <f t="shared" ca="1" si="27"/>
        <v>1.0013906800000001</v>
      </c>
      <c r="J38" s="13">
        <f t="shared" si="11"/>
        <v>4.4999999999999998E-2</v>
      </c>
      <c r="K38" s="29">
        <f t="shared" si="12"/>
        <v>44589</v>
      </c>
      <c r="L38" s="2">
        <f t="shared" si="13"/>
        <v>4</v>
      </c>
      <c r="M38" s="17">
        <f t="shared" si="14"/>
        <v>4</v>
      </c>
      <c r="N38" s="12">
        <f t="shared" si="1"/>
        <v>1.000698925</v>
      </c>
      <c r="O38" s="12">
        <f t="shared" ca="1" si="2"/>
        <v>1.0020905769999999</v>
      </c>
      <c r="P38" s="17">
        <f t="shared" si="15"/>
        <v>0</v>
      </c>
      <c r="Q38" s="14">
        <f t="shared" ca="1" si="3"/>
        <v>2.0905769900000002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44616</v>
      </c>
      <c r="V38" s="3"/>
      <c r="W38" s="4"/>
      <c r="X38" s="111">
        <f t="shared" si="19"/>
        <v>26</v>
      </c>
      <c r="Y38" s="93">
        <f t="shared" si="30"/>
        <v>45350</v>
      </c>
      <c r="Z38" s="114">
        <f t="shared" si="31"/>
        <v>666.66699999999992</v>
      </c>
      <c r="AA38" s="94">
        <f t="shared" si="32"/>
        <v>19</v>
      </c>
      <c r="AB38" s="114">
        <f t="shared" si="33"/>
        <v>2.2161657699999999</v>
      </c>
      <c r="AC38" s="114">
        <f t="shared" si="34"/>
        <v>0</v>
      </c>
      <c r="AD38" s="112">
        <v>0</v>
      </c>
      <c r="AE38" s="114">
        <f t="shared" si="35"/>
        <v>2.2161657699999999</v>
      </c>
      <c r="AF38" s="111">
        <f t="shared" si="24"/>
        <v>26</v>
      </c>
      <c r="AG38" s="113" t="s">
        <v>58</v>
      </c>
      <c r="AH38" s="93">
        <f t="shared" si="36"/>
        <v>45378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5"/>
        <v>44596</v>
      </c>
      <c r="B39" s="90">
        <f t="shared" ca="1" si="26"/>
        <v>1002.613911</v>
      </c>
      <c r="C39" s="14">
        <f t="shared" si="7"/>
        <v>1000</v>
      </c>
      <c r="D39" s="63">
        <f t="shared" si="8"/>
        <v>44593</v>
      </c>
      <c r="E39" s="61">
        <f ca="1">IF(D39&lt;$B$1,VLOOKUP(D39,[1]DI!$A$4:$B$15000,2,FALSE),0)</f>
        <v>9.1499999999999998E-2</v>
      </c>
      <c r="F39" s="14">
        <f t="shared" ca="1" si="9"/>
        <v>1.00034749</v>
      </c>
      <c r="G39" s="92">
        <f t="shared" ca="1" si="29"/>
        <v>1.0094247359912101</v>
      </c>
      <c r="H39" s="92">
        <f t="shared" ca="1" si="10"/>
        <v>1.0076727378122401</v>
      </c>
      <c r="I39" s="14">
        <f t="shared" ca="1" si="27"/>
        <v>1.00173866</v>
      </c>
      <c r="J39" s="13">
        <f t="shared" si="11"/>
        <v>4.4999999999999998E-2</v>
      </c>
      <c r="K39" s="29">
        <f t="shared" si="12"/>
        <v>44589</v>
      </c>
      <c r="L39" s="2">
        <f t="shared" si="13"/>
        <v>5</v>
      </c>
      <c r="M39" s="17">
        <f t="shared" si="14"/>
        <v>5</v>
      </c>
      <c r="N39" s="12">
        <f t="shared" si="1"/>
        <v>1.0008737320000001</v>
      </c>
      <c r="O39" s="12">
        <f t="shared" ca="1" si="2"/>
        <v>1.0026139110000001</v>
      </c>
      <c r="P39" s="17">
        <f t="shared" si="15"/>
        <v>0</v>
      </c>
      <c r="Q39" s="14">
        <f t="shared" ca="1" si="3"/>
        <v>2.6139109999999999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44616</v>
      </c>
      <c r="V39" s="3"/>
      <c r="W39" s="4"/>
      <c r="X39" s="111">
        <f t="shared" si="19"/>
        <v>27</v>
      </c>
      <c r="Y39" s="93">
        <f t="shared" si="30"/>
        <v>45378</v>
      </c>
      <c r="Z39" s="114">
        <f t="shared" si="31"/>
        <v>666.66699999999992</v>
      </c>
      <c r="AA39" s="94">
        <f t="shared" si="32"/>
        <v>20</v>
      </c>
      <c r="AB39" s="114">
        <f t="shared" si="33"/>
        <v>2.33300983</v>
      </c>
      <c r="AC39" s="114">
        <f t="shared" si="34"/>
        <v>0</v>
      </c>
      <c r="AD39" s="112">
        <v>0</v>
      </c>
      <c r="AE39" s="114">
        <f t="shared" si="35"/>
        <v>2.33300983</v>
      </c>
      <c r="AF39" s="111">
        <f t="shared" si="24"/>
        <v>27</v>
      </c>
      <c r="AG39" s="113" t="s">
        <v>58</v>
      </c>
      <c r="AH39" s="93">
        <f t="shared" si="36"/>
        <v>45411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5"/>
        <v>44599</v>
      </c>
      <c r="B40" s="90">
        <f t="shared" ca="1" si="26"/>
        <v>1003.137508</v>
      </c>
      <c r="C40" s="14">
        <f t="shared" si="7"/>
        <v>1000</v>
      </c>
      <c r="D40" s="63">
        <f t="shared" si="8"/>
        <v>44594</v>
      </c>
      <c r="E40" s="61">
        <f ca="1">IF(D40&lt;$B$1,VLOOKUP(D40,[1]DI!$A$4:$B$15000,2,FALSE),0)</f>
        <v>9.1499999999999998E-2</v>
      </c>
      <c r="F40" s="14">
        <f t="shared" ca="1" si="9"/>
        <v>1.00034749</v>
      </c>
      <c r="G40" s="92">
        <f t="shared" ca="1" si="29"/>
        <v>1.0097755009927201</v>
      </c>
      <c r="H40" s="92">
        <f t="shared" ca="1" si="10"/>
        <v>1.0076727378122401</v>
      </c>
      <c r="I40" s="14">
        <f t="shared" ca="1" si="27"/>
        <v>1.0020867499999999</v>
      </c>
      <c r="J40" s="13">
        <f t="shared" si="11"/>
        <v>4.4999999999999998E-2</v>
      </c>
      <c r="K40" s="29">
        <f t="shared" si="12"/>
        <v>44589</v>
      </c>
      <c r="L40" s="2">
        <f t="shared" si="13"/>
        <v>6</v>
      </c>
      <c r="M40" s="17">
        <f t="shared" si="14"/>
        <v>6</v>
      </c>
      <c r="N40" s="12">
        <f t="shared" si="1"/>
        <v>1.00104857</v>
      </c>
      <c r="O40" s="12">
        <f t="shared" ca="1" si="2"/>
        <v>1.003137508</v>
      </c>
      <c r="P40" s="17">
        <f t="shared" si="15"/>
        <v>0</v>
      </c>
      <c r="Q40" s="14">
        <f t="shared" ca="1" si="3"/>
        <v>3.137508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44616</v>
      </c>
      <c r="V40" s="3"/>
      <c r="W40" s="4"/>
      <c r="X40" s="111">
        <f t="shared" si="19"/>
        <v>28</v>
      </c>
      <c r="Y40" s="93">
        <f t="shared" si="30"/>
        <v>45411</v>
      </c>
      <c r="Z40" s="114">
        <f t="shared" si="31"/>
        <v>666.66699999999992</v>
      </c>
      <c r="AA40" s="94">
        <f t="shared" si="32"/>
        <v>22</v>
      </c>
      <c r="AB40" s="114">
        <f t="shared" si="33"/>
        <v>2.5667592799999999</v>
      </c>
      <c r="AC40" s="114">
        <f t="shared" si="34"/>
        <v>0</v>
      </c>
      <c r="AD40" s="112">
        <v>0</v>
      </c>
      <c r="AE40" s="114">
        <f t="shared" si="35"/>
        <v>2.5667592799999999</v>
      </c>
      <c r="AF40" s="111">
        <f t="shared" si="24"/>
        <v>28</v>
      </c>
      <c r="AG40" s="113" t="s">
        <v>58</v>
      </c>
      <c r="AH40" s="93">
        <f t="shared" si="36"/>
        <v>45441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5"/>
        <v>44600</v>
      </c>
      <c r="B41" s="90">
        <f t="shared" ca="1" si="26"/>
        <v>1003.661388</v>
      </c>
      <c r="C41" s="14">
        <f t="shared" si="7"/>
        <v>1000</v>
      </c>
      <c r="D41" s="63">
        <f t="shared" si="8"/>
        <v>44595</v>
      </c>
      <c r="E41" s="61">
        <f ca="1">IF(D41&lt;$B$1,VLOOKUP(D41,[1]DI!$A$4:$B$15000,2,FALSE),0)</f>
        <v>0.1065</v>
      </c>
      <c r="F41" s="14">
        <f t="shared" ca="1" si="9"/>
        <v>1.00040168</v>
      </c>
      <c r="G41" s="92">
        <f t="shared" ca="1" si="29"/>
        <v>1.0101263878815601</v>
      </c>
      <c r="H41" s="92">
        <f t="shared" ca="1" si="10"/>
        <v>1.0076727378122401</v>
      </c>
      <c r="I41" s="14">
        <f t="shared" ca="1" si="27"/>
        <v>1.0024349699999999</v>
      </c>
      <c r="J41" s="13">
        <f t="shared" si="11"/>
        <v>4.4999999999999998E-2</v>
      </c>
      <c r="K41" s="29">
        <f t="shared" si="12"/>
        <v>44589</v>
      </c>
      <c r="L41" s="2">
        <f t="shared" si="13"/>
        <v>7</v>
      </c>
      <c r="M41" s="17">
        <f t="shared" si="14"/>
        <v>7</v>
      </c>
      <c r="N41" s="12">
        <f t="shared" si="1"/>
        <v>1.0012234390000001</v>
      </c>
      <c r="O41" s="12">
        <f t="shared" ca="1" si="2"/>
        <v>1.003661388</v>
      </c>
      <c r="P41" s="17">
        <f t="shared" si="15"/>
        <v>0</v>
      </c>
      <c r="Q41" s="14">
        <f t="shared" ca="1" si="3"/>
        <v>3.6613880000000001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44616</v>
      </c>
      <c r="V41" s="3"/>
      <c r="W41" s="4"/>
      <c r="X41" s="111">
        <f t="shared" si="19"/>
        <v>29</v>
      </c>
      <c r="Y41" s="93">
        <f t="shared" si="30"/>
        <v>45441</v>
      </c>
      <c r="Z41" s="114">
        <f t="shared" si="31"/>
        <v>666.66699999999992</v>
      </c>
      <c r="AA41" s="94">
        <f t="shared" si="32"/>
        <v>21</v>
      </c>
      <c r="AB41" s="114">
        <f t="shared" si="33"/>
        <v>2.4498738900000001</v>
      </c>
      <c r="AC41" s="114">
        <f t="shared" si="34"/>
        <v>0</v>
      </c>
      <c r="AD41" s="112">
        <v>0</v>
      </c>
      <c r="AE41" s="114">
        <f t="shared" si="35"/>
        <v>2.4498738900000001</v>
      </c>
      <c r="AF41" s="111">
        <f t="shared" si="24"/>
        <v>29</v>
      </c>
      <c r="AG41" s="113" t="s">
        <v>58</v>
      </c>
      <c r="AH41" s="93">
        <f t="shared" si="36"/>
        <v>45470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5"/>
        <v>44601</v>
      </c>
      <c r="B42" s="90">
        <f t="shared" ca="1" si="26"/>
        <v>1004.2399359999999</v>
      </c>
      <c r="C42" s="14">
        <f t="shared" si="7"/>
        <v>1000</v>
      </c>
      <c r="D42" s="63">
        <f t="shared" si="8"/>
        <v>44596</v>
      </c>
      <c r="E42" s="61">
        <f ca="1">IF(D42&lt;$B$1,VLOOKUP(D42,[1]DI!$A$4:$B$15000,2,FALSE),0)</f>
        <v>0.1065</v>
      </c>
      <c r="F42" s="14">
        <f t="shared" ca="1" si="9"/>
        <v>1.00040168</v>
      </c>
      <c r="G42" s="92">
        <f t="shared" ca="1" si="29"/>
        <v>1.01053213544904</v>
      </c>
      <c r="H42" s="92">
        <f t="shared" ca="1" si="10"/>
        <v>1.0076727378122401</v>
      </c>
      <c r="I42" s="14">
        <f t="shared" ca="1" si="27"/>
        <v>1.0028376299999999</v>
      </c>
      <c r="J42" s="13">
        <f t="shared" si="11"/>
        <v>4.4999999999999998E-2</v>
      </c>
      <c r="K42" s="29">
        <f t="shared" si="12"/>
        <v>44589</v>
      </c>
      <c r="L42" s="2">
        <f t="shared" si="13"/>
        <v>8</v>
      </c>
      <c r="M42" s="17">
        <f t="shared" si="14"/>
        <v>8</v>
      </c>
      <c r="N42" s="12">
        <f t="shared" si="1"/>
        <v>1.001398338</v>
      </c>
      <c r="O42" s="12">
        <f t="shared" ca="1" si="2"/>
        <v>1.0042399360000001</v>
      </c>
      <c r="P42" s="17">
        <f t="shared" si="15"/>
        <v>0</v>
      </c>
      <c r="Q42" s="14">
        <f t="shared" ca="1" si="3"/>
        <v>4.2399360000000001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44616</v>
      </c>
      <c r="V42" s="3"/>
      <c r="W42" s="4"/>
      <c r="X42" s="111">
        <f t="shared" si="19"/>
        <v>30</v>
      </c>
      <c r="Y42" s="93">
        <f t="shared" si="30"/>
        <v>45470</v>
      </c>
      <c r="Z42" s="114">
        <f t="shared" si="31"/>
        <v>666.66699999999992</v>
      </c>
      <c r="AA42" s="94">
        <f t="shared" si="32"/>
        <v>20</v>
      </c>
      <c r="AB42" s="114">
        <f t="shared" si="33"/>
        <v>2.33300983</v>
      </c>
      <c r="AC42" s="114">
        <f t="shared" si="34"/>
        <v>0</v>
      </c>
      <c r="AD42" s="112">
        <v>0</v>
      </c>
      <c r="AE42" s="114">
        <f t="shared" si="35"/>
        <v>2.33300983</v>
      </c>
      <c r="AF42" s="111">
        <f t="shared" si="24"/>
        <v>30</v>
      </c>
      <c r="AG42" s="113" t="s">
        <v>58</v>
      </c>
      <c r="AH42" s="93">
        <f t="shared" si="36"/>
        <v>45503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5"/>
        <v>44602</v>
      </c>
      <c r="B43" s="90">
        <f t="shared" ca="1" si="26"/>
        <v>1004.818816</v>
      </c>
      <c r="C43" s="14">
        <f t="shared" si="7"/>
        <v>1000</v>
      </c>
      <c r="D43" s="63">
        <f t="shared" si="8"/>
        <v>44599</v>
      </c>
      <c r="E43" s="61">
        <f ca="1">IF(D43&lt;$B$1,VLOOKUP(D43,[1]DI!$A$4:$B$15000,2,FALSE),0)</f>
        <v>0.1065</v>
      </c>
      <c r="F43" s="14">
        <f t="shared" ca="1" si="9"/>
        <v>1.00040168</v>
      </c>
      <c r="G43" s="92">
        <f t="shared" ca="1" si="29"/>
        <v>1.0109380459972099</v>
      </c>
      <c r="H43" s="92">
        <f t="shared" ca="1" si="10"/>
        <v>1.0076727378122401</v>
      </c>
      <c r="I43" s="14">
        <f t="shared" ca="1" si="27"/>
        <v>1.0032404500000001</v>
      </c>
      <c r="J43" s="13">
        <f t="shared" si="11"/>
        <v>4.4999999999999998E-2</v>
      </c>
      <c r="K43" s="29">
        <f t="shared" si="12"/>
        <v>44589</v>
      </c>
      <c r="L43" s="2">
        <f t="shared" si="13"/>
        <v>9</v>
      </c>
      <c r="M43" s="17">
        <f t="shared" si="14"/>
        <v>9</v>
      </c>
      <c r="N43" s="12">
        <f t="shared" si="1"/>
        <v>1.001573268</v>
      </c>
      <c r="O43" s="12">
        <f t="shared" ca="1" si="2"/>
        <v>1.004818816</v>
      </c>
      <c r="P43" s="17">
        <f t="shared" si="15"/>
        <v>0</v>
      </c>
      <c r="Q43" s="14">
        <f t="shared" ca="1" si="3"/>
        <v>4.818816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44616</v>
      </c>
      <c r="V43" s="3"/>
      <c r="W43" s="4"/>
      <c r="X43" s="111">
        <f t="shared" si="19"/>
        <v>31</v>
      </c>
      <c r="Y43" s="93">
        <f t="shared" si="30"/>
        <v>45503</v>
      </c>
      <c r="Z43" s="114">
        <f t="shared" si="31"/>
        <v>666.66699999999992</v>
      </c>
      <c r="AA43" s="94">
        <f t="shared" si="32"/>
        <v>23</v>
      </c>
      <c r="AB43" s="114">
        <f t="shared" si="33"/>
        <v>2.6836646700000002</v>
      </c>
      <c r="AC43" s="114">
        <f t="shared" si="34"/>
        <v>0</v>
      </c>
      <c r="AD43" s="112">
        <v>0</v>
      </c>
      <c r="AE43" s="114">
        <f t="shared" si="35"/>
        <v>2.6836646700000002</v>
      </c>
      <c r="AF43" s="111">
        <f t="shared" si="24"/>
        <v>31</v>
      </c>
      <c r="AG43" s="113" t="s">
        <v>58</v>
      </c>
      <c r="AH43" s="93">
        <f t="shared" si="36"/>
        <v>45533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5"/>
        <v>44603</v>
      </c>
      <c r="B44" s="90">
        <f t="shared" ca="1" si="26"/>
        <v>1005.398028</v>
      </c>
      <c r="C44" s="14">
        <f t="shared" si="7"/>
        <v>1000</v>
      </c>
      <c r="D44" s="63">
        <f t="shared" si="8"/>
        <v>44600</v>
      </c>
      <c r="E44" s="61">
        <f ca="1">IF(D44&lt;$B$1,VLOOKUP(D44,[1]DI!$A$4:$B$15000,2,FALSE),0)</f>
        <v>0.1065</v>
      </c>
      <c r="F44" s="14">
        <f t="shared" ca="1" si="9"/>
        <v>1.00040168</v>
      </c>
      <c r="G44" s="92">
        <f t="shared" ca="1" si="29"/>
        <v>1.01134411959153</v>
      </c>
      <c r="H44" s="92">
        <f t="shared" ca="1" si="10"/>
        <v>1.0076727378122401</v>
      </c>
      <c r="I44" s="14">
        <f t="shared" ca="1" si="27"/>
        <v>1.0036434299999999</v>
      </c>
      <c r="J44" s="13">
        <f t="shared" si="11"/>
        <v>4.4999999999999998E-2</v>
      </c>
      <c r="K44" s="29">
        <f t="shared" si="12"/>
        <v>44589</v>
      </c>
      <c r="L44" s="2">
        <f t="shared" si="13"/>
        <v>10</v>
      </c>
      <c r="M44" s="17">
        <f t="shared" si="14"/>
        <v>10</v>
      </c>
      <c r="N44" s="12">
        <f t="shared" si="1"/>
        <v>1.0017482280000001</v>
      </c>
      <c r="O44" s="12">
        <f t="shared" ca="1" si="2"/>
        <v>1.0053980280000001</v>
      </c>
      <c r="P44" s="17">
        <f t="shared" si="15"/>
        <v>0</v>
      </c>
      <c r="Q44" s="14">
        <f t="shared" ca="1" si="3"/>
        <v>5.398028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44616</v>
      </c>
      <c r="V44" s="3"/>
      <c r="W44" s="4"/>
      <c r="X44" s="111">
        <f t="shared" si="19"/>
        <v>32</v>
      </c>
      <c r="Y44" s="93">
        <f t="shared" si="30"/>
        <v>45533</v>
      </c>
      <c r="Z44" s="114">
        <f t="shared" si="31"/>
        <v>666.66699999999992</v>
      </c>
      <c r="AA44" s="94">
        <f t="shared" si="32"/>
        <v>22</v>
      </c>
      <c r="AB44" s="114">
        <f t="shared" si="33"/>
        <v>2.5667592799999999</v>
      </c>
      <c r="AC44" s="114">
        <f t="shared" si="34"/>
        <v>0</v>
      </c>
      <c r="AD44" s="112">
        <v>0</v>
      </c>
      <c r="AE44" s="114">
        <f t="shared" si="35"/>
        <v>2.5667592799999999</v>
      </c>
      <c r="AF44" s="111">
        <f t="shared" si="24"/>
        <v>32</v>
      </c>
      <c r="AG44" s="113" t="s">
        <v>58</v>
      </c>
      <c r="AH44" s="93">
        <f t="shared" si="36"/>
        <v>45562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5"/>
        <v>44606</v>
      </c>
      <c r="B45" s="90">
        <f t="shared" ca="1" si="26"/>
        <v>1005.977571</v>
      </c>
      <c r="C45" s="14">
        <f t="shared" si="7"/>
        <v>1000</v>
      </c>
      <c r="D45" s="63">
        <f t="shared" si="8"/>
        <v>44601</v>
      </c>
      <c r="E45" s="61">
        <f ca="1">IF(D45&lt;$B$1,VLOOKUP(D45,[1]DI!$A$4:$B$15000,2,FALSE),0)</f>
        <v>0.1065</v>
      </c>
      <c r="F45" s="14">
        <f t="shared" ca="1" si="9"/>
        <v>1.00040168</v>
      </c>
      <c r="G45" s="92">
        <f t="shared" ca="1" si="29"/>
        <v>1.0117503562974901</v>
      </c>
      <c r="H45" s="92">
        <f t="shared" ca="1" si="10"/>
        <v>1.0076727378122401</v>
      </c>
      <c r="I45" s="14">
        <f t="shared" ca="1" si="27"/>
        <v>1.0040465700000001</v>
      </c>
      <c r="J45" s="13">
        <f t="shared" si="11"/>
        <v>4.4999999999999998E-2</v>
      </c>
      <c r="K45" s="29">
        <f t="shared" si="12"/>
        <v>44589</v>
      </c>
      <c r="L45" s="2">
        <f t="shared" si="13"/>
        <v>11</v>
      </c>
      <c r="M45" s="17">
        <f t="shared" si="14"/>
        <v>11</v>
      </c>
      <c r="N45" s="12">
        <f t="shared" si="1"/>
        <v>1.001923219</v>
      </c>
      <c r="O45" s="12">
        <f t="shared" ca="1" si="2"/>
        <v>1.0059775710000001</v>
      </c>
      <c r="P45" s="17">
        <f t="shared" si="15"/>
        <v>0</v>
      </c>
      <c r="Q45" s="14">
        <f t="shared" ca="1" si="3"/>
        <v>5.9775710000000002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44616</v>
      </c>
      <c r="V45" s="3"/>
      <c r="W45" s="4"/>
      <c r="X45" s="111">
        <f t="shared" si="19"/>
        <v>33</v>
      </c>
      <c r="Y45" s="93">
        <f t="shared" si="30"/>
        <v>45562</v>
      </c>
      <c r="Z45" s="114">
        <f t="shared" si="31"/>
        <v>666.66699999999992</v>
      </c>
      <c r="AA45" s="94">
        <f t="shared" si="32"/>
        <v>21</v>
      </c>
      <c r="AB45" s="114">
        <f t="shared" si="33"/>
        <v>2.4498738900000001</v>
      </c>
      <c r="AC45" s="114">
        <f t="shared" si="34"/>
        <v>0</v>
      </c>
      <c r="AD45" s="112">
        <v>0</v>
      </c>
      <c r="AE45" s="114">
        <f t="shared" si="35"/>
        <v>2.4498738900000001</v>
      </c>
      <c r="AF45" s="111">
        <f t="shared" si="24"/>
        <v>33</v>
      </c>
      <c r="AG45" s="113" t="s">
        <v>58</v>
      </c>
      <c r="AH45" s="93">
        <f t="shared" si="36"/>
        <v>45595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5"/>
        <v>44607</v>
      </c>
      <c r="B46" s="90">
        <f t="shared" ca="1" si="26"/>
        <v>1006.55745699</v>
      </c>
      <c r="C46" s="14">
        <f t="shared" si="7"/>
        <v>1000</v>
      </c>
      <c r="D46" s="63">
        <f t="shared" si="8"/>
        <v>44602</v>
      </c>
      <c r="E46" s="61">
        <f ca="1">IF(D46&lt;$B$1,VLOOKUP(D46,[1]DI!$A$4:$B$15000,2,FALSE),0)</f>
        <v>0.1065</v>
      </c>
      <c r="F46" s="14">
        <f t="shared" ca="1" si="9"/>
        <v>1.00040168</v>
      </c>
      <c r="G46" s="92">
        <f t="shared" ca="1" si="29"/>
        <v>1.01215675618061</v>
      </c>
      <c r="H46" s="92">
        <f t="shared" ca="1" si="10"/>
        <v>1.0076727378122401</v>
      </c>
      <c r="I46" s="14">
        <f t="shared" ca="1" si="27"/>
        <v>1.0044498799999999</v>
      </c>
      <c r="J46" s="13">
        <f t="shared" si="11"/>
        <v>4.4999999999999998E-2</v>
      </c>
      <c r="K46" s="29">
        <f t="shared" si="12"/>
        <v>44589</v>
      </c>
      <c r="L46" s="2">
        <f t="shared" si="13"/>
        <v>12</v>
      </c>
      <c r="M46" s="17">
        <f t="shared" si="14"/>
        <v>12</v>
      </c>
      <c r="N46" s="12">
        <f t="shared" si="1"/>
        <v>1.00209824</v>
      </c>
      <c r="O46" s="12">
        <f t="shared" ca="1" si="2"/>
        <v>1.006557457</v>
      </c>
      <c r="P46" s="17">
        <f t="shared" si="15"/>
        <v>0</v>
      </c>
      <c r="Q46" s="14">
        <f t="shared" ca="1" si="3"/>
        <v>6.5574569900000004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44616</v>
      </c>
      <c r="V46" s="3"/>
      <c r="W46" s="4"/>
      <c r="X46" s="111">
        <f t="shared" si="19"/>
        <v>34</v>
      </c>
      <c r="Y46" s="93">
        <f t="shared" si="30"/>
        <v>45595</v>
      </c>
      <c r="Z46" s="114">
        <f t="shared" si="31"/>
        <v>666.66699999999992</v>
      </c>
      <c r="AA46" s="94">
        <f t="shared" si="32"/>
        <v>23</v>
      </c>
      <c r="AB46" s="114">
        <f t="shared" si="33"/>
        <v>2.6836646700000002</v>
      </c>
      <c r="AC46" s="114">
        <f t="shared" si="34"/>
        <v>0</v>
      </c>
      <c r="AD46" s="112">
        <v>0</v>
      </c>
      <c r="AE46" s="114">
        <f t="shared" si="35"/>
        <v>2.6836646700000002</v>
      </c>
      <c r="AF46" s="111">
        <f t="shared" si="24"/>
        <v>34</v>
      </c>
      <c r="AG46" s="113" t="s">
        <v>58</v>
      </c>
      <c r="AH46" s="93">
        <f t="shared" si="36"/>
        <v>45624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5"/>
        <v>44608</v>
      </c>
      <c r="B47" s="90">
        <f t="shared" ca="1" si="26"/>
        <v>1007.13766499</v>
      </c>
      <c r="C47" s="14">
        <f t="shared" si="7"/>
        <v>1000</v>
      </c>
      <c r="D47" s="63">
        <f t="shared" si="8"/>
        <v>44603</v>
      </c>
      <c r="E47" s="61">
        <f ca="1">IF(D47&lt;$B$1,VLOOKUP(D47,[1]DI!$A$4:$B$15000,2,FALSE),0)</f>
        <v>0.1065</v>
      </c>
      <c r="F47" s="14">
        <f t="shared" ca="1" si="9"/>
        <v>1.00040168</v>
      </c>
      <c r="G47" s="92">
        <f t="shared" ca="1" si="29"/>
        <v>1.0125633193064301</v>
      </c>
      <c r="H47" s="92">
        <f t="shared" ca="1" si="10"/>
        <v>1.0076727378122401</v>
      </c>
      <c r="I47" s="14">
        <f t="shared" ca="1" si="27"/>
        <v>1.0048533399999999</v>
      </c>
      <c r="J47" s="13">
        <f t="shared" si="11"/>
        <v>4.4999999999999998E-2</v>
      </c>
      <c r="K47" s="29">
        <f t="shared" si="12"/>
        <v>44589</v>
      </c>
      <c r="L47" s="2">
        <f t="shared" si="13"/>
        <v>13</v>
      </c>
      <c r="M47" s="17">
        <f t="shared" si="14"/>
        <v>13</v>
      </c>
      <c r="N47" s="12">
        <f t="shared" si="1"/>
        <v>1.0022732919999999</v>
      </c>
      <c r="O47" s="12">
        <f t="shared" ca="1" si="2"/>
        <v>1.0071376649999999</v>
      </c>
      <c r="P47" s="17">
        <f t="shared" si="15"/>
        <v>0</v>
      </c>
      <c r="Q47" s="14">
        <f t="shared" ca="1" si="3"/>
        <v>7.1376649900000002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44616</v>
      </c>
      <c r="V47" s="3"/>
      <c r="W47" s="4"/>
      <c r="X47" s="111">
        <f t="shared" si="19"/>
        <v>35</v>
      </c>
      <c r="Y47" s="93">
        <f t="shared" si="30"/>
        <v>45624</v>
      </c>
      <c r="Z47" s="114">
        <f t="shared" si="31"/>
        <v>666.66699999999992</v>
      </c>
      <c r="AA47" s="94">
        <f t="shared" si="32"/>
        <v>19</v>
      </c>
      <c r="AB47" s="114">
        <f t="shared" si="33"/>
        <v>2.2161657699999999</v>
      </c>
      <c r="AC47" s="114">
        <f t="shared" si="34"/>
        <v>0</v>
      </c>
      <c r="AD47" s="112">
        <v>0</v>
      </c>
      <c r="AE47" s="114">
        <f t="shared" si="35"/>
        <v>2.2161657699999999</v>
      </c>
      <c r="AF47" s="111">
        <f t="shared" si="24"/>
        <v>35</v>
      </c>
      <c r="AG47" s="113" t="s">
        <v>58</v>
      </c>
      <c r="AH47" s="93">
        <f t="shared" si="36"/>
        <v>45656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5"/>
        <v>44609</v>
      </c>
      <c r="B48" s="90">
        <f t="shared" ca="1" si="26"/>
        <v>1007.718216</v>
      </c>
      <c r="C48" s="14">
        <f t="shared" si="7"/>
        <v>1000</v>
      </c>
      <c r="D48" s="63">
        <f t="shared" si="8"/>
        <v>44606</v>
      </c>
      <c r="E48" s="61">
        <f ca="1">IF(D48&lt;$B$1,VLOOKUP(D48,[1]DI!$A$4:$B$15000,2,FALSE),0)</f>
        <v>0.1065</v>
      </c>
      <c r="F48" s="14">
        <f t="shared" ca="1" si="9"/>
        <v>1.00040168</v>
      </c>
      <c r="G48" s="92">
        <f t="shared" ca="1" si="29"/>
        <v>1.01297004574053</v>
      </c>
      <c r="H48" s="92">
        <f t="shared" ca="1" si="10"/>
        <v>1.0076727378122401</v>
      </c>
      <c r="I48" s="14">
        <f t="shared" ca="1" si="27"/>
        <v>1.00525697</v>
      </c>
      <c r="J48" s="13">
        <f t="shared" si="11"/>
        <v>4.4999999999999998E-2</v>
      </c>
      <c r="K48" s="29">
        <f t="shared" si="12"/>
        <v>44589</v>
      </c>
      <c r="L48" s="2">
        <f t="shared" si="13"/>
        <v>14</v>
      </c>
      <c r="M48" s="17">
        <f t="shared" si="14"/>
        <v>14</v>
      </c>
      <c r="N48" s="12">
        <f t="shared" si="1"/>
        <v>1.0024483749999999</v>
      </c>
      <c r="O48" s="12">
        <f t="shared" ca="1" si="2"/>
        <v>1.007718216</v>
      </c>
      <c r="P48" s="17">
        <f t="shared" si="15"/>
        <v>0</v>
      </c>
      <c r="Q48" s="14">
        <f t="shared" ca="1" si="3"/>
        <v>7.718216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44616</v>
      </c>
      <c r="V48" s="3"/>
      <c r="W48" s="4"/>
      <c r="X48" s="111">
        <f t="shared" si="19"/>
        <v>36</v>
      </c>
      <c r="Y48" s="93">
        <f t="shared" si="30"/>
        <v>45656</v>
      </c>
      <c r="Z48" s="114">
        <f t="shared" si="31"/>
        <v>333.3334999999999</v>
      </c>
      <c r="AA48" s="94">
        <f t="shared" si="32"/>
        <v>21</v>
      </c>
      <c r="AB48" s="114">
        <f t="shared" si="33"/>
        <v>2.4498738900000001</v>
      </c>
      <c r="AC48" s="114">
        <f t="shared" si="34"/>
        <v>333.33350000000002</v>
      </c>
      <c r="AD48" s="112">
        <v>0.5</v>
      </c>
      <c r="AE48" s="114">
        <f t="shared" si="35"/>
        <v>335.78337389000001</v>
      </c>
      <c r="AF48" s="111">
        <f t="shared" si="24"/>
        <v>36</v>
      </c>
      <c r="AG48" s="113" t="s">
        <v>58</v>
      </c>
      <c r="AH48" s="93">
        <f t="shared" si="36"/>
        <v>45687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5"/>
        <v>44610</v>
      </c>
      <c r="B49" s="90">
        <f t="shared" ca="1" si="26"/>
        <v>1008.299099</v>
      </c>
      <c r="C49" s="14">
        <f t="shared" si="7"/>
        <v>1000</v>
      </c>
      <c r="D49" s="63">
        <f t="shared" si="8"/>
        <v>44607</v>
      </c>
      <c r="E49" s="61">
        <f ca="1">IF(D49&lt;$B$1,VLOOKUP(D49,[1]DI!$A$4:$B$15000,2,FALSE),0)</f>
        <v>0.1065</v>
      </c>
      <c r="F49" s="14">
        <f t="shared" ca="1" si="9"/>
        <v>1.00040168</v>
      </c>
      <c r="G49" s="92">
        <f t="shared" ca="1" si="29"/>
        <v>1.0133769355485001</v>
      </c>
      <c r="H49" s="92">
        <f t="shared" ca="1" si="10"/>
        <v>1.0076727378122401</v>
      </c>
      <c r="I49" s="14">
        <f t="shared" ca="1" si="27"/>
        <v>1.00566076</v>
      </c>
      <c r="J49" s="13">
        <f t="shared" si="11"/>
        <v>4.4999999999999998E-2</v>
      </c>
      <c r="K49" s="29">
        <f t="shared" si="12"/>
        <v>44589</v>
      </c>
      <c r="L49" s="2">
        <f t="shared" si="13"/>
        <v>15</v>
      </c>
      <c r="M49" s="17">
        <f t="shared" si="14"/>
        <v>15</v>
      </c>
      <c r="N49" s="12">
        <f t="shared" si="1"/>
        <v>1.002623488</v>
      </c>
      <c r="O49" s="12">
        <f t="shared" ca="1" si="2"/>
        <v>1.008299099</v>
      </c>
      <c r="P49" s="17">
        <f t="shared" si="15"/>
        <v>0</v>
      </c>
      <c r="Q49" s="14">
        <f t="shared" ca="1" si="3"/>
        <v>8.299099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44616</v>
      </c>
      <c r="V49" s="3"/>
      <c r="W49" s="4"/>
      <c r="X49" s="111">
        <f t="shared" si="19"/>
        <v>37</v>
      </c>
      <c r="Y49" s="93">
        <f t="shared" si="30"/>
        <v>45687</v>
      </c>
      <c r="Z49" s="114">
        <f t="shared" si="31"/>
        <v>333.3334999999999</v>
      </c>
      <c r="AA49" s="94">
        <f t="shared" si="32"/>
        <v>22</v>
      </c>
      <c r="AB49" s="114">
        <f t="shared" si="33"/>
        <v>1.2833796399999999</v>
      </c>
      <c r="AC49" s="114">
        <f t="shared" si="34"/>
        <v>0</v>
      </c>
      <c r="AD49" s="112">
        <v>0</v>
      </c>
      <c r="AE49" s="114">
        <f t="shared" si="35"/>
        <v>1.2833796399999999</v>
      </c>
      <c r="AF49" s="111">
        <f t="shared" si="24"/>
        <v>37</v>
      </c>
      <c r="AG49" s="113" t="s">
        <v>58</v>
      </c>
      <c r="AH49" s="93">
        <f t="shared" si="36"/>
        <v>45715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5"/>
        <v>44613</v>
      </c>
      <c r="B50" s="90">
        <f t="shared" ca="1" si="26"/>
        <v>1008.880325</v>
      </c>
      <c r="C50" s="14">
        <f t="shared" si="7"/>
        <v>1000</v>
      </c>
      <c r="D50" s="63">
        <f t="shared" si="8"/>
        <v>44608</v>
      </c>
      <c r="E50" s="61">
        <f ca="1">IF(D50&lt;$B$1,VLOOKUP(D50,[1]DI!$A$4:$B$15000,2,FALSE),0)</f>
        <v>0.1065</v>
      </c>
      <c r="F50" s="14">
        <f t="shared" ca="1" si="9"/>
        <v>1.00040168</v>
      </c>
      <c r="G50" s="92">
        <f t="shared" ca="1" si="29"/>
        <v>1.0137839887959701</v>
      </c>
      <c r="H50" s="92">
        <f t="shared" ca="1" si="10"/>
        <v>1.0076727378122401</v>
      </c>
      <c r="I50" s="14">
        <f t="shared" ca="1" si="27"/>
        <v>1.0060647199999999</v>
      </c>
      <c r="J50" s="13">
        <f t="shared" si="11"/>
        <v>4.4999999999999998E-2</v>
      </c>
      <c r="K50" s="29">
        <f t="shared" si="12"/>
        <v>44589</v>
      </c>
      <c r="L50" s="2">
        <f t="shared" si="13"/>
        <v>16</v>
      </c>
      <c r="M50" s="17">
        <f t="shared" si="14"/>
        <v>16</v>
      </c>
      <c r="N50" s="12">
        <f t="shared" si="1"/>
        <v>1.002798632</v>
      </c>
      <c r="O50" s="12">
        <f t="shared" ca="1" si="2"/>
        <v>1.008880325</v>
      </c>
      <c r="P50" s="17">
        <f t="shared" si="15"/>
        <v>0</v>
      </c>
      <c r="Q50" s="14">
        <f t="shared" ca="1" si="3"/>
        <v>8.8803249999999991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44616</v>
      </c>
      <c r="V50" s="3"/>
      <c r="W50" s="4"/>
      <c r="X50" s="111">
        <f t="shared" si="19"/>
        <v>38</v>
      </c>
      <c r="Y50" s="93">
        <f t="shared" si="30"/>
        <v>45715</v>
      </c>
      <c r="Z50" s="114">
        <f t="shared" si="31"/>
        <v>333.3334999999999</v>
      </c>
      <c r="AA50" s="94">
        <f t="shared" si="32"/>
        <v>20</v>
      </c>
      <c r="AB50" s="114">
        <f t="shared" si="33"/>
        <v>1.16650491</v>
      </c>
      <c r="AC50" s="114">
        <f t="shared" si="34"/>
        <v>0</v>
      </c>
      <c r="AD50" s="112">
        <v>0</v>
      </c>
      <c r="AE50" s="114">
        <f t="shared" si="35"/>
        <v>1.16650491</v>
      </c>
      <c r="AF50" s="111">
        <f t="shared" si="24"/>
        <v>38</v>
      </c>
      <c r="AG50" s="113" t="s">
        <v>58</v>
      </c>
      <c r="AH50" s="93">
        <f t="shared" si="36"/>
        <v>45744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5"/>
        <v>44614</v>
      </c>
      <c r="B51" s="90">
        <f t="shared" ca="1" si="26"/>
        <v>1009.461873</v>
      </c>
      <c r="C51" s="14">
        <f t="shared" si="7"/>
        <v>1000</v>
      </c>
      <c r="D51" s="63">
        <f t="shared" si="8"/>
        <v>44609</v>
      </c>
      <c r="E51" s="61">
        <f ca="1">IF(D51&lt;$B$1,VLOOKUP(D51,[1]DI!$A$4:$B$15000,2,FALSE),0)</f>
        <v>0.1065</v>
      </c>
      <c r="F51" s="14">
        <f t="shared" ca="1" si="9"/>
        <v>1.00040168</v>
      </c>
      <c r="G51" s="92">
        <f t="shared" ca="1" si="29"/>
        <v>1.01419120554859</v>
      </c>
      <c r="H51" s="92">
        <f t="shared" ca="1" si="10"/>
        <v>1.0076727378122401</v>
      </c>
      <c r="I51" s="14">
        <f t="shared" ca="1" si="27"/>
        <v>1.00646883</v>
      </c>
      <c r="J51" s="13">
        <f t="shared" si="11"/>
        <v>4.4999999999999998E-2</v>
      </c>
      <c r="K51" s="29">
        <f t="shared" si="12"/>
        <v>44589</v>
      </c>
      <c r="L51" s="2">
        <f t="shared" si="13"/>
        <v>17</v>
      </c>
      <c r="M51" s="17">
        <f t="shared" si="14"/>
        <v>17</v>
      </c>
      <c r="N51" s="12">
        <f t="shared" si="1"/>
        <v>1.002973806</v>
      </c>
      <c r="O51" s="12">
        <f t="shared" ca="1" si="2"/>
        <v>1.009461873</v>
      </c>
      <c r="P51" s="17">
        <f t="shared" si="15"/>
        <v>0</v>
      </c>
      <c r="Q51" s="14">
        <f t="shared" ca="1" si="3"/>
        <v>9.4618730000000006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44616</v>
      </c>
      <c r="V51" s="3"/>
      <c r="W51" s="4"/>
      <c r="X51" s="111">
        <f t="shared" si="19"/>
        <v>39</v>
      </c>
      <c r="Y51" s="93">
        <f t="shared" si="30"/>
        <v>45744</v>
      </c>
      <c r="Z51" s="114">
        <f t="shared" si="31"/>
        <v>333.3334999999999</v>
      </c>
      <c r="AA51" s="94">
        <f t="shared" si="32"/>
        <v>19</v>
      </c>
      <c r="AB51" s="114">
        <f t="shared" si="33"/>
        <v>1.10808288</v>
      </c>
      <c r="AC51" s="114">
        <f t="shared" si="34"/>
        <v>0</v>
      </c>
      <c r="AD51" s="112">
        <v>0</v>
      </c>
      <c r="AE51" s="114">
        <f t="shared" si="35"/>
        <v>1.10808288</v>
      </c>
      <c r="AF51" s="111">
        <f t="shared" si="24"/>
        <v>39</v>
      </c>
      <c r="AG51" s="113" t="s">
        <v>58</v>
      </c>
      <c r="AH51" s="93">
        <f t="shared" si="36"/>
        <v>45776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5"/>
        <v>44615</v>
      </c>
      <c r="B52" s="90">
        <f t="shared" ca="1" si="26"/>
        <v>1010.043764</v>
      </c>
      <c r="C52" s="14">
        <f t="shared" si="7"/>
        <v>1000</v>
      </c>
      <c r="D52" s="63">
        <f t="shared" si="8"/>
        <v>44610</v>
      </c>
      <c r="E52" s="61">
        <f ca="1">IF(D52&lt;$B$1,VLOOKUP(D52,[1]DI!$A$4:$B$15000,2,FALSE),0)</f>
        <v>0.1065</v>
      </c>
      <c r="F52" s="14">
        <f t="shared" ca="1" si="9"/>
        <v>1.00040168</v>
      </c>
      <c r="G52" s="92">
        <f t="shared" ca="1" si="29"/>
        <v>1.0145985858720299</v>
      </c>
      <c r="H52" s="92">
        <f t="shared" ca="1" si="10"/>
        <v>1.0076727378122401</v>
      </c>
      <c r="I52" s="14">
        <f t="shared" ca="1" si="27"/>
        <v>1.0068731099999999</v>
      </c>
      <c r="J52" s="13">
        <f t="shared" si="11"/>
        <v>4.4999999999999998E-2</v>
      </c>
      <c r="K52" s="29">
        <f t="shared" si="12"/>
        <v>44589</v>
      </c>
      <c r="L52" s="2">
        <f t="shared" si="13"/>
        <v>18</v>
      </c>
      <c r="M52" s="17">
        <f t="shared" si="14"/>
        <v>18</v>
      </c>
      <c r="N52" s="12">
        <f t="shared" si="1"/>
        <v>1.0031490110000001</v>
      </c>
      <c r="O52" s="12">
        <f t="shared" ca="1" si="2"/>
        <v>1.010043764</v>
      </c>
      <c r="P52" s="17">
        <f t="shared" si="15"/>
        <v>0</v>
      </c>
      <c r="Q52" s="14">
        <f t="shared" ca="1" si="3"/>
        <v>10.043763999999999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44616</v>
      </c>
      <c r="V52" s="3"/>
      <c r="W52" s="4"/>
      <c r="X52" s="111">
        <f t="shared" si="19"/>
        <v>40</v>
      </c>
      <c r="Y52" s="93">
        <f t="shared" si="30"/>
        <v>45776</v>
      </c>
      <c r="Z52" s="114">
        <f t="shared" si="31"/>
        <v>333.3334999999999</v>
      </c>
      <c r="AA52" s="94">
        <f t="shared" si="32"/>
        <v>20</v>
      </c>
      <c r="AB52" s="114">
        <f t="shared" si="33"/>
        <v>1.16650491</v>
      </c>
      <c r="AC52" s="114">
        <f t="shared" si="34"/>
        <v>0</v>
      </c>
      <c r="AD52" s="112">
        <v>0</v>
      </c>
      <c r="AE52" s="114">
        <f t="shared" si="35"/>
        <v>1.16650491</v>
      </c>
      <c r="AF52" s="111">
        <f t="shared" si="24"/>
        <v>40</v>
      </c>
      <c r="AG52" s="113" t="s">
        <v>58</v>
      </c>
      <c r="AH52" s="93">
        <f t="shared" si="36"/>
        <v>45806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5"/>
        <v>44616</v>
      </c>
      <c r="B53" s="90">
        <f t="shared" ca="1" si="26"/>
        <v>1010.625989</v>
      </c>
      <c r="C53" s="14">
        <f t="shared" si="7"/>
        <v>1000</v>
      </c>
      <c r="D53" s="63">
        <f t="shared" si="8"/>
        <v>44613</v>
      </c>
      <c r="E53" s="61">
        <f ca="1">IF(D53&lt;$B$1,VLOOKUP(D53,[1]DI!$A$4:$B$15000,2,FALSE),0)</f>
        <v>0.1065</v>
      </c>
      <c r="F53" s="14">
        <f t="shared" ca="1" si="9"/>
        <v>1.00040168</v>
      </c>
      <c r="G53" s="92">
        <f t="shared" ca="1" si="29"/>
        <v>1.0150061298319999</v>
      </c>
      <c r="H53" s="92">
        <f t="shared" ca="1" si="10"/>
        <v>1.0076727378122401</v>
      </c>
      <c r="I53" s="14">
        <f t="shared" ca="1" si="27"/>
        <v>1.00727755</v>
      </c>
      <c r="J53" s="13">
        <f t="shared" si="11"/>
        <v>4.4999999999999998E-2</v>
      </c>
      <c r="K53" s="29">
        <f t="shared" si="12"/>
        <v>44589</v>
      </c>
      <c r="L53" s="2">
        <f t="shared" si="13"/>
        <v>19</v>
      </c>
      <c r="M53" s="17">
        <f t="shared" si="14"/>
        <v>19</v>
      </c>
      <c r="N53" s="12">
        <f t="shared" si="1"/>
        <v>1.0033242469999999</v>
      </c>
      <c r="O53" s="12">
        <f t="shared" ca="1" si="2"/>
        <v>1.010625989</v>
      </c>
      <c r="P53" s="17">
        <f t="shared" si="15"/>
        <v>2</v>
      </c>
      <c r="Q53" s="14">
        <f t="shared" ca="1" si="3"/>
        <v>10.625989000000001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44616</v>
      </c>
      <c r="V53" s="3"/>
      <c r="W53" s="4"/>
      <c r="X53" s="111">
        <f t="shared" si="19"/>
        <v>41</v>
      </c>
      <c r="Y53" s="93">
        <f t="shared" si="30"/>
        <v>45806</v>
      </c>
      <c r="Z53" s="114">
        <f t="shared" si="31"/>
        <v>333.3334999999999</v>
      </c>
      <c r="AA53" s="94">
        <f t="shared" si="32"/>
        <v>21</v>
      </c>
      <c r="AB53" s="114">
        <f t="shared" si="33"/>
        <v>1.2249369400000001</v>
      </c>
      <c r="AC53" s="114">
        <f t="shared" si="34"/>
        <v>0</v>
      </c>
      <c r="AD53" s="112">
        <v>0</v>
      </c>
      <c r="AE53" s="114">
        <f t="shared" si="35"/>
        <v>1.2249369400000001</v>
      </c>
      <c r="AF53" s="111">
        <f t="shared" si="24"/>
        <v>41</v>
      </c>
      <c r="AG53" s="113" t="s">
        <v>58</v>
      </c>
      <c r="AH53" s="93">
        <f t="shared" si="36"/>
        <v>45835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5"/>
        <v>44617</v>
      </c>
      <c r="B54" s="90">
        <f t="shared" ca="1" si="26"/>
        <v>1000.5764349900001</v>
      </c>
      <c r="C54" s="14">
        <f t="shared" si="7"/>
        <v>1000</v>
      </c>
      <c r="D54" s="63">
        <f t="shared" si="8"/>
        <v>44614</v>
      </c>
      <c r="E54" s="61">
        <f ca="1">IF(D54&lt;$B$1,VLOOKUP(D54,[1]DI!$A$4:$B$15000,2,FALSE),0)</f>
        <v>0.1065</v>
      </c>
      <c r="F54" s="14">
        <f t="shared" ca="1" si="9"/>
        <v>1.00040168</v>
      </c>
      <c r="G54" s="92">
        <f t="shared" ca="1" si="29"/>
        <v>1.0154138374942301</v>
      </c>
      <c r="H54" s="92">
        <f t="shared" ca="1" si="10"/>
        <v>1.0150061298319999</v>
      </c>
      <c r="I54" s="14">
        <f t="shared" ca="1" si="27"/>
        <v>1.00040168</v>
      </c>
      <c r="J54" s="13">
        <f t="shared" si="11"/>
        <v>4.4999999999999998E-2</v>
      </c>
      <c r="K54" s="29">
        <f t="shared" si="12"/>
        <v>44616</v>
      </c>
      <c r="L54" s="2">
        <f t="shared" si="13"/>
        <v>1</v>
      </c>
      <c r="M54" s="17">
        <f t="shared" si="14"/>
        <v>1</v>
      </c>
      <c r="N54" s="12">
        <f t="shared" si="1"/>
        <v>1.000174685</v>
      </c>
      <c r="O54" s="12">
        <f t="shared" ca="1" si="2"/>
        <v>1.0005764349999999</v>
      </c>
      <c r="P54" s="17">
        <f t="shared" si="15"/>
        <v>0</v>
      </c>
      <c r="Q54" s="14">
        <f t="shared" ca="1" si="3"/>
        <v>0.57643498999999998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44650</v>
      </c>
      <c r="V54" s="3"/>
      <c r="W54" s="4"/>
      <c r="X54" s="111">
        <f t="shared" si="19"/>
        <v>42</v>
      </c>
      <c r="Y54" s="93">
        <f t="shared" si="30"/>
        <v>45835</v>
      </c>
      <c r="Z54" s="114">
        <f t="shared" si="31"/>
        <v>333.3334999999999</v>
      </c>
      <c r="AA54" s="94">
        <f t="shared" si="32"/>
        <v>20</v>
      </c>
      <c r="AB54" s="114">
        <f t="shared" si="33"/>
        <v>1.16650491</v>
      </c>
      <c r="AC54" s="114">
        <f t="shared" si="34"/>
        <v>0</v>
      </c>
      <c r="AD54" s="112">
        <v>0</v>
      </c>
      <c r="AE54" s="114">
        <f t="shared" si="35"/>
        <v>1.16650491</v>
      </c>
      <c r="AF54" s="111">
        <f t="shared" si="24"/>
        <v>42</v>
      </c>
      <c r="AG54" s="113" t="s">
        <v>58</v>
      </c>
      <c r="AH54" s="93">
        <f t="shared" si="36"/>
        <v>45868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5"/>
        <v>44622</v>
      </c>
      <c r="B55" s="90">
        <f t="shared" ca="1" si="26"/>
        <v>1001.153202</v>
      </c>
      <c r="C55" s="14">
        <f t="shared" si="7"/>
        <v>1000</v>
      </c>
      <c r="D55" s="63">
        <f t="shared" si="8"/>
        <v>44615</v>
      </c>
      <c r="E55" s="61">
        <f ca="1">IF(D55&lt;$B$1,VLOOKUP(D55,[1]DI!$A$4:$B$15000,2,FALSE),0)</f>
        <v>0.1065</v>
      </c>
      <c r="F55" s="14">
        <f t="shared" ca="1" si="9"/>
        <v>1.00040168</v>
      </c>
      <c r="G55" s="92">
        <f t="shared" ca="1" si="29"/>
        <v>1.0158217089244701</v>
      </c>
      <c r="H55" s="92">
        <f t="shared" ca="1" si="10"/>
        <v>1.0150061298319999</v>
      </c>
      <c r="I55" s="14">
        <f t="shared" ca="1" si="27"/>
        <v>1.0008035200000001</v>
      </c>
      <c r="J55" s="13">
        <f t="shared" si="11"/>
        <v>4.4999999999999998E-2</v>
      </c>
      <c r="K55" s="29">
        <f t="shared" si="12"/>
        <v>44616</v>
      </c>
      <c r="L55" s="2">
        <f t="shared" si="13"/>
        <v>2</v>
      </c>
      <c r="M55" s="17">
        <f t="shared" si="14"/>
        <v>2</v>
      </c>
      <c r="N55" s="12">
        <f t="shared" si="1"/>
        <v>1.000349401</v>
      </c>
      <c r="O55" s="12">
        <f t="shared" ca="1" si="2"/>
        <v>1.001153202</v>
      </c>
      <c r="P55" s="17">
        <f t="shared" si="15"/>
        <v>0</v>
      </c>
      <c r="Q55" s="14">
        <f t="shared" ca="1" si="3"/>
        <v>1.1532020000000001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44650</v>
      </c>
      <c r="V55" s="3"/>
      <c r="W55" s="4"/>
      <c r="X55" s="111">
        <f t="shared" si="19"/>
        <v>43</v>
      </c>
      <c r="Y55" s="93">
        <f t="shared" si="30"/>
        <v>45868</v>
      </c>
      <c r="Z55" s="114">
        <f t="shared" si="31"/>
        <v>333.3334999999999</v>
      </c>
      <c r="AA55" s="94">
        <f t="shared" si="32"/>
        <v>23</v>
      </c>
      <c r="AB55" s="114">
        <f t="shared" si="33"/>
        <v>1.3418323299999999</v>
      </c>
      <c r="AC55" s="114">
        <f t="shared" si="34"/>
        <v>0</v>
      </c>
      <c r="AD55" s="112">
        <v>0</v>
      </c>
      <c r="AE55" s="114">
        <f t="shared" si="35"/>
        <v>1.3418323299999999</v>
      </c>
      <c r="AF55" s="111">
        <f t="shared" si="24"/>
        <v>43</v>
      </c>
      <c r="AG55" s="113" t="s">
        <v>58</v>
      </c>
      <c r="AH55" s="93">
        <f t="shared" si="36"/>
        <v>45897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5"/>
        <v>44623</v>
      </c>
      <c r="B56" s="90">
        <f t="shared" ca="1" si="26"/>
        <v>1001.73029999</v>
      </c>
      <c r="C56" s="14">
        <f t="shared" si="7"/>
        <v>1000</v>
      </c>
      <c r="D56" s="63">
        <f t="shared" si="8"/>
        <v>44616</v>
      </c>
      <c r="E56" s="61">
        <f ca="1">IF(D56&lt;$B$1,VLOOKUP(D56,[1]DI!$A$4:$B$15000,2,FALSE),0)</f>
        <v>0.1065</v>
      </c>
      <c r="F56" s="14">
        <f t="shared" ca="1" si="9"/>
        <v>1.00040168</v>
      </c>
      <c r="G56" s="92">
        <f t="shared" ca="1" si="29"/>
        <v>1.01622974418851</v>
      </c>
      <c r="H56" s="92">
        <f t="shared" ca="1" si="10"/>
        <v>1.0150061298319999</v>
      </c>
      <c r="I56" s="14">
        <f t="shared" ca="1" si="27"/>
        <v>1.0012055200000001</v>
      </c>
      <c r="J56" s="13">
        <f t="shared" si="11"/>
        <v>4.4999999999999998E-2</v>
      </c>
      <c r="K56" s="29">
        <f t="shared" si="12"/>
        <v>44616</v>
      </c>
      <c r="L56" s="2">
        <f t="shared" si="13"/>
        <v>3</v>
      </c>
      <c r="M56" s="17">
        <f t="shared" si="14"/>
        <v>3</v>
      </c>
      <c r="N56" s="12">
        <f t="shared" si="1"/>
        <v>1.000524148</v>
      </c>
      <c r="O56" s="12">
        <f t="shared" ca="1" si="2"/>
        <v>1.0017303</v>
      </c>
      <c r="P56" s="17">
        <f t="shared" si="15"/>
        <v>0</v>
      </c>
      <c r="Q56" s="14">
        <f t="shared" ca="1" si="3"/>
        <v>1.73029999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44650</v>
      </c>
      <c r="V56" s="3"/>
      <c r="W56" s="4"/>
      <c r="X56" s="111">
        <f t="shared" si="19"/>
        <v>44</v>
      </c>
      <c r="Y56" s="93">
        <f t="shared" si="30"/>
        <v>45897</v>
      </c>
      <c r="Z56" s="114">
        <f t="shared" si="31"/>
        <v>333.3334999999999</v>
      </c>
      <c r="AA56" s="94">
        <f t="shared" si="32"/>
        <v>21</v>
      </c>
      <c r="AB56" s="114">
        <f t="shared" si="33"/>
        <v>1.2249369400000001</v>
      </c>
      <c r="AC56" s="114">
        <f t="shared" si="34"/>
        <v>0</v>
      </c>
      <c r="AD56" s="112">
        <v>0</v>
      </c>
      <c r="AE56" s="114">
        <f t="shared" si="35"/>
        <v>1.2249369400000001</v>
      </c>
      <c r="AF56" s="111">
        <f t="shared" si="24"/>
        <v>44</v>
      </c>
      <c r="AG56" s="113" t="s">
        <v>58</v>
      </c>
      <c r="AH56" s="93">
        <f t="shared" si="36"/>
        <v>45929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5"/>
        <v>44624</v>
      </c>
      <c r="B57" s="90">
        <f t="shared" ca="1" si="26"/>
        <v>1002.30773899</v>
      </c>
      <c r="C57" s="14">
        <f t="shared" si="7"/>
        <v>1000</v>
      </c>
      <c r="D57" s="63">
        <f t="shared" si="8"/>
        <v>44617</v>
      </c>
      <c r="E57" s="61">
        <f ca="1">IF(D57&lt;$B$1,VLOOKUP(D57,[1]DI!$A$4:$B$15000,2,FALSE),0)</f>
        <v>0.1065</v>
      </c>
      <c r="F57" s="14">
        <f t="shared" ca="1" si="9"/>
        <v>1.00040168</v>
      </c>
      <c r="G57" s="92">
        <f t="shared" ca="1" si="29"/>
        <v>1.01663794335216</v>
      </c>
      <c r="H57" s="92">
        <f t="shared" ca="1" si="10"/>
        <v>1.0150061298319999</v>
      </c>
      <c r="I57" s="14">
        <f t="shared" ca="1" si="27"/>
        <v>1.0016076899999999</v>
      </c>
      <c r="J57" s="13">
        <f t="shared" si="11"/>
        <v>4.4999999999999998E-2</v>
      </c>
      <c r="K57" s="29">
        <f t="shared" si="12"/>
        <v>44616</v>
      </c>
      <c r="L57" s="2">
        <f t="shared" si="13"/>
        <v>4</v>
      </c>
      <c r="M57" s="17">
        <f t="shared" si="14"/>
        <v>4</v>
      </c>
      <c r="N57" s="12">
        <f t="shared" si="1"/>
        <v>1.000698925</v>
      </c>
      <c r="O57" s="12">
        <f t="shared" ca="1" si="2"/>
        <v>1.0023077389999999</v>
      </c>
      <c r="P57" s="17">
        <f t="shared" si="15"/>
        <v>0</v>
      </c>
      <c r="Q57" s="14">
        <f t="shared" ca="1" si="3"/>
        <v>2.3077389899999998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44650</v>
      </c>
      <c r="V57" s="3"/>
      <c r="W57" s="4"/>
      <c r="X57" s="111">
        <f t="shared" si="19"/>
        <v>45</v>
      </c>
      <c r="Y57" s="93">
        <f t="shared" si="30"/>
        <v>45929</v>
      </c>
      <c r="Z57" s="114">
        <f t="shared" si="31"/>
        <v>333.3334999999999</v>
      </c>
      <c r="AA57" s="94">
        <f t="shared" si="32"/>
        <v>22</v>
      </c>
      <c r="AB57" s="114">
        <f t="shared" si="33"/>
        <v>1.2833796399999999</v>
      </c>
      <c r="AC57" s="114">
        <f t="shared" si="34"/>
        <v>0</v>
      </c>
      <c r="AD57" s="112">
        <v>0</v>
      </c>
      <c r="AE57" s="114">
        <f t="shared" si="35"/>
        <v>1.2833796399999999</v>
      </c>
      <c r="AF57" s="111">
        <f t="shared" si="24"/>
        <v>45</v>
      </c>
      <c r="AG57" s="113" t="s">
        <v>58</v>
      </c>
      <c r="AH57" s="93">
        <f t="shared" si="36"/>
        <v>45960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5"/>
        <v>44627</v>
      </c>
      <c r="B58" s="90">
        <f t="shared" ca="1" si="26"/>
        <v>1002.88549799</v>
      </c>
      <c r="C58" s="14">
        <f t="shared" si="7"/>
        <v>1000</v>
      </c>
      <c r="D58" s="63">
        <f t="shared" si="8"/>
        <v>44622</v>
      </c>
      <c r="E58" s="61">
        <f ca="1">IF(D58&lt;$B$1,VLOOKUP(D58,[1]DI!$A$4:$B$15000,2,FALSE),0)</f>
        <v>0.1065</v>
      </c>
      <c r="F58" s="14">
        <f t="shared" ca="1" si="9"/>
        <v>1.00040168</v>
      </c>
      <c r="G58" s="92">
        <f t="shared" ca="1" si="29"/>
        <v>1.0170463064812501</v>
      </c>
      <c r="H58" s="92">
        <f t="shared" ca="1" si="10"/>
        <v>1.0150061298319999</v>
      </c>
      <c r="I58" s="14">
        <f t="shared" ca="1" si="27"/>
        <v>1.00201001</v>
      </c>
      <c r="J58" s="13">
        <f t="shared" si="11"/>
        <v>4.4999999999999998E-2</v>
      </c>
      <c r="K58" s="29">
        <f t="shared" si="12"/>
        <v>44616</v>
      </c>
      <c r="L58" s="2">
        <f t="shared" si="13"/>
        <v>5</v>
      </c>
      <c r="M58" s="17">
        <f t="shared" si="14"/>
        <v>5</v>
      </c>
      <c r="N58" s="12">
        <f t="shared" si="1"/>
        <v>1.0008737320000001</v>
      </c>
      <c r="O58" s="12">
        <f t="shared" ca="1" si="2"/>
        <v>1.0028854979999999</v>
      </c>
      <c r="P58" s="17">
        <f t="shared" si="15"/>
        <v>0</v>
      </c>
      <c r="Q58" s="14">
        <f t="shared" ca="1" si="3"/>
        <v>2.8854979900000002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44650</v>
      </c>
      <c r="V58" s="3"/>
      <c r="W58" s="4"/>
      <c r="X58" s="111">
        <f t="shared" si="19"/>
        <v>46</v>
      </c>
      <c r="Y58" s="93">
        <f t="shared" si="30"/>
        <v>45960</v>
      </c>
      <c r="Z58" s="114">
        <f t="shared" si="31"/>
        <v>333.3334999999999</v>
      </c>
      <c r="AA58" s="94">
        <f t="shared" si="32"/>
        <v>23</v>
      </c>
      <c r="AB58" s="114">
        <f t="shared" si="33"/>
        <v>1.3418323299999999</v>
      </c>
      <c r="AC58" s="114">
        <f t="shared" si="34"/>
        <v>0</v>
      </c>
      <c r="AD58" s="112">
        <v>0</v>
      </c>
      <c r="AE58" s="114">
        <f t="shared" si="35"/>
        <v>1.3418323299999999</v>
      </c>
      <c r="AF58" s="111">
        <f t="shared" si="24"/>
        <v>46</v>
      </c>
      <c r="AG58" s="113" t="s">
        <v>58</v>
      </c>
      <c r="AH58" s="93">
        <f t="shared" si="36"/>
        <v>45988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5"/>
        <v>44628</v>
      </c>
      <c r="B59" s="90">
        <f t="shared" ca="1" si="26"/>
        <v>1003.46359999</v>
      </c>
      <c r="C59" s="14">
        <f t="shared" si="7"/>
        <v>1000</v>
      </c>
      <c r="D59" s="63">
        <f t="shared" si="8"/>
        <v>44623</v>
      </c>
      <c r="E59" s="61">
        <f ca="1">IF(D59&lt;$B$1,VLOOKUP(D59,[1]DI!$A$4:$B$15000,2,FALSE),0)</f>
        <v>0.1065</v>
      </c>
      <c r="F59" s="14">
        <f t="shared" ca="1" si="9"/>
        <v>1.00040168</v>
      </c>
      <c r="G59" s="92">
        <f t="shared" ca="1" si="29"/>
        <v>1.01745483364164</v>
      </c>
      <c r="H59" s="92">
        <f t="shared" ca="1" si="10"/>
        <v>1.0150061298319999</v>
      </c>
      <c r="I59" s="14">
        <f t="shared" ca="1" si="27"/>
        <v>1.0024124999999999</v>
      </c>
      <c r="J59" s="13">
        <f t="shared" si="11"/>
        <v>4.4999999999999998E-2</v>
      </c>
      <c r="K59" s="29">
        <f t="shared" si="12"/>
        <v>44616</v>
      </c>
      <c r="L59" s="2">
        <f t="shared" si="13"/>
        <v>6</v>
      </c>
      <c r="M59" s="17">
        <f t="shared" si="14"/>
        <v>6</v>
      </c>
      <c r="N59" s="12">
        <f t="shared" si="1"/>
        <v>1.00104857</v>
      </c>
      <c r="O59" s="12">
        <f t="shared" ca="1" si="2"/>
        <v>1.0034635999999999</v>
      </c>
      <c r="P59" s="17">
        <f t="shared" si="15"/>
        <v>0</v>
      </c>
      <c r="Q59" s="14">
        <f t="shared" ca="1" si="3"/>
        <v>3.4635999900000001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44650</v>
      </c>
      <c r="V59" s="3"/>
      <c r="W59" s="4"/>
      <c r="X59" s="111">
        <f t="shared" si="19"/>
        <v>47</v>
      </c>
      <c r="Y59" s="93">
        <f t="shared" si="30"/>
        <v>45988</v>
      </c>
      <c r="Z59" s="114">
        <f t="shared" si="31"/>
        <v>333.3334999999999</v>
      </c>
      <c r="AA59" s="94">
        <f t="shared" si="32"/>
        <v>19</v>
      </c>
      <c r="AB59" s="114">
        <f t="shared" si="33"/>
        <v>1.10808288</v>
      </c>
      <c r="AC59" s="114">
        <f t="shared" si="34"/>
        <v>0</v>
      </c>
      <c r="AD59" s="112">
        <v>0</v>
      </c>
      <c r="AE59" s="114">
        <f t="shared" si="35"/>
        <v>1.10808288</v>
      </c>
      <c r="AF59" s="111">
        <f t="shared" si="24"/>
        <v>47</v>
      </c>
      <c r="AG59" s="113" t="s">
        <v>58</v>
      </c>
      <c r="AH59" s="93">
        <f t="shared" si="36"/>
        <v>46021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5"/>
        <v>44629</v>
      </c>
      <c r="B60" s="90">
        <f t="shared" ca="1" si="26"/>
        <v>1004.0420329900001</v>
      </c>
      <c r="C60" s="14">
        <f t="shared" si="7"/>
        <v>1000</v>
      </c>
      <c r="D60" s="63">
        <f t="shared" si="8"/>
        <v>44624</v>
      </c>
      <c r="E60" s="61">
        <f ca="1">IF(D60&lt;$B$1,VLOOKUP(D60,[1]DI!$A$4:$B$15000,2,FALSE),0)</f>
        <v>0.1065</v>
      </c>
      <c r="F60" s="14">
        <f t="shared" ca="1" si="9"/>
        <v>1.00040168</v>
      </c>
      <c r="G60" s="92">
        <f t="shared" ca="1" si="29"/>
        <v>1.0178635248992201</v>
      </c>
      <c r="H60" s="92">
        <f t="shared" ca="1" si="10"/>
        <v>1.0150061298319999</v>
      </c>
      <c r="I60" s="14">
        <f t="shared" ca="1" si="27"/>
        <v>1.00281515</v>
      </c>
      <c r="J60" s="13">
        <f t="shared" si="11"/>
        <v>4.4999999999999998E-2</v>
      </c>
      <c r="K60" s="29">
        <f t="shared" si="12"/>
        <v>44616</v>
      </c>
      <c r="L60" s="2">
        <f t="shared" si="13"/>
        <v>7</v>
      </c>
      <c r="M60" s="17">
        <f t="shared" si="14"/>
        <v>7</v>
      </c>
      <c r="N60" s="12">
        <f t="shared" si="1"/>
        <v>1.0012234390000001</v>
      </c>
      <c r="O60" s="12">
        <f t="shared" ca="1" si="2"/>
        <v>1.0040420329999999</v>
      </c>
      <c r="P60" s="17">
        <f t="shared" si="15"/>
        <v>0</v>
      </c>
      <c r="Q60" s="14">
        <f t="shared" ca="1" si="3"/>
        <v>4.04203299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44650</v>
      </c>
      <c r="V60" s="3"/>
      <c r="W60" s="4"/>
      <c r="X60" s="111">
        <f t="shared" si="19"/>
        <v>48</v>
      </c>
      <c r="Y60" s="93">
        <f t="shared" si="30"/>
        <v>46021</v>
      </c>
      <c r="Z60" s="114">
        <f t="shared" si="31"/>
        <v>-1.1368683772161603E-13</v>
      </c>
      <c r="AA60" s="94">
        <f t="shared" si="32"/>
        <v>22</v>
      </c>
      <c r="AB60" s="114">
        <f t="shared" si="33"/>
        <v>1.2833796399999999</v>
      </c>
      <c r="AC60" s="114">
        <f t="shared" si="34"/>
        <v>333.33350000000002</v>
      </c>
      <c r="AD60" s="112">
        <v>1</v>
      </c>
      <c r="AE60" s="114">
        <f t="shared" si="35"/>
        <v>334.61687964000004</v>
      </c>
      <c r="AF60" s="111">
        <f t="shared" si="24"/>
        <v>48</v>
      </c>
      <c r="AG60" s="113"/>
      <c r="AH60" s="93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5"/>
        <v>44630</v>
      </c>
      <c r="B61" s="90">
        <f t="shared" ca="1" si="26"/>
        <v>1004.62079799</v>
      </c>
      <c r="C61" s="14">
        <f t="shared" si="7"/>
        <v>1000</v>
      </c>
      <c r="D61" s="63">
        <f t="shared" si="8"/>
        <v>44627</v>
      </c>
      <c r="E61" s="61">
        <f ca="1">IF(D61&lt;$B$1,VLOOKUP(D61,[1]DI!$A$4:$B$15000,2,FALSE),0)</f>
        <v>0.1065</v>
      </c>
      <c r="F61" s="14">
        <f t="shared" ca="1" si="9"/>
        <v>1.00040168</v>
      </c>
      <c r="G61" s="92">
        <f t="shared" ca="1" si="29"/>
        <v>1.0182723803199001</v>
      </c>
      <c r="H61" s="92">
        <f t="shared" ca="1" si="10"/>
        <v>1.0150061298319999</v>
      </c>
      <c r="I61" s="14">
        <f t="shared" ca="1" si="27"/>
        <v>1.00321796</v>
      </c>
      <c r="J61" s="13">
        <f t="shared" si="11"/>
        <v>4.4999999999999998E-2</v>
      </c>
      <c r="K61" s="29">
        <f t="shared" si="12"/>
        <v>44616</v>
      </c>
      <c r="L61" s="2">
        <f t="shared" si="13"/>
        <v>8</v>
      </c>
      <c r="M61" s="17">
        <f t="shared" si="14"/>
        <v>8</v>
      </c>
      <c r="N61" s="12">
        <f t="shared" si="1"/>
        <v>1.001398338</v>
      </c>
      <c r="O61" s="12">
        <f t="shared" ca="1" si="2"/>
        <v>1.0046207979999999</v>
      </c>
      <c r="P61" s="17">
        <f t="shared" si="15"/>
        <v>0</v>
      </c>
      <c r="Q61" s="14">
        <f t="shared" ca="1" si="3"/>
        <v>4.6207979899999998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44650</v>
      </c>
      <c r="V61" s="3"/>
      <c r="W61" s="4"/>
      <c r="X61" s="111"/>
      <c r="Y61" s="93"/>
      <c r="Z61" s="114"/>
      <c r="AA61" s="94"/>
      <c r="AB61" s="114"/>
      <c r="AC61" s="114"/>
      <c r="AD61" s="112"/>
      <c r="AE61" s="114"/>
      <c r="AF61" s="111"/>
      <c r="AG61" s="113"/>
      <c r="AH61" s="93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5"/>
        <v>44631</v>
      </c>
      <c r="B62" s="90">
        <f t="shared" ca="1" si="26"/>
        <v>1005.199895</v>
      </c>
      <c r="C62" s="14">
        <f t="shared" si="7"/>
        <v>1000</v>
      </c>
      <c r="D62" s="63">
        <f t="shared" si="8"/>
        <v>44628</v>
      </c>
      <c r="E62" s="61">
        <f ca="1">IF(D62&lt;$B$1,VLOOKUP(D62,[1]DI!$A$4:$B$15000,2,FALSE),0)</f>
        <v>0.1065</v>
      </c>
      <c r="F62" s="14">
        <f t="shared" ca="1" si="9"/>
        <v>1.00040168</v>
      </c>
      <c r="G62" s="92">
        <f t="shared" ca="1" si="29"/>
        <v>1.01868139996963</v>
      </c>
      <c r="H62" s="92">
        <f t="shared" ca="1" si="10"/>
        <v>1.0150061298319999</v>
      </c>
      <c r="I62" s="14">
        <f t="shared" ca="1" si="27"/>
        <v>1.0036209300000001</v>
      </c>
      <c r="J62" s="13">
        <f t="shared" si="11"/>
        <v>4.4999999999999998E-2</v>
      </c>
      <c r="K62" s="29">
        <f t="shared" si="12"/>
        <v>44616</v>
      </c>
      <c r="L62" s="2">
        <f t="shared" si="13"/>
        <v>9</v>
      </c>
      <c r="M62" s="17">
        <f t="shared" si="14"/>
        <v>9</v>
      </c>
      <c r="N62" s="12">
        <f t="shared" si="1"/>
        <v>1.001573268</v>
      </c>
      <c r="O62" s="12">
        <f t="shared" ca="1" si="2"/>
        <v>1.0051998950000001</v>
      </c>
      <c r="P62" s="17">
        <f t="shared" si="15"/>
        <v>0</v>
      </c>
      <c r="Q62" s="14">
        <f t="shared" ca="1" si="3"/>
        <v>5.1998949999999997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44650</v>
      </c>
      <c r="V62" s="3"/>
      <c r="W62" s="4"/>
      <c r="X62" s="111"/>
      <c r="Y62" s="93"/>
      <c r="Z62" s="114"/>
      <c r="AA62" s="94"/>
      <c r="AB62" s="114"/>
      <c r="AC62" s="114"/>
      <c r="AD62" s="112"/>
      <c r="AE62" s="114"/>
      <c r="AF62" s="111"/>
      <c r="AG62" s="113"/>
      <c r="AH62" s="93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5"/>
        <v>44634</v>
      </c>
      <c r="B63" s="90">
        <f t="shared" ca="1" si="26"/>
        <v>1005.779333</v>
      </c>
      <c r="C63" s="14">
        <f t="shared" si="7"/>
        <v>1000</v>
      </c>
      <c r="D63" s="63">
        <f t="shared" si="8"/>
        <v>44629</v>
      </c>
      <c r="E63" s="61">
        <f ca="1">IF(D63&lt;$B$1,VLOOKUP(D63,[1]DI!$A$4:$B$15000,2,FALSE),0)</f>
        <v>0.1065</v>
      </c>
      <c r="F63" s="14">
        <f t="shared" ca="1" si="9"/>
        <v>1.00040168</v>
      </c>
      <c r="G63" s="92">
        <f t="shared" ca="1" si="29"/>
        <v>1.01909058391437</v>
      </c>
      <c r="H63" s="92">
        <f t="shared" ca="1" si="10"/>
        <v>1.0150061298319999</v>
      </c>
      <c r="I63" s="14">
        <f t="shared" ca="1" si="27"/>
        <v>1.00402407</v>
      </c>
      <c r="J63" s="13">
        <f t="shared" si="11"/>
        <v>4.4999999999999998E-2</v>
      </c>
      <c r="K63" s="29">
        <f t="shared" si="12"/>
        <v>44616</v>
      </c>
      <c r="L63" s="2">
        <f t="shared" si="13"/>
        <v>10</v>
      </c>
      <c r="M63" s="17">
        <f t="shared" si="14"/>
        <v>10</v>
      </c>
      <c r="N63" s="12">
        <f t="shared" si="1"/>
        <v>1.0017482280000001</v>
      </c>
      <c r="O63" s="12">
        <f t="shared" ca="1" si="2"/>
        <v>1.005779333</v>
      </c>
      <c r="P63" s="17">
        <f t="shared" si="15"/>
        <v>0</v>
      </c>
      <c r="Q63" s="14">
        <f t="shared" ca="1" si="3"/>
        <v>5.7793330000000003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44650</v>
      </c>
      <c r="V63" s="3"/>
      <c r="W63" s="4"/>
      <c r="X63" s="111"/>
      <c r="Y63" s="93"/>
      <c r="Z63" s="114"/>
      <c r="AA63" s="94"/>
      <c r="AB63" s="114"/>
      <c r="AC63" s="114"/>
      <c r="AD63" s="112"/>
      <c r="AE63" s="114"/>
      <c r="AF63" s="111"/>
      <c r="AG63" s="113"/>
      <c r="AH63" s="93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5"/>
        <v>44635</v>
      </c>
      <c r="B64" s="90">
        <f t="shared" ca="1" si="26"/>
        <v>1006.359094</v>
      </c>
      <c r="C64" s="14">
        <f t="shared" si="7"/>
        <v>1000</v>
      </c>
      <c r="D64" s="63">
        <f t="shared" si="8"/>
        <v>44630</v>
      </c>
      <c r="E64" s="61">
        <f ca="1">IF(D64&lt;$B$1,VLOOKUP(D64,[1]DI!$A$4:$B$15000,2,FALSE),0)</f>
        <v>0.1065</v>
      </c>
      <c r="F64" s="14">
        <f t="shared" ca="1" si="9"/>
        <v>1.00040168</v>
      </c>
      <c r="G64" s="92">
        <f t="shared" ca="1" si="29"/>
        <v>1.0194999322201199</v>
      </c>
      <c r="H64" s="92">
        <f t="shared" ca="1" si="10"/>
        <v>1.0150061298319999</v>
      </c>
      <c r="I64" s="14">
        <f t="shared" ca="1" si="27"/>
        <v>1.00442736</v>
      </c>
      <c r="J64" s="13">
        <f t="shared" si="11"/>
        <v>4.4999999999999998E-2</v>
      </c>
      <c r="K64" s="29">
        <f t="shared" si="12"/>
        <v>44616</v>
      </c>
      <c r="L64" s="2">
        <f t="shared" si="13"/>
        <v>11</v>
      </c>
      <c r="M64" s="17">
        <f t="shared" si="14"/>
        <v>11</v>
      </c>
      <c r="N64" s="12">
        <f t="shared" si="1"/>
        <v>1.001923219</v>
      </c>
      <c r="O64" s="12">
        <f t="shared" ca="1" si="2"/>
        <v>1.006359094</v>
      </c>
      <c r="P64" s="17">
        <f t="shared" si="15"/>
        <v>0</v>
      </c>
      <c r="Q64" s="14">
        <f t="shared" ca="1" si="3"/>
        <v>6.3590939999999998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44650</v>
      </c>
      <c r="V64" s="3"/>
      <c r="W64" s="4"/>
      <c r="X64" s="111"/>
      <c r="Y64" s="93"/>
      <c r="Z64" s="114"/>
      <c r="AA64" s="94"/>
      <c r="AB64" s="114"/>
      <c r="AC64" s="114"/>
      <c r="AD64" s="112"/>
      <c r="AE64" s="114"/>
      <c r="AF64" s="111"/>
      <c r="AG64" s="113"/>
      <c r="AH64" s="93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5"/>
        <v>44636</v>
      </c>
      <c r="B65" s="90">
        <f t="shared" ca="1" si="26"/>
        <v>1006.939196</v>
      </c>
      <c r="C65" s="14">
        <f t="shared" si="7"/>
        <v>1000</v>
      </c>
      <c r="D65" s="63">
        <f t="shared" si="8"/>
        <v>44631</v>
      </c>
      <c r="E65" s="61">
        <f ca="1">IF(D65&lt;$B$1,VLOOKUP(D65,[1]DI!$A$4:$B$15000,2,FALSE),0)</f>
        <v>0.1065</v>
      </c>
      <c r="F65" s="14">
        <f t="shared" ca="1" si="9"/>
        <v>1.00040168</v>
      </c>
      <c r="G65" s="92">
        <f t="shared" ca="1" si="29"/>
        <v>1.01990944495289</v>
      </c>
      <c r="H65" s="92">
        <f t="shared" ca="1" si="10"/>
        <v>1.0150061298319999</v>
      </c>
      <c r="I65" s="14">
        <f t="shared" ca="1" si="27"/>
        <v>1.00483082</v>
      </c>
      <c r="J65" s="13">
        <f t="shared" si="11"/>
        <v>4.4999999999999998E-2</v>
      </c>
      <c r="K65" s="29">
        <f t="shared" si="12"/>
        <v>44616</v>
      </c>
      <c r="L65" s="2">
        <f t="shared" si="13"/>
        <v>12</v>
      </c>
      <c r="M65" s="17">
        <f t="shared" si="14"/>
        <v>12</v>
      </c>
      <c r="N65" s="12">
        <f t="shared" si="1"/>
        <v>1.00209824</v>
      </c>
      <c r="O65" s="12">
        <f t="shared" ca="1" si="2"/>
        <v>1.006939196</v>
      </c>
      <c r="P65" s="17">
        <f t="shared" si="15"/>
        <v>0</v>
      </c>
      <c r="Q65" s="14">
        <f t="shared" ca="1" si="3"/>
        <v>6.9391959999999999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44650</v>
      </c>
      <c r="V65" s="3"/>
      <c r="W65" s="4"/>
      <c r="X65" s="111"/>
      <c r="Y65" s="93"/>
      <c r="Z65" s="114"/>
      <c r="AA65" s="94"/>
      <c r="AB65" s="114"/>
      <c r="AC65" s="114"/>
      <c r="AD65" s="112"/>
      <c r="AE65" s="114"/>
      <c r="AF65" s="111"/>
      <c r="AG65" s="113"/>
      <c r="AH65" s="93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5"/>
        <v>44637</v>
      </c>
      <c r="B66" s="90">
        <f t="shared" ca="1" si="26"/>
        <v>1007.519631</v>
      </c>
      <c r="C66" s="14">
        <f t="shared" si="7"/>
        <v>1000</v>
      </c>
      <c r="D66" s="63">
        <f t="shared" si="8"/>
        <v>44634</v>
      </c>
      <c r="E66" s="61">
        <f ca="1">IF(D66&lt;$B$1,VLOOKUP(D66,[1]DI!$A$4:$B$15000,2,FALSE),0)</f>
        <v>0.1065</v>
      </c>
      <c r="F66" s="14">
        <f t="shared" ca="1" si="9"/>
        <v>1.00040168</v>
      </c>
      <c r="G66" s="92">
        <f t="shared" ca="1" si="29"/>
        <v>1.02031912217874</v>
      </c>
      <c r="H66" s="92">
        <f t="shared" ca="1" si="10"/>
        <v>1.0150061298319999</v>
      </c>
      <c r="I66" s="14">
        <f t="shared" ca="1" si="27"/>
        <v>1.00523444</v>
      </c>
      <c r="J66" s="13">
        <f t="shared" si="11"/>
        <v>4.4999999999999998E-2</v>
      </c>
      <c r="K66" s="29">
        <f t="shared" si="12"/>
        <v>44616</v>
      </c>
      <c r="L66" s="2">
        <f t="shared" si="13"/>
        <v>13</v>
      </c>
      <c r="M66" s="17">
        <f t="shared" si="14"/>
        <v>13</v>
      </c>
      <c r="N66" s="12">
        <f t="shared" si="1"/>
        <v>1.0022732919999999</v>
      </c>
      <c r="O66" s="12">
        <f t="shared" ca="1" si="2"/>
        <v>1.0075196310000001</v>
      </c>
      <c r="P66" s="17">
        <f t="shared" si="15"/>
        <v>0</v>
      </c>
      <c r="Q66" s="14">
        <f t="shared" ca="1" si="3"/>
        <v>7.5196310000000004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44650</v>
      </c>
      <c r="V66" s="3"/>
      <c r="W66" s="4"/>
      <c r="X66" s="111"/>
      <c r="Y66" s="93"/>
      <c r="Z66" s="114"/>
      <c r="AA66" s="94"/>
      <c r="AB66" s="114"/>
      <c r="AC66" s="114"/>
      <c r="AD66" s="112"/>
      <c r="AE66" s="114"/>
      <c r="AF66" s="111"/>
      <c r="AG66" s="113"/>
      <c r="AH66" s="93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5"/>
        <v>44638</v>
      </c>
      <c r="B67" s="90">
        <f t="shared" ca="1" si="26"/>
        <v>1008.10040999</v>
      </c>
      <c r="C67" s="14">
        <f t="shared" si="7"/>
        <v>1000</v>
      </c>
      <c r="D67" s="63">
        <f t="shared" si="8"/>
        <v>44635</v>
      </c>
      <c r="E67" s="61">
        <f ca="1">IF(D67&lt;$B$1,VLOOKUP(D67,[1]DI!$A$4:$B$15000,2,FALSE),0)</f>
        <v>0.1065</v>
      </c>
      <c r="F67" s="14">
        <f t="shared" ca="1" si="9"/>
        <v>1.00040168</v>
      </c>
      <c r="G67" s="92">
        <f t="shared" ca="1" si="29"/>
        <v>1.02072896396374</v>
      </c>
      <c r="H67" s="92">
        <f t="shared" ca="1" si="10"/>
        <v>1.0150061298319999</v>
      </c>
      <c r="I67" s="14">
        <f t="shared" ca="1" si="27"/>
        <v>1.00563823</v>
      </c>
      <c r="J67" s="13">
        <f t="shared" si="11"/>
        <v>4.4999999999999998E-2</v>
      </c>
      <c r="K67" s="29">
        <f t="shared" si="12"/>
        <v>44616</v>
      </c>
      <c r="L67" s="2">
        <f t="shared" si="13"/>
        <v>14</v>
      </c>
      <c r="M67" s="17">
        <f t="shared" si="14"/>
        <v>14</v>
      </c>
      <c r="N67" s="12">
        <f t="shared" si="1"/>
        <v>1.0024483749999999</v>
      </c>
      <c r="O67" s="12">
        <f t="shared" ca="1" si="2"/>
        <v>1.0081004099999999</v>
      </c>
      <c r="P67" s="17">
        <f t="shared" si="15"/>
        <v>0</v>
      </c>
      <c r="Q67" s="14">
        <f t="shared" ca="1" si="3"/>
        <v>8.1004099899999993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44650</v>
      </c>
      <c r="V67" s="3"/>
      <c r="W67" s="4"/>
      <c r="X67" s="111"/>
      <c r="Y67" s="93"/>
      <c r="Z67" s="114"/>
      <c r="AA67" s="94"/>
      <c r="AB67" s="114"/>
      <c r="AC67" s="114"/>
      <c r="AD67" s="112"/>
      <c r="AE67" s="114"/>
      <c r="AF67" s="111"/>
      <c r="AG67" s="113"/>
      <c r="AH67" s="93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5"/>
        <v>44641</v>
      </c>
      <c r="B68" s="90">
        <f t="shared" ca="1" si="26"/>
        <v>1008.68150999</v>
      </c>
      <c r="C68" s="14">
        <f t="shared" si="7"/>
        <v>1000</v>
      </c>
      <c r="D68" s="63">
        <f t="shared" si="8"/>
        <v>44636</v>
      </c>
      <c r="E68" s="61">
        <f ca="1">IF(D68&lt;$B$1,VLOOKUP(D68,[1]DI!$A$4:$B$15000,2,FALSE),0)</f>
        <v>0.1065</v>
      </c>
      <c r="F68" s="14">
        <f t="shared" ca="1" si="9"/>
        <v>1.00040168</v>
      </c>
      <c r="G68" s="92">
        <f t="shared" ca="1" si="29"/>
        <v>1.0211389703739899</v>
      </c>
      <c r="H68" s="92">
        <f t="shared" ca="1" si="10"/>
        <v>1.0150061298319999</v>
      </c>
      <c r="I68" s="14">
        <f t="shared" ca="1" si="27"/>
        <v>1.00604217</v>
      </c>
      <c r="J68" s="13">
        <f t="shared" si="11"/>
        <v>4.4999999999999998E-2</v>
      </c>
      <c r="K68" s="29">
        <f t="shared" si="12"/>
        <v>44616</v>
      </c>
      <c r="L68" s="2">
        <f t="shared" si="13"/>
        <v>15</v>
      </c>
      <c r="M68" s="17">
        <f t="shared" si="14"/>
        <v>15</v>
      </c>
      <c r="N68" s="12">
        <f t="shared" si="1"/>
        <v>1.002623488</v>
      </c>
      <c r="O68" s="12">
        <f t="shared" ca="1" si="2"/>
        <v>1.0086815099999999</v>
      </c>
      <c r="P68" s="17">
        <f t="shared" si="15"/>
        <v>0</v>
      </c>
      <c r="Q68" s="14">
        <f t="shared" ca="1" si="3"/>
        <v>8.6815099900000003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44650</v>
      </c>
      <c r="V68" s="3"/>
      <c r="W68" s="4"/>
      <c r="X68" s="111"/>
      <c r="Y68" s="93"/>
      <c r="Z68" s="114"/>
      <c r="AA68" s="94"/>
      <c r="AB68" s="114"/>
      <c r="AC68" s="114"/>
      <c r="AD68" s="112"/>
      <c r="AE68" s="114"/>
      <c r="AF68" s="111"/>
      <c r="AG68" s="113"/>
      <c r="AH68" s="93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5"/>
        <v>44642</v>
      </c>
      <c r="B69" s="90">
        <f t="shared" ca="1" si="26"/>
        <v>1009.26295299</v>
      </c>
      <c r="C69" s="14">
        <f t="shared" si="7"/>
        <v>1000</v>
      </c>
      <c r="D69" s="63">
        <f t="shared" si="8"/>
        <v>44637</v>
      </c>
      <c r="E69" s="61">
        <f ca="1">IF(D69&lt;$B$1,VLOOKUP(D69,[1]DI!$A$4:$B$15000,2,FALSE),0)</f>
        <v>0.11649999999999999</v>
      </c>
      <c r="F69" s="14">
        <f t="shared" ca="1" si="9"/>
        <v>1.0004373900000001</v>
      </c>
      <c r="G69" s="92">
        <f t="shared" ca="1" si="29"/>
        <v>1.0215491414756099</v>
      </c>
      <c r="H69" s="92">
        <f t="shared" ca="1" si="10"/>
        <v>1.0150061298319999</v>
      </c>
      <c r="I69" s="14">
        <f t="shared" ca="1" si="27"/>
        <v>1.00644628</v>
      </c>
      <c r="J69" s="13">
        <f t="shared" si="11"/>
        <v>4.4999999999999998E-2</v>
      </c>
      <c r="K69" s="29">
        <f t="shared" si="12"/>
        <v>44616</v>
      </c>
      <c r="L69" s="2">
        <f t="shared" si="13"/>
        <v>16</v>
      </c>
      <c r="M69" s="17">
        <f t="shared" si="14"/>
        <v>16</v>
      </c>
      <c r="N69" s="12">
        <f t="shared" si="1"/>
        <v>1.002798632</v>
      </c>
      <c r="O69" s="12">
        <f t="shared" ca="1" si="2"/>
        <v>1.0092629529999999</v>
      </c>
      <c r="P69" s="17">
        <f t="shared" si="15"/>
        <v>0</v>
      </c>
      <c r="Q69" s="14">
        <f t="shared" ca="1" si="3"/>
        <v>9.2629529900000005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44650</v>
      </c>
      <c r="V69" s="3"/>
      <c r="W69" s="4"/>
      <c r="X69" s="111"/>
      <c r="Y69" s="93"/>
      <c r="Z69" s="114"/>
      <c r="AA69" s="94"/>
      <c r="AB69" s="114"/>
      <c r="AC69" s="114"/>
      <c r="AD69" s="112"/>
      <c r="AE69" s="114"/>
      <c r="AF69" s="111"/>
      <c r="AG69" s="113"/>
      <c r="AH69" s="93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5"/>
        <v>44643</v>
      </c>
      <c r="B70" s="90">
        <f t="shared" ca="1" si="26"/>
        <v>1009.880775</v>
      </c>
      <c r="C70" s="14">
        <f t="shared" si="7"/>
        <v>1000</v>
      </c>
      <c r="D70" s="63">
        <f t="shared" si="8"/>
        <v>44638</v>
      </c>
      <c r="E70" s="61">
        <f ca="1">IF(D70&lt;$B$1,VLOOKUP(D70,[1]DI!$A$4:$B$15000,2,FALSE),0)</f>
        <v>0.11649999999999999</v>
      </c>
      <c r="F70" s="14">
        <f t="shared" ca="1" si="9"/>
        <v>1.0004373900000001</v>
      </c>
      <c r="G70" s="92">
        <f t="shared" ca="1" si="29"/>
        <v>1.0219959568546</v>
      </c>
      <c r="H70" s="92">
        <f t="shared" ca="1" si="10"/>
        <v>1.0150061298319999</v>
      </c>
      <c r="I70" s="14">
        <f t="shared" ca="1" si="27"/>
        <v>1.0068864900000001</v>
      </c>
      <c r="J70" s="13">
        <f t="shared" si="11"/>
        <v>4.4999999999999998E-2</v>
      </c>
      <c r="K70" s="29">
        <f t="shared" si="12"/>
        <v>44616</v>
      </c>
      <c r="L70" s="2">
        <f t="shared" si="13"/>
        <v>17</v>
      </c>
      <c r="M70" s="17">
        <f t="shared" si="14"/>
        <v>17</v>
      </c>
      <c r="N70" s="12">
        <f t="shared" si="1"/>
        <v>1.002973806</v>
      </c>
      <c r="O70" s="12">
        <f t="shared" ca="1" si="2"/>
        <v>1.0098807750000001</v>
      </c>
      <c r="P70" s="17">
        <f t="shared" si="15"/>
        <v>0</v>
      </c>
      <c r="Q70" s="14">
        <f t="shared" ca="1" si="3"/>
        <v>9.8807749999999999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44650</v>
      </c>
      <c r="V70" s="3"/>
      <c r="W70" s="4"/>
      <c r="X70" s="111"/>
      <c r="Y70" s="93"/>
      <c r="Z70" s="114"/>
      <c r="AA70" s="94"/>
      <c r="AB70" s="114"/>
      <c r="AC70" s="114"/>
      <c r="AD70" s="112"/>
      <c r="AE70" s="114"/>
      <c r="AF70" s="111"/>
      <c r="AG70" s="113"/>
      <c r="AH70" s="93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5"/>
        <v>44644</v>
      </c>
      <c r="B71" s="90">
        <f t="shared" ca="1" si="26"/>
        <v>1010.498973</v>
      </c>
      <c r="C71" s="14">
        <f t="shared" si="7"/>
        <v>1000</v>
      </c>
      <c r="D71" s="63">
        <f t="shared" si="8"/>
        <v>44641</v>
      </c>
      <c r="E71" s="61">
        <f ca="1">IF(D71&lt;$B$1,VLOOKUP(D71,[1]DI!$A$4:$B$15000,2,FALSE),0)</f>
        <v>0.11649999999999999</v>
      </c>
      <c r="F71" s="14">
        <f t="shared" ca="1" si="9"/>
        <v>1.0004373900000001</v>
      </c>
      <c r="G71" s="92">
        <f t="shared" ca="1" si="29"/>
        <v>1.0224429676661699</v>
      </c>
      <c r="H71" s="92">
        <f t="shared" ca="1" si="10"/>
        <v>1.0150061298319999</v>
      </c>
      <c r="I71" s="14">
        <f t="shared" ca="1" si="27"/>
        <v>1.0073268900000001</v>
      </c>
      <c r="J71" s="13">
        <f t="shared" si="11"/>
        <v>4.4999999999999998E-2</v>
      </c>
      <c r="K71" s="29">
        <f t="shared" si="12"/>
        <v>44616</v>
      </c>
      <c r="L71" s="2">
        <f t="shared" si="13"/>
        <v>18</v>
      </c>
      <c r="M71" s="17">
        <f t="shared" si="14"/>
        <v>18</v>
      </c>
      <c r="N71" s="12">
        <f t="shared" si="1"/>
        <v>1.0031490110000001</v>
      </c>
      <c r="O71" s="12">
        <f t="shared" ca="1" si="2"/>
        <v>1.010498973</v>
      </c>
      <c r="P71" s="17">
        <f t="shared" si="15"/>
        <v>0</v>
      </c>
      <c r="Q71" s="14">
        <f t="shared" ca="1" si="3"/>
        <v>10.498972999999999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44650</v>
      </c>
      <c r="V71" s="3"/>
      <c r="W71" s="4"/>
      <c r="X71" s="111"/>
      <c r="Y71" s="93"/>
      <c r="Z71" s="114"/>
      <c r="AA71" s="94"/>
      <c r="AB71" s="114"/>
      <c r="AC71" s="114"/>
      <c r="AD71" s="112"/>
      <c r="AE71" s="114"/>
      <c r="AF71" s="111"/>
      <c r="AG71" s="113"/>
      <c r="AH71" s="93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5"/>
        <v>44645</v>
      </c>
      <c r="B72" s="90">
        <f t="shared" ca="1" si="26"/>
        <v>1011.1175479999999</v>
      </c>
      <c r="C72" s="14">
        <f t="shared" si="7"/>
        <v>1000</v>
      </c>
      <c r="D72" s="63">
        <f t="shared" si="8"/>
        <v>44642</v>
      </c>
      <c r="E72" s="61">
        <f ca="1">IF(D72&lt;$B$1,VLOOKUP(D72,[1]DI!$A$4:$B$15000,2,FALSE),0)</f>
        <v>0.11649999999999999</v>
      </c>
      <c r="F72" s="14">
        <f t="shared" ca="1" si="9"/>
        <v>1.0004373900000001</v>
      </c>
      <c r="G72" s="92">
        <f t="shared" ca="1" si="29"/>
        <v>1.0228901739958001</v>
      </c>
      <c r="H72" s="92">
        <f t="shared" ca="1" si="10"/>
        <v>1.0150061298319999</v>
      </c>
      <c r="I72" s="14">
        <f t="shared" ca="1" si="27"/>
        <v>1.00776748</v>
      </c>
      <c r="J72" s="13">
        <f t="shared" si="11"/>
        <v>4.4999999999999998E-2</v>
      </c>
      <c r="K72" s="29">
        <f t="shared" si="12"/>
        <v>44616</v>
      </c>
      <c r="L72" s="2">
        <f t="shared" si="13"/>
        <v>19</v>
      </c>
      <c r="M72" s="17">
        <f t="shared" si="14"/>
        <v>19</v>
      </c>
      <c r="N72" s="12">
        <f t="shared" si="1"/>
        <v>1.0033242469999999</v>
      </c>
      <c r="O72" s="12">
        <f t="shared" ca="1" si="2"/>
        <v>1.0111175480000001</v>
      </c>
      <c r="P72" s="17">
        <f t="shared" si="15"/>
        <v>0</v>
      </c>
      <c r="Q72" s="14">
        <f t="shared" ca="1" si="3"/>
        <v>11.117547999999999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44650</v>
      </c>
      <c r="V72" s="3"/>
      <c r="W72" s="4"/>
      <c r="X72" s="111"/>
      <c r="Y72" s="93"/>
      <c r="Z72" s="114"/>
      <c r="AA72" s="94"/>
      <c r="AB72" s="114"/>
      <c r="AC72" s="114"/>
      <c r="AD72" s="112"/>
      <c r="AE72" s="114"/>
      <c r="AF72" s="111"/>
      <c r="AG72" s="113"/>
      <c r="AH72" s="93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5"/>
        <v>44648</v>
      </c>
      <c r="B73" s="90">
        <f t="shared" ca="1" si="26"/>
        <v>1011.736508</v>
      </c>
      <c r="C73" s="14">
        <f t="shared" si="7"/>
        <v>1000</v>
      </c>
      <c r="D73" s="63">
        <f t="shared" si="8"/>
        <v>44643</v>
      </c>
      <c r="E73" s="61">
        <f ca="1">IF(D73&lt;$B$1,VLOOKUP(D73,[1]DI!$A$4:$B$15000,2,FALSE),0)</f>
        <v>0.11649999999999999</v>
      </c>
      <c r="F73" s="14">
        <f t="shared" ca="1" si="9"/>
        <v>1.0004373900000001</v>
      </c>
      <c r="G73" s="92">
        <f t="shared" ca="1" si="29"/>
        <v>1.023337575929</v>
      </c>
      <c r="H73" s="92">
        <f t="shared" ca="1" si="10"/>
        <v>1.0150061298319999</v>
      </c>
      <c r="I73" s="14">
        <f t="shared" ca="1" si="27"/>
        <v>1.0082082699999999</v>
      </c>
      <c r="J73" s="13">
        <f t="shared" si="11"/>
        <v>4.4999999999999998E-2</v>
      </c>
      <c r="K73" s="29">
        <f t="shared" si="12"/>
        <v>44616</v>
      </c>
      <c r="L73" s="2">
        <f t="shared" si="13"/>
        <v>20</v>
      </c>
      <c r="M73" s="17">
        <f t="shared" si="14"/>
        <v>20</v>
      </c>
      <c r="N73" s="12">
        <f t="shared" si="1"/>
        <v>1.003499513</v>
      </c>
      <c r="O73" s="12">
        <f t="shared" ca="1" si="2"/>
        <v>1.011736508</v>
      </c>
      <c r="P73" s="17">
        <f t="shared" si="15"/>
        <v>0</v>
      </c>
      <c r="Q73" s="14">
        <f t="shared" ca="1" si="3"/>
        <v>11.736508000000001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44650</v>
      </c>
      <c r="V73" s="3"/>
      <c r="W73" s="4"/>
      <c r="X73" s="111"/>
      <c r="Y73" s="93"/>
      <c r="Z73" s="114"/>
      <c r="AA73" s="94"/>
      <c r="AB73" s="114"/>
      <c r="AC73" s="114"/>
      <c r="AD73" s="112"/>
      <c r="AE73" s="114"/>
      <c r="AF73" s="111"/>
      <c r="AG73" s="113"/>
      <c r="AH73" s="93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5"/>
        <v>44649</v>
      </c>
      <c r="B74" s="90">
        <f t="shared" ca="1" si="26"/>
        <v>1012.35584299</v>
      </c>
      <c r="C74" s="14">
        <f t="shared" si="7"/>
        <v>1000</v>
      </c>
      <c r="D74" s="63">
        <f t="shared" si="8"/>
        <v>44644</v>
      </c>
      <c r="E74" s="61">
        <f ca="1">IF(D74&lt;$B$1,VLOOKUP(D74,[1]DI!$A$4:$B$15000,2,FALSE),0)</f>
        <v>0.11649999999999999</v>
      </c>
      <c r="F74" s="14">
        <f t="shared" ca="1" si="9"/>
        <v>1.0004373900000001</v>
      </c>
      <c r="G74" s="92">
        <f t="shared" ca="1" si="29"/>
        <v>1.0237851735513399</v>
      </c>
      <c r="H74" s="92">
        <f t="shared" ca="1" si="10"/>
        <v>1.0150061298319999</v>
      </c>
      <c r="I74" s="14">
        <f t="shared" ca="1" si="27"/>
        <v>1.0086492499999999</v>
      </c>
      <c r="J74" s="13">
        <f t="shared" si="11"/>
        <v>4.4999999999999998E-2</v>
      </c>
      <c r="K74" s="29">
        <f t="shared" si="12"/>
        <v>44616</v>
      </c>
      <c r="L74" s="2">
        <f t="shared" si="13"/>
        <v>21</v>
      </c>
      <c r="M74" s="17">
        <f t="shared" si="14"/>
        <v>21</v>
      </c>
      <c r="N74" s="12">
        <f t="shared" si="1"/>
        <v>1.0036748090000001</v>
      </c>
      <c r="O74" s="12">
        <f t="shared" ca="1" si="2"/>
        <v>1.0123558429999999</v>
      </c>
      <c r="P74" s="17">
        <f t="shared" si="15"/>
        <v>0</v>
      </c>
      <c r="Q74" s="14">
        <f t="shared" ca="1" si="3"/>
        <v>12.355842989999999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44650</v>
      </c>
      <c r="V74" s="3"/>
      <c r="W74" s="4"/>
      <c r="X74" s="111"/>
      <c r="Y74" s="93"/>
      <c r="Z74" s="114"/>
      <c r="AA74" s="94"/>
      <c r="AB74" s="114"/>
      <c r="AC74" s="114"/>
      <c r="AD74" s="112"/>
      <c r="AE74" s="114"/>
      <c r="AF74" s="111"/>
      <c r="AG74" s="113"/>
      <c r="AH74" s="93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5"/>
        <v>44650</v>
      </c>
      <c r="B75" s="90">
        <f t="shared" ca="1" si="26"/>
        <v>1012.97556599</v>
      </c>
      <c r="C75" s="14">
        <f t="shared" si="7"/>
        <v>1000</v>
      </c>
      <c r="D75" s="63">
        <f t="shared" si="8"/>
        <v>44645</v>
      </c>
      <c r="E75" s="61">
        <f ca="1">IF(D75&lt;$B$1,VLOOKUP(D75,[1]DI!$A$4:$B$15000,2,FALSE),0)</f>
        <v>0.11649999999999999</v>
      </c>
      <c r="F75" s="14">
        <f t="shared" ca="1" si="9"/>
        <v>1.0004373900000001</v>
      </c>
      <c r="G75" s="92">
        <f t="shared" ca="1" si="29"/>
        <v>1.0242329669484</v>
      </c>
      <c r="H75" s="92">
        <f t="shared" ca="1" si="10"/>
        <v>1.0150061298319999</v>
      </c>
      <c r="I75" s="14">
        <f t="shared" ca="1" si="27"/>
        <v>1.0090904300000001</v>
      </c>
      <c r="J75" s="13">
        <f t="shared" si="11"/>
        <v>4.4999999999999998E-2</v>
      </c>
      <c r="K75" s="29">
        <f t="shared" si="12"/>
        <v>44616</v>
      </c>
      <c r="L75" s="2">
        <f t="shared" si="13"/>
        <v>22</v>
      </c>
      <c r="M75" s="17">
        <f t="shared" si="14"/>
        <v>22</v>
      </c>
      <c r="N75" s="12">
        <f t="shared" si="1"/>
        <v>1.0038501369999999</v>
      </c>
      <c r="O75" s="12">
        <f t="shared" ca="1" si="2"/>
        <v>1.0129755659999999</v>
      </c>
      <c r="P75" s="17">
        <f t="shared" si="15"/>
        <v>3</v>
      </c>
      <c r="Q75" s="14">
        <f t="shared" ca="1" si="3"/>
        <v>12.97556599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44650</v>
      </c>
      <c r="V75" s="3"/>
      <c r="W75" s="4"/>
      <c r="X75" s="111"/>
      <c r="Y75" s="93"/>
      <c r="Z75" s="114"/>
      <c r="AA75" s="94"/>
      <c r="AB75" s="114"/>
      <c r="AC75" s="114"/>
      <c r="AD75" s="112"/>
      <c r="AE75" s="114"/>
      <c r="AF75" s="111"/>
      <c r="AG75" s="113"/>
      <c r="AH75" s="93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5"/>
        <v>44651</v>
      </c>
      <c r="B76" s="90">
        <f t="shared" ca="1" si="26"/>
        <v>1000.61215099</v>
      </c>
      <c r="C76" s="14">
        <f t="shared" si="7"/>
        <v>1000</v>
      </c>
      <c r="D76" s="63">
        <f t="shared" si="8"/>
        <v>44648</v>
      </c>
      <c r="E76" s="61">
        <f ca="1">IF(D76&lt;$B$1,VLOOKUP(D76,[1]DI!$A$4:$B$15000,2,FALSE),0)</f>
        <v>0.11649999999999999</v>
      </c>
      <c r="F76" s="14">
        <f t="shared" ca="1" si="9"/>
        <v>1.0004373900000001</v>
      </c>
      <c r="G76" s="92">
        <f t="shared" ca="1" si="29"/>
        <v>1.0246809562058099</v>
      </c>
      <c r="H76" s="92">
        <f t="shared" ca="1" si="10"/>
        <v>1.0242329669484</v>
      </c>
      <c r="I76" s="14">
        <f t="shared" ca="1" si="27"/>
        <v>1.0004373900000001</v>
      </c>
      <c r="J76" s="13">
        <f t="shared" si="11"/>
        <v>4.4999999999999998E-2</v>
      </c>
      <c r="K76" s="29">
        <f t="shared" si="12"/>
        <v>44650</v>
      </c>
      <c r="L76" s="2">
        <f t="shared" si="13"/>
        <v>1</v>
      </c>
      <c r="M76" s="17">
        <f t="shared" si="14"/>
        <v>1</v>
      </c>
      <c r="N76" s="12">
        <f t="shared" ref="N76:N139" si="37">ROUND((J76+1)^(M76/252),9)</f>
        <v>1.000174685</v>
      </c>
      <c r="O76" s="12">
        <f t="shared" ref="O76:O139" ca="1" si="38">ROUND(I76*N76,9)</f>
        <v>1.0006121509999999</v>
      </c>
      <c r="P76" s="17">
        <f t="shared" si="15"/>
        <v>0</v>
      </c>
      <c r="Q76" s="14">
        <f t="shared" ref="Q76:Q139" ca="1" si="39">TRUNC(((O76-1)*C76),8)</f>
        <v>0.61215098999999995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44679</v>
      </c>
      <c r="V76" s="3"/>
      <c r="W76" s="4"/>
      <c r="X76" s="111"/>
      <c r="Y76" s="93"/>
      <c r="Z76" s="114"/>
      <c r="AA76" s="94"/>
      <c r="AB76" s="114"/>
      <c r="AC76" s="114"/>
      <c r="AD76" s="112"/>
      <c r="AE76" s="114"/>
      <c r="AF76" s="111"/>
      <c r="AG76" s="113"/>
      <c r="AH76" s="93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5"/>
        <v>44652</v>
      </c>
      <c r="B77" s="90">
        <f t="shared" ca="1" si="26"/>
        <v>1001.22467699</v>
      </c>
      <c r="C77" s="14">
        <f t="shared" ref="C77:C140" si="41">(C76-S76)</f>
        <v>1000</v>
      </c>
      <c r="D77" s="63">
        <f t="shared" ref="D77:D140" si="42">WORKDAY($A77,-3,$X$160:$X$544)</f>
        <v>44649</v>
      </c>
      <c r="E77" s="61">
        <f ca="1">IF(D77&lt;$B$1,VLOOKUP(D77,[1]DI!$A$4:$B$15000,2,FALSE),0)</f>
        <v>0.11649999999999999</v>
      </c>
      <c r="F77" s="14">
        <f t="shared" ref="F77:F140" ca="1" si="43">ROUND(1+ROUND(((1+E77)^(1/252))-1,8),16)</f>
        <v>1.0004373900000001</v>
      </c>
      <c r="G77" s="92">
        <f t="shared" ca="1" si="29"/>
        <v>1.0251291414092401</v>
      </c>
      <c r="H77" s="92">
        <f t="shared" ref="H77:H140" ca="1" si="44">IF(P76&gt;0,G76,H76)</f>
        <v>1.0242329669484</v>
      </c>
      <c r="I77" s="14">
        <f t="shared" ca="1" si="27"/>
        <v>1.0008749699999999</v>
      </c>
      <c r="J77" s="13">
        <f t="shared" ref="J77:J140" si="45">J76</f>
        <v>4.4999999999999998E-2</v>
      </c>
      <c r="K77" s="29">
        <f t="shared" ref="K77:K140" si="46">IF(P76&gt;0,VLOOKUP(P76,X$12:AH$150,2),K76)</f>
        <v>44650</v>
      </c>
      <c r="L77" s="2">
        <f t="shared" ref="L77:L140" si="47">IF(A77&gt;K77,IF(NETWORKDAYS(K77,A77,$X$160:$X$544)-1=0,1,NETWORKDAYS(K77,A77,$X$160:$X$544)-1),0)</f>
        <v>2</v>
      </c>
      <c r="M77" s="17">
        <f t="shared" ref="M77:M140" si="48">IF(AND(L77=1,L76=1),1,IF(L77&gt;0,IF(L77=L76,L77+1,L77),0))</f>
        <v>2</v>
      </c>
      <c r="N77" s="12">
        <f t="shared" si="37"/>
        <v>1.000349401</v>
      </c>
      <c r="O77" s="12">
        <f t="shared" ca="1" si="38"/>
        <v>1.001224677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1.2246769900000001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44679</v>
      </c>
      <c r="V77" s="3"/>
      <c r="W77" s="4"/>
      <c r="X77" s="111"/>
      <c r="Y77" s="93"/>
      <c r="Z77" s="114"/>
      <c r="AA77" s="94"/>
      <c r="AB77" s="114"/>
      <c r="AC77" s="114"/>
      <c r="AD77" s="112"/>
      <c r="AE77" s="114"/>
      <c r="AF77" s="111"/>
      <c r="AG77" s="113"/>
      <c r="AH77" s="93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3">WORKDAY($A77,1,$X$166:$X$544)</f>
        <v>44655</v>
      </c>
      <c r="B78" s="90">
        <f t="shared" ref="B78:B141" ca="1" si="54">IF(A78&lt;=TODAY(),C78+Q78,IF(AND(A78&gt;TODAY(),A78&lt;=$B$1),IF(VLOOKUP(TODAY(),$A$10:$E$5000,4,FALSE)=0,"n.d",C78+Q78),"n.d"))</f>
        <v>1001.837576</v>
      </c>
      <c r="C78" s="14">
        <f t="shared" si="41"/>
        <v>1000</v>
      </c>
      <c r="D78" s="63">
        <f t="shared" si="42"/>
        <v>44650</v>
      </c>
      <c r="E78" s="61">
        <f ca="1">IF(D78&lt;$B$1,VLOOKUP(D78,[1]DI!$A$4:$B$15000,2,FALSE),0)</f>
        <v>0.11649999999999999</v>
      </c>
      <c r="F78" s="14">
        <f t="shared" ca="1" si="43"/>
        <v>1.0004373900000001</v>
      </c>
      <c r="G78" s="92">
        <f t="shared" ca="1" si="29"/>
        <v>1.0255775226443999</v>
      </c>
      <c r="H78" s="92">
        <f t="shared" ca="1" si="44"/>
        <v>1.0242329669484</v>
      </c>
      <c r="I78" s="14">
        <f t="shared" ref="I78:I141" ca="1" si="55">ROUND(G78/H78,8)</f>
        <v>1.0013127399999999</v>
      </c>
      <c r="J78" s="13">
        <f t="shared" si="45"/>
        <v>4.4999999999999998E-2</v>
      </c>
      <c r="K78" s="29">
        <f t="shared" si="46"/>
        <v>44650</v>
      </c>
      <c r="L78" s="2">
        <f t="shared" si="47"/>
        <v>3</v>
      </c>
      <c r="M78" s="17">
        <f t="shared" si="48"/>
        <v>3</v>
      </c>
      <c r="N78" s="12">
        <f t="shared" si="37"/>
        <v>1.000524148</v>
      </c>
      <c r="O78" s="12">
        <f t="shared" ca="1" si="38"/>
        <v>1.001837576</v>
      </c>
      <c r="P78" s="17">
        <f t="shared" si="49"/>
        <v>0</v>
      </c>
      <c r="Q78" s="14">
        <f t="shared" ca="1" si="39"/>
        <v>1.8375760000000001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44679</v>
      </c>
      <c r="V78" s="3"/>
      <c r="W78" s="4"/>
      <c r="X78" s="111"/>
      <c r="Y78" s="93"/>
      <c r="Z78" s="114"/>
      <c r="AA78" s="94"/>
      <c r="AB78" s="114"/>
      <c r="AC78" s="114"/>
      <c r="AD78" s="112"/>
      <c r="AE78" s="114"/>
      <c r="AF78" s="111"/>
      <c r="AG78" s="113"/>
      <c r="AH78" s="93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3"/>
        <v>44656</v>
      </c>
      <c r="B79" s="90">
        <f t="shared" ca="1" si="54"/>
        <v>1002.450859</v>
      </c>
      <c r="C79" s="14">
        <f t="shared" si="41"/>
        <v>1000</v>
      </c>
      <c r="D79" s="63">
        <f t="shared" si="42"/>
        <v>44651</v>
      </c>
      <c r="E79" s="61">
        <f ca="1">IF(D79&lt;$B$1,VLOOKUP(D79,[1]DI!$A$4:$B$15000,2,FALSE),0)</f>
        <v>0.11649999999999999</v>
      </c>
      <c r="F79" s="14">
        <f t="shared" ca="1" si="43"/>
        <v>1.0004373900000001</v>
      </c>
      <c r="G79" s="92">
        <f t="shared" ca="1" si="29"/>
        <v>1.0260260999970301</v>
      </c>
      <c r="H79" s="92">
        <f t="shared" ca="1" si="44"/>
        <v>1.0242329669484</v>
      </c>
      <c r="I79" s="14">
        <f t="shared" ca="1" si="55"/>
        <v>1.00175071</v>
      </c>
      <c r="J79" s="13">
        <f t="shared" si="45"/>
        <v>4.4999999999999998E-2</v>
      </c>
      <c r="K79" s="29">
        <f t="shared" si="46"/>
        <v>44650</v>
      </c>
      <c r="L79" s="2">
        <f t="shared" si="47"/>
        <v>4</v>
      </c>
      <c r="M79" s="17">
        <f t="shared" si="48"/>
        <v>4</v>
      </c>
      <c r="N79" s="12">
        <f t="shared" si="37"/>
        <v>1.000698925</v>
      </c>
      <c r="O79" s="12">
        <f t="shared" ca="1" si="38"/>
        <v>1.0024508590000001</v>
      </c>
      <c r="P79" s="17">
        <f t="shared" si="49"/>
        <v>0</v>
      </c>
      <c r="Q79" s="14">
        <f t="shared" ca="1" si="39"/>
        <v>2.4508589999999999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44679</v>
      </c>
      <c r="V79" s="3"/>
      <c r="W79" s="4"/>
      <c r="X79" s="111"/>
      <c r="Y79" s="93"/>
      <c r="Z79" s="114"/>
      <c r="AA79" s="94"/>
      <c r="AB79" s="114"/>
      <c r="AC79" s="114"/>
      <c r="AD79" s="112"/>
      <c r="AE79" s="114"/>
      <c r="AF79" s="111"/>
      <c r="AG79" s="113"/>
      <c r="AH79" s="9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3"/>
        <v>44657</v>
      </c>
      <c r="B80" s="90">
        <f t="shared" ca="1" si="54"/>
        <v>1003.06450399</v>
      </c>
      <c r="C80" s="14">
        <f t="shared" si="41"/>
        <v>1000</v>
      </c>
      <c r="D80" s="63">
        <f t="shared" si="42"/>
        <v>44652</v>
      </c>
      <c r="E80" s="61">
        <f ca="1">IF(D80&lt;$B$1,VLOOKUP(D80,[1]DI!$A$4:$B$15000,2,FALSE),0)</f>
        <v>0.11649999999999999</v>
      </c>
      <c r="F80" s="14">
        <f t="shared" ca="1" si="43"/>
        <v>1.0004373900000001</v>
      </c>
      <c r="G80" s="92">
        <f t="shared" ref="G80:G143" ca="1" si="56">ROUND(F79*G79,16)</f>
        <v>1.0264748735529099</v>
      </c>
      <c r="H80" s="92">
        <f t="shared" ca="1" si="44"/>
        <v>1.0242329669484</v>
      </c>
      <c r="I80" s="14">
        <f t="shared" ca="1" si="55"/>
        <v>1.00218886</v>
      </c>
      <c r="J80" s="13">
        <f t="shared" si="45"/>
        <v>4.4999999999999998E-2</v>
      </c>
      <c r="K80" s="29">
        <f t="shared" si="46"/>
        <v>44650</v>
      </c>
      <c r="L80" s="2">
        <f t="shared" si="47"/>
        <v>5</v>
      </c>
      <c r="M80" s="17">
        <f t="shared" si="48"/>
        <v>5</v>
      </c>
      <c r="N80" s="12">
        <f t="shared" si="37"/>
        <v>1.0008737320000001</v>
      </c>
      <c r="O80" s="12">
        <f t="shared" ca="1" si="38"/>
        <v>1.0030645039999999</v>
      </c>
      <c r="P80" s="17">
        <f t="shared" si="49"/>
        <v>0</v>
      </c>
      <c r="Q80" s="14">
        <f t="shared" ca="1" si="39"/>
        <v>3.06450399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44679</v>
      </c>
      <c r="V80" s="3"/>
      <c r="W80" s="4"/>
      <c r="X80" s="111"/>
      <c r="Y80" s="93"/>
      <c r="Z80" s="114"/>
      <c r="AA80" s="94"/>
      <c r="AB80" s="114"/>
      <c r="AC80" s="114"/>
      <c r="AD80" s="112"/>
      <c r="AE80" s="114"/>
      <c r="AF80" s="111"/>
      <c r="AG80" s="113"/>
      <c r="AH80" s="9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3"/>
        <v>44658</v>
      </c>
      <c r="B81" s="90">
        <f t="shared" ca="1" si="54"/>
        <v>1003.67853499</v>
      </c>
      <c r="C81" s="14">
        <f t="shared" si="41"/>
        <v>1000</v>
      </c>
      <c r="D81" s="63">
        <f t="shared" si="42"/>
        <v>44655</v>
      </c>
      <c r="E81" s="61">
        <f ca="1">IF(D81&lt;$B$1,VLOOKUP(D81,[1]DI!$A$4:$B$15000,2,FALSE),0)</f>
        <v>0.11649999999999999</v>
      </c>
      <c r="F81" s="14">
        <f t="shared" ca="1" si="43"/>
        <v>1.0004373900000001</v>
      </c>
      <c r="G81" s="92">
        <f t="shared" ca="1" si="56"/>
        <v>1.02692384339785</v>
      </c>
      <c r="H81" s="92">
        <f t="shared" ca="1" si="44"/>
        <v>1.0242329669484</v>
      </c>
      <c r="I81" s="14">
        <f t="shared" ca="1" si="55"/>
        <v>1.00262721</v>
      </c>
      <c r="J81" s="13">
        <f t="shared" si="45"/>
        <v>4.4999999999999998E-2</v>
      </c>
      <c r="K81" s="29">
        <f t="shared" si="46"/>
        <v>44650</v>
      </c>
      <c r="L81" s="2">
        <f t="shared" si="47"/>
        <v>6</v>
      </c>
      <c r="M81" s="17">
        <f t="shared" si="48"/>
        <v>6</v>
      </c>
      <c r="N81" s="12">
        <f t="shared" si="37"/>
        <v>1.00104857</v>
      </c>
      <c r="O81" s="12">
        <f t="shared" ca="1" si="38"/>
        <v>1.0036785349999999</v>
      </c>
      <c r="P81" s="17">
        <f t="shared" si="49"/>
        <v>0</v>
      </c>
      <c r="Q81" s="14">
        <f t="shared" ca="1" si="39"/>
        <v>3.6785349900000002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44679</v>
      </c>
      <c r="V81" s="3"/>
      <c r="W81" s="4"/>
      <c r="X81" s="111"/>
      <c r="Y81" s="93"/>
      <c r="Z81" s="114"/>
      <c r="AA81" s="94"/>
      <c r="AB81" s="114"/>
      <c r="AC81" s="114"/>
      <c r="AD81" s="112"/>
      <c r="AE81" s="114"/>
      <c r="AF81" s="111"/>
      <c r="AG81" s="113"/>
      <c r="AH81" s="9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3"/>
        <v>44659</v>
      </c>
      <c r="B82" s="90">
        <f t="shared" ca="1" si="54"/>
        <v>1004.29294</v>
      </c>
      <c r="C82" s="14">
        <f t="shared" si="41"/>
        <v>1000</v>
      </c>
      <c r="D82" s="63">
        <f t="shared" si="42"/>
        <v>44656</v>
      </c>
      <c r="E82" s="61">
        <f ca="1">IF(D82&lt;$B$1,VLOOKUP(D82,[1]DI!$A$4:$B$15000,2,FALSE),0)</f>
        <v>0.11649999999999999</v>
      </c>
      <c r="F82" s="14">
        <f t="shared" ca="1" si="43"/>
        <v>1.0004373900000001</v>
      </c>
      <c r="G82" s="92">
        <f t="shared" ca="1" si="56"/>
        <v>1.0273730096177101</v>
      </c>
      <c r="H82" s="92">
        <f t="shared" ca="1" si="44"/>
        <v>1.0242329669484</v>
      </c>
      <c r="I82" s="14">
        <f t="shared" ca="1" si="55"/>
        <v>1.00306575</v>
      </c>
      <c r="J82" s="13">
        <f t="shared" si="45"/>
        <v>4.4999999999999998E-2</v>
      </c>
      <c r="K82" s="29">
        <f t="shared" si="46"/>
        <v>44650</v>
      </c>
      <c r="L82" s="2">
        <f t="shared" si="47"/>
        <v>7</v>
      </c>
      <c r="M82" s="17">
        <f t="shared" si="48"/>
        <v>7</v>
      </c>
      <c r="N82" s="12">
        <f t="shared" si="37"/>
        <v>1.0012234390000001</v>
      </c>
      <c r="O82" s="12">
        <f t="shared" ca="1" si="38"/>
        <v>1.00429294</v>
      </c>
      <c r="P82" s="17">
        <f t="shared" si="49"/>
        <v>0</v>
      </c>
      <c r="Q82" s="14">
        <f t="shared" ca="1" si="39"/>
        <v>4.2929399999999998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44679</v>
      </c>
      <c r="V82" s="3"/>
      <c r="W82" s="4"/>
      <c r="X82" s="111"/>
      <c r="Y82" s="93"/>
      <c r="Z82" s="114"/>
      <c r="AA82" s="94"/>
      <c r="AB82" s="114"/>
      <c r="AC82" s="114"/>
      <c r="AD82" s="112"/>
      <c r="AE82" s="114"/>
      <c r="AF82" s="111"/>
      <c r="AG82" s="113"/>
      <c r="AH82" s="9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3"/>
        <v>44662</v>
      </c>
      <c r="B83" s="90">
        <f t="shared" ca="1" si="54"/>
        <v>1004.90771799</v>
      </c>
      <c r="C83" s="14">
        <f t="shared" si="41"/>
        <v>1000</v>
      </c>
      <c r="D83" s="63">
        <f t="shared" si="42"/>
        <v>44657</v>
      </c>
      <c r="E83" s="61">
        <f ca="1">IF(D83&lt;$B$1,VLOOKUP(D83,[1]DI!$A$4:$B$15000,2,FALSE),0)</f>
        <v>0.11649999999999999</v>
      </c>
      <c r="F83" s="14">
        <f t="shared" ca="1" si="43"/>
        <v>1.0004373900000001</v>
      </c>
      <c r="G83" s="92">
        <f t="shared" ca="1" si="56"/>
        <v>1.0278223722983899</v>
      </c>
      <c r="H83" s="92">
        <f t="shared" ca="1" si="44"/>
        <v>1.0242329669484</v>
      </c>
      <c r="I83" s="14">
        <f t="shared" ca="1" si="55"/>
        <v>1.0035044799999999</v>
      </c>
      <c r="J83" s="13">
        <f t="shared" si="45"/>
        <v>4.4999999999999998E-2</v>
      </c>
      <c r="K83" s="29">
        <f t="shared" si="46"/>
        <v>44650</v>
      </c>
      <c r="L83" s="2">
        <f t="shared" si="47"/>
        <v>8</v>
      </c>
      <c r="M83" s="17">
        <f t="shared" si="48"/>
        <v>8</v>
      </c>
      <c r="N83" s="12">
        <f t="shared" si="37"/>
        <v>1.001398338</v>
      </c>
      <c r="O83" s="12">
        <f t="shared" ca="1" si="38"/>
        <v>1.0049077179999999</v>
      </c>
      <c r="P83" s="17">
        <f t="shared" si="49"/>
        <v>0</v>
      </c>
      <c r="Q83" s="14">
        <f t="shared" ca="1" si="39"/>
        <v>4.9077179900000001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44679</v>
      </c>
      <c r="V83" s="3"/>
      <c r="W83" s="4"/>
      <c r="X83" s="111"/>
      <c r="Y83" s="93"/>
      <c r="Z83" s="114"/>
      <c r="AA83" s="94"/>
      <c r="AB83" s="114"/>
      <c r="AC83" s="114"/>
      <c r="AD83" s="112"/>
      <c r="AE83" s="114"/>
      <c r="AF83" s="111"/>
      <c r="AG83" s="113"/>
      <c r="AH83" s="9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3"/>
        <v>44663</v>
      </c>
      <c r="B84" s="90">
        <f t="shared" ca="1" si="54"/>
        <v>1005.522872</v>
      </c>
      <c r="C84" s="14">
        <f t="shared" si="41"/>
        <v>1000</v>
      </c>
      <c r="D84" s="63">
        <f t="shared" si="42"/>
        <v>44658</v>
      </c>
      <c r="E84" s="61">
        <f ca="1">IF(D84&lt;$B$1,VLOOKUP(D84,[1]DI!$A$4:$B$15000,2,FALSE),0)</f>
        <v>0.11649999999999999</v>
      </c>
      <c r="F84" s="14">
        <f t="shared" ca="1" si="43"/>
        <v>1.0004373900000001</v>
      </c>
      <c r="G84" s="92">
        <f t="shared" ca="1" si="56"/>
        <v>1.02827193152581</v>
      </c>
      <c r="H84" s="92">
        <f t="shared" ca="1" si="44"/>
        <v>1.0242329669484</v>
      </c>
      <c r="I84" s="14">
        <f t="shared" ca="1" si="55"/>
        <v>1.0039434</v>
      </c>
      <c r="J84" s="13">
        <f t="shared" si="45"/>
        <v>4.4999999999999998E-2</v>
      </c>
      <c r="K84" s="29">
        <f t="shared" si="46"/>
        <v>44650</v>
      </c>
      <c r="L84" s="2">
        <f t="shared" si="47"/>
        <v>9</v>
      </c>
      <c r="M84" s="17">
        <f t="shared" si="48"/>
        <v>9</v>
      </c>
      <c r="N84" s="12">
        <f t="shared" si="37"/>
        <v>1.001573268</v>
      </c>
      <c r="O84" s="12">
        <f t="shared" ca="1" si="38"/>
        <v>1.005522872</v>
      </c>
      <c r="P84" s="17">
        <f t="shared" si="49"/>
        <v>0</v>
      </c>
      <c r="Q84" s="14">
        <f t="shared" ca="1" si="39"/>
        <v>5.5228719999999996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44679</v>
      </c>
      <c r="V84" s="3"/>
      <c r="W84" s="4"/>
      <c r="X84" s="111"/>
      <c r="Y84" s="93"/>
      <c r="Z84" s="114"/>
      <c r="AA84" s="94"/>
      <c r="AB84" s="114"/>
      <c r="AC84" s="114"/>
      <c r="AD84" s="112"/>
      <c r="AE84" s="114"/>
      <c r="AF84" s="111"/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3"/>
        <v>44664</v>
      </c>
      <c r="B85" s="90">
        <f t="shared" ca="1" si="54"/>
        <v>1006.13840999</v>
      </c>
      <c r="C85" s="14">
        <f t="shared" si="41"/>
        <v>1000</v>
      </c>
      <c r="D85" s="63">
        <f t="shared" si="42"/>
        <v>44659</v>
      </c>
      <c r="E85" s="61">
        <f ca="1">IF(D85&lt;$B$1,VLOOKUP(D85,[1]DI!$A$4:$B$15000,2,FALSE),0)</f>
        <v>0.11649999999999999</v>
      </c>
      <c r="F85" s="14">
        <f t="shared" ca="1" si="43"/>
        <v>1.0004373900000001</v>
      </c>
      <c r="G85" s="92">
        <f t="shared" ca="1" si="56"/>
        <v>1.0287216873859399</v>
      </c>
      <c r="H85" s="92">
        <f t="shared" ca="1" si="44"/>
        <v>1.0242329669484</v>
      </c>
      <c r="I85" s="14">
        <f t="shared" ca="1" si="55"/>
        <v>1.0043825200000001</v>
      </c>
      <c r="J85" s="13">
        <f t="shared" si="45"/>
        <v>4.4999999999999998E-2</v>
      </c>
      <c r="K85" s="29">
        <f t="shared" si="46"/>
        <v>44650</v>
      </c>
      <c r="L85" s="2">
        <f t="shared" si="47"/>
        <v>10</v>
      </c>
      <c r="M85" s="17">
        <f t="shared" si="48"/>
        <v>10</v>
      </c>
      <c r="N85" s="12">
        <f t="shared" si="37"/>
        <v>1.0017482280000001</v>
      </c>
      <c r="O85" s="12">
        <f t="shared" ca="1" si="38"/>
        <v>1.0061384099999999</v>
      </c>
      <c r="P85" s="17">
        <f t="shared" si="49"/>
        <v>0</v>
      </c>
      <c r="Q85" s="14">
        <f t="shared" ca="1" si="39"/>
        <v>6.1384099900000004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44679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3"/>
        <v>44665</v>
      </c>
      <c r="B86" s="90">
        <f t="shared" ca="1" si="54"/>
        <v>1006.75432199</v>
      </c>
      <c r="C86" s="14">
        <f t="shared" si="41"/>
        <v>1000</v>
      </c>
      <c r="D86" s="63">
        <f t="shared" si="42"/>
        <v>44662</v>
      </c>
      <c r="E86" s="61">
        <f ca="1">IF(D86&lt;$B$1,VLOOKUP(D86,[1]DI!$A$4:$B$15000,2,FALSE),0)</f>
        <v>0.11649999999999999</v>
      </c>
      <c r="F86" s="14">
        <f t="shared" ca="1" si="43"/>
        <v>1.0004373900000001</v>
      </c>
      <c r="G86" s="92">
        <f t="shared" ca="1" si="56"/>
        <v>1.0291716399647901</v>
      </c>
      <c r="H86" s="92">
        <f t="shared" ca="1" si="44"/>
        <v>1.0242329669484</v>
      </c>
      <c r="I86" s="14">
        <f t="shared" ca="1" si="55"/>
        <v>1.00482183</v>
      </c>
      <c r="J86" s="13">
        <f t="shared" si="45"/>
        <v>4.4999999999999998E-2</v>
      </c>
      <c r="K86" s="29">
        <f t="shared" si="46"/>
        <v>44650</v>
      </c>
      <c r="L86" s="2">
        <f t="shared" si="47"/>
        <v>11</v>
      </c>
      <c r="M86" s="17">
        <f t="shared" si="48"/>
        <v>11</v>
      </c>
      <c r="N86" s="12">
        <f t="shared" si="37"/>
        <v>1.001923219</v>
      </c>
      <c r="O86" s="12">
        <f t="shared" ca="1" si="38"/>
        <v>1.0067543219999999</v>
      </c>
      <c r="P86" s="17">
        <f t="shared" si="49"/>
        <v>0</v>
      </c>
      <c r="Q86" s="14">
        <f t="shared" ca="1" si="39"/>
        <v>6.7543219900000002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44679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3"/>
        <v>44669</v>
      </c>
      <c r="B87" s="90">
        <f t="shared" ca="1" si="54"/>
        <v>1007.3706</v>
      </c>
      <c r="C87" s="14">
        <f t="shared" si="41"/>
        <v>1000</v>
      </c>
      <c r="D87" s="63">
        <f t="shared" si="42"/>
        <v>44663</v>
      </c>
      <c r="E87" s="61">
        <f ca="1">IF(D87&lt;$B$1,VLOOKUP(D87,[1]DI!$A$4:$B$15000,2,FALSE),0)</f>
        <v>0.11649999999999999</v>
      </c>
      <c r="F87" s="14">
        <f t="shared" ca="1" si="43"/>
        <v>1.0004373900000001</v>
      </c>
      <c r="G87" s="92">
        <f t="shared" ca="1" si="56"/>
        <v>1.0296217893483901</v>
      </c>
      <c r="H87" s="92">
        <f t="shared" ca="1" si="44"/>
        <v>1.0242329669484</v>
      </c>
      <c r="I87" s="14">
        <f t="shared" ca="1" si="55"/>
        <v>1.00526132</v>
      </c>
      <c r="J87" s="13">
        <f t="shared" si="45"/>
        <v>4.4999999999999998E-2</v>
      </c>
      <c r="K87" s="29">
        <f t="shared" si="46"/>
        <v>44650</v>
      </c>
      <c r="L87" s="2">
        <f t="shared" si="47"/>
        <v>12</v>
      </c>
      <c r="M87" s="17">
        <f t="shared" si="48"/>
        <v>12</v>
      </c>
      <c r="N87" s="12">
        <f t="shared" si="37"/>
        <v>1.00209824</v>
      </c>
      <c r="O87" s="12">
        <f t="shared" ca="1" si="38"/>
        <v>1.0073706</v>
      </c>
      <c r="P87" s="17">
        <f t="shared" si="49"/>
        <v>0</v>
      </c>
      <c r="Q87" s="14">
        <f t="shared" ca="1" si="39"/>
        <v>7.3705999999999996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44679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3"/>
        <v>44670</v>
      </c>
      <c r="B88" s="90">
        <f t="shared" ca="1" si="54"/>
        <v>1007.987272</v>
      </c>
      <c r="C88" s="14">
        <f t="shared" si="41"/>
        <v>1000</v>
      </c>
      <c r="D88" s="63">
        <f t="shared" si="42"/>
        <v>44664</v>
      </c>
      <c r="E88" s="61">
        <f ca="1">IF(D88&lt;$B$1,VLOOKUP(D88,[1]DI!$A$4:$B$15000,2,FALSE),0)</f>
        <v>0.11649999999999999</v>
      </c>
      <c r="F88" s="14">
        <f t="shared" ca="1" si="43"/>
        <v>1.0004373900000001</v>
      </c>
      <c r="G88" s="92">
        <f t="shared" ca="1" si="56"/>
        <v>1.03007213562283</v>
      </c>
      <c r="H88" s="92">
        <f t="shared" ca="1" si="44"/>
        <v>1.0242329669484</v>
      </c>
      <c r="I88" s="14">
        <f t="shared" ca="1" si="55"/>
        <v>1.0057010200000001</v>
      </c>
      <c r="J88" s="13">
        <f t="shared" si="45"/>
        <v>4.4999999999999998E-2</v>
      </c>
      <c r="K88" s="29">
        <f t="shared" si="46"/>
        <v>44650</v>
      </c>
      <c r="L88" s="2">
        <f t="shared" si="47"/>
        <v>13</v>
      </c>
      <c r="M88" s="17">
        <f t="shared" si="48"/>
        <v>13</v>
      </c>
      <c r="N88" s="12">
        <f t="shared" si="37"/>
        <v>1.0022732919999999</v>
      </c>
      <c r="O88" s="12">
        <f t="shared" ca="1" si="38"/>
        <v>1.007987272</v>
      </c>
      <c r="P88" s="17">
        <f t="shared" si="49"/>
        <v>0</v>
      </c>
      <c r="Q88" s="14">
        <f t="shared" ca="1" si="39"/>
        <v>7.9872719999999999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44679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3"/>
        <v>44671</v>
      </c>
      <c r="B89" s="90">
        <f t="shared" ca="1" si="54"/>
        <v>1008.60430999</v>
      </c>
      <c r="C89" s="14">
        <f t="shared" si="41"/>
        <v>1000</v>
      </c>
      <c r="D89" s="63">
        <f t="shared" si="42"/>
        <v>44665</v>
      </c>
      <c r="E89" s="61">
        <f ca="1">IF(D89&lt;$B$1,VLOOKUP(D89,[1]DI!$A$4:$B$15000,2,FALSE),0)</f>
        <v>0.11649999999999999</v>
      </c>
      <c r="F89" s="14">
        <f t="shared" ca="1" si="43"/>
        <v>1.0004373900000001</v>
      </c>
      <c r="G89" s="92">
        <f t="shared" ca="1" si="56"/>
        <v>1.0305226788742301</v>
      </c>
      <c r="H89" s="92">
        <f t="shared" ca="1" si="44"/>
        <v>1.0242329669484</v>
      </c>
      <c r="I89" s="14">
        <f t="shared" ca="1" si="55"/>
        <v>1.0061408999999999</v>
      </c>
      <c r="J89" s="13">
        <f t="shared" si="45"/>
        <v>4.4999999999999998E-2</v>
      </c>
      <c r="K89" s="29">
        <f t="shared" si="46"/>
        <v>44650</v>
      </c>
      <c r="L89" s="2">
        <f t="shared" si="47"/>
        <v>14</v>
      </c>
      <c r="M89" s="17">
        <f t="shared" si="48"/>
        <v>14</v>
      </c>
      <c r="N89" s="12">
        <f t="shared" si="37"/>
        <v>1.0024483749999999</v>
      </c>
      <c r="O89" s="12">
        <f t="shared" ca="1" si="38"/>
        <v>1.0086043099999999</v>
      </c>
      <c r="P89" s="17">
        <f t="shared" si="49"/>
        <v>0</v>
      </c>
      <c r="Q89" s="14">
        <f t="shared" ca="1" si="39"/>
        <v>8.6043099900000009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44679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3"/>
        <v>44673</v>
      </c>
      <c r="B90" s="90">
        <f t="shared" ca="1" si="54"/>
        <v>1009.22173299</v>
      </c>
      <c r="C90" s="14">
        <f t="shared" si="41"/>
        <v>1000</v>
      </c>
      <c r="D90" s="63">
        <f t="shared" si="42"/>
        <v>44669</v>
      </c>
      <c r="E90" s="61">
        <f ca="1">IF(D90&lt;$B$1,VLOOKUP(D90,[1]DI!$A$4:$B$15000,2,FALSE),0)</f>
        <v>0.11649999999999999</v>
      </c>
      <c r="F90" s="14">
        <f t="shared" ca="1" si="43"/>
        <v>1.0004373900000001</v>
      </c>
      <c r="G90" s="92">
        <f t="shared" ca="1" si="56"/>
        <v>1.0309734191887401</v>
      </c>
      <c r="H90" s="92">
        <f t="shared" ca="1" si="44"/>
        <v>1.0242329669484</v>
      </c>
      <c r="I90" s="14">
        <f t="shared" ca="1" si="55"/>
        <v>1.0065809800000001</v>
      </c>
      <c r="J90" s="13">
        <f t="shared" si="45"/>
        <v>4.4999999999999998E-2</v>
      </c>
      <c r="K90" s="29">
        <f t="shared" si="46"/>
        <v>44650</v>
      </c>
      <c r="L90" s="2">
        <f t="shared" si="47"/>
        <v>15</v>
      </c>
      <c r="M90" s="17">
        <f t="shared" si="48"/>
        <v>15</v>
      </c>
      <c r="N90" s="12">
        <f t="shared" si="37"/>
        <v>1.002623488</v>
      </c>
      <c r="O90" s="12">
        <f t="shared" ca="1" si="38"/>
        <v>1.009221733</v>
      </c>
      <c r="P90" s="17">
        <f t="shared" si="49"/>
        <v>0</v>
      </c>
      <c r="Q90" s="14">
        <f t="shared" ca="1" si="39"/>
        <v>9.2217329899999996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44679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3"/>
        <v>44676</v>
      </c>
      <c r="B91" s="90">
        <f t="shared" ca="1" si="54"/>
        <v>1009.839522</v>
      </c>
      <c r="C91" s="14">
        <f t="shared" si="41"/>
        <v>1000</v>
      </c>
      <c r="D91" s="63">
        <f t="shared" si="42"/>
        <v>44670</v>
      </c>
      <c r="E91" s="61">
        <f ca="1">IF(D91&lt;$B$1,VLOOKUP(D91,[1]DI!$A$4:$B$15000,2,FALSE),0)</f>
        <v>0.11649999999999999</v>
      </c>
      <c r="F91" s="14">
        <f t="shared" ca="1" si="43"/>
        <v>1.0004373900000001</v>
      </c>
      <c r="G91" s="92">
        <f t="shared" ca="1" si="56"/>
        <v>1.03142435665256</v>
      </c>
      <c r="H91" s="92">
        <f t="shared" ca="1" si="44"/>
        <v>1.0242329669484</v>
      </c>
      <c r="I91" s="14">
        <f t="shared" ca="1" si="55"/>
        <v>1.00702124</v>
      </c>
      <c r="J91" s="13">
        <f t="shared" si="45"/>
        <v>4.4999999999999998E-2</v>
      </c>
      <c r="K91" s="29">
        <f t="shared" si="46"/>
        <v>44650</v>
      </c>
      <c r="L91" s="2">
        <f t="shared" si="47"/>
        <v>16</v>
      </c>
      <c r="M91" s="17">
        <f t="shared" si="48"/>
        <v>16</v>
      </c>
      <c r="N91" s="12">
        <f t="shared" si="37"/>
        <v>1.002798632</v>
      </c>
      <c r="O91" s="12">
        <f t="shared" ca="1" si="38"/>
        <v>1.009839522</v>
      </c>
      <c r="P91" s="17">
        <f t="shared" si="49"/>
        <v>0</v>
      </c>
      <c r="Q91" s="14">
        <f t="shared" ca="1" si="39"/>
        <v>9.8395220000000005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44679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3"/>
        <v>44677</v>
      </c>
      <c r="B92" s="90">
        <f t="shared" ca="1" si="54"/>
        <v>1010.457706</v>
      </c>
      <c r="C92" s="14">
        <f t="shared" si="41"/>
        <v>1000</v>
      </c>
      <c r="D92" s="63">
        <f t="shared" si="42"/>
        <v>44671</v>
      </c>
      <c r="E92" s="61">
        <f ca="1">IF(D92&lt;$B$1,VLOOKUP(D92,[1]DI!$A$4:$B$15000,2,FALSE),0)</f>
        <v>0.11649999999999999</v>
      </c>
      <c r="F92" s="14">
        <f t="shared" ca="1" si="43"/>
        <v>1.0004373900000001</v>
      </c>
      <c r="G92" s="92">
        <f t="shared" ca="1" si="56"/>
        <v>1.0318754913519199</v>
      </c>
      <c r="H92" s="92">
        <f t="shared" ca="1" si="44"/>
        <v>1.0242329669484</v>
      </c>
      <c r="I92" s="14">
        <f t="shared" ca="1" si="55"/>
        <v>1.0074617100000001</v>
      </c>
      <c r="J92" s="13">
        <f t="shared" si="45"/>
        <v>4.4999999999999998E-2</v>
      </c>
      <c r="K92" s="29">
        <f t="shared" si="46"/>
        <v>44650</v>
      </c>
      <c r="L92" s="2">
        <f t="shared" si="47"/>
        <v>17</v>
      </c>
      <c r="M92" s="17">
        <f t="shared" si="48"/>
        <v>17</v>
      </c>
      <c r="N92" s="12">
        <f t="shared" si="37"/>
        <v>1.002973806</v>
      </c>
      <c r="O92" s="12">
        <f t="shared" ca="1" si="38"/>
        <v>1.010457706</v>
      </c>
      <c r="P92" s="17">
        <f t="shared" si="49"/>
        <v>0</v>
      </c>
      <c r="Q92" s="14">
        <f t="shared" ca="1" si="39"/>
        <v>10.457706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44679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3"/>
        <v>44678</v>
      </c>
      <c r="B93" s="90">
        <f t="shared" ca="1" si="54"/>
        <v>1011.0762560000001</v>
      </c>
      <c r="C93" s="14">
        <f t="shared" si="41"/>
        <v>1000</v>
      </c>
      <c r="D93" s="63">
        <f t="shared" si="42"/>
        <v>44673</v>
      </c>
      <c r="E93" s="61">
        <f ca="1">IF(D93&lt;$B$1,VLOOKUP(D93,[1]DI!$A$4:$B$15000,2,FALSE),0)</f>
        <v>0.11649999999999999</v>
      </c>
      <c r="F93" s="14">
        <f t="shared" ca="1" si="43"/>
        <v>1.0004373900000001</v>
      </c>
      <c r="G93" s="92">
        <f t="shared" ca="1" si="56"/>
        <v>1.03232682337308</v>
      </c>
      <c r="H93" s="92">
        <f t="shared" ca="1" si="44"/>
        <v>1.0242329669484</v>
      </c>
      <c r="I93" s="14">
        <f t="shared" ca="1" si="55"/>
        <v>1.0079023600000001</v>
      </c>
      <c r="J93" s="13">
        <f t="shared" si="45"/>
        <v>4.4999999999999998E-2</v>
      </c>
      <c r="K93" s="29">
        <f t="shared" si="46"/>
        <v>44650</v>
      </c>
      <c r="L93" s="2">
        <f t="shared" si="47"/>
        <v>18</v>
      </c>
      <c r="M93" s="17">
        <f t="shared" si="48"/>
        <v>18</v>
      </c>
      <c r="N93" s="12">
        <f t="shared" si="37"/>
        <v>1.0031490110000001</v>
      </c>
      <c r="O93" s="12">
        <f t="shared" ca="1" si="38"/>
        <v>1.011076256</v>
      </c>
      <c r="P93" s="17">
        <f t="shared" si="49"/>
        <v>0</v>
      </c>
      <c r="Q93" s="14">
        <f t="shared" ca="1" si="39"/>
        <v>11.076256000000001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44679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3"/>
        <v>44679</v>
      </c>
      <c r="B94" s="90">
        <f t="shared" ca="1" si="54"/>
        <v>1011.69519199</v>
      </c>
      <c r="C94" s="14">
        <f t="shared" si="41"/>
        <v>1000</v>
      </c>
      <c r="D94" s="63">
        <f t="shared" si="42"/>
        <v>44676</v>
      </c>
      <c r="E94" s="61">
        <f ca="1">IF(D94&lt;$B$1,VLOOKUP(D94,[1]DI!$A$4:$B$15000,2,FALSE),0)</f>
        <v>0.11649999999999999</v>
      </c>
      <c r="F94" s="14">
        <f t="shared" ca="1" si="43"/>
        <v>1.0004373900000001</v>
      </c>
      <c r="G94" s="92">
        <f t="shared" ca="1" si="56"/>
        <v>1.03277835280236</v>
      </c>
      <c r="H94" s="92">
        <f t="shared" ca="1" si="44"/>
        <v>1.0242329669484</v>
      </c>
      <c r="I94" s="14">
        <f t="shared" ca="1" si="55"/>
        <v>1.00834321</v>
      </c>
      <c r="J94" s="13">
        <f t="shared" si="45"/>
        <v>4.4999999999999998E-2</v>
      </c>
      <c r="K94" s="29">
        <f t="shared" si="46"/>
        <v>44650</v>
      </c>
      <c r="L94" s="2">
        <f t="shared" si="47"/>
        <v>19</v>
      </c>
      <c r="M94" s="17">
        <f t="shared" si="48"/>
        <v>19</v>
      </c>
      <c r="N94" s="12">
        <f t="shared" si="37"/>
        <v>1.0033242469999999</v>
      </c>
      <c r="O94" s="12">
        <f t="shared" ca="1" si="38"/>
        <v>1.0116951919999999</v>
      </c>
      <c r="P94" s="17">
        <f t="shared" si="49"/>
        <v>4</v>
      </c>
      <c r="Q94" s="14">
        <f t="shared" ca="1" si="39"/>
        <v>11.69519199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44679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3"/>
        <v>44680</v>
      </c>
      <c r="B95" s="90">
        <f t="shared" ca="1" si="54"/>
        <v>1000.61215099</v>
      </c>
      <c r="C95" s="14">
        <f t="shared" si="41"/>
        <v>1000</v>
      </c>
      <c r="D95" s="63">
        <f t="shared" si="42"/>
        <v>44677</v>
      </c>
      <c r="E95" s="61">
        <f ca="1">IF(D95&lt;$B$1,VLOOKUP(D95,[1]DI!$A$4:$B$15000,2,FALSE),0)</f>
        <v>0.11649999999999999</v>
      </c>
      <c r="F95" s="14">
        <f t="shared" ca="1" si="43"/>
        <v>1.0004373900000001</v>
      </c>
      <c r="G95" s="92">
        <f t="shared" ca="1" si="56"/>
        <v>1.03323007972609</v>
      </c>
      <c r="H95" s="92">
        <f t="shared" ca="1" si="44"/>
        <v>1.03277835280236</v>
      </c>
      <c r="I95" s="14">
        <f t="shared" ca="1" si="55"/>
        <v>1.0004373900000001</v>
      </c>
      <c r="J95" s="13">
        <f t="shared" si="45"/>
        <v>4.4999999999999998E-2</v>
      </c>
      <c r="K95" s="29">
        <f t="shared" si="46"/>
        <v>44679</v>
      </c>
      <c r="L95" s="2">
        <f t="shared" si="47"/>
        <v>1</v>
      </c>
      <c r="M95" s="17">
        <f t="shared" si="48"/>
        <v>1</v>
      </c>
      <c r="N95" s="12">
        <f t="shared" si="37"/>
        <v>1.000174685</v>
      </c>
      <c r="O95" s="12">
        <f t="shared" ca="1" si="38"/>
        <v>1.0006121509999999</v>
      </c>
      <c r="P95" s="17">
        <f t="shared" si="49"/>
        <v>0</v>
      </c>
      <c r="Q95" s="14">
        <f t="shared" ca="1" si="39"/>
        <v>0.61215098999999995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44711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3"/>
        <v>44683</v>
      </c>
      <c r="B96" s="90">
        <f t="shared" ca="1" si="54"/>
        <v>1001.22467699</v>
      </c>
      <c r="C96" s="14">
        <f t="shared" si="41"/>
        <v>1000</v>
      </c>
      <c r="D96" s="63">
        <f t="shared" si="42"/>
        <v>44678</v>
      </c>
      <c r="E96" s="61">
        <f ca="1">IF(D96&lt;$B$1,VLOOKUP(D96,[1]DI!$A$4:$B$15000,2,FALSE),0)</f>
        <v>0.11649999999999999</v>
      </c>
      <c r="F96" s="14">
        <f t="shared" ca="1" si="43"/>
        <v>1.0004373900000001</v>
      </c>
      <c r="G96" s="92">
        <f t="shared" ca="1" si="56"/>
        <v>1.03368200423066</v>
      </c>
      <c r="H96" s="92">
        <f t="shared" ca="1" si="44"/>
        <v>1.03277835280236</v>
      </c>
      <c r="I96" s="14">
        <f t="shared" ca="1" si="55"/>
        <v>1.0008749699999999</v>
      </c>
      <c r="J96" s="13">
        <f t="shared" si="45"/>
        <v>4.4999999999999998E-2</v>
      </c>
      <c r="K96" s="29">
        <f t="shared" si="46"/>
        <v>44679</v>
      </c>
      <c r="L96" s="2">
        <f t="shared" si="47"/>
        <v>2</v>
      </c>
      <c r="M96" s="17">
        <f t="shared" si="48"/>
        <v>2</v>
      </c>
      <c r="N96" s="12">
        <f t="shared" si="37"/>
        <v>1.000349401</v>
      </c>
      <c r="O96" s="12">
        <f t="shared" ca="1" si="38"/>
        <v>1.001224677</v>
      </c>
      <c r="P96" s="17">
        <f t="shared" si="49"/>
        <v>0</v>
      </c>
      <c r="Q96" s="14">
        <f t="shared" ca="1" si="39"/>
        <v>1.2246769900000001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44711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3"/>
        <v>44684</v>
      </c>
      <c r="B97" s="90">
        <f t="shared" ca="1" si="54"/>
        <v>1001.837576</v>
      </c>
      <c r="C97" s="14">
        <f t="shared" si="41"/>
        <v>1000</v>
      </c>
      <c r="D97" s="63">
        <f t="shared" si="42"/>
        <v>44679</v>
      </c>
      <c r="E97" s="61">
        <f ca="1">IF(D97&lt;$B$1,VLOOKUP(D97,[1]DI!$A$4:$B$15000,2,FALSE),0)</f>
        <v>0.11649999999999999</v>
      </c>
      <c r="F97" s="14">
        <f t="shared" ca="1" si="43"/>
        <v>1.0004373900000001</v>
      </c>
      <c r="G97" s="92">
        <f t="shared" ca="1" si="56"/>
        <v>1.0341341264024899</v>
      </c>
      <c r="H97" s="92">
        <f t="shared" ca="1" si="44"/>
        <v>1.03277835280236</v>
      </c>
      <c r="I97" s="14">
        <f t="shared" ca="1" si="55"/>
        <v>1.0013127399999999</v>
      </c>
      <c r="J97" s="13">
        <f t="shared" si="45"/>
        <v>4.4999999999999998E-2</v>
      </c>
      <c r="K97" s="29">
        <f t="shared" si="46"/>
        <v>44679</v>
      </c>
      <c r="L97" s="2">
        <f t="shared" si="47"/>
        <v>3</v>
      </c>
      <c r="M97" s="17">
        <f t="shared" si="48"/>
        <v>3</v>
      </c>
      <c r="N97" s="12">
        <f t="shared" si="37"/>
        <v>1.000524148</v>
      </c>
      <c r="O97" s="12">
        <f t="shared" ca="1" si="38"/>
        <v>1.001837576</v>
      </c>
      <c r="P97" s="17">
        <f t="shared" si="49"/>
        <v>0</v>
      </c>
      <c r="Q97" s="14">
        <f t="shared" ca="1" si="39"/>
        <v>1.8375760000000001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44711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3"/>
        <v>44685</v>
      </c>
      <c r="B98" s="90">
        <f t="shared" ca="1" si="54"/>
        <v>1002.450859</v>
      </c>
      <c r="C98" s="14">
        <f t="shared" si="41"/>
        <v>1000</v>
      </c>
      <c r="D98" s="63">
        <f t="shared" si="42"/>
        <v>44680</v>
      </c>
      <c r="E98" s="61">
        <f ca="1">IF(D98&lt;$B$1,VLOOKUP(D98,[1]DI!$A$4:$B$15000,2,FALSE),0)</f>
        <v>0.11649999999999999</v>
      </c>
      <c r="F98" s="14">
        <f t="shared" ca="1" si="43"/>
        <v>1.0004373900000001</v>
      </c>
      <c r="G98" s="92">
        <f t="shared" ca="1" si="56"/>
        <v>1.0345864463280401</v>
      </c>
      <c r="H98" s="92">
        <f t="shared" ca="1" si="44"/>
        <v>1.03277835280236</v>
      </c>
      <c r="I98" s="14">
        <f t="shared" ca="1" si="55"/>
        <v>1.00175071</v>
      </c>
      <c r="J98" s="13">
        <f t="shared" si="45"/>
        <v>4.4999999999999998E-2</v>
      </c>
      <c r="K98" s="29">
        <f t="shared" si="46"/>
        <v>44679</v>
      </c>
      <c r="L98" s="2">
        <f t="shared" si="47"/>
        <v>4</v>
      </c>
      <c r="M98" s="17">
        <f t="shared" si="48"/>
        <v>4</v>
      </c>
      <c r="N98" s="12">
        <f t="shared" si="37"/>
        <v>1.000698925</v>
      </c>
      <c r="O98" s="12">
        <f t="shared" ca="1" si="38"/>
        <v>1.0024508590000001</v>
      </c>
      <c r="P98" s="17">
        <f t="shared" si="49"/>
        <v>0</v>
      </c>
      <c r="Q98" s="14">
        <f t="shared" ca="1" si="39"/>
        <v>2.4508589999999999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44711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3"/>
        <v>44686</v>
      </c>
      <c r="B99" s="90">
        <f t="shared" ca="1" si="54"/>
        <v>1003.06450399</v>
      </c>
      <c r="C99" s="14">
        <f t="shared" si="41"/>
        <v>1000</v>
      </c>
      <c r="D99" s="63">
        <f t="shared" si="42"/>
        <v>44683</v>
      </c>
      <c r="E99" s="61">
        <f ca="1">IF(D99&lt;$B$1,VLOOKUP(D99,[1]DI!$A$4:$B$15000,2,FALSE),0)</f>
        <v>0.11649999999999999</v>
      </c>
      <c r="F99" s="14">
        <f t="shared" ca="1" si="43"/>
        <v>1.0004373900000001</v>
      </c>
      <c r="G99" s="92">
        <f t="shared" ca="1" si="56"/>
        <v>1.0350389640938</v>
      </c>
      <c r="H99" s="92">
        <f t="shared" ca="1" si="44"/>
        <v>1.03277835280236</v>
      </c>
      <c r="I99" s="14">
        <f t="shared" ca="1" si="55"/>
        <v>1.00218886</v>
      </c>
      <c r="J99" s="13">
        <f t="shared" si="45"/>
        <v>4.4999999999999998E-2</v>
      </c>
      <c r="K99" s="29">
        <f t="shared" si="46"/>
        <v>44679</v>
      </c>
      <c r="L99" s="2">
        <f t="shared" si="47"/>
        <v>5</v>
      </c>
      <c r="M99" s="17">
        <f t="shared" si="48"/>
        <v>5</v>
      </c>
      <c r="N99" s="12">
        <f t="shared" si="37"/>
        <v>1.0008737320000001</v>
      </c>
      <c r="O99" s="12">
        <f t="shared" ca="1" si="38"/>
        <v>1.0030645039999999</v>
      </c>
      <c r="P99" s="17">
        <f t="shared" si="49"/>
        <v>0</v>
      </c>
      <c r="Q99" s="14">
        <f t="shared" ca="1" si="39"/>
        <v>3.06450399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44711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3"/>
        <v>44687</v>
      </c>
      <c r="B100" s="90">
        <f t="shared" ca="1" si="54"/>
        <v>1003.67853499</v>
      </c>
      <c r="C100" s="14">
        <f t="shared" si="41"/>
        <v>1000</v>
      </c>
      <c r="D100" s="63">
        <f t="shared" si="42"/>
        <v>44684</v>
      </c>
      <c r="E100" s="61">
        <f ca="1">IF(D100&lt;$B$1,VLOOKUP(D100,[1]DI!$A$4:$B$15000,2,FALSE),0)</f>
        <v>0.11649999999999999</v>
      </c>
      <c r="F100" s="14">
        <f t="shared" ca="1" si="43"/>
        <v>1.0004373900000001</v>
      </c>
      <c r="G100" s="92">
        <f t="shared" ca="1" si="56"/>
        <v>1.0354916797863101</v>
      </c>
      <c r="H100" s="92">
        <f t="shared" ca="1" si="44"/>
        <v>1.03277835280236</v>
      </c>
      <c r="I100" s="14">
        <f t="shared" ca="1" si="55"/>
        <v>1.00262721</v>
      </c>
      <c r="J100" s="13">
        <f t="shared" si="45"/>
        <v>4.4999999999999998E-2</v>
      </c>
      <c r="K100" s="29">
        <f t="shared" si="46"/>
        <v>44679</v>
      </c>
      <c r="L100" s="2">
        <f t="shared" si="47"/>
        <v>6</v>
      </c>
      <c r="M100" s="17">
        <f t="shared" si="48"/>
        <v>6</v>
      </c>
      <c r="N100" s="12">
        <f t="shared" si="37"/>
        <v>1.00104857</v>
      </c>
      <c r="O100" s="12">
        <f t="shared" ca="1" si="38"/>
        <v>1.0036785349999999</v>
      </c>
      <c r="P100" s="17">
        <f t="shared" si="49"/>
        <v>0</v>
      </c>
      <c r="Q100" s="14">
        <f t="shared" ca="1" si="39"/>
        <v>3.6785349900000002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44711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3"/>
        <v>44690</v>
      </c>
      <c r="B101" s="90">
        <f t="shared" ca="1" si="54"/>
        <v>1004.29294</v>
      </c>
      <c r="C101" s="14">
        <f t="shared" si="41"/>
        <v>1000</v>
      </c>
      <c r="D101" s="63">
        <f t="shared" si="42"/>
        <v>44685</v>
      </c>
      <c r="E101" s="61">
        <f ca="1">IF(D101&lt;$B$1,VLOOKUP(D101,[1]DI!$A$4:$B$15000,2,FALSE),0)</f>
        <v>0.11649999999999999</v>
      </c>
      <c r="F101" s="14">
        <f t="shared" ca="1" si="43"/>
        <v>1.0004373900000001</v>
      </c>
      <c r="G101" s="92">
        <f t="shared" ca="1" si="56"/>
        <v>1.0359445934921301</v>
      </c>
      <c r="H101" s="92">
        <f t="shared" ca="1" si="44"/>
        <v>1.03277835280236</v>
      </c>
      <c r="I101" s="14">
        <f t="shared" ca="1" si="55"/>
        <v>1.00306575</v>
      </c>
      <c r="J101" s="13">
        <f t="shared" si="45"/>
        <v>4.4999999999999998E-2</v>
      </c>
      <c r="K101" s="29">
        <f t="shared" si="46"/>
        <v>44679</v>
      </c>
      <c r="L101" s="2">
        <f t="shared" si="47"/>
        <v>7</v>
      </c>
      <c r="M101" s="17">
        <f t="shared" si="48"/>
        <v>7</v>
      </c>
      <c r="N101" s="12">
        <f t="shared" si="37"/>
        <v>1.0012234390000001</v>
      </c>
      <c r="O101" s="12">
        <f t="shared" ca="1" si="38"/>
        <v>1.00429294</v>
      </c>
      <c r="P101" s="17">
        <f t="shared" si="49"/>
        <v>0</v>
      </c>
      <c r="Q101" s="14">
        <f t="shared" ca="1" si="39"/>
        <v>4.2929399999999998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44711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3"/>
        <v>44691</v>
      </c>
      <c r="B102" s="90">
        <f t="shared" ca="1" si="54"/>
        <v>1004.90771799</v>
      </c>
      <c r="C102" s="14">
        <f t="shared" si="41"/>
        <v>1000</v>
      </c>
      <c r="D102" s="63">
        <f t="shared" si="42"/>
        <v>44686</v>
      </c>
      <c r="E102" s="61">
        <f ca="1">IF(D102&lt;$B$1,VLOOKUP(D102,[1]DI!$A$4:$B$15000,2,FALSE),0)</f>
        <v>0.1265</v>
      </c>
      <c r="F102" s="14">
        <f t="shared" ca="1" si="43"/>
        <v>1.0004727899999999</v>
      </c>
      <c r="G102" s="92">
        <f t="shared" ca="1" si="56"/>
        <v>1.0363977052978799</v>
      </c>
      <c r="H102" s="92">
        <f t="shared" ca="1" si="44"/>
        <v>1.03277835280236</v>
      </c>
      <c r="I102" s="14">
        <f t="shared" ca="1" si="55"/>
        <v>1.0035044799999999</v>
      </c>
      <c r="J102" s="13">
        <f t="shared" si="45"/>
        <v>4.4999999999999998E-2</v>
      </c>
      <c r="K102" s="29">
        <f t="shared" si="46"/>
        <v>44679</v>
      </c>
      <c r="L102" s="2">
        <f t="shared" si="47"/>
        <v>8</v>
      </c>
      <c r="M102" s="17">
        <f t="shared" si="48"/>
        <v>8</v>
      </c>
      <c r="N102" s="12">
        <f t="shared" si="37"/>
        <v>1.001398338</v>
      </c>
      <c r="O102" s="12">
        <f t="shared" ca="1" si="38"/>
        <v>1.0049077179999999</v>
      </c>
      <c r="P102" s="17">
        <f t="shared" si="49"/>
        <v>0</v>
      </c>
      <c r="Q102" s="14">
        <f t="shared" ca="1" si="39"/>
        <v>4.9077179900000001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44711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3"/>
        <v>44692</v>
      </c>
      <c r="B103" s="90">
        <f t="shared" ca="1" si="54"/>
        <v>1005.558458</v>
      </c>
      <c r="C103" s="14">
        <f t="shared" si="41"/>
        <v>1000</v>
      </c>
      <c r="D103" s="63">
        <f t="shared" si="42"/>
        <v>44687</v>
      </c>
      <c r="E103" s="61">
        <f ca="1">IF(D103&lt;$B$1,VLOOKUP(D103,[1]DI!$A$4:$B$15000,2,FALSE),0)</f>
        <v>0.1265</v>
      </c>
      <c r="F103" s="14">
        <f t="shared" ca="1" si="43"/>
        <v>1.0004727899999999</v>
      </c>
      <c r="G103" s="92">
        <f t="shared" ca="1" si="56"/>
        <v>1.0368877037689701</v>
      </c>
      <c r="H103" s="92">
        <f t="shared" ca="1" si="44"/>
        <v>1.03277835280236</v>
      </c>
      <c r="I103" s="14">
        <f t="shared" ca="1" si="55"/>
        <v>1.0039789299999999</v>
      </c>
      <c r="J103" s="13">
        <f t="shared" si="45"/>
        <v>4.4999999999999998E-2</v>
      </c>
      <c r="K103" s="29">
        <f t="shared" si="46"/>
        <v>44679</v>
      </c>
      <c r="L103" s="2">
        <f t="shared" si="47"/>
        <v>9</v>
      </c>
      <c r="M103" s="17">
        <f t="shared" si="48"/>
        <v>9</v>
      </c>
      <c r="N103" s="12">
        <f t="shared" si="37"/>
        <v>1.001573268</v>
      </c>
      <c r="O103" s="12">
        <f t="shared" ca="1" si="38"/>
        <v>1.0055584580000001</v>
      </c>
      <c r="P103" s="17">
        <f t="shared" si="49"/>
        <v>0</v>
      </c>
      <c r="Q103" s="14">
        <f t="shared" ca="1" si="39"/>
        <v>5.5584579999999999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44711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3"/>
        <v>44693</v>
      </c>
      <c r="B104" s="90">
        <f t="shared" ca="1" si="54"/>
        <v>1006.209614</v>
      </c>
      <c r="C104" s="14">
        <f t="shared" si="41"/>
        <v>1000</v>
      </c>
      <c r="D104" s="63">
        <f t="shared" si="42"/>
        <v>44690</v>
      </c>
      <c r="E104" s="61">
        <f ca="1">IF(D104&lt;$B$1,VLOOKUP(D104,[1]DI!$A$4:$B$15000,2,FALSE),0)</f>
        <v>0.1265</v>
      </c>
      <c r="F104" s="14">
        <f t="shared" ca="1" si="43"/>
        <v>1.0004727899999999</v>
      </c>
      <c r="G104" s="92">
        <f t="shared" ca="1" si="56"/>
        <v>1.03737793390643</v>
      </c>
      <c r="H104" s="92">
        <f t="shared" ca="1" si="44"/>
        <v>1.03277835280236</v>
      </c>
      <c r="I104" s="14">
        <f t="shared" ca="1" si="55"/>
        <v>1.0044535999999999</v>
      </c>
      <c r="J104" s="13">
        <f t="shared" si="45"/>
        <v>4.4999999999999998E-2</v>
      </c>
      <c r="K104" s="29">
        <f t="shared" si="46"/>
        <v>44679</v>
      </c>
      <c r="L104" s="2">
        <f t="shared" si="47"/>
        <v>10</v>
      </c>
      <c r="M104" s="17">
        <f t="shared" si="48"/>
        <v>10</v>
      </c>
      <c r="N104" s="12">
        <f t="shared" si="37"/>
        <v>1.0017482280000001</v>
      </c>
      <c r="O104" s="12">
        <f t="shared" ca="1" si="38"/>
        <v>1.0062096140000001</v>
      </c>
      <c r="P104" s="17">
        <f t="shared" si="49"/>
        <v>0</v>
      </c>
      <c r="Q104" s="14">
        <f t="shared" ca="1" si="39"/>
        <v>6.2096140000000002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44711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3"/>
        <v>44694</v>
      </c>
      <c r="B105" s="90">
        <f t="shared" ca="1" si="54"/>
        <v>1006.8611979900001</v>
      </c>
      <c r="C105" s="14">
        <f t="shared" si="41"/>
        <v>1000</v>
      </c>
      <c r="D105" s="63">
        <f t="shared" si="42"/>
        <v>44691</v>
      </c>
      <c r="E105" s="61">
        <f ca="1">IF(D105&lt;$B$1,VLOOKUP(D105,[1]DI!$A$4:$B$15000,2,FALSE),0)</f>
        <v>0.1265</v>
      </c>
      <c r="F105" s="14">
        <f t="shared" ca="1" si="43"/>
        <v>1.0004727899999999</v>
      </c>
      <c r="G105" s="92">
        <f t="shared" ca="1" si="56"/>
        <v>1.0378683958198001</v>
      </c>
      <c r="H105" s="92">
        <f t="shared" ca="1" si="44"/>
        <v>1.03277835280236</v>
      </c>
      <c r="I105" s="14">
        <f t="shared" ca="1" si="55"/>
        <v>1.0049284999999999</v>
      </c>
      <c r="J105" s="13">
        <f t="shared" si="45"/>
        <v>4.4999999999999998E-2</v>
      </c>
      <c r="K105" s="29">
        <f t="shared" si="46"/>
        <v>44679</v>
      </c>
      <c r="L105" s="2">
        <f t="shared" si="47"/>
        <v>11</v>
      </c>
      <c r="M105" s="17">
        <f t="shared" si="48"/>
        <v>11</v>
      </c>
      <c r="N105" s="12">
        <f t="shared" si="37"/>
        <v>1.001923219</v>
      </c>
      <c r="O105" s="12">
        <f t="shared" ca="1" si="38"/>
        <v>1.006861198</v>
      </c>
      <c r="P105" s="17">
        <f t="shared" si="49"/>
        <v>0</v>
      </c>
      <c r="Q105" s="14">
        <f t="shared" ca="1" si="39"/>
        <v>6.86119799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44711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3"/>
        <v>44697</v>
      </c>
      <c r="B106" s="90">
        <f t="shared" ca="1" si="54"/>
        <v>1007.513198</v>
      </c>
      <c r="C106" s="14">
        <f t="shared" si="41"/>
        <v>1000</v>
      </c>
      <c r="D106" s="63">
        <f t="shared" si="42"/>
        <v>44692</v>
      </c>
      <c r="E106" s="61">
        <f ca="1">IF(D106&lt;$B$1,VLOOKUP(D106,[1]DI!$A$4:$B$15000,2,FALSE),0)</f>
        <v>0.1265</v>
      </c>
      <c r="F106" s="14">
        <f t="shared" ca="1" si="43"/>
        <v>1.0004727899999999</v>
      </c>
      <c r="G106" s="92">
        <f t="shared" ca="1" si="56"/>
        <v>1.0383590896186601</v>
      </c>
      <c r="H106" s="92">
        <f t="shared" ca="1" si="44"/>
        <v>1.03277835280236</v>
      </c>
      <c r="I106" s="14">
        <f t="shared" ca="1" si="55"/>
        <v>1.0054036200000001</v>
      </c>
      <c r="J106" s="13">
        <f t="shared" si="45"/>
        <v>4.4999999999999998E-2</v>
      </c>
      <c r="K106" s="29">
        <f t="shared" si="46"/>
        <v>44679</v>
      </c>
      <c r="L106" s="2">
        <f t="shared" si="47"/>
        <v>12</v>
      </c>
      <c r="M106" s="17">
        <f t="shared" si="48"/>
        <v>12</v>
      </c>
      <c r="N106" s="12">
        <f t="shared" si="37"/>
        <v>1.00209824</v>
      </c>
      <c r="O106" s="12">
        <f t="shared" ca="1" si="38"/>
        <v>1.0075131980000001</v>
      </c>
      <c r="P106" s="17">
        <f t="shared" si="49"/>
        <v>0</v>
      </c>
      <c r="Q106" s="14">
        <f t="shared" ca="1" si="39"/>
        <v>7.513198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44711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3"/>
        <v>44698</v>
      </c>
      <c r="B107" s="90">
        <f t="shared" ca="1" si="54"/>
        <v>1008.16561699</v>
      </c>
      <c r="C107" s="14">
        <f t="shared" si="41"/>
        <v>1000</v>
      </c>
      <c r="D107" s="63">
        <f t="shared" si="42"/>
        <v>44693</v>
      </c>
      <c r="E107" s="61">
        <f ca="1">IF(D107&lt;$B$1,VLOOKUP(D107,[1]DI!$A$4:$B$15000,2,FALSE),0)</f>
        <v>0.1265</v>
      </c>
      <c r="F107" s="14">
        <f t="shared" ca="1" si="43"/>
        <v>1.0004727899999999</v>
      </c>
      <c r="G107" s="92">
        <f t="shared" ca="1" si="56"/>
        <v>1.0388500154126401</v>
      </c>
      <c r="H107" s="92">
        <f t="shared" ca="1" si="44"/>
        <v>1.03277835280236</v>
      </c>
      <c r="I107" s="14">
        <f t="shared" ca="1" si="55"/>
        <v>1.00587896</v>
      </c>
      <c r="J107" s="13">
        <f t="shared" si="45"/>
        <v>4.4999999999999998E-2</v>
      </c>
      <c r="K107" s="29">
        <f t="shared" si="46"/>
        <v>44679</v>
      </c>
      <c r="L107" s="2">
        <f t="shared" si="47"/>
        <v>13</v>
      </c>
      <c r="M107" s="17">
        <f t="shared" si="48"/>
        <v>13</v>
      </c>
      <c r="N107" s="12">
        <f t="shared" si="37"/>
        <v>1.0022732919999999</v>
      </c>
      <c r="O107" s="12">
        <f t="shared" ca="1" si="38"/>
        <v>1.008165617</v>
      </c>
      <c r="P107" s="17">
        <f t="shared" si="49"/>
        <v>0</v>
      </c>
      <c r="Q107" s="14">
        <f t="shared" ca="1" si="39"/>
        <v>8.1656169900000002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44711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3"/>
        <v>44699</v>
      </c>
      <c r="B108" s="90">
        <f t="shared" ca="1" si="54"/>
        <v>1008.818463</v>
      </c>
      <c r="C108" s="14">
        <f t="shared" si="41"/>
        <v>1000</v>
      </c>
      <c r="D108" s="63">
        <f t="shared" si="42"/>
        <v>44694</v>
      </c>
      <c r="E108" s="61">
        <f ca="1">IF(D108&lt;$B$1,VLOOKUP(D108,[1]DI!$A$4:$B$15000,2,FALSE),0)</f>
        <v>0.1265</v>
      </c>
      <c r="F108" s="14">
        <f t="shared" ca="1" si="43"/>
        <v>1.0004727899999999</v>
      </c>
      <c r="G108" s="92">
        <f t="shared" ca="1" si="56"/>
        <v>1.0393411733114299</v>
      </c>
      <c r="H108" s="92">
        <f t="shared" ca="1" si="44"/>
        <v>1.03277835280236</v>
      </c>
      <c r="I108" s="14">
        <f t="shared" ca="1" si="55"/>
        <v>1.0063545300000001</v>
      </c>
      <c r="J108" s="13">
        <f t="shared" si="45"/>
        <v>4.4999999999999998E-2</v>
      </c>
      <c r="K108" s="29">
        <f t="shared" si="46"/>
        <v>44679</v>
      </c>
      <c r="L108" s="2">
        <f t="shared" si="47"/>
        <v>14</v>
      </c>
      <c r="M108" s="17">
        <f t="shared" si="48"/>
        <v>14</v>
      </c>
      <c r="N108" s="12">
        <f t="shared" si="37"/>
        <v>1.0024483749999999</v>
      </c>
      <c r="O108" s="12">
        <f t="shared" ca="1" si="38"/>
        <v>1.0088184630000001</v>
      </c>
      <c r="P108" s="17">
        <f t="shared" si="49"/>
        <v>0</v>
      </c>
      <c r="Q108" s="14">
        <f t="shared" ca="1" si="39"/>
        <v>8.8184629999999995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44711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3"/>
        <v>44700</v>
      </c>
      <c r="B109" s="90">
        <f t="shared" ca="1" si="54"/>
        <v>1009.47172699</v>
      </c>
      <c r="C109" s="14">
        <f t="shared" si="41"/>
        <v>1000</v>
      </c>
      <c r="D109" s="63">
        <f t="shared" si="42"/>
        <v>44697</v>
      </c>
      <c r="E109" s="61">
        <f ca="1">IF(D109&lt;$B$1,VLOOKUP(D109,[1]DI!$A$4:$B$15000,2,FALSE),0)</f>
        <v>0.1265</v>
      </c>
      <c r="F109" s="14">
        <f t="shared" ca="1" si="43"/>
        <v>1.0004727899999999</v>
      </c>
      <c r="G109" s="92">
        <f t="shared" ca="1" si="56"/>
        <v>1.03983256342476</v>
      </c>
      <c r="H109" s="92">
        <f t="shared" ca="1" si="44"/>
        <v>1.03277835280236</v>
      </c>
      <c r="I109" s="14">
        <f t="shared" ca="1" si="55"/>
        <v>1.0068303199999999</v>
      </c>
      <c r="J109" s="13">
        <f t="shared" si="45"/>
        <v>4.4999999999999998E-2</v>
      </c>
      <c r="K109" s="29">
        <f t="shared" si="46"/>
        <v>44679</v>
      </c>
      <c r="L109" s="2">
        <f t="shared" si="47"/>
        <v>15</v>
      </c>
      <c r="M109" s="17">
        <f t="shared" si="48"/>
        <v>15</v>
      </c>
      <c r="N109" s="12">
        <f t="shared" si="37"/>
        <v>1.002623488</v>
      </c>
      <c r="O109" s="12">
        <f t="shared" ca="1" si="38"/>
        <v>1.009471727</v>
      </c>
      <c r="P109" s="17">
        <f t="shared" si="49"/>
        <v>0</v>
      </c>
      <c r="Q109" s="14">
        <f t="shared" ca="1" si="39"/>
        <v>9.4717269900000005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44711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3"/>
        <v>44701</v>
      </c>
      <c r="B110" s="90">
        <f t="shared" ca="1" si="54"/>
        <v>1010.12542</v>
      </c>
      <c r="C110" s="14">
        <f t="shared" si="41"/>
        <v>1000</v>
      </c>
      <c r="D110" s="63">
        <f t="shared" si="42"/>
        <v>44698</v>
      </c>
      <c r="E110" s="61">
        <f ca="1">IF(D110&lt;$B$1,VLOOKUP(D110,[1]DI!$A$4:$B$15000,2,FALSE),0)</f>
        <v>0.1265</v>
      </c>
      <c r="F110" s="14">
        <f t="shared" ca="1" si="43"/>
        <v>1.0004727899999999</v>
      </c>
      <c r="G110" s="92">
        <f t="shared" ca="1" si="56"/>
        <v>1.0403241858624199</v>
      </c>
      <c r="H110" s="92">
        <f t="shared" ca="1" si="44"/>
        <v>1.03277835280236</v>
      </c>
      <c r="I110" s="14">
        <f t="shared" ca="1" si="55"/>
        <v>1.00730634</v>
      </c>
      <c r="J110" s="13">
        <f t="shared" si="45"/>
        <v>4.4999999999999998E-2</v>
      </c>
      <c r="K110" s="29">
        <f t="shared" si="46"/>
        <v>44679</v>
      </c>
      <c r="L110" s="2">
        <f t="shared" si="47"/>
        <v>16</v>
      </c>
      <c r="M110" s="17">
        <f t="shared" si="48"/>
        <v>16</v>
      </c>
      <c r="N110" s="12">
        <f t="shared" si="37"/>
        <v>1.002798632</v>
      </c>
      <c r="O110" s="12">
        <f t="shared" ca="1" si="38"/>
        <v>1.0101254200000001</v>
      </c>
      <c r="P110" s="17">
        <f t="shared" si="49"/>
        <v>0</v>
      </c>
      <c r="Q110" s="14">
        <f t="shared" ca="1" si="39"/>
        <v>10.12542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44711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3"/>
        <v>44704</v>
      </c>
      <c r="B111" s="90">
        <f t="shared" ca="1" si="54"/>
        <v>1010.77953999</v>
      </c>
      <c r="C111" s="14">
        <f t="shared" si="41"/>
        <v>1000</v>
      </c>
      <c r="D111" s="63">
        <f t="shared" si="42"/>
        <v>44699</v>
      </c>
      <c r="E111" s="61">
        <f ca="1">IF(D111&lt;$B$1,VLOOKUP(D111,[1]DI!$A$4:$B$15000,2,FALSE),0)</f>
        <v>0.1265</v>
      </c>
      <c r="F111" s="14">
        <f t="shared" ca="1" si="43"/>
        <v>1.0004727899999999</v>
      </c>
      <c r="G111" s="92">
        <f t="shared" ca="1" si="56"/>
        <v>1.0408160407342499</v>
      </c>
      <c r="H111" s="92">
        <f t="shared" ca="1" si="44"/>
        <v>1.03277835280236</v>
      </c>
      <c r="I111" s="14">
        <f t="shared" ca="1" si="55"/>
        <v>1.0077825899999999</v>
      </c>
      <c r="J111" s="13">
        <f t="shared" si="45"/>
        <v>4.4999999999999998E-2</v>
      </c>
      <c r="K111" s="29">
        <f t="shared" si="46"/>
        <v>44679</v>
      </c>
      <c r="L111" s="2">
        <f t="shared" si="47"/>
        <v>17</v>
      </c>
      <c r="M111" s="17">
        <f t="shared" si="48"/>
        <v>17</v>
      </c>
      <c r="N111" s="12">
        <f t="shared" si="37"/>
        <v>1.002973806</v>
      </c>
      <c r="O111" s="12">
        <f t="shared" ca="1" si="38"/>
        <v>1.0107795399999999</v>
      </c>
      <c r="P111" s="17">
        <f t="shared" si="49"/>
        <v>0</v>
      </c>
      <c r="Q111" s="14">
        <f t="shared" ca="1" si="39"/>
        <v>10.77953999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44711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3"/>
        <v>44705</v>
      </c>
      <c r="B112" s="90">
        <f t="shared" ca="1" si="54"/>
        <v>1011.434079</v>
      </c>
      <c r="C112" s="14">
        <f t="shared" si="41"/>
        <v>1000</v>
      </c>
      <c r="D112" s="63">
        <f t="shared" si="42"/>
        <v>44700</v>
      </c>
      <c r="E112" s="61">
        <f ca="1">IF(D112&lt;$B$1,VLOOKUP(D112,[1]DI!$A$4:$B$15000,2,FALSE),0)</f>
        <v>0.1265</v>
      </c>
      <c r="F112" s="14">
        <f t="shared" ca="1" si="43"/>
        <v>1.0004727899999999</v>
      </c>
      <c r="G112" s="92">
        <f t="shared" ca="1" si="56"/>
        <v>1.0413081281501499</v>
      </c>
      <c r="H112" s="92">
        <f t="shared" ca="1" si="44"/>
        <v>1.03277835280236</v>
      </c>
      <c r="I112" s="14">
        <f t="shared" ca="1" si="55"/>
        <v>1.0082590600000001</v>
      </c>
      <c r="J112" s="13">
        <f t="shared" si="45"/>
        <v>4.4999999999999998E-2</v>
      </c>
      <c r="K112" s="29">
        <f t="shared" si="46"/>
        <v>44679</v>
      </c>
      <c r="L112" s="2">
        <f t="shared" si="47"/>
        <v>18</v>
      </c>
      <c r="M112" s="17">
        <f t="shared" si="48"/>
        <v>18</v>
      </c>
      <c r="N112" s="12">
        <f t="shared" si="37"/>
        <v>1.0031490110000001</v>
      </c>
      <c r="O112" s="12">
        <f t="shared" ca="1" si="38"/>
        <v>1.011434079</v>
      </c>
      <c r="P112" s="17">
        <f t="shared" si="49"/>
        <v>0</v>
      </c>
      <c r="Q112" s="14">
        <f t="shared" ca="1" si="39"/>
        <v>11.434079000000001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44711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3"/>
        <v>44706</v>
      </c>
      <c r="B113" s="90">
        <f t="shared" ca="1" si="54"/>
        <v>1012.089037</v>
      </c>
      <c r="C113" s="14">
        <f t="shared" si="41"/>
        <v>1000</v>
      </c>
      <c r="D113" s="63">
        <f t="shared" si="42"/>
        <v>44701</v>
      </c>
      <c r="E113" s="61">
        <f ca="1">IF(D113&lt;$B$1,VLOOKUP(D113,[1]DI!$A$4:$B$15000,2,FALSE),0)</f>
        <v>0.1265</v>
      </c>
      <c r="F113" s="14">
        <f t="shared" ca="1" si="43"/>
        <v>1.0004727899999999</v>
      </c>
      <c r="G113" s="92">
        <f t="shared" ca="1" si="56"/>
        <v>1.04180044822006</v>
      </c>
      <c r="H113" s="92">
        <f t="shared" ca="1" si="44"/>
        <v>1.03277835280236</v>
      </c>
      <c r="I113" s="14">
        <f t="shared" ca="1" si="55"/>
        <v>1.00873575</v>
      </c>
      <c r="J113" s="13">
        <f t="shared" si="45"/>
        <v>4.4999999999999998E-2</v>
      </c>
      <c r="K113" s="29">
        <f t="shared" si="46"/>
        <v>44679</v>
      </c>
      <c r="L113" s="2">
        <f t="shared" si="47"/>
        <v>19</v>
      </c>
      <c r="M113" s="17">
        <f t="shared" si="48"/>
        <v>19</v>
      </c>
      <c r="N113" s="12">
        <f t="shared" si="37"/>
        <v>1.0033242469999999</v>
      </c>
      <c r="O113" s="12">
        <f t="shared" ca="1" si="38"/>
        <v>1.012089037</v>
      </c>
      <c r="P113" s="17">
        <f t="shared" si="49"/>
        <v>0</v>
      </c>
      <c r="Q113" s="14">
        <f t="shared" ca="1" si="39"/>
        <v>12.089036999999999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44711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3"/>
        <v>44707</v>
      </c>
      <c r="B114" s="90">
        <f t="shared" ca="1" si="54"/>
        <v>1012.744423</v>
      </c>
      <c r="C114" s="14">
        <f t="shared" si="41"/>
        <v>1000</v>
      </c>
      <c r="D114" s="63">
        <f t="shared" si="42"/>
        <v>44704</v>
      </c>
      <c r="E114" s="61">
        <f ca="1">IF(D114&lt;$B$1,VLOOKUP(D114,[1]DI!$A$4:$B$15000,2,FALSE),0)</f>
        <v>0.1265</v>
      </c>
      <c r="F114" s="14">
        <f t="shared" ca="1" si="43"/>
        <v>1.0004727899999999</v>
      </c>
      <c r="G114" s="92">
        <f t="shared" ca="1" si="56"/>
        <v>1.0422930010539699</v>
      </c>
      <c r="H114" s="92">
        <f t="shared" ca="1" si="44"/>
        <v>1.03277835280236</v>
      </c>
      <c r="I114" s="14">
        <f t="shared" ca="1" si="55"/>
        <v>1.0092126699999999</v>
      </c>
      <c r="J114" s="13">
        <f t="shared" si="45"/>
        <v>4.4999999999999998E-2</v>
      </c>
      <c r="K114" s="29">
        <f t="shared" si="46"/>
        <v>44679</v>
      </c>
      <c r="L114" s="2">
        <f t="shared" si="47"/>
        <v>20</v>
      </c>
      <c r="M114" s="17">
        <f t="shared" si="48"/>
        <v>20</v>
      </c>
      <c r="N114" s="12">
        <f t="shared" si="37"/>
        <v>1.003499513</v>
      </c>
      <c r="O114" s="12">
        <f t="shared" ca="1" si="38"/>
        <v>1.012744423</v>
      </c>
      <c r="P114" s="17">
        <f t="shared" si="49"/>
        <v>0</v>
      </c>
      <c r="Q114" s="14">
        <f t="shared" ca="1" si="39"/>
        <v>12.744422999999999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44711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3"/>
        <v>44708</v>
      </c>
      <c r="B115" s="90">
        <f t="shared" ca="1" si="54"/>
        <v>1013.4002369900001</v>
      </c>
      <c r="C115" s="14">
        <f t="shared" si="41"/>
        <v>1000</v>
      </c>
      <c r="D115" s="63">
        <f t="shared" si="42"/>
        <v>44705</v>
      </c>
      <c r="E115" s="61">
        <f ca="1">IF(D115&lt;$B$1,VLOOKUP(D115,[1]DI!$A$4:$B$15000,2,FALSE),0)</f>
        <v>0.1265</v>
      </c>
      <c r="F115" s="14">
        <f t="shared" ca="1" si="43"/>
        <v>1.0004727899999999</v>
      </c>
      <c r="G115" s="92">
        <f t="shared" ca="1" si="56"/>
        <v>1.0427857867619399</v>
      </c>
      <c r="H115" s="92">
        <f t="shared" ca="1" si="44"/>
        <v>1.03277835280236</v>
      </c>
      <c r="I115" s="14">
        <f t="shared" ca="1" si="55"/>
        <v>1.00968982</v>
      </c>
      <c r="J115" s="13">
        <f t="shared" si="45"/>
        <v>4.4999999999999998E-2</v>
      </c>
      <c r="K115" s="29">
        <f t="shared" si="46"/>
        <v>44679</v>
      </c>
      <c r="L115" s="2">
        <f t="shared" si="47"/>
        <v>21</v>
      </c>
      <c r="M115" s="17">
        <f t="shared" si="48"/>
        <v>21</v>
      </c>
      <c r="N115" s="12">
        <f t="shared" si="37"/>
        <v>1.0036748090000001</v>
      </c>
      <c r="O115" s="12">
        <f t="shared" ca="1" si="38"/>
        <v>1.0134002369999999</v>
      </c>
      <c r="P115" s="17">
        <f t="shared" si="49"/>
        <v>0</v>
      </c>
      <c r="Q115" s="14">
        <f t="shared" ca="1" si="39"/>
        <v>13.40023699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44711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3"/>
        <v>44711</v>
      </c>
      <c r="B116" s="90">
        <f t="shared" ca="1" si="54"/>
        <v>1014.056472</v>
      </c>
      <c r="C116" s="14">
        <f t="shared" si="41"/>
        <v>1000</v>
      </c>
      <c r="D116" s="63">
        <f t="shared" si="42"/>
        <v>44706</v>
      </c>
      <c r="E116" s="61">
        <f ca="1">IF(D116&lt;$B$1,VLOOKUP(D116,[1]DI!$A$4:$B$15000,2,FALSE),0)</f>
        <v>0.1265</v>
      </c>
      <c r="F116" s="14">
        <f t="shared" ca="1" si="43"/>
        <v>1.0004727899999999</v>
      </c>
      <c r="G116" s="92">
        <f t="shared" ca="1" si="56"/>
        <v>1.04327880545406</v>
      </c>
      <c r="H116" s="92">
        <f t="shared" ca="1" si="44"/>
        <v>1.03277835280236</v>
      </c>
      <c r="I116" s="14">
        <f t="shared" ca="1" si="55"/>
        <v>1.01016719</v>
      </c>
      <c r="J116" s="13">
        <f t="shared" si="45"/>
        <v>4.4999999999999998E-2</v>
      </c>
      <c r="K116" s="29">
        <f t="shared" si="46"/>
        <v>44679</v>
      </c>
      <c r="L116" s="2">
        <f t="shared" si="47"/>
        <v>22</v>
      </c>
      <c r="M116" s="17">
        <f t="shared" si="48"/>
        <v>22</v>
      </c>
      <c r="N116" s="12">
        <f t="shared" si="37"/>
        <v>1.0038501369999999</v>
      </c>
      <c r="O116" s="12">
        <f t="shared" ca="1" si="38"/>
        <v>1.014056472</v>
      </c>
      <c r="P116" s="17">
        <f t="shared" si="49"/>
        <v>5</v>
      </c>
      <c r="Q116" s="14">
        <f t="shared" ca="1" si="39"/>
        <v>14.056471999999999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44711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3"/>
        <v>44712</v>
      </c>
      <c r="B117" s="90">
        <f t="shared" ca="1" si="54"/>
        <v>1000.647558</v>
      </c>
      <c r="C117" s="14">
        <f t="shared" si="41"/>
        <v>1000</v>
      </c>
      <c r="D117" s="63">
        <f t="shared" si="42"/>
        <v>44707</v>
      </c>
      <c r="E117" s="61">
        <f ca="1">IF(D117&lt;$B$1,VLOOKUP(D117,[1]DI!$A$4:$B$15000,2,FALSE),0)</f>
        <v>0.1265</v>
      </c>
      <c r="F117" s="14">
        <f t="shared" ca="1" si="43"/>
        <v>1.0004727899999999</v>
      </c>
      <c r="G117" s="92">
        <f t="shared" ca="1" si="56"/>
        <v>1.04377205724049</v>
      </c>
      <c r="H117" s="92">
        <f t="shared" ca="1" si="44"/>
        <v>1.04327880545406</v>
      </c>
      <c r="I117" s="14">
        <f t="shared" ca="1" si="55"/>
        <v>1.0004727899999999</v>
      </c>
      <c r="J117" s="13">
        <f t="shared" si="45"/>
        <v>4.4999999999999998E-2</v>
      </c>
      <c r="K117" s="29">
        <f t="shared" si="46"/>
        <v>44711</v>
      </c>
      <c r="L117" s="2">
        <f t="shared" si="47"/>
        <v>1</v>
      </c>
      <c r="M117" s="17">
        <f t="shared" si="48"/>
        <v>1</v>
      </c>
      <c r="N117" s="12">
        <f t="shared" si="37"/>
        <v>1.000174685</v>
      </c>
      <c r="O117" s="12">
        <f t="shared" ca="1" si="38"/>
        <v>1.000647558</v>
      </c>
      <c r="P117" s="17">
        <f t="shared" si="49"/>
        <v>0</v>
      </c>
      <c r="Q117" s="14">
        <f t="shared" ca="1" si="39"/>
        <v>0.64755799999999997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44741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3"/>
        <v>44713</v>
      </c>
      <c r="B118" s="90">
        <f t="shared" ca="1" si="54"/>
        <v>1001.295531</v>
      </c>
      <c r="C118" s="14">
        <f t="shared" si="41"/>
        <v>1000</v>
      </c>
      <c r="D118" s="63">
        <f t="shared" si="42"/>
        <v>44708</v>
      </c>
      <c r="E118" s="61">
        <f ca="1">IF(D118&lt;$B$1,VLOOKUP(D118,[1]DI!$A$4:$B$15000,2,FALSE),0)</f>
        <v>0.1265</v>
      </c>
      <c r="F118" s="14">
        <f t="shared" ca="1" si="43"/>
        <v>1.0004727899999999</v>
      </c>
      <c r="G118" s="92">
        <f t="shared" ca="1" si="56"/>
        <v>1.04426554223143</v>
      </c>
      <c r="H118" s="92">
        <f t="shared" ca="1" si="44"/>
        <v>1.04327880545406</v>
      </c>
      <c r="I118" s="14">
        <f t="shared" ca="1" si="55"/>
        <v>1.0009458</v>
      </c>
      <c r="J118" s="13">
        <f t="shared" si="45"/>
        <v>4.4999999999999998E-2</v>
      </c>
      <c r="K118" s="29">
        <f t="shared" si="46"/>
        <v>44711</v>
      </c>
      <c r="L118" s="2">
        <f t="shared" si="47"/>
        <v>2</v>
      </c>
      <c r="M118" s="17">
        <f t="shared" si="48"/>
        <v>2</v>
      </c>
      <c r="N118" s="12">
        <f t="shared" si="37"/>
        <v>1.000349401</v>
      </c>
      <c r="O118" s="12">
        <f t="shared" ca="1" si="38"/>
        <v>1.001295531</v>
      </c>
      <c r="P118" s="17">
        <f t="shared" si="49"/>
        <v>0</v>
      </c>
      <c r="Q118" s="14">
        <f t="shared" ca="1" si="39"/>
        <v>1.295531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44741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3"/>
        <v>44714</v>
      </c>
      <c r="B119" s="90">
        <f t="shared" ca="1" si="54"/>
        <v>1001.943932</v>
      </c>
      <c r="C119" s="14">
        <f t="shared" si="41"/>
        <v>1000</v>
      </c>
      <c r="D119" s="63">
        <f t="shared" si="42"/>
        <v>44711</v>
      </c>
      <c r="E119" s="61">
        <f ca="1">IF(D119&lt;$B$1,VLOOKUP(D119,[1]DI!$A$4:$B$15000,2,FALSE),0)</f>
        <v>0.1265</v>
      </c>
      <c r="F119" s="14">
        <f t="shared" ca="1" si="43"/>
        <v>1.0004727899999999</v>
      </c>
      <c r="G119" s="92">
        <f t="shared" ca="1" si="56"/>
        <v>1.0447592605371401</v>
      </c>
      <c r="H119" s="92">
        <f t="shared" ca="1" si="44"/>
        <v>1.04327880545406</v>
      </c>
      <c r="I119" s="14">
        <f t="shared" ca="1" si="55"/>
        <v>1.00141904</v>
      </c>
      <c r="J119" s="13">
        <f t="shared" si="45"/>
        <v>4.4999999999999998E-2</v>
      </c>
      <c r="K119" s="29">
        <f t="shared" si="46"/>
        <v>44711</v>
      </c>
      <c r="L119" s="2">
        <f t="shared" si="47"/>
        <v>3</v>
      </c>
      <c r="M119" s="17">
        <f t="shared" si="48"/>
        <v>3</v>
      </c>
      <c r="N119" s="12">
        <f t="shared" si="37"/>
        <v>1.000524148</v>
      </c>
      <c r="O119" s="12">
        <f t="shared" ca="1" si="38"/>
        <v>1.0019439320000001</v>
      </c>
      <c r="P119" s="17">
        <f t="shared" si="49"/>
        <v>0</v>
      </c>
      <c r="Q119" s="14">
        <f t="shared" ca="1" si="39"/>
        <v>1.943932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44741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3"/>
        <v>44715</v>
      </c>
      <c r="B120" s="90">
        <f t="shared" ca="1" si="54"/>
        <v>1002.592748</v>
      </c>
      <c r="C120" s="14">
        <f t="shared" si="41"/>
        <v>1000</v>
      </c>
      <c r="D120" s="63">
        <f t="shared" si="42"/>
        <v>44712</v>
      </c>
      <c r="E120" s="61">
        <f ca="1">IF(D120&lt;$B$1,VLOOKUP(D120,[1]DI!$A$4:$B$15000,2,FALSE),0)</f>
        <v>0.1265</v>
      </c>
      <c r="F120" s="14">
        <f t="shared" ca="1" si="43"/>
        <v>1.0004727899999999</v>
      </c>
      <c r="G120" s="92">
        <f t="shared" ca="1" si="56"/>
        <v>1.0452532122679301</v>
      </c>
      <c r="H120" s="92">
        <f t="shared" ca="1" si="44"/>
        <v>1.04327880545406</v>
      </c>
      <c r="I120" s="14">
        <f t="shared" ca="1" si="55"/>
        <v>1.0018925000000001</v>
      </c>
      <c r="J120" s="13">
        <f t="shared" si="45"/>
        <v>4.4999999999999998E-2</v>
      </c>
      <c r="K120" s="29">
        <f t="shared" si="46"/>
        <v>44711</v>
      </c>
      <c r="L120" s="2">
        <f t="shared" si="47"/>
        <v>4</v>
      </c>
      <c r="M120" s="17">
        <f t="shared" si="48"/>
        <v>4</v>
      </c>
      <c r="N120" s="12">
        <f t="shared" si="37"/>
        <v>1.000698925</v>
      </c>
      <c r="O120" s="12">
        <f t="shared" ca="1" si="38"/>
        <v>1.0025927480000001</v>
      </c>
      <c r="P120" s="17">
        <f t="shared" si="49"/>
        <v>0</v>
      </c>
      <c r="Q120" s="14">
        <f t="shared" ca="1" si="39"/>
        <v>2.5927479999999998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44741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3"/>
        <v>44718</v>
      </c>
      <c r="B121" s="90">
        <f t="shared" ca="1" si="54"/>
        <v>1003.24198899</v>
      </c>
      <c r="C121" s="14">
        <f t="shared" si="41"/>
        <v>1000</v>
      </c>
      <c r="D121" s="63">
        <f t="shared" si="42"/>
        <v>44713</v>
      </c>
      <c r="E121" s="61">
        <f ca="1">IF(D121&lt;$B$1,VLOOKUP(D121,[1]DI!$A$4:$B$15000,2,FALSE),0)</f>
        <v>0.1265</v>
      </c>
      <c r="F121" s="14">
        <f t="shared" ca="1" si="43"/>
        <v>1.0004727899999999</v>
      </c>
      <c r="G121" s="92">
        <f t="shared" ca="1" si="56"/>
        <v>1.04574739753416</v>
      </c>
      <c r="H121" s="92">
        <f t="shared" ca="1" si="44"/>
        <v>1.04327880545406</v>
      </c>
      <c r="I121" s="14">
        <f t="shared" ca="1" si="55"/>
        <v>1.00236619</v>
      </c>
      <c r="J121" s="13">
        <f t="shared" si="45"/>
        <v>4.4999999999999998E-2</v>
      </c>
      <c r="K121" s="29">
        <f t="shared" si="46"/>
        <v>44711</v>
      </c>
      <c r="L121" s="2">
        <f t="shared" si="47"/>
        <v>5</v>
      </c>
      <c r="M121" s="17">
        <f t="shared" si="48"/>
        <v>5</v>
      </c>
      <c r="N121" s="12">
        <f t="shared" si="37"/>
        <v>1.0008737320000001</v>
      </c>
      <c r="O121" s="12">
        <f t="shared" ca="1" si="38"/>
        <v>1.0032419889999999</v>
      </c>
      <c r="P121" s="17">
        <f t="shared" si="49"/>
        <v>0</v>
      </c>
      <c r="Q121" s="14">
        <f t="shared" ca="1" si="39"/>
        <v>3.2419889899999998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44741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3"/>
        <v>44719</v>
      </c>
      <c r="B122" s="90">
        <f t="shared" ca="1" si="54"/>
        <v>1003.89164799</v>
      </c>
      <c r="C122" s="14">
        <f t="shared" si="41"/>
        <v>1000</v>
      </c>
      <c r="D122" s="63">
        <f t="shared" si="42"/>
        <v>44714</v>
      </c>
      <c r="E122" s="61">
        <f ca="1">IF(D122&lt;$B$1,VLOOKUP(D122,[1]DI!$A$4:$B$15000,2,FALSE),0)</f>
        <v>0.1265</v>
      </c>
      <c r="F122" s="14">
        <f t="shared" ca="1" si="43"/>
        <v>1.0004727899999999</v>
      </c>
      <c r="G122" s="92">
        <f t="shared" ca="1" si="56"/>
        <v>1.0462418164462399</v>
      </c>
      <c r="H122" s="92">
        <f t="shared" ca="1" si="44"/>
        <v>1.04327880545406</v>
      </c>
      <c r="I122" s="14">
        <f t="shared" ca="1" si="55"/>
        <v>1.0028401</v>
      </c>
      <c r="J122" s="13">
        <f t="shared" si="45"/>
        <v>4.4999999999999998E-2</v>
      </c>
      <c r="K122" s="29">
        <f t="shared" si="46"/>
        <v>44711</v>
      </c>
      <c r="L122" s="2">
        <f t="shared" si="47"/>
        <v>6</v>
      </c>
      <c r="M122" s="17">
        <f t="shared" si="48"/>
        <v>6</v>
      </c>
      <c r="N122" s="12">
        <f t="shared" si="37"/>
        <v>1.00104857</v>
      </c>
      <c r="O122" s="12">
        <f t="shared" ca="1" si="38"/>
        <v>1.003891648</v>
      </c>
      <c r="P122" s="17">
        <f t="shared" si="49"/>
        <v>0</v>
      </c>
      <c r="Q122" s="14">
        <f t="shared" ca="1" si="39"/>
        <v>3.8916479900000001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44741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3"/>
        <v>44720</v>
      </c>
      <c r="B123" s="90">
        <f t="shared" ca="1" si="54"/>
        <v>1004.541724</v>
      </c>
      <c r="C123" s="14">
        <f t="shared" si="41"/>
        <v>1000</v>
      </c>
      <c r="D123" s="63">
        <f t="shared" si="42"/>
        <v>44715</v>
      </c>
      <c r="E123" s="61">
        <f ca="1">IF(D123&lt;$B$1,VLOOKUP(D123,[1]DI!$A$4:$B$15000,2,FALSE),0)</f>
        <v>0.1265</v>
      </c>
      <c r="F123" s="14">
        <f t="shared" ca="1" si="43"/>
        <v>1.0004727899999999</v>
      </c>
      <c r="G123" s="92">
        <f t="shared" ca="1" si="56"/>
        <v>1.0467364691146399</v>
      </c>
      <c r="H123" s="92">
        <f t="shared" ca="1" si="44"/>
        <v>1.04327880545406</v>
      </c>
      <c r="I123" s="14">
        <f t="shared" ca="1" si="55"/>
        <v>1.00331423</v>
      </c>
      <c r="J123" s="13">
        <f t="shared" si="45"/>
        <v>4.4999999999999998E-2</v>
      </c>
      <c r="K123" s="29">
        <f t="shared" si="46"/>
        <v>44711</v>
      </c>
      <c r="L123" s="2">
        <f t="shared" si="47"/>
        <v>7</v>
      </c>
      <c r="M123" s="17">
        <f t="shared" si="48"/>
        <v>7</v>
      </c>
      <c r="N123" s="12">
        <f t="shared" si="37"/>
        <v>1.0012234390000001</v>
      </c>
      <c r="O123" s="12">
        <f t="shared" ca="1" si="38"/>
        <v>1.0045417240000001</v>
      </c>
      <c r="P123" s="17">
        <f t="shared" si="49"/>
        <v>0</v>
      </c>
      <c r="Q123" s="14">
        <f t="shared" ca="1" si="39"/>
        <v>4.5417240000000003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44741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3"/>
        <v>44721</v>
      </c>
      <c r="B124" s="90">
        <f t="shared" ca="1" si="54"/>
        <v>1005.19221599</v>
      </c>
      <c r="C124" s="14">
        <f t="shared" si="41"/>
        <v>1000</v>
      </c>
      <c r="D124" s="63">
        <f t="shared" si="42"/>
        <v>44718</v>
      </c>
      <c r="E124" s="61">
        <f ca="1">IF(D124&lt;$B$1,VLOOKUP(D124,[1]DI!$A$4:$B$15000,2,FALSE),0)</f>
        <v>0.1265</v>
      </c>
      <c r="F124" s="14">
        <f t="shared" ca="1" si="43"/>
        <v>1.0004727899999999</v>
      </c>
      <c r="G124" s="92">
        <f t="shared" ca="1" si="56"/>
        <v>1.04723135564987</v>
      </c>
      <c r="H124" s="92">
        <f t="shared" ca="1" si="44"/>
        <v>1.04327880545406</v>
      </c>
      <c r="I124" s="14">
        <f t="shared" ca="1" si="55"/>
        <v>1.0037885799999999</v>
      </c>
      <c r="J124" s="13">
        <f t="shared" si="45"/>
        <v>4.4999999999999998E-2</v>
      </c>
      <c r="K124" s="29">
        <f t="shared" si="46"/>
        <v>44711</v>
      </c>
      <c r="L124" s="2">
        <f t="shared" si="47"/>
        <v>8</v>
      </c>
      <c r="M124" s="17">
        <f t="shared" si="48"/>
        <v>8</v>
      </c>
      <c r="N124" s="12">
        <f t="shared" si="37"/>
        <v>1.001398338</v>
      </c>
      <c r="O124" s="12">
        <f t="shared" ca="1" si="38"/>
        <v>1.005192216</v>
      </c>
      <c r="P124" s="17">
        <f t="shared" si="49"/>
        <v>0</v>
      </c>
      <c r="Q124" s="14">
        <f t="shared" ca="1" si="39"/>
        <v>5.1922159900000002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44741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3"/>
        <v>44722</v>
      </c>
      <c r="B125" s="90">
        <f t="shared" ca="1" si="54"/>
        <v>1005.843145</v>
      </c>
      <c r="C125" s="14">
        <f t="shared" si="41"/>
        <v>1000</v>
      </c>
      <c r="D125" s="63">
        <f t="shared" si="42"/>
        <v>44719</v>
      </c>
      <c r="E125" s="61">
        <f ca="1">IF(D125&lt;$B$1,VLOOKUP(D125,[1]DI!$A$4:$B$15000,2,FALSE),0)</f>
        <v>0.1265</v>
      </c>
      <c r="F125" s="14">
        <f t="shared" ca="1" si="43"/>
        <v>1.0004727899999999</v>
      </c>
      <c r="G125" s="92">
        <f t="shared" ca="1" si="56"/>
        <v>1.04772647616251</v>
      </c>
      <c r="H125" s="92">
        <f t="shared" ca="1" si="44"/>
        <v>1.04327880545406</v>
      </c>
      <c r="I125" s="14">
        <f t="shared" ca="1" si="55"/>
        <v>1.00426317</v>
      </c>
      <c r="J125" s="13">
        <f t="shared" si="45"/>
        <v>4.4999999999999998E-2</v>
      </c>
      <c r="K125" s="29">
        <f t="shared" si="46"/>
        <v>44711</v>
      </c>
      <c r="L125" s="2">
        <f t="shared" si="47"/>
        <v>9</v>
      </c>
      <c r="M125" s="17">
        <f t="shared" si="48"/>
        <v>9</v>
      </c>
      <c r="N125" s="12">
        <f t="shared" si="37"/>
        <v>1.001573268</v>
      </c>
      <c r="O125" s="12">
        <f t="shared" ca="1" si="38"/>
        <v>1.005843145</v>
      </c>
      <c r="P125" s="17">
        <f t="shared" si="49"/>
        <v>0</v>
      </c>
      <c r="Q125" s="14">
        <f t="shared" ca="1" si="39"/>
        <v>5.8431449999999998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44741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3"/>
        <v>44725</v>
      </c>
      <c r="B126" s="90">
        <f t="shared" ca="1" si="54"/>
        <v>1006.494481</v>
      </c>
      <c r="C126" s="14">
        <f t="shared" si="41"/>
        <v>1000</v>
      </c>
      <c r="D126" s="63">
        <f t="shared" si="42"/>
        <v>44720</v>
      </c>
      <c r="E126" s="61">
        <f ca="1">IF(D126&lt;$B$1,VLOOKUP(D126,[1]DI!$A$4:$B$15000,2,FALSE),0)</f>
        <v>0.1265</v>
      </c>
      <c r="F126" s="14">
        <f t="shared" ca="1" si="43"/>
        <v>1.0004727899999999</v>
      </c>
      <c r="G126" s="92">
        <f t="shared" ca="1" si="56"/>
        <v>1.0482218307631701</v>
      </c>
      <c r="H126" s="92">
        <f t="shared" ca="1" si="44"/>
        <v>1.04327880545406</v>
      </c>
      <c r="I126" s="14">
        <f t="shared" ca="1" si="55"/>
        <v>1.0047379700000001</v>
      </c>
      <c r="J126" s="13">
        <f t="shared" si="45"/>
        <v>4.4999999999999998E-2</v>
      </c>
      <c r="K126" s="29">
        <f t="shared" si="46"/>
        <v>44711</v>
      </c>
      <c r="L126" s="2">
        <f t="shared" si="47"/>
        <v>10</v>
      </c>
      <c r="M126" s="17">
        <f t="shared" si="48"/>
        <v>10</v>
      </c>
      <c r="N126" s="12">
        <f t="shared" si="37"/>
        <v>1.0017482280000001</v>
      </c>
      <c r="O126" s="12">
        <f t="shared" ca="1" si="38"/>
        <v>1.0064944810000001</v>
      </c>
      <c r="P126" s="17">
        <f t="shared" si="49"/>
        <v>0</v>
      </c>
      <c r="Q126" s="14">
        <f t="shared" ca="1" si="39"/>
        <v>6.4944810000000004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44741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3"/>
        <v>44726</v>
      </c>
      <c r="B127" s="90">
        <f t="shared" ca="1" si="54"/>
        <v>1007.14624499</v>
      </c>
      <c r="C127" s="14">
        <f t="shared" si="41"/>
        <v>1000</v>
      </c>
      <c r="D127" s="63">
        <f t="shared" si="42"/>
        <v>44721</v>
      </c>
      <c r="E127" s="61">
        <f ca="1">IF(D127&lt;$B$1,VLOOKUP(D127,[1]DI!$A$4:$B$15000,2,FALSE),0)</f>
        <v>0.1265</v>
      </c>
      <c r="F127" s="14">
        <f t="shared" ca="1" si="43"/>
        <v>1.0004727899999999</v>
      </c>
      <c r="G127" s="92">
        <f t="shared" ca="1" si="56"/>
        <v>1.0487174195625399</v>
      </c>
      <c r="H127" s="92">
        <f t="shared" ca="1" si="44"/>
        <v>1.04327880545406</v>
      </c>
      <c r="I127" s="14">
        <f t="shared" ca="1" si="55"/>
        <v>1.0052129999999999</v>
      </c>
      <c r="J127" s="13">
        <f t="shared" si="45"/>
        <v>4.4999999999999998E-2</v>
      </c>
      <c r="K127" s="29">
        <f t="shared" si="46"/>
        <v>44711</v>
      </c>
      <c r="L127" s="2">
        <f t="shared" si="47"/>
        <v>11</v>
      </c>
      <c r="M127" s="17">
        <f t="shared" si="48"/>
        <v>11</v>
      </c>
      <c r="N127" s="12">
        <f t="shared" si="37"/>
        <v>1.001923219</v>
      </c>
      <c r="O127" s="12">
        <f t="shared" ca="1" si="38"/>
        <v>1.0071462449999999</v>
      </c>
      <c r="P127" s="17">
        <f t="shared" si="49"/>
        <v>0</v>
      </c>
      <c r="Q127" s="14">
        <f t="shared" ca="1" si="39"/>
        <v>7.1462449899999996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44741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3"/>
        <v>44727</v>
      </c>
      <c r="B128" s="90">
        <f t="shared" ca="1" si="54"/>
        <v>1007.79843499</v>
      </c>
      <c r="C128" s="14">
        <f t="shared" si="41"/>
        <v>1000</v>
      </c>
      <c r="D128" s="63">
        <f t="shared" si="42"/>
        <v>44722</v>
      </c>
      <c r="E128" s="61">
        <f ca="1">IF(D128&lt;$B$1,VLOOKUP(D128,[1]DI!$A$4:$B$15000,2,FALSE),0)</f>
        <v>0.1265</v>
      </c>
      <c r="F128" s="14">
        <f t="shared" ca="1" si="43"/>
        <v>1.0004727899999999</v>
      </c>
      <c r="G128" s="92">
        <f t="shared" ca="1" si="56"/>
        <v>1.0492132426713301</v>
      </c>
      <c r="H128" s="92">
        <f t="shared" ca="1" si="44"/>
        <v>1.04327880545406</v>
      </c>
      <c r="I128" s="14">
        <f t="shared" ca="1" si="55"/>
        <v>1.0056882599999999</v>
      </c>
      <c r="J128" s="13">
        <f t="shared" si="45"/>
        <v>4.4999999999999998E-2</v>
      </c>
      <c r="K128" s="29">
        <f t="shared" si="46"/>
        <v>44711</v>
      </c>
      <c r="L128" s="2">
        <f t="shared" si="47"/>
        <v>12</v>
      </c>
      <c r="M128" s="17">
        <f t="shared" si="48"/>
        <v>12</v>
      </c>
      <c r="N128" s="12">
        <f t="shared" si="37"/>
        <v>1.00209824</v>
      </c>
      <c r="O128" s="12">
        <f t="shared" ca="1" si="38"/>
        <v>1.007798435</v>
      </c>
      <c r="P128" s="17">
        <f t="shared" si="49"/>
        <v>0</v>
      </c>
      <c r="Q128" s="14">
        <f t="shared" ca="1" si="39"/>
        <v>7.7984349899999996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44741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3"/>
        <v>44729</v>
      </c>
      <c r="B129" s="90">
        <f t="shared" ca="1" si="54"/>
        <v>1008.451044</v>
      </c>
      <c r="C129" s="14">
        <f t="shared" si="41"/>
        <v>1000</v>
      </c>
      <c r="D129" s="63">
        <f t="shared" si="42"/>
        <v>44725</v>
      </c>
      <c r="E129" s="61">
        <f ca="1">IF(D129&lt;$B$1,VLOOKUP(D129,[1]DI!$A$4:$B$15000,2,FALSE),0)</f>
        <v>0.1265</v>
      </c>
      <c r="F129" s="14">
        <f t="shared" ca="1" si="43"/>
        <v>1.0004727899999999</v>
      </c>
      <c r="G129" s="92">
        <f t="shared" ca="1" si="56"/>
        <v>1.0497093002003299</v>
      </c>
      <c r="H129" s="92">
        <f t="shared" ca="1" si="44"/>
        <v>1.04327880545406</v>
      </c>
      <c r="I129" s="14">
        <f t="shared" ca="1" si="55"/>
        <v>1.0061637400000001</v>
      </c>
      <c r="J129" s="13">
        <f t="shared" si="45"/>
        <v>4.4999999999999998E-2</v>
      </c>
      <c r="K129" s="29">
        <f t="shared" si="46"/>
        <v>44711</v>
      </c>
      <c r="L129" s="2">
        <f t="shared" si="47"/>
        <v>13</v>
      </c>
      <c r="M129" s="17">
        <f t="shared" si="48"/>
        <v>13</v>
      </c>
      <c r="N129" s="12">
        <f t="shared" si="37"/>
        <v>1.0022732919999999</v>
      </c>
      <c r="O129" s="12">
        <f t="shared" ca="1" si="38"/>
        <v>1.0084510440000001</v>
      </c>
      <c r="P129" s="17">
        <f t="shared" si="49"/>
        <v>0</v>
      </c>
      <c r="Q129" s="14">
        <f t="shared" ca="1" si="39"/>
        <v>8.4510439999999996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44741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3"/>
        <v>44732</v>
      </c>
      <c r="B130" s="90">
        <f t="shared" ca="1" si="54"/>
        <v>1009.104071</v>
      </c>
      <c r="C130" s="14">
        <f t="shared" si="41"/>
        <v>1000</v>
      </c>
      <c r="D130" s="63">
        <f t="shared" si="42"/>
        <v>44726</v>
      </c>
      <c r="E130" s="61">
        <f ca="1">IF(D130&lt;$B$1,VLOOKUP(D130,[1]DI!$A$4:$B$15000,2,FALSE),0)</f>
        <v>0.1265</v>
      </c>
      <c r="F130" s="14">
        <f t="shared" ca="1" si="43"/>
        <v>1.0004727899999999</v>
      </c>
      <c r="G130" s="92">
        <f t="shared" ca="1" si="56"/>
        <v>1.0502055922603699</v>
      </c>
      <c r="H130" s="92">
        <f t="shared" ca="1" si="44"/>
        <v>1.04327880545406</v>
      </c>
      <c r="I130" s="14">
        <f t="shared" ca="1" si="55"/>
        <v>1.0066394400000001</v>
      </c>
      <c r="J130" s="13">
        <f t="shared" si="45"/>
        <v>4.4999999999999998E-2</v>
      </c>
      <c r="K130" s="29">
        <f t="shared" si="46"/>
        <v>44711</v>
      </c>
      <c r="L130" s="2">
        <f t="shared" si="47"/>
        <v>14</v>
      </c>
      <c r="M130" s="17">
        <f t="shared" si="48"/>
        <v>14</v>
      </c>
      <c r="N130" s="12">
        <f t="shared" si="37"/>
        <v>1.0024483749999999</v>
      </c>
      <c r="O130" s="12">
        <f t="shared" ca="1" si="38"/>
        <v>1.0091040710000001</v>
      </c>
      <c r="P130" s="17">
        <f t="shared" si="49"/>
        <v>0</v>
      </c>
      <c r="Q130" s="14">
        <f t="shared" ca="1" si="39"/>
        <v>9.1040709999999994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44741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3"/>
        <v>44733</v>
      </c>
      <c r="B131" s="90">
        <f t="shared" ca="1" si="54"/>
        <v>1009.75752499</v>
      </c>
      <c r="C131" s="14">
        <f t="shared" si="41"/>
        <v>1000</v>
      </c>
      <c r="D131" s="63">
        <f t="shared" si="42"/>
        <v>44727</v>
      </c>
      <c r="E131" s="61">
        <f ca="1">IF(D131&lt;$B$1,VLOOKUP(D131,[1]DI!$A$4:$B$15000,2,FALSE),0)</f>
        <v>0.1265</v>
      </c>
      <c r="F131" s="14">
        <f t="shared" ca="1" si="43"/>
        <v>1.0004727899999999</v>
      </c>
      <c r="G131" s="92">
        <f t="shared" ca="1" si="56"/>
        <v>1.05070211896233</v>
      </c>
      <c r="H131" s="92">
        <f t="shared" ca="1" si="44"/>
        <v>1.04327880545406</v>
      </c>
      <c r="I131" s="14">
        <f t="shared" ca="1" si="55"/>
        <v>1.00711537</v>
      </c>
      <c r="J131" s="13">
        <f t="shared" si="45"/>
        <v>4.4999999999999998E-2</v>
      </c>
      <c r="K131" s="29">
        <f t="shared" si="46"/>
        <v>44711</v>
      </c>
      <c r="L131" s="2">
        <f t="shared" si="47"/>
        <v>15</v>
      </c>
      <c r="M131" s="17">
        <f t="shared" si="48"/>
        <v>15</v>
      </c>
      <c r="N131" s="12">
        <f t="shared" si="37"/>
        <v>1.002623488</v>
      </c>
      <c r="O131" s="12">
        <f t="shared" ca="1" si="38"/>
        <v>1.0097575249999999</v>
      </c>
      <c r="P131" s="17">
        <f t="shared" si="49"/>
        <v>0</v>
      </c>
      <c r="Q131" s="14">
        <f t="shared" ca="1" si="39"/>
        <v>9.7575249900000003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44741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3"/>
        <v>44734</v>
      </c>
      <c r="B132" s="90">
        <f t="shared" ca="1" si="54"/>
        <v>1010.411398</v>
      </c>
      <c r="C132" s="14">
        <f t="shared" si="41"/>
        <v>1000</v>
      </c>
      <c r="D132" s="63">
        <f t="shared" si="42"/>
        <v>44729</v>
      </c>
      <c r="E132" s="61">
        <f ca="1">IF(D132&lt;$B$1,VLOOKUP(D132,[1]DI!$A$4:$B$15000,2,FALSE),0)</f>
        <v>0.13150000000000001</v>
      </c>
      <c r="F132" s="14">
        <f t="shared" ca="1" si="43"/>
        <v>1.0004903700000001</v>
      </c>
      <c r="G132" s="92">
        <f t="shared" ca="1" si="56"/>
        <v>1.0511988804171499</v>
      </c>
      <c r="H132" s="92">
        <f t="shared" ca="1" si="44"/>
        <v>1.04327880545406</v>
      </c>
      <c r="I132" s="14">
        <f t="shared" ca="1" si="55"/>
        <v>1.0075915200000001</v>
      </c>
      <c r="J132" s="13">
        <f t="shared" si="45"/>
        <v>4.4999999999999998E-2</v>
      </c>
      <c r="K132" s="29">
        <f t="shared" si="46"/>
        <v>44711</v>
      </c>
      <c r="L132" s="2">
        <f t="shared" si="47"/>
        <v>16</v>
      </c>
      <c r="M132" s="17">
        <f t="shared" si="48"/>
        <v>16</v>
      </c>
      <c r="N132" s="12">
        <f t="shared" si="37"/>
        <v>1.002798632</v>
      </c>
      <c r="O132" s="12">
        <f t="shared" ca="1" si="38"/>
        <v>1.010411398</v>
      </c>
      <c r="P132" s="17">
        <f t="shared" si="49"/>
        <v>0</v>
      </c>
      <c r="Q132" s="14">
        <f t="shared" ca="1" si="39"/>
        <v>10.411398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44741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3"/>
        <v>44735</v>
      </c>
      <c r="B133" s="90">
        <f t="shared" ca="1" si="54"/>
        <v>1011.083471</v>
      </c>
      <c r="C133" s="14">
        <f t="shared" si="41"/>
        <v>1000</v>
      </c>
      <c r="D133" s="63">
        <f t="shared" si="42"/>
        <v>44732</v>
      </c>
      <c r="E133" s="61">
        <f ca="1">IF(D133&lt;$B$1,VLOOKUP(D133,[1]DI!$A$4:$B$15000,2,FALSE),0)</f>
        <v>0.13150000000000001</v>
      </c>
      <c r="F133" s="14">
        <f t="shared" ca="1" si="43"/>
        <v>1.0004903700000001</v>
      </c>
      <c r="G133" s="92">
        <f t="shared" ca="1" si="56"/>
        <v>1.0517143568121401</v>
      </c>
      <c r="H133" s="92">
        <f t="shared" ca="1" si="44"/>
        <v>1.04327880545406</v>
      </c>
      <c r="I133" s="14">
        <f t="shared" ca="1" si="55"/>
        <v>1.0080856199999999</v>
      </c>
      <c r="J133" s="13">
        <f t="shared" si="45"/>
        <v>4.4999999999999998E-2</v>
      </c>
      <c r="K133" s="29">
        <f t="shared" si="46"/>
        <v>44711</v>
      </c>
      <c r="L133" s="2">
        <f t="shared" si="47"/>
        <v>17</v>
      </c>
      <c r="M133" s="17">
        <f t="shared" si="48"/>
        <v>17</v>
      </c>
      <c r="N133" s="12">
        <f t="shared" si="37"/>
        <v>1.002973806</v>
      </c>
      <c r="O133" s="12">
        <f t="shared" ca="1" si="38"/>
        <v>1.0110834710000001</v>
      </c>
      <c r="P133" s="17">
        <f t="shared" si="49"/>
        <v>0</v>
      </c>
      <c r="Q133" s="14">
        <f t="shared" ca="1" si="39"/>
        <v>11.083470999999999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44741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3"/>
        <v>44736</v>
      </c>
      <c r="B134" s="90">
        <f t="shared" ca="1" si="54"/>
        <v>1011.75597899</v>
      </c>
      <c r="C134" s="14">
        <f t="shared" si="41"/>
        <v>1000</v>
      </c>
      <c r="D134" s="63">
        <f t="shared" si="42"/>
        <v>44733</v>
      </c>
      <c r="E134" s="61">
        <f ca="1">IF(D134&lt;$B$1,VLOOKUP(D134,[1]DI!$A$4:$B$15000,2,FALSE),0)</f>
        <v>0.13150000000000001</v>
      </c>
      <c r="F134" s="14">
        <f t="shared" ca="1" si="43"/>
        <v>1.0004903700000001</v>
      </c>
      <c r="G134" s="92">
        <f t="shared" ca="1" si="56"/>
        <v>1.0522300859812901</v>
      </c>
      <c r="H134" s="92">
        <f t="shared" ca="1" si="44"/>
        <v>1.04327880545406</v>
      </c>
      <c r="I134" s="14">
        <f t="shared" ca="1" si="55"/>
        <v>1.0085799499999999</v>
      </c>
      <c r="J134" s="13">
        <f t="shared" si="45"/>
        <v>4.4999999999999998E-2</v>
      </c>
      <c r="K134" s="29">
        <f t="shared" si="46"/>
        <v>44711</v>
      </c>
      <c r="L134" s="2">
        <f t="shared" si="47"/>
        <v>18</v>
      </c>
      <c r="M134" s="17">
        <f t="shared" si="48"/>
        <v>18</v>
      </c>
      <c r="N134" s="12">
        <f t="shared" si="37"/>
        <v>1.0031490110000001</v>
      </c>
      <c r="O134" s="12">
        <f t="shared" ca="1" si="38"/>
        <v>1.0117559789999999</v>
      </c>
      <c r="P134" s="17">
        <f t="shared" si="49"/>
        <v>0</v>
      </c>
      <c r="Q134" s="14">
        <f t="shared" ca="1" si="39"/>
        <v>11.755978989999999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44741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3"/>
        <v>44739</v>
      </c>
      <c r="B135" s="90">
        <f t="shared" ca="1" si="54"/>
        <v>1012.428943</v>
      </c>
      <c r="C135" s="14">
        <f t="shared" si="41"/>
        <v>1000</v>
      </c>
      <c r="D135" s="63">
        <f t="shared" si="42"/>
        <v>44734</v>
      </c>
      <c r="E135" s="61">
        <f ca="1">IF(D135&lt;$B$1,VLOOKUP(D135,[1]DI!$A$4:$B$15000,2,FALSE),0)</f>
        <v>0.13150000000000001</v>
      </c>
      <c r="F135" s="14">
        <f t="shared" ca="1" si="43"/>
        <v>1.0004903700000001</v>
      </c>
      <c r="G135" s="92">
        <f t="shared" ca="1" si="56"/>
        <v>1.0527460680485501</v>
      </c>
      <c r="H135" s="92">
        <f t="shared" ca="1" si="44"/>
        <v>1.04327880545406</v>
      </c>
      <c r="I135" s="14">
        <f t="shared" ca="1" si="55"/>
        <v>1.0090745299999999</v>
      </c>
      <c r="J135" s="13">
        <f t="shared" si="45"/>
        <v>4.4999999999999998E-2</v>
      </c>
      <c r="K135" s="29">
        <f t="shared" si="46"/>
        <v>44711</v>
      </c>
      <c r="L135" s="2">
        <f t="shared" si="47"/>
        <v>19</v>
      </c>
      <c r="M135" s="17">
        <f t="shared" si="48"/>
        <v>19</v>
      </c>
      <c r="N135" s="12">
        <f t="shared" si="37"/>
        <v>1.0033242469999999</v>
      </c>
      <c r="O135" s="12">
        <f t="shared" ca="1" si="38"/>
        <v>1.012428943</v>
      </c>
      <c r="P135" s="17">
        <f t="shared" si="49"/>
        <v>0</v>
      </c>
      <c r="Q135" s="14">
        <f t="shared" ca="1" si="39"/>
        <v>12.428943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44741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3"/>
        <v>44740</v>
      </c>
      <c r="B136" s="90">
        <f t="shared" ca="1" si="54"/>
        <v>1013.10235099</v>
      </c>
      <c r="C136" s="14">
        <f t="shared" si="41"/>
        <v>1000</v>
      </c>
      <c r="D136" s="63">
        <f t="shared" si="42"/>
        <v>44735</v>
      </c>
      <c r="E136" s="61">
        <f ca="1">IF(D136&lt;$B$1,VLOOKUP(D136,[1]DI!$A$4:$B$15000,2,FALSE),0)</f>
        <v>0.13150000000000001</v>
      </c>
      <c r="F136" s="14">
        <f t="shared" ca="1" si="43"/>
        <v>1.0004903700000001</v>
      </c>
      <c r="G136" s="92">
        <f t="shared" ca="1" si="56"/>
        <v>1.05326230313794</v>
      </c>
      <c r="H136" s="92">
        <f t="shared" ca="1" si="44"/>
        <v>1.04327880545406</v>
      </c>
      <c r="I136" s="14">
        <f t="shared" ca="1" si="55"/>
        <v>1.00956935</v>
      </c>
      <c r="J136" s="13">
        <f t="shared" si="45"/>
        <v>4.4999999999999998E-2</v>
      </c>
      <c r="K136" s="29">
        <f t="shared" si="46"/>
        <v>44711</v>
      </c>
      <c r="L136" s="2">
        <f t="shared" si="47"/>
        <v>20</v>
      </c>
      <c r="M136" s="17">
        <f t="shared" si="48"/>
        <v>20</v>
      </c>
      <c r="N136" s="12">
        <f t="shared" si="37"/>
        <v>1.003499513</v>
      </c>
      <c r="O136" s="12">
        <f t="shared" ca="1" si="38"/>
        <v>1.0131023509999999</v>
      </c>
      <c r="P136" s="17">
        <f t="shared" si="49"/>
        <v>0</v>
      </c>
      <c r="Q136" s="14">
        <f t="shared" ca="1" si="39"/>
        <v>13.10235099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44741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3"/>
        <v>44741</v>
      </c>
      <c r="B137" s="90">
        <f t="shared" ca="1" si="54"/>
        <v>1013.776204</v>
      </c>
      <c r="C137" s="14">
        <f t="shared" si="41"/>
        <v>1000</v>
      </c>
      <c r="D137" s="63">
        <f t="shared" si="42"/>
        <v>44736</v>
      </c>
      <c r="E137" s="61">
        <f ca="1">IF(D137&lt;$B$1,VLOOKUP(D137,[1]DI!$A$4:$B$15000,2,FALSE),0)</f>
        <v>0.13150000000000001</v>
      </c>
      <c r="F137" s="14">
        <f t="shared" ca="1" si="43"/>
        <v>1.0004903700000001</v>
      </c>
      <c r="G137" s="92">
        <f t="shared" ca="1" si="56"/>
        <v>1.0537787913735299</v>
      </c>
      <c r="H137" s="92">
        <f t="shared" ca="1" si="44"/>
        <v>1.04327880545406</v>
      </c>
      <c r="I137" s="14">
        <f t="shared" ca="1" si="55"/>
        <v>1.01006441</v>
      </c>
      <c r="J137" s="13">
        <f t="shared" si="45"/>
        <v>4.4999999999999998E-2</v>
      </c>
      <c r="K137" s="29">
        <f t="shared" si="46"/>
        <v>44711</v>
      </c>
      <c r="L137" s="2">
        <f t="shared" si="47"/>
        <v>21</v>
      </c>
      <c r="M137" s="17">
        <f t="shared" si="48"/>
        <v>21</v>
      </c>
      <c r="N137" s="12">
        <f t="shared" si="37"/>
        <v>1.0036748090000001</v>
      </c>
      <c r="O137" s="12">
        <f t="shared" ca="1" si="38"/>
        <v>1.013776204</v>
      </c>
      <c r="P137" s="17">
        <f t="shared" si="49"/>
        <v>6</v>
      </c>
      <c r="Q137" s="14">
        <f t="shared" ca="1" si="39"/>
        <v>13.776204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44741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3"/>
        <v>44742</v>
      </c>
      <c r="B138" s="90">
        <f t="shared" ca="1" si="54"/>
        <v>1000.6651409999999</v>
      </c>
      <c r="C138" s="14">
        <f t="shared" si="41"/>
        <v>1000</v>
      </c>
      <c r="D138" s="63">
        <f t="shared" si="42"/>
        <v>44739</v>
      </c>
      <c r="E138" s="61">
        <f ca="1">IF(D138&lt;$B$1,VLOOKUP(D138,[1]DI!$A$4:$B$15000,2,FALSE),0)</f>
        <v>0.13150000000000001</v>
      </c>
      <c r="F138" s="14">
        <f t="shared" ca="1" si="43"/>
        <v>1.0004903700000001</v>
      </c>
      <c r="G138" s="92">
        <f t="shared" ca="1" si="56"/>
        <v>1.0542955328794601</v>
      </c>
      <c r="H138" s="92">
        <f t="shared" ca="1" si="44"/>
        <v>1.0537787913735299</v>
      </c>
      <c r="I138" s="14">
        <f t="shared" ca="1" si="55"/>
        <v>1.0004903700000001</v>
      </c>
      <c r="J138" s="13">
        <f t="shared" si="45"/>
        <v>4.4999999999999998E-2</v>
      </c>
      <c r="K138" s="29">
        <f t="shared" si="46"/>
        <v>44741</v>
      </c>
      <c r="L138" s="2">
        <f t="shared" si="47"/>
        <v>1</v>
      </c>
      <c r="M138" s="17">
        <f t="shared" si="48"/>
        <v>1</v>
      </c>
      <c r="N138" s="12">
        <f t="shared" si="37"/>
        <v>1.000174685</v>
      </c>
      <c r="O138" s="12">
        <f t="shared" ca="1" si="38"/>
        <v>1.000665141</v>
      </c>
      <c r="P138" s="17">
        <f t="shared" si="49"/>
        <v>0</v>
      </c>
      <c r="Q138" s="14">
        <f t="shared" ca="1" si="39"/>
        <v>0.66514099999999998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44770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3"/>
        <v>44743</v>
      </c>
      <c r="B139" s="90">
        <f t="shared" ca="1" si="54"/>
        <v>1001.330724</v>
      </c>
      <c r="C139" s="14">
        <f t="shared" si="41"/>
        <v>1000</v>
      </c>
      <c r="D139" s="63">
        <f t="shared" si="42"/>
        <v>44740</v>
      </c>
      <c r="E139" s="61">
        <f ca="1">IF(D139&lt;$B$1,VLOOKUP(D139,[1]DI!$A$4:$B$15000,2,FALSE),0)</f>
        <v>0.13150000000000001</v>
      </c>
      <c r="F139" s="14">
        <f t="shared" ca="1" si="43"/>
        <v>1.0004903700000001</v>
      </c>
      <c r="G139" s="92">
        <f t="shared" ca="1" si="56"/>
        <v>1.0548125277799201</v>
      </c>
      <c r="H139" s="92">
        <f t="shared" ca="1" si="44"/>
        <v>1.0537787913735299</v>
      </c>
      <c r="I139" s="14">
        <f t="shared" ca="1" si="55"/>
        <v>1.00098098</v>
      </c>
      <c r="J139" s="13">
        <f t="shared" si="45"/>
        <v>4.4999999999999998E-2</v>
      </c>
      <c r="K139" s="29">
        <f t="shared" si="46"/>
        <v>44741</v>
      </c>
      <c r="L139" s="2">
        <f t="shared" si="47"/>
        <v>2</v>
      </c>
      <c r="M139" s="17">
        <f t="shared" si="48"/>
        <v>2</v>
      </c>
      <c r="N139" s="12">
        <f t="shared" si="37"/>
        <v>1.000349401</v>
      </c>
      <c r="O139" s="12">
        <f t="shared" ca="1" si="38"/>
        <v>1.001330724</v>
      </c>
      <c r="P139" s="17">
        <f t="shared" si="49"/>
        <v>0</v>
      </c>
      <c r="Q139" s="14">
        <f t="shared" ca="1" si="39"/>
        <v>1.330724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44770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3"/>
        <v>44746</v>
      </c>
      <c r="B140" s="90">
        <f t="shared" ca="1" si="54"/>
        <v>1001.99674899</v>
      </c>
      <c r="C140" s="14">
        <f t="shared" si="41"/>
        <v>1000</v>
      </c>
      <c r="D140" s="63">
        <f t="shared" si="42"/>
        <v>44741</v>
      </c>
      <c r="E140" s="61">
        <f ca="1">IF(D140&lt;$B$1,VLOOKUP(D140,[1]DI!$A$4:$B$15000,2,FALSE),0)</f>
        <v>0.13150000000000001</v>
      </c>
      <c r="F140" s="14">
        <f t="shared" ca="1" si="43"/>
        <v>1.0004903700000001</v>
      </c>
      <c r="G140" s="92">
        <f t="shared" ca="1" si="56"/>
        <v>1.05532977619917</v>
      </c>
      <c r="H140" s="92">
        <f t="shared" ca="1" si="44"/>
        <v>1.0537787913735299</v>
      </c>
      <c r="I140" s="14">
        <f t="shared" ca="1" si="55"/>
        <v>1.0014718300000001</v>
      </c>
      <c r="J140" s="13">
        <f t="shared" si="45"/>
        <v>4.4999999999999998E-2</v>
      </c>
      <c r="K140" s="29">
        <f t="shared" si="46"/>
        <v>44741</v>
      </c>
      <c r="L140" s="2">
        <f t="shared" si="47"/>
        <v>3</v>
      </c>
      <c r="M140" s="17">
        <f t="shared" si="48"/>
        <v>3</v>
      </c>
      <c r="N140" s="12">
        <f t="shared" ref="N140:N203" si="57">ROUND((J140+1)^(M140/252),9)</f>
        <v>1.000524148</v>
      </c>
      <c r="O140" s="12">
        <f t="shared" ref="O140:O203" ca="1" si="58">ROUND(I140*N140,9)</f>
        <v>1.0019967489999999</v>
      </c>
      <c r="P140" s="17">
        <f t="shared" si="49"/>
        <v>0</v>
      </c>
      <c r="Q140" s="14">
        <f t="shared" ref="Q140:Q203" ca="1" si="59">TRUNC(((O140-1)*C140),8)</f>
        <v>1.9967489899999999</v>
      </c>
      <c r="R140" s="20">
        <f t="shared" ref="R140:R203" si="60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44770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3"/>
        <v>44747</v>
      </c>
      <c r="B141" s="90">
        <f t="shared" ca="1" si="54"/>
        <v>1002.663217</v>
      </c>
      <c r="C141" s="14">
        <f t="shared" ref="C141:C204" si="61">(C140-S140)</f>
        <v>1000</v>
      </c>
      <c r="D141" s="63">
        <f t="shared" ref="D141:D204" si="62">WORKDAY($A141,-3,$X$160:$X$544)</f>
        <v>44742</v>
      </c>
      <c r="E141" s="61">
        <f ca="1">IF(D141&lt;$B$1,VLOOKUP(D141,[1]DI!$A$4:$B$15000,2,FALSE),0)</f>
        <v>0.13150000000000001</v>
      </c>
      <c r="F141" s="14">
        <f t="shared" ref="F141:F204" ca="1" si="63">ROUND(1+ROUND(((1+E141)^(1/252))-1,8),16)</f>
        <v>1.0004903700000001</v>
      </c>
      <c r="G141" s="92">
        <f t="shared" ca="1" si="56"/>
        <v>1.05584727826152</v>
      </c>
      <c r="H141" s="92">
        <f t="shared" ref="H141:H204" ca="1" si="64">IF(P140&gt;0,G140,H140)</f>
        <v>1.0537787913735299</v>
      </c>
      <c r="I141" s="14">
        <f t="shared" ca="1" si="55"/>
        <v>1.00196292</v>
      </c>
      <c r="J141" s="13">
        <f t="shared" ref="J141:J204" si="65">J140</f>
        <v>4.4999999999999998E-2</v>
      </c>
      <c r="K141" s="29">
        <f t="shared" ref="K141:K204" si="66">IF(P140&gt;0,VLOOKUP(P140,X$12:AH$150,2),K140)</f>
        <v>44741</v>
      </c>
      <c r="L141" s="2">
        <f t="shared" ref="L141:L204" si="67">IF(A141&gt;K141,IF(NETWORKDAYS(K141,A141,$X$160:$X$544)-1=0,1,NETWORKDAYS(K141,A141,$X$160:$X$544)-1),0)</f>
        <v>4</v>
      </c>
      <c r="M141" s="17">
        <f t="shared" ref="M141:M204" si="68">IF(AND(L141=1,L140=1),1,IF(L141&gt;0,IF(L141=L140,L141+1,L141),0))</f>
        <v>4</v>
      </c>
      <c r="N141" s="12">
        <f t="shared" si="57"/>
        <v>1.000698925</v>
      </c>
      <c r="O141" s="12">
        <f t="shared" ca="1" si="58"/>
        <v>1.0026632170000001</v>
      </c>
      <c r="P141" s="17">
        <f t="shared" ref="P141:P204" si="69">IF(VLOOKUP(A141,Y$12:AF$150,8)=VLOOKUP(A140,Y$12:AF$150,8),0,VLOOKUP(A141,Y$12:AF$150,8))</f>
        <v>0</v>
      </c>
      <c r="Q141" s="14">
        <f t="shared" ca="1" si="59"/>
        <v>2.6632169999999999</v>
      </c>
      <c r="R141" s="20">
        <f t="shared" si="60"/>
        <v>0</v>
      </c>
      <c r="S141" s="14">
        <f t="shared" ref="S141:S204" si="70">IF(R141&gt;0,TRUNC(R141*C141,8),0)</f>
        <v>0</v>
      </c>
      <c r="T141" s="4" t="str">
        <f t="shared" ref="T141:T204" si="71">IF(P140&gt;0,VLOOKUP(P140,X$12:AH$150,10),T140)</f>
        <v>J=</v>
      </c>
      <c r="U141" s="29">
        <f t="shared" ref="U141:U204" si="72">IF(P140&gt;0,VLOOKUP(P140,X$12:AH$150,11),U140)</f>
        <v>44770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73">WORKDAY($A141,1,$X$166:$X$544)</f>
        <v>44748</v>
      </c>
      <c r="B142" s="90">
        <f t="shared" ref="B142:B205" ca="1" si="74">IF(A142&lt;=TODAY(),C142+Q142,IF(AND(A142&gt;TODAY(),A142&lt;=$B$1),IF(VLOOKUP(TODAY(),$A$10:$E$5000,4,FALSE)=0,"n.d",C142+Q142),"n.d"))</f>
        <v>1003.33013599</v>
      </c>
      <c r="C142" s="14">
        <f t="shared" si="61"/>
        <v>1000</v>
      </c>
      <c r="D142" s="63">
        <f t="shared" si="62"/>
        <v>44743</v>
      </c>
      <c r="E142" s="61">
        <f ca="1">IF(D142&lt;$B$1,VLOOKUP(D142,[1]DI!$A$4:$B$15000,2,FALSE),0)</f>
        <v>0.13150000000000001</v>
      </c>
      <c r="F142" s="14">
        <f t="shared" ca="1" si="63"/>
        <v>1.0004903700000001</v>
      </c>
      <c r="G142" s="92">
        <f t="shared" ca="1" si="56"/>
        <v>1.05636503409136</v>
      </c>
      <c r="H142" s="92">
        <f t="shared" ca="1" si="64"/>
        <v>1.0537787913735299</v>
      </c>
      <c r="I142" s="14">
        <f t="shared" ref="I142:I205" ca="1" si="75">ROUND(G142/H142,8)</f>
        <v>1.0024542599999999</v>
      </c>
      <c r="J142" s="13">
        <f t="shared" si="65"/>
        <v>4.4999999999999998E-2</v>
      </c>
      <c r="K142" s="29">
        <f t="shared" si="66"/>
        <v>44741</v>
      </c>
      <c r="L142" s="2">
        <f t="shared" si="67"/>
        <v>5</v>
      </c>
      <c r="M142" s="17">
        <f t="shared" si="68"/>
        <v>5</v>
      </c>
      <c r="N142" s="12">
        <f t="shared" si="57"/>
        <v>1.0008737320000001</v>
      </c>
      <c r="O142" s="12">
        <f t="shared" ca="1" si="58"/>
        <v>1.003330136</v>
      </c>
      <c r="P142" s="17">
        <f t="shared" si="69"/>
        <v>0</v>
      </c>
      <c r="Q142" s="14">
        <f t="shared" ca="1" si="59"/>
        <v>3.33013599</v>
      </c>
      <c r="R142" s="20">
        <f t="shared" si="60"/>
        <v>0</v>
      </c>
      <c r="S142" s="14">
        <f t="shared" si="70"/>
        <v>0</v>
      </c>
      <c r="T142" s="4" t="str">
        <f t="shared" si="71"/>
        <v>J=</v>
      </c>
      <c r="U142" s="29">
        <f t="shared" si="72"/>
        <v>44770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73"/>
        <v>44749</v>
      </c>
      <c r="B143" s="90">
        <f t="shared" ca="1" si="74"/>
        <v>1003.997489</v>
      </c>
      <c r="C143" s="14">
        <f t="shared" si="61"/>
        <v>1000</v>
      </c>
      <c r="D143" s="63">
        <f t="shared" si="62"/>
        <v>44746</v>
      </c>
      <c r="E143" s="61">
        <f ca="1">IF(D143&lt;$B$1,VLOOKUP(D143,[1]DI!$A$4:$B$15000,2,FALSE),0)</f>
        <v>0.13150000000000001</v>
      </c>
      <c r="F143" s="14">
        <f t="shared" ca="1" si="63"/>
        <v>1.0004903700000001</v>
      </c>
      <c r="G143" s="92">
        <f t="shared" ca="1" si="56"/>
        <v>1.05688304381313</v>
      </c>
      <c r="H143" s="92">
        <f t="shared" ca="1" si="64"/>
        <v>1.0537787913735299</v>
      </c>
      <c r="I143" s="14">
        <f t="shared" ca="1" si="75"/>
        <v>1.00294583</v>
      </c>
      <c r="J143" s="13">
        <f t="shared" si="65"/>
        <v>4.4999999999999998E-2</v>
      </c>
      <c r="K143" s="29">
        <f t="shared" si="66"/>
        <v>44741</v>
      </c>
      <c r="L143" s="2">
        <f t="shared" si="67"/>
        <v>6</v>
      </c>
      <c r="M143" s="17">
        <f t="shared" si="68"/>
        <v>6</v>
      </c>
      <c r="N143" s="12">
        <f t="shared" si="57"/>
        <v>1.00104857</v>
      </c>
      <c r="O143" s="12">
        <f t="shared" ca="1" si="58"/>
        <v>1.0039974890000001</v>
      </c>
      <c r="P143" s="17">
        <f t="shared" si="69"/>
        <v>0</v>
      </c>
      <c r="Q143" s="14">
        <f t="shared" ca="1" si="59"/>
        <v>3.9974889999999998</v>
      </c>
      <c r="R143" s="20">
        <f t="shared" si="60"/>
        <v>0</v>
      </c>
      <c r="S143" s="14">
        <f t="shared" si="70"/>
        <v>0</v>
      </c>
      <c r="T143" s="4" t="str">
        <f t="shared" si="71"/>
        <v>J=</v>
      </c>
      <c r="U143" s="29">
        <f t="shared" si="72"/>
        <v>44770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73"/>
        <v>44750</v>
      </c>
      <c r="B144" s="90">
        <f t="shared" ca="1" si="74"/>
        <v>1004.66528499</v>
      </c>
      <c r="C144" s="14">
        <f t="shared" si="61"/>
        <v>1000</v>
      </c>
      <c r="D144" s="63">
        <f t="shared" si="62"/>
        <v>44747</v>
      </c>
      <c r="E144" s="61">
        <f ca="1">IF(D144&lt;$B$1,VLOOKUP(D144,[1]DI!$A$4:$B$15000,2,FALSE),0)</f>
        <v>0.13150000000000001</v>
      </c>
      <c r="F144" s="14">
        <f t="shared" ca="1" si="63"/>
        <v>1.0004903700000001</v>
      </c>
      <c r="G144" s="92">
        <f t="shared" ref="G144:G207" ca="1" si="76">ROUND(F143*G143,16)</f>
        <v>1.05740130755132</v>
      </c>
      <c r="H144" s="92">
        <f t="shared" ca="1" si="64"/>
        <v>1.0537787913735299</v>
      </c>
      <c r="I144" s="14">
        <f t="shared" ca="1" si="75"/>
        <v>1.00343764</v>
      </c>
      <c r="J144" s="13">
        <f t="shared" si="65"/>
        <v>4.4999999999999998E-2</v>
      </c>
      <c r="K144" s="29">
        <f t="shared" si="66"/>
        <v>44741</v>
      </c>
      <c r="L144" s="2">
        <f t="shared" si="67"/>
        <v>7</v>
      </c>
      <c r="M144" s="17">
        <f t="shared" si="68"/>
        <v>7</v>
      </c>
      <c r="N144" s="12">
        <f t="shared" si="57"/>
        <v>1.0012234390000001</v>
      </c>
      <c r="O144" s="12">
        <f t="shared" ca="1" si="58"/>
        <v>1.004665285</v>
      </c>
      <c r="P144" s="17">
        <f t="shared" si="69"/>
        <v>0</v>
      </c>
      <c r="Q144" s="14">
        <f t="shared" ca="1" si="59"/>
        <v>4.66528499</v>
      </c>
      <c r="R144" s="20">
        <f t="shared" si="60"/>
        <v>0</v>
      </c>
      <c r="S144" s="14">
        <f t="shared" si="70"/>
        <v>0</v>
      </c>
      <c r="T144" s="4" t="str">
        <f t="shared" si="71"/>
        <v>J=</v>
      </c>
      <c r="U144" s="29">
        <f t="shared" si="72"/>
        <v>44770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73"/>
        <v>44753</v>
      </c>
      <c r="B145" s="90">
        <f t="shared" ca="1" si="74"/>
        <v>1005.33353299</v>
      </c>
      <c r="C145" s="14">
        <f t="shared" si="61"/>
        <v>1000</v>
      </c>
      <c r="D145" s="63">
        <f t="shared" si="62"/>
        <v>44748</v>
      </c>
      <c r="E145" s="61">
        <f ca="1">IF(D145&lt;$B$1,VLOOKUP(D145,[1]DI!$A$4:$B$15000,2,FALSE),0)</f>
        <v>0.13150000000000001</v>
      </c>
      <c r="F145" s="14">
        <f t="shared" ca="1" si="63"/>
        <v>1.0004903700000001</v>
      </c>
      <c r="G145" s="92">
        <f t="shared" ca="1" si="76"/>
        <v>1.0579198254305</v>
      </c>
      <c r="H145" s="92">
        <f t="shared" ca="1" si="64"/>
        <v>1.0537787913735299</v>
      </c>
      <c r="I145" s="14">
        <f t="shared" ca="1" si="75"/>
        <v>1.0039297</v>
      </c>
      <c r="J145" s="13">
        <f t="shared" si="65"/>
        <v>4.4999999999999998E-2</v>
      </c>
      <c r="K145" s="29">
        <f t="shared" si="66"/>
        <v>44741</v>
      </c>
      <c r="L145" s="2">
        <f t="shared" si="67"/>
        <v>8</v>
      </c>
      <c r="M145" s="17">
        <f t="shared" si="68"/>
        <v>8</v>
      </c>
      <c r="N145" s="12">
        <f t="shared" si="57"/>
        <v>1.001398338</v>
      </c>
      <c r="O145" s="12">
        <f t="shared" ca="1" si="58"/>
        <v>1.0053335329999999</v>
      </c>
      <c r="P145" s="17">
        <f t="shared" si="69"/>
        <v>0</v>
      </c>
      <c r="Q145" s="14">
        <f t="shared" ca="1" si="59"/>
        <v>5.3335329900000001</v>
      </c>
      <c r="R145" s="20">
        <f t="shared" si="60"/>
        <v>0</v>
      </c>
      <c r="S145" s="14">
        <f t="shared" si="70"/>
        <v>0</v>
      </c>
      <c r="T145" s="4" t="str">
        <f t="shared" si="71"/>
        <v>J=</v>
      </c>
      <c r="U145" s="29">
        <f t="shared" si="72"/>
        <v>44770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73"/>
        <v>44754</v>
      </c>
      <c r="B146" s="90">
        <f t="shared" ca="1" si="74"/>
        <v>1006.002225</v>
      </c>
      <c r="C146" s="14">
        <f t="shared" si="61"/>
        <v>1000</v>
      </c>
      <c r="D146" s="63">
        <f t="shared" si="62"/>
        <v>44749</v>
      </c>
      <c r="E146" s="61">
        <f ca="1">IF(D146&lt;$B$1,VLOOKUP(D146,[1]DI!$A$4:$B$15000,2,FALSE),0)</f>
        <v>0.13150000000000001</v>
      </c>
      <c r="F146" s="14">
        <f t="shared" ca="1" si="63"/>
        <v>1.0004903700000001</v>
      </c>
      <c r="G146" s="92">
        <f t="shared" ca="1" si="76"/>
        <v>1.0584385975752999</v>
      </c>
      <c r="H146" s="92">
        <f t="shared" ca="1" si="64"/>
        <v>1.0537787913735299</v>
      </c>
      <c r="I146" s="14">
        <f t="shared" ca="1" si="75"/>
        <v>1.0044219999999999</v>
      </c>
      <c r="J146" s="13">
        <f t="shared" si="65"/>
        <v>4.4999999999999998E-2</v>
      </c>
      <c r="K146" s="29">
        <f t="shared" si="66"/>
        <v>44741</v>
      </c>
      <c r="L146" s="2">
        <f t="shared" si="67"/>
        <v>9</v>
      </c>
      <c r="M146" s="17">
        <f t="shared" si="68"/>
        <v>9</v>
      </c>
      <c r="N146" s="12">
        <f t="shared" si="57"/>
        <v>1.001573268</v>
      </c>
      <c r="O146" s="12">
        <f t="shared" ca="1" si="58"/>
        <v>1.006002225</v>
      </c>
      <c r="P146" s="17">
        <f t="shared" si="69"/>
        <v>0</v>
      </c>
      <c r="Q146" s="14">
        <f t="shared" ca="1" si="59"/>
        <v>6.0022250000000001</v>
      </c>
      <c r="R146" s="20">
        <f t="shared" si="60"/>
        <v>0</v>
      </c>
      <c r="S146" s="14">
        <f t="shared" si="70"/>
        <v>0</v>
      </c>
      <c r="T146" s="4" t="str">
        <f t="shared" si="71"/>
        <v>J=</v>
      </c>
      <c r="U146" s="29">
        <f t="shared" si="72"/>
        <v>44770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73"/>
        <v>44755</v>
      </c>
      <c r="B147" s="90">
        <f t="shared" ca="1" si="74"/>
        <v>1006.67134999</v>
      </c>
      <c r="C147" s="14">
        <f t="shared" si="61"/>
        <v>1000</v>
      </c>
      <c r="D147" s="63">
        <f t="shared" si="62"/>
        <v>44750</v>
      </c>
      <c r="E147" s="61">
        <f ca="1">IF(D147&lt;$B$1,VLOOKUP(D147,[1]DI!$A$4:$B$15000,2,FALSE),0)</f>
        <v>0.13150000000000001</v>
      </c>
      <c r="F147" s="14">
        <f t="shared" ca="1" si="63"/>
        <v>1.0004903700000001</v>
      </c>
      <c r="G147" s="92">
        <f t="shared" ca="1" si="76"/>
        <v>1.05895762411039</v>
      </c>
      <c r="H147" s="92">
        <f t="shared" ca="1" si="64"/>
        <v>1.0537787913735299</v>
      </c>
      <c r="I147" s="14">
        <f t="shared" ca="1" si="75"/>
        <v>1.00491453</v>
      </c>
      <c r="J147" s="13">
        <f t="shared" si="65"/>
        <v>4.4999999999999998E-2</v>
      </c>
      <c r="K147" s="29">
        <f t="shared" si="66"/>
        <v>44741</v>
      </c>
      <c r="L147" s="2">
        <f t="shared" si="67"/>
        <v>10</v>
      </c>
      <c r="M147" s="17">
        <f t="shared" si="68"/>
        <v>10</v>
      </c>
      <c r="N147" s="12">
        <f t="shared" si="57"/>
        <v>1.0017482280000001</v>
      </c>
      <c r="O147" s="12">
        <f t="shared" ca="1" si="58"/>
        <v>1.00667135</v>
      </c>
      <c r="P147" s="17">
        <f t="shared" si="69"/>
        <v>0</v>
      </c>
      <c r="Q147" s="14">
        <f t="shared" ca="1" si="59"/>
        <v>6.6713499900000004</v>
      </c>
      <c r="R147" s="20">
        <f t="shared" si="60"/>
        <v>0</v>
      </c>
      <c r="S147" s="14">
        <f t="shared" si="70"/>
        <v>0</v>
      </c>
      <c r="T147" s="4" t="str">
        <f t="shared" si="71"/>
        <v>J=</v>
      </c>
      <c r="U147" s="29">
        <f t="shared" si="72"/>
        <v>44770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73"/>
        <v>44756</v>
      </c>
      <c r="B148" s="90">
        <f t="shared" ca="1" si="74"/>
        <v>1007.340928</v>
      </c>
      <c r="C148" s="14">
        <f t="shared" si="61"/>
        <v>1000</v>
      </c>
      <c r="D148" s="63">
        <f t="shared" si="62"/>
        <v>44753</v>
      </c>
      <c r="E148" s="61">
        <f ca="1">IF(D148&lt;$B$1,VLOOKUP(D148,[1]DI!$A$4:$B$15000,2,FALSE),0)</f>
        <v>0.13150000000000001</v>
      </c>
      <c r="F148" s="14">
        <f t="shared" ca="1" si="63"/>
        <v>1.0004903700000001</v>
      </c>
      <c r="G148" s="92">
        <f t="shared" ca="1" si="76"/>
        <v>1.0594769051605299</v>
      </c>
      <c r="H148" s="92">
        <f t="shared" ca="1" si="64"/>
        <v>1.0537787913735299</v>
      </c>
      <c r="I148" s="14">
        <f t="shared" ca="1" si="75"/>
        <v>1.0054073100000001</v>
      </c>
      <c r="J148" s="13">
        <f t="shared" si="65"/>
        <v>4.4999999999999998E-2</v>
      </c>
      <c r="K148" s="29">
        <f t="shared" si="66"/>
        <v>44741</v>
      </c>
      <c r="L148" s="2">
        <f t="shared" si="67"/>
        <v>11</v>
      </c>
      <c r="M148" s="17">
        <f t="shared" si="68"/>
        <v>11</v>
      </c>
      <c r="N148" s="12">
        <f t="shared" si="57"/>
        <v>1.001923219</v>
      </c>
      <c r="O148" s="12">
        <f t="shared" ca="1" si="58"/>
        <v>1.0073409280000001</v>
      </c>
      <c r="P148" s="17">
        <f t="shared" si="69"/>
        <v>0</v>
      </c>
      <c r="Q148" s="14">
        <f t="shared" ca="1" si="59"/>
        <v>7.3409279999999999</v>
      </c>
      <c r="R148" s="20">
        <f t="shared" si="60"/>
        <v>0</v>
      </c>
      <c r="S148" s="14">
        <f t="shared" si="70"/>
        <v>0</v>
      </c>
      <c r="T148" s="4" t="str">
        <f t="shared" si="71"/>
        <v>J=</v>
      </c>
      <c r="U148" s="29">
        <f t="shared" si="72"/>
        <v>44770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73"/>
        <v>44757</v>
      </c>
      <c r="B149" s="90">
        <f t="shared" ca="1" si="74"/>
        <v>1008.01096</v>
      </c>
      <c r="C149" s="14">
        <f t="shared" si="61"/>
        <v>1000</v>
      </c>
      <c r="D149" s="63">
        <f t="shared" si="62"/>
        <v>44754</v>
      </c>
      <c r="E149" s="61">
        <f ca="1">IF(D149&lt;$B$1,VLOOKUP(D149,[1]DI!$A$4:$B$15000,2,FALSE),0)</f>
        <v>0.13150000000000001</v>
      </c>
      <c r="F149" s="14">
        <f t="shared" ca="1" si="63"/>
        <v>1.0004903700000001</v>
      </c>
      <c r="G149" s="92">
        <f t="shared" ca="1" si="76"/>
        <v>1.05999644085051</v>
      </c>
      <c r="H149" s="92">
        <f t="shared" ca="1" si="64"/>
        <v>1.0537787913735299</v>
      </c>
      <c r="I149" s="14">
        <f t="shared" ca="1" si="75"/>
        <v>1.0059003399999999</v>
      </c>
      <c r="J149" s="13">
        <f t="shared" si="65"/>
        <v>4.4999999999999998E-2</v>
      </c>
      <c r="K149" s="29">
        <f t="shared" si="66"/>
        <v>44741</v>
      </c>
      <c r="L149" s="2">
        <f t="shared" si="67"/>
        <v>12</v>
      </c>
      <c r="M149" s="17">
        <f t="shared" si="68"/>
        <v>12</v>
      </c>
      <c r="N149" s="12">
        <f t="shared" si="57"/>
        <v>1.00209824</v>
      </c>
      <c r="O149" s="12">
        <f t="shared" ca="1" si="58"/>
        <v>1.00801096</v>
      </c>
      <c r="P149" s="17">
        <f t="shared" si="69"/>
        <v>0</v>
      </c>
      <c r="Q149" s="14">
        <f t="shared" ca="1" si="59"/>
        <v>8.0109600000000007</v>
      </c>
      <c r="R149" s="20">
        <f t="shared" si="60"/>
        <v>0</v>
      </c>
      <c r="S149" s="14">
        <f t="shared" si="70"/>
        <v>0</v>
      </c>
      <c r="T149" s="4" t="str">
        <f t="shared" si="71"/>
        <v>J=</v>
      </c>
      <c r="U149" s="29">
        <f t="shared" si="72"/>
        <v>44770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73"/>
        <v>44760</v>
      </c>
      <c r="B150" s="90">
        <f t="shared" ca="1" si="74"/>
        <v>1008.68142699</v>
      </c>
      <c r="C150" s="14">
        <f t="shared" si="61"/>
        <v>1000</v>
      </c>
      <c r="D150" s="63">
        <f t="shared" si="62"/>
        <v>44755</v>
      </c>
      <c r="E150" s="61">
        <f ca="1">IF(D150&lt;$B$1,VLOOKUP(D150,[1]DI!$A$4:$B$15000,2,FALSE),0)</f>
        <v>0.13150000000000001</v>
      </c>
      <c r="F150" s="14">
        <f t="shared" ca="1" si="63"/>
        <v>1.0004903700000001</v>
      </c>
      <c r="G150" s="92">
        <f t="shared" ca="1" si="76"/>
        <v>1.0605162313052101</v>
      </c>
      <c r="H150" s="92">
        <f t="shared" ca="1" si="64"/>
        <v>1.0537787913735299</v>
      </c>
      <c r="I150" s="14">
        <f t="shared" ca="1" si="75"/>
        <v>1.0063936</v>
      </c>
      <c r="J150" s="13">
        <f t="shared" si="65"/>
        <v>4.4999999999999998E-2</v>
      </c>
      <c r="K150" s="29">
        <f t="shared" si="66"/>
        <v>44741</v>
      </c>
      <c r="L150" s="2">
        <f t="shared" si="67"/>
        <v>13</v>
      </c>
      <c r="M150" s="17">
        <f t="shared" si="68"/>
        <v>13</v>
      </c>
      <c r="N150" s="12">
        <f t="shared" si="57"/>
        <v>1.0022732919999999</v>
      </c>
      <c r="O150" s="12">
        <f t="shared" ca="1" si="58"/>
        <v>1.008681427</v>
      </c>
      <c r="P150" s="17">
        <f t="shared" si="69"/>
        <v>0</v>
      </c>
      <c r="Q150" s="14">
        <f t="shared" ca="1" si="59"/>
        <v>8.6814269900000003</v>
      </c>
      <c r="R150" s="20">
        <f t="shared" si="60"/>
        <v>0</v>
      </c>
      <c r="S150" s="14">
        <f t="shared" si="70"/>
        <v>0</v>
      </c>
      <c r="T150" s="4" t="str">
        <f t="shared" si="71"/>
        <v>J=</v>
      </c>
      <c r="U150" s="29">
        <f t="shared" si="72"/>
        <v>44770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73"/>
        <v>44761</v>
      </c>
      <c r="B151" s="90">
        <f t="shared" ca="1" si="74"/>
        <v>1009.352347</v>
      </c>
      <c r="C151" s="14">
        <f t="shared" si="61"/>
        <v>1000</v>
      </c>
      <c r="D151" s="63">
        <f t="shared" si="62"/>
        <v>44756</v>
      </c>
      <c r="E151" s="61">
        <f ca="1">IF(D151&lt;$B$1,VLOOKUP(D151,[1]DI!$A$4:$B$15000,2,FALSE),0)</f>
        <v>0.13150000000000001</v>
      </c>
      <c r="F151" s="14">
        <f t="shared" ca="1" si="63"/>
        <v>1.0004903700000001</v>
      </c>
      <c r="G151" s="92">
        <f t="shared" ca="1" si="76"/>
        <v>1.06103627664956</v>
      </c>
      <c r="H151" s="92">
        <f t="shared" ca="1" si="64"/>
        <v>1.0537787913735299</v>
      </c>
      <c r="I151" s="14">
        <f t="shared" ca="1" si="75"/>
        <v>1.0068871100000001</v>
      </c>
      <c r="J151" s="13">
        <f t="shared" si="65"/>
        <v>4.4999999999999998E-2</v>
      </c>
      <c r="K151" s="29">
        <f t="shared" si="66"/>
        <v>44741</v>
      </c>
      <c r="L151" s="2">
        <f t="shared" si="67"/>
        <v>14</v>
      </c>
      <c r="M151" s="17">
        <f t="shared" si="68"/>
        <v>14</v>
      </c>
      <c r="N151" s="12">
        <f t="shared" si="57"/>
        <v>1.0024483749999999</v>
      </c>
      <c r="O151" s="12">
        <f t="shared" ca="1" si="58"/>
        <v>1.0093523470000001</v>
      </c>
      <c r="P151" s="17">
        <f t="shared" si="69"/>
        <v>0</v>
      </c>
      <c r="Q151" s="14">
        <f t="shared" ca="1" si="59"/>
        <v>9.352347</v>
      </c>
      <c r="R151" s="20">
        <f t="shared" si="60"/>
        <v>0</v>
      </c>
      <c r="S151" s="14">
        <f t="shared" si="70"/>
        <v>0</v>
      </c>
      <c r="T151" s="4" t="str">
        <f t="shared" si="71"/>
        <v>J=</v>
      </c>
      <c r="U151" s="29">
        <f t="shared" si="72"/>
        <v>44770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73"/>
        <v>44762</v>
      </c>
      <c r="B152" s="90">
        <f t="shared" ca="1" si="74"/>
        <v>1010.023702</v>
      </c>
      <c r="C152" s="14">
        <f t="shared" si="61"/>
        <v>1000</v>
      </c>
      <c r="D152" s="63">
        <f t="shared" si="62"/>
        <v>44757</v>
      </c>
      <c r="E152" s="61">
        <f ca="1">IF(D152&lt;$B$1,VLOOKUP(D152,[1]DI!$A$4:$B$15000,2,FALSE),0)</f>
        <v>0.13150000000000001</v>
      </c>
      <c r="F152" s="14">
        <f t="shared" ca="1" si="63"/>
        <v>1.0004903700000001</v>
      </c>
      <c r="G152" s="92">
        <f t="shared" ca="1" si="76"/>
        <v>1.06155657700854</v>
      </c>
      <c r="H152" s="92">
        <f t="shared" ca="1" si="64"/>
        <v>1.0537787913735299</v>
      </c>
      <c r="I152" s="14">
        <f t="shared" ca="1" si="75"/>
        <v>1.0073808500000001</v>
      </c>
      <c r="J152" s="13">
        <f t="shared" si="65"/>
        <v>4.4999999999999998E-2</v>
      </c>
      <c r="K152" s="29">
        <f t="shared" si="66"/>
        <v>44741</v>
      </c>
      <c r="L152" s="2">
        <f t="shared" si="67"/>
        <v>15</v>
      </c>
      <c r="M152" s="17">
        <f t="shared" si="68"/>
        <v>15</v>
      </c>
      <c r="N152" s="12">
        <f t="shared" si="57"/>
        <v>1.002623488</v>
      </c>
      <c r="O152" s="12">
        <f t="shared" ca="1" si="58"/>
        <v>1.010023702</v>
      </c>
      <c r="P152" s="17">
        <f t="shared" si="69"/>
        <v>0</v>
      </c>
      <c r="Q152" s="14">
        <f t="shared" ca="1" si="59"/>
        <v>10.023702</v>
      </c>
      <c r="R152" s="20">
        <f t="shared" si="60"/>
        <v>0</v>
      </c>
      <c r="S152" s="14">
        <f t="shared" si="70"/>
        <v>0</v>
      </c>
      <c r="T152" s="4" t="str">
        <f t="shared" si="71"/>
        <v>J=</v>
      </c>
      <c r="U152" s="29">
        <f t="shared" si="72"/>
        <v>44770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73"/>
        <v>44763</v>
      </c>
      <c r="B153" s="90">
        <f t="shared" ca="1" si="74"/>
        <v>1010.695511</v>
      </c>
      <c r="C153" s="14">
        <f t="shared" si="61"/>
        <v>1000</v>
      </c>
      <c r="D153" s="63">
        <f t="shared" si="62"/>
        <v>44760</v>
      </c>
      <c r="E153" s="61">
        <f ca="1">IF(D153&lt;$B$1,VLOOKUP(D153,[1]DI!$A$4:$B$15000,2,FALSE),0)</f>
        <v>0.13150000000000001</v>
      </c>
      <c r="F153" s="14">
        <f t="shared" ca="1" si="63"/>
        <v>1.0004903700000001</v>
      </c>
      <c r="G153" s="92">
        <f t="shared" ca="1" si="76"/>
        <v>1.06207713250721</v>
      </c>
      <c r="H153" s="92">
        <f t="shared" ca="1" si="64"/>
        <v>1.0537787913735299</v>
      </c>
      <c r="I153" s="14">
        <f t="shared" ca="1" si="75"/>
        <v>1.0078748399999999</v>
      </c>
      <c r="J153" s="13">
        <f t="shared" si="65"/>
        <v>4.4999999999999998E-2</v>
      </c>
      <c r="K153" s="29">
        <f t="shared" si="66"/>
        <v>44741</v>
      </c>
      <c r="L153" s="2">
        <f t="shared" si="67"/>
        <v>16</v>
      </c>
      <c r="M153" s="17">
        <f t="shared" si="68"/>
        <v>16</v>
      </c>
      <c r="N153" s="12">
        <f t="shared" si="57"/>
        <v>1.002798632</v>
      </c>
      <c r="O153" s="12">
        <f t="shared" ca="1" si="58"/>
        <v>1.010695511</v>
      </c>
      <c r="P153" s="17">
        <f t="shared" si="69"/>
        <v>0</v>
      </c>
      <c r="Q153" s="14">
        <f t="shared" ca="1" si="59"/>
        <v>10.695511</v>
      </c>
      <c r="R153" s="20">
        <f t="shared" si="60"/>
        <v>0</v>
      </c>
      <c r="S153" s="14">
        <f t="shared" si="70"/>
        <v>0</v>
      </c>
      <c r="T153" s="4" t="str">
        <f t="shared" si="71"/>
        <v>J=</v>
      </c>
      <c r="U153" s="29">
        <f t="shared" si="72"/>
        <v>44770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73"/>
        <v>44764</v>
      </c>
      <c r="B154" s="90">
        <f t="shared" ca="1" si="74"/>
        <v>1011.367764</v>
      </c>
      <c r="C154" s="14">
        <f t="shared" si="61"/>
        <v>1000</v>
      </c>
      <c r="D154" s="63">
        <f t="shared" si="62"/>
        <v>44761</v>
      </c>
      <c r="E154" s="61">
        <f ca="1">IF(D154&lt;$B$1,VLOOKUP(D154,[1]DI!$A$4:$B$15000,2,FALSE),0)</f>
        <v>0.13150000000000001</v>
      </c>
      <c r="F154" s="14">
        <f t="shared" ca="1" si="63"/>
        <v>1.0004903700000001</v>
      </c>
      <c r="G154" s="92">
        <f t="shared" ca="1" si="76"/>
        <v>1.06259794327068</v>
      </c>
      <c r="H154" s="92">
        <f t="shared" ca="1" si="64"/>
        <v>1.0537787913735299</v>
      </c>
      <c r="I154" s="14">
        <f t="shared" ca="1" si="75"/>
        <v>1.0083690700000001</v>
      </c>
      <c r="J154" s="13">
        <f t="shared" si="65"/>
        <v>4.4999999999999998E-2</v>
      </c>
      <c r="K154" s="29">
        <f t="shared" si="66"/>
        <v>44741</v>
      </c>
      <c r="L154" s="2">
        <f t="shared" si="67"/>
        <v>17</v>
      </c>
      <c r="M154" s="17">
        <f t="shared" si="68"/>
        <v>17</v>
      </c>
      <c r="N154" s="12">
        <f t="shared" si="57"/>
        <v>1.002973806</v>
      </c>
      <c r="O154" s="12">
        <f t="shared" ca="1" si="58"/>
        <v>1.0113677640000001</v>
      </c>
      <c r="P154" s="17">
        <f t="shared" si="69"/>
        <v>0</v>
      </c>
      <c r="Q154" s="14">
        <f t="shared" ca="1" si="59"/>
        <v>11.367763999999999</v>
      </c>
      <c r="R154" s="20">
        <f t="shared" si="60"/>
        <v>0</v>
      </c>
      <c r="S154" s="14">
        <f t="shared" si="70"/>
        <v>0</v>
      </c>
      <c r="T154" s="4" t="str">
        <f t="shared" si="71"/>
        <v>J=</v>
      </c>
      <c r="U154" s="29">
        <f t="shared" si="72"/>
        <v>44770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73"/>
        <v>44767</v>
      </c>
      <c r="B155" s="90">
        <f t="shared" ca="1" si="74"/>
        <v>1012.040472</v>
      </c>
      <c r="C155" s="14">
        <f t="shared" si="61"/>
        <v>1000</v>
      </c>
      <c r="D155" s="63">
        <f t="shared" si="62"/>
        <v>44762</v>
      </c>
      <c r="E155" s="61">
        <f ca="1">IF(D155&lt;$B$1,VLOOKUP(D155,[1]DI!$A$4:$B$15000,2,FALSE),0)</f>
        <v>0.13150000000000001</v>
      </c>
      <c r="F155" s="14">
        <f t="shared" ca="1" si="63"/>
        <v>1.0004903700000001</v>
      </c>
      <c r="G155" s="92">
        <f t="shared" ca="1" si="76"/>
        <v>1.0631190094241201</v>
      </c>
      <c r="H155" s="92">
        <f t="shared" ca="1" si="64"/>
        <v>1.0537787913735299</v>
      </c>
      <c r="I155" s="14">
        <f t="shared" ca="1" si="75"/>
        <v>1.0088635500000001</v>
      </c>
      <c r="J155" s="13">
        <f t="shared" si="65"/>
        <v>4.4999999999999998E-2</v>
      </c>
      <c r="K155" s="29">
        <f t="shared" si="66"/>
        <v>44741</v>
      </c>
      <c r="L155" s="2">
        <f t="shared" si="67"/>
        <v>18</v>
      </c>
      <c r="M155" s="17">
        <f t="shared" si="68"/>
        <v>18</v>
      </c>
      <c r="N155" s="12">
        <f t="shared" si="57"/>
        <v>1.0031490110000001</v>
      </c>
      <c r="O155" s="12">
        <f t="shared" ca="1" si="58"/>
        <v>1.012040472</v>
      </c>
      <c r="P155" s="17">
        <f t="shared" si="69"/>
        <v>0</v>
      </c>
      <c r="Q155" s="14">
        <f t="shared" ca="1" si="59"/>
        <v>12.040471999999999</v>
      </c>
      <c r="R155" s="20">
        <f t="shared" si="60"/>
        <v>0</v>
      </c>
      <c r="S155" s="14">
        <f t="shared" si="70"/>
        <v>0</v>
      </c>
      <c r="T155" s="4" t="str">
        <f t="shared" si="71"/>
        <v>J=</v>
      </c>
      <c r="U155" s="29">
        <f t="shared" si="72"/>
        <v>44770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73"/>
        <v>44768</v>
      </c>
      <c r="B156" s="90">
        <f t="shared" ca="1" si="74"/>
        <v>1012.713616</v>
      </c>
      <c r="C156" s="14">
        <f t="shared" si="61"/>
        <v>1000</v>
      </c>
      <c r="D156" s="63">
        <f t="shared" si="62"/>
        <v>44763</v>
      </c>
      <c r="E156" s="61">
        <f ca="1">IF(D156&lt;$B$1,VLOOKUP(D156,[1]DI!$A$4:$B$15000,2,FALSE),0)</f>
        <v>0.13150000000000001</v>
      </c>
      <c r="F156" s="14">
        <f t="shared" ca="1" si="63"/>
        <v>1.0004903700000001</v>
      </c>
      <c r="G156" s="92">
        <f t="shared" ca="1" si="76"/>
        <v>1.06364033109277</v>
      </c>
      <c r="H156" s="92">
        <f t="shared" ca="1" si="64"/>
        <v>1.0537787913735299</v>
      </c>
      <c r="I156" s="14">
        <f t="shared" ca="1" si="75"/>
        <v>1.00935826</v>
      </c>
      <c r="J156" s="13">
        <f t="shared" si="65"/>
        <v>4.4999999999999998E-2</v>
      </c>
      <c r="K156" s="29">
        <f t="shared" si="66"/>
        <v>44741</v>
      </c>
      <c r="L156" s="2">
        <f t="shared" si="67"/>
        <v>19</v>
      </c>
      <c r="M156" s="17">
        <f t="shared" si="68"/>
        <v>19</v>
      </c>
      <c r="N156" s="12">
        <f t="shared" si="57"/>
        <v>1.0033242469999999</v>
      </c>
      <c r="O156" s="12">
        <f t="shared" ca="1" si="58"/>
        <v>1.0127136160000001</v>
      </c>
      <c r="P156" s="17">
        <f t="shared" si="69"/>
        <v>0</v>
      </c>
      <c r="Q156" s="14">
        <f t="shared" ca="1" si="59"/>
        <v>12.713616</v>
      </c>
      <c r="R156" s="20">
        <f t="shared" si="60"/>
        <v>0</v>
      </c>
      <c r="S156" s="14">
        <f t="shared" si="70"/>
        <v>0</v>
      </c>
      <c r="T156" s="4" t="str">
        <f t="shared" si="71"/>
        <v>J=</v>
      </c>
      <c r="U156" s="29">
        <f t="shared" si="72"/>
        <v>44770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73"/>
        <v>44769</v>
      </c>
      <c r="B157" s="90">
        <f t="shared" ca="1" si="74"/>
        <v>1013.387214</v>
      </c>
      <c r="C157" s="14">
        <f t="shared" si="61"/>
        <v>1000</v>
      </c>
      <c r="D157" s="63">
        <f t="shared" si="62"/>
        <v>44764</v>
      </c>
      <c r="E157" s="61">
        <f ca="1">IF(D157&lt;$B$1,VLOOKUP(D157,[1]DI!$A$4:$B$15000,2,FALSE),0)</f>
        <v>0.13150000000000001</v>
      </c>
      <c r="F157" s="14">
        <f t="shared" ca="1" si="63"/>
        <v>1.0004903700000001</v>
      </c>
      <c r="G157" s="92">
        <f t="shared" ca="1" si="76"/>
        <v>1.06416190840193</v>
      </c>
      <c r="H157" s="92">
        <f t="shared" ca="1" si="64"/>
        <v>1.0537787913735299</v>
      </c>
      <c r="I157" s="14">
        <f t="shared" ca="1" si="75"/>
        <v>1.0098532200000001</v>
      </c>
      <c r="J157" s="13">
        <f t="shared" si="65"/>
        <v>4.4999999999999998E-2</v>
      </c>
      <c r="K157" s="29">
        <f t="shared" si="66"/>
        <v>44741</v>
      </c>
      <c r="L157" s="2">
        <f t="shared" si="67"/>
        <v>20</v>
      </c>
      <c r="M157" s="17">
        <f t="shared" si="68"/>
        <v>20</v>
      </c>
      <c r="N157" s="12">
        <f t="shared" si="57"/>
        <v>1.003499513</v>
      </c>
      <c r="O157" s="12">
        <f t="shared" ca="1" si="58"/>
        <v>1.013387214</v>
      </c>
      <c r="P157" s="17">
        <f t="shared" si="69"/>
        <v>0</v>
      </c>
      <c r="Q157" s="14">
        <f t="shared" ca="1" si="59"/>
        <v>13.387214</v>
      </c>
      <c r="R157" s="20">
        <f t="shared" si="60"/>
        <v>0</v>
      </c>
      <c r="S157" s="14">
        <f t="shared" si="70"/>
        <v>0</v>
      </c>
      <c r="T157" s="4" t="str">
        <f t="shared" si="71"/>
        <v>J=</v>
      </c>
      <c r="U157" s="29">
        <f t="shared" si="72"/>
        <v>44770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73"/>
        <v>44770</v>
      </c>
      <c r="B158" s="90">
        <f t="shared" ca="1" si="74"/>
        <v>1014.061257</v>
      </c>
      <c r="C158" s="14">
        <f t="shared" si="61"/>
        <v>1000</v>
      </c>
      <c r="D158" s="63">
        <f t="shared" si="62"/>
        <v>44767</v>
      </c>
      <c r="E158" s="61">
        <f ca="1">IF(D158&lt;$B$1,VLOOKUP(D158,[1]DI!$A$4:$B$15000,2,FALSE),0)</f>
        <v>0.13150000000000001</v>
      </c>
      <c r="F158" s="14">
        <f t="shared" ca="1" si="63"/>
        <v>1.0004903700000001</v>
      </c>
      <c r="G158" s="92">
        <f t="shared" ca="1" si="76"/>
        <v>1.0646837414769501</v>
      </c>
      <c r="H158" s="92">
        <f t="shared" ca="1" si="64"/>
        <v>1.0537787913735299</v>
      </c>
      <c r="I158" s="14">
        <f t="shared" ca="1" si="75"/>
        <v>1.0103484199999999</v>
      </c>
      <c r="J158" s="13">
        <f t="shared" si="65"/>
        <v>4.4999999999999998E-2</v>
      </c>
      <c r="K158" s="29">
        <f t="shared" si="66"/>
        <v>44741</v>
      </c>
      <c r="L158" s="2">
        <f t="shared" si="67"/>
        <v>21</v>
      </c>
      <c r="M158" s="17">
        <f t="shared" si="68"/>
        <v>21</v>
      </c>
      <c r="N158" s="12">
        <f t="shared" si="57"/>
        <v>1.0036748090000001</v>
      </c>
      <c r="O158" s="12">
        <f t="shared" ca="1" si="58"/>
        <v>1.014061257</v>
      </c>
      <c r="P158" s="17">
        <f t="shared" si="69"/>
        <v>7</v>
      </c>
      <c r="Q158" s="14">
        <f t="shared" ca="1" si="59"/>
        <v>14.061256999999999</v>
      </c>
      <c r="R158" s="20">
        <f t="shared" si="60"/>
        <v>0</v>
      </c>
      <c r="S158" s="14">
        <f t="shared" si="70"/>
        <v>0</v>
      </c>
      <c r="T158" s="4" t="str">
        <f t="shared" si="71"/>
        <v>J=</v>
      </c>
      <c r="U158" s="29">
        <f t="shared" si="72"/>
        <v>44770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73"/>
        <v>44771</v>
      </c>
      <c r="B159" s="90">
        <f t="shared" ca="1" si="74"/>
        <v>1000.6651409999999</v>
      </c>
      <c r="C159" s="14">
        <f t="shared" si="61"/>
        <v>1000</v>
      </c>
      <c r="D159" s="63">
        <f t="shared" si="62"/>
        <v>44768</v>
      </c>
      <c r="E159" s="61">
        <f ca="1">IF(D159&lt;$B$1,VLOOKUP(D159,[1]DI!$A$4:$B$15000,2,FALSE),0)</f>
        <v>0.13150000000000001</v>
      </c>
      <c r="F159" s="14">
        <f t="shared" ca="1" si="63"/>
        <v>1.0004903700000001</v>
      </c>
      <c r="G159" s="92">
        <f t="shared" ca="1" si="76"/>
        <v>1.0652058304432599</v>
      </c>
      <c r="H159" s="92">
        <f t="shared" ca="1" si="64"/>
        <v>1.0646837414769501</v>
      </c>
      <c r="I159" s="14">
        <f t="shared" ca="1" si="75"/>
        <v>1.0004903700000001</v>
      </c>
      <c r="J159" s="13">
        <f t="shared" si="65"/>
        <v>4.4999999999999998E-2</v>
      </c>
      <c r="K159" s="29">
        <f t="shared" si="66"/>
        <v>44770</v>
      </c>
      <c r="L159" s="2">
        <f t="shared" si="67"/>
        <v>1</v>
      </c>
      <c r="M159" s="17">
        <f t="shared" si="68"/>
        <v>1</v>
      </c>
      <c r="N159" s="12">
        <f t="shared" si="57"/>
        <v>1.000174685</v>
      </c>
      <c r="O159" s="12">
        <f t="shared" ca="1" si="58"/>
        <v>1.000665141</v>
      </c>
      <c r="P159" s="17">
        <f t="shared" si="69"/>
        <v>0</v>
      </c>
      <c r="Q159" s="14">
        <f t="shared" ca="1" si="59"/>
        <v>0.66514099999999998</v>
      </c>
      <c r="R159" s="20">
        <f t="shared" si="60"/>
        <v>0</v>
      </c>
      <c r="S159" s="14">
        <f t="shared" si="70"/>
        <v>0</v>
      </c>
      <c r="T159" s="4" t="str">
        <f t="shared" si="71"/>
        <v>J=</v>
      </c>
      <c r="U159" s="29">
        <f t="shared" si="72"/>
        <v>44803</v>
      </c>
      <c r="V159" s="3"/>
      <c r="W159" s="3"/>
      <c r="X159" s="104" t="s">
        <v>51</v>
      </c>
      <c r="Y159" s="105"/>
      <c r="Z159" s="106"/>
      <c r="AA159" s="1"/>
      <c r="AC159" s="99" t="s">
        <v>52</v>
      </c>
      <c r="AD159" s="99" t="s">
        <v>53</v>
      </c>
      <c r="AE159" s="99" t="s">
        <v>54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73"/>
        <v>44774</v>
      </c>
      <c r="B160" s="90">
        <f t="shared" ca="1" si="74"/>
        <v>1001.330724</v>
      </c>
      <c r="C160" s="14">
        <f t="shared" si="61"/>
        <v>1000</v>
      </c>
      <c r="D160" s="63">
        <f t="shared" si="62"/>
        <v>44769</v>
      </c>
      <c r="E160" s="61">
        <f ca="1">IF(D160&lt;$B$1,VLOOKUP(D160,[1]DI!$A$4:$B$15000,2,FALSE),0)</f>
        <v>0.13150000000000001</v>
      </c>
      <c r="F160" s="14">
        <f t="shared" ca="1" si="63"/>
        <v>1.0004903700000001</v>
      </c>
      <c r="G160" s="92">
        <f t="shared" ca="1" si="76"/>
        <v>1.0657281754263299</v>
      </c>
      <c r="H160" s="92">
        <f t="shared" ca="1" si="64"/>
        <v>1.0646837414769501</v>
      </c>
      <c r="I160" s="14">
        <f t="shared" ca="1" si="75"/>
        <v>1.00098098</v>
      </c>
      <c r="J160" s="13">
        <f t="shared" si="65"/>
        <v>4.4999999999999998E-2</v>
      </c>
      <c r="K160" s="29">
        <f t="shared" si="66"/>
        <v>44770</v>
      </c>
      <c r="L160" s="2">
        <f t="shared" si="67"/>
        <v>2</v>
      </c>
      <c r="M160" s="17">
        <f t="shared" si="68"/>
        <v>2</v>
      </c>
      <c r="N160" s="12">
        <f t="shared" si="57"/>
        <v>1.000349401</v>
      </c>
      <c r="O160" s="12">
        <f t="shared" ca="1" si="58"/>
        <v>1.001330724</v>
      </c>
      <c r="P160" s="17">
        <f t="shared" si="69"/>
        <v>0</v>
      </c>
      <c r="Q160" s="14">
        <f t="shared" ca="1" si="59"/>
        <v>1.330724</v>
      </c>
      <c r="R160" s="20">
        <f t="shared" si="60"/>
        <v>0</v>
      </c>
      <c r="S160" s="14">
        <f t="shared" si="70"/>
        <v>0</v>
      </c>
      <c r="T160" s="4" t="str">
        <f t="shared" si="71"/>
        <v>J=</v>
      </c>
      <c r="U160" s="29">
        <f t="shared" si="72"/>
        <v>44803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" si="77">WORKDAY(AD160,-1,$X$160:$X$544)</f>
        <v>44558</v>
      </c>
      <c r="AD160" s="103">
        <f>A9</f>
        <v>44559</v>
      </c>
      <c r="AE160" s="93">
        <f t="shared" ref="AE160:AE162" si="78">WORKDAY(AC160,1,$X$160:$X$544)</f>
        <v>44559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73"/>
        <v>44775</v>
      </c>
      <c r="B161" s="90">
        <f t="shared" ca="1" si="74"/>
        <v>1001.99674899</v>
      </c>
      <c r="C161" s="14">
        <f t="shared" si="61"/>
        <v>1000</v>
      </c>
      <c r="D161" s="63">
        <f t="shared" si="62"/>
        <v>44770</v>
      </c>
      <c r="E161" s="61">
        <f ca="1">IF(D161&lt;$B$1,VLOOKUP(D161,[1]DI!$A$4:$B$15000,2,FALSE),0)</f>
        <v>0.13150000000000001</v>
      </c>
      <c r="F161" s="14">
        <f t="shared" ca="1" si="63"/>
        <v>1.0004903700000001</v>
      </c>
      <c r="G161" s="92">
        <f t="shared" ca="1" si="76"/>
        <v>1.06625077655171</v>
      </c>
      <c r="H161" s="92">
        <f t="shared" ca="1" si="64"/>
        <v>1.0646837414769501</v>
      </c>
      <c r="I161" s="14">
        <f t="shared" ca="1" si="75"/>
        <v>1.0014718300000001</v>
      </c>
      <c r="J161" s="13">
        <f t="shared" si="65"/>
        <v>4.4999999999999998E-2</v>
      </c>
      <c r="K161" s="29">
        <f t="shared" si="66"/>
        <v>44770</v>
      </c>
      <c r="L161" s="2">
        <f t="shared" si="67"/>
        <v>3</v>
      </c>
      <c r="M161" s="17">
        <f t="shared" si="68"/>
        <v>3</v>
      </c>
      <c r="N161" s="12">
        <f t="shared" si="57"/>
        <v>1.000524148</v>
      </c>
      <c r="O161" s="12">
        <f t="shared" ca="1" si="58"/>
        <v>1.0019967489999999</v>
      </c>
      <c r="P161" s="17">
        <f t="shared" si="69"/>
        <v>0</v>
      </c>
      <c r="Q161" s="14">
        <f t="shared" ca="1" si="59"/>
        <v>1.9967489899999999</v>
      </c>
      <c r="R161" s="20">
        <f t="shared" si="60"/>
        <v>0</v>
      </c>
      <c r="S161" s="14">
        <f t="shared" si="70"/>
        <v>0</v>
      </c>
      <c r="T161" s="4" t="str">
        <f t="shared" si="71"/>
        <v>J=</v>
      </c>
      <c r="U161" s="29">
        <f t="shared" si="72"/>
        <v>44803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44588</v>
      </c>
      <c r="AD161" s="93">
        <v>44589</v>
      </c>
      <c r="AE161" s="93">
        <f t="shared" si="78"/>
        <v>44589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73"/>
        <v>44776</v>
      </c>
      <c r="B162" s="90">
        <f t="shared" ca="1" si="74"/>
        <v>1002.663217</v>
      </c>
      <c r="C162" s="14">
        <f t="shared" si="61"/>
        <v>1000</v>
      </c>
      <c r="D162" s="63">
        <f t="shared" si="62"/>
        <v>44771</v>
      </c>
      <c r="E162" s="61">
        <f ca="1">IF(D162&lt;$B$1,VLOOKUP(D162,[1]DI!$A$4:$B$15000,2,FALSE),0)</f>
        <v>0.13150000000000001</v>
      </c>
      <c r="F162" s="14">
        <f t="shared" ca="1" si="63"/>
        <v>1.0004903700000001</v>
      </c>
      <c r="G162" s="92">
        <f t="shared" ca="1" si="76"/>
        <v>1.06677363394501</v>
      </c>
      <c r="H162" s="92">
        <f t="shared" ca="1" si="64"/>
        <v>1.0646837414769501</v>
      </c>
      <c r="I162" s="14">
        <f t="shared" ca="1" si="75"/>
        <v>1.00196292</v>
      </c>
      <c r="J162" s="13">
        <f t="shared" si="65"/>
        <v>4.4999999999999998E-2</v>
      </c>
      <c r="K162" s="29">
        <f t="shared" si="66"/>
        <v>44770</v>
      </c>
      <c r="L162" s="2">
        <f t="shared" si="67"/>
        <v>4</v>
      </c>
      <c r="M162" s="17">
        <f t="shared" si="68"/>
        <v>4</v>
      </c>
      <c r="N162" s="12">
        <f t="shared" si="57"/>
        <v>1.000698925</v>
      </c>
      <c r="O162" s="12">
        <f t="shared" ca="1" si="58"/>
        <v>1.0026632170000001</v>
      </c>
      <c r="P162" s="17">
        <f t="shared" si="69"/>
        <v>0</v>
      </c>
      <c r="Q162" s="14">
        <f t="shared" ca="1" si="59"/>
        <v>2.6632169999999999</v>
      </c>
      <c r="R162" s="20">
        <f t="shared" si="60"/>
        <v>0</v>
      </c>
      <c r="S162" s="14">
        <f t="shared" si="70"/>
        <v>0</v>
      </c>
      <c r="T162" s="4" t="str">
        <f t="shared" si="71"/>
        <v>J=</v>
      </c>
      <c r="U162" s="29">
        <f t="shared" si="72"/>
        <v>44803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ref="AC162:AC208" si="79">WORKDAY(AD162,-1,$X$160:$X$544)</f>
        <v>44615</v>
      </c>
      <c r="AD162" s="93">
        <v>44616</v>
      </c>
      <c r="AE162" s="93">
        <f t="shared" si="78"/>
        <v>44616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73"/>
        <v>44777</v>
      </c>
      <c r="B163" s="90">
        <f t="shared" ca="1" si="74"/>
        <v>1003.33013599</v>
      </c>
      <c r="C163" s="14">
        <f t="shared" si="61"/>
        <v>1000</v>
      </c>
      <c r="D163" s="63">
        <f t="shared" si="62"/>
        <v>44774</v>
      </c>
      <c r="E163" s="61">
        <f ca="1">IF(D163&lt;$B$1,VLOOKUP(D163,[1]DI!$A$4:$B$15000,2,FALSE),0)</f>
        <v>0.13150000000000001</v>
      </c>
      <c r="F163" s="14">
        <f t="shared" ca="1" si="63"/>
        <v>1.0004903700000001</v>
      </c>
      <c r="G163" s="92">
        <f t="shared" ca="1" si="76"/>
        <v>1.06729674773189</v>
      </c>
      <c r="H163" s="92">
        <f t="shared" ca="1" si="64"/>
        <v>1.0646837414769501</v>
      </c>
      <c r="I163" s="14">
        <f t="shared" ca="1" si="75"/>
        <v>1.0024542599999999</v>
      </c>
      <c r="J163" s="13">
        <f t="shared" si="65"/>
        <v>4.4999999999999998E-2</v>
      </c>
      <c r="K163" s="29">
        <f t="shared" si="66"/>
        <v>44770</v>
      </c>
      <c r="L163" s="2">
        <f t="shared" si="67"/>
        <v>5</v>
      </c>
      <c r="M163" s="17">
        <f t="shared" si="68"/>
        <v>5</v>
      </c>
      <c r="N163" s="12">
        <f t="shared" si="57"/>
        <v>1.0008737320000001</v>
      </c>
      <c r="O163" s="12">
        <f t="shared" ca="1" si="58"/>
        <v>1.003330136</v>
      </c>
      <c r="P163" s="17">
        <f t="shared" si="69"/>
        <v>0</v>
      </c>
      <c r="Q163" s="14">
        <f t="shared" ca="1" si="59"/>
        <v>3.33013599</v>
      </c>
      <c r="R163" s="20">
        <f t="shared" si="60"/>
        <v>0</v>
      </c>
      <c r="S163" s="14">
        <f t="shared" si="70"/>
        <v>0</v>
      </c>
      <c r="T163" s="4" t="str">
        <f t="shared" si="71"/>
        <v>J=</v>
      </c>
      <c r="U163" s="29">
        <f t="shared" si="72"/>
        <v>44803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79"/>
        <v>44649</v>
      </c>
      <c r="AD163" s="93">
        <v>44650</v>
      </c>
      <c r="AE163" s="93">
        <f t="shared" ref="AE163:AE208" si="80">WORKDAY(AC163,1,$X$160:$X$544)</f>
        <v>44650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73"/>
        <v>44778</v>
      </c>
      <c r="B164" s="90">
        <f t="shared" ca="1" si="74"/>
        <v>1003.997489</v>
      </c>
      <c r="C164" s="14">
        <f t="shared" si="61"/>
        <v>1000</v>
      </c>
      <c r="D164" s="63">
        <f t="shared" si="62"/>
        <v>44775</v>
      </c>
      <c r="E164" s="61">
        <f ca="1">IF(D164&lt;$B$1,VLOOKUP(D164,[1]DI!$A$4:$B$15000,2,FALSE),0)</f>
        <v>0.13150000000000001</v>
      </c>
      <c r="F164" s="14">
        <f t="shared" ca="1" si="63"/>
        <v>1.0004903700000001</v>
      </c>
      <c r="G164" s="92">
        <f t="shared" ca="1" si="76"/>
        <v>1.06782011803808</v>
      </c>
      <c r="H164" s="92">
        <f t="shared" ca="1" si="64"/>
        <v>1.0646837414769501</v>
      </c>
      <c r="I164" s="14">
        <f t="shared" ca="1" si="75"/>
        <v>1.00294583</v>
      </c>
      <c r="J164" s="13">
        <f t="shared" si="65"/>
        <v>4.4999999999999998E-2</v>
      </c>
      <c r="K164" s="29">
        <f t="shared" si="66"/>
        <v>44770</v>
      </c>
      <c r="L164" s="2">
        <f t="shared" si="67"/>
        <v>6</v>
      </c>
      <c r="M164" s="17">
        <f t="shared" si="68"/>
        <v>6</v>
      </c>
      <c r="N164" s="12">
        <f t="shared" si="57"/>
        <v>1.00104857</v>
      </c>
      <c r="O164" s="12">
        <f t="shared" ca="1" si="58"/>
        <v>1.0039974890000001</v>
      </c>
      <c r="P164" s="17">
        <f t="shared" si="69"/>
        <v>0</v>
      </c>
      <c r="Q164" s="14">
        <f t="shared" ca="1" si="59"/>
        <v>3.9974889999999998</v>
      </c>
      <c r="R164" s="20">
        <f t="shared" si="60"/>
        <v>0</v>
      </c>
      <c r="S164" s="14">
        <f t="shared" si="70"/>
        <v>0</v>
      </c>
      <c r="T164" s="4" t="str">
        <f t="shared" si="71"/>
        <v>J=</v>
      </c>
      <c r="U164" s="29">
        <f t="shared" si="72"/>
        <v>44803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79"/>
        <v>44678</v>
      </c>
      <c r="AD164" s="93">
        <v>44679</v>
      </c>
      <c r="AE164" s="93">
        <f t="shared" si="80"/>
        <v>44679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73"/>
        <v>44781</v>
      </c>
      <c r="B165" s="90">
        <f t="shared" ca="1" si="74"/>
        <v>1004.66528499</v>
      </c>
      <c r="C165" s="14">
        <f t="shared" si="61"/>
        <v>1000</v>
      </c>
      <c r="D165" s="63">
        <f t="shared" si="62"/>
        <v>44776</v>
      </c>
      <c r="E165" s="61">
        <f ca="1">IF(D165&lt;$B$1,VLOOKUP(D165,[1]DI!$A$4:$B$15000,2,FALSE),0)</f>
        <v>0.13150000000000001</v>
      </c>
      <c r="F165" s="14">
        <f t="shared" ca="1" si="63"/>
        <v>1.0004903700000001</v>
      </c>
      <c r="G165" s="92">
        <f t="shared" ca="1" si="76"/>
        <v>1.06834374498936</v>
      </c>
      <c r="H165" s="92">
        <f t="shared" ca="1" si="64"/>
        <v>1.0646837414769501</v>
      </c>
      <c r="I165" s="14">
        <f t="shared" ca="1" si="75"/>
        <v>1.00343764</v>
      </c>
      <c r="J165" s="13">
        <f t="shared" si="65"/>
        <v>4.4999999999999998E-2</v>
      </c>
      <c r="K165" s="29">
        <f t="shared" si="66"/>
        <v>44770</v>
      </c>
      <c r="L165" s="2">
        <f t="shared" si="67"/>
        <v>7</v>
      </c>
      <c r="M165" s="17">
        <f t="shared" si="68"/>
        <v>7</v>
      </c>
      <c r="N165" s="12">
        <f t="shared" si="57"/>
        <v>1.0012234390000001</v>
      </c>
      <c r="O165" s="12">
        <f t="shared" ca="1" si="58"/>
        <v>1.004665285</v>
      </c>
      <c r="P165" s="17">
        <f t="shared" si="69"/>
        <v>0</v>
      </c>
      <c r="Q165" s="14">
        <f t="shared" ca="1" si="59"/>
        <v>4.66528499</v>
      </c>
      <c r="R165" s="20">
        <f t="shared" si="60"/>
        <v>0</v>
      </c>
      <c r="S165" s="14">
        <f t="shared" si="70"/>
        <v>0</v>
      </c>
      <c r="T165" s="4" t="str">
        <f t="shared" si="71"/>
        <v>J=</v>
      </c>
      <c r="U165" s="29">
        <f t="shared" si="72"/>
        <v>44803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79"/>
        <v>44708</v>
      </c>
      <c r="AD165" s="93">
        <v>44711</v>
      </c>
      <c r="AE165" s="93">
        <f t="shared" si="80"/>
        <v>44711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73"/>
        <v>44782</v>
      </c>
      <c r="B166" s="90">
        <f t="shared" ca="1" si="74"/>
        <v>1005.33353299</v>
      </c>
      <c r="C166" s="14">
        <f t="shared" si="61"/>
        <v>1000</v>
      </c>
      <c r="D166" s="63">
        <f t="shared" si="62"/>
        <v>44777</v>
      </c>
      <c r="E166" s="61">
        <f ca="1">IF(D166&lt;$B$1,VLOOKUP(D166,[1]DI!$A$4:$B$15000,2,FALSE),0)</f>
        <v>0.13650000000000001</v>
      </c>
      <c r="F166" s="14">
        <f t="shared" ca="1" si="63"/>
        <v>1.00050788</v>
      </c>
      <c r="G166" s="92">
        <f t="shared" ca="1" si="76"/>
        <v>1.0688676287115899</v>
      </c>
      <c r="H166" s="92">
        <f t="shared" ca="1" si="64"/>
        <v>1.0646837414769501</v>
      </c>
      <c r="I166" s="14">
        <f t="shared" ca="1" si="75"/>
        <v>1.0039297</v>
      </c>
      <c r="J166" s="13">
        <f t="shared" si="65"/>
        <v>4.4999999999999998E-2</v>
      </c>
      <c r="K166" s="29">
        <f t="shared" si="66"/>
        <v>44770</v>
      </c>
      <c r="L166" s="2">
        <f t="shared" si="67"/>
        <v>8</v>
      </c>
      <c r="M166" s="17">
        <f t="shared" si="68"/>
        <v>8</v>
      </c>
      <c r="N166" s="12">
        <f t="shared" si="57"/>
        <v>1.001398338</v>
      </c>
      <c r="O166" s="12">
        <f t="shared" ca="1" si="58"/>
        <v>1.0053335329999999</v>
      </c>
      <c r="P166" s="17">
        <f t="shared" si="69"/>
        <v>0</v>
      </c>
      <c r="Q166" s="14">
        <f t="shared" ca="1" si="59"/>
        <v>5.3335329900000001</v>
      </c>
      <c r="R166" s="20">
        <f t="shared" si="60"/>
        <v>0</v>
      </c>
      <c r="S166" s="14">
        <f t="shared" si="70"/>
        <v>0</v>
      </c>
      <c r="T166" s="4" t="str">
        <f t="shared" si="71"/>
        <v>J=</v>
      </c>
      <c r="U166" s="29">
        <f t="shared" si="72"/>
        <v>44803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79"/>
        <v>44740</v>
      </c>
      <c r="AD166" s="93">
        <v>44741</v>
      </c>
      <c r="AE166" s="93">
        <f t="shared" si="80"/>
        <v>44741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73"/>
        <v>44783</v>
      </c>
      <c r="B167" s="90">
        <f t="shared" ca="1" si="74"/>
        <v>1006.0198329999999</v>
      </c>
      <c r="C167" s="14">
        <f t="shared" si="61"/>
        <v>1000</v>
      </c>
      <c r="D167" s="63">
        <f t="shared" si="62"/>
        <v>44778</v>
      </c>
      <c r="E167" s="61">
        <f ca="1">IF(D167&lt;$B$1,VLOOKUP(D167,[1]DI!$A$4:$B$15000,2,FALSE),0)</f>
        <v>0.13650000000000001</v>
      </c>
      <c r="F167" s="14">
        <f t="shared" ca="1" si="63"/>
        <v>1.00050788</v>
      </c>
      <c r="G167" s="92">
        <f t="shared" ca="1" si="76"/>
        <v>1.0694104852028601</v>
      </c>
      <c r="H167" s="92">
        <f t="shared" ca="1" si="64"/>
        <v>1.0646837414769501</v>
      </c>
      <c r="I167" s="14">
        <f t="shared" ca="1" si="75"/>
        <v>1.0044395800000001</v>
      </c>
      <c r="J167" s="13">
        <f t="shared" si="65"/>
        <v>4.4999999999999998E-2</v>
      </c>
      <c r="K167" s="29">
        <f t="shared" si="66"/>
        <v>44770</v>
      </c>
      <c r="L167" s="2">
        <f t="shared" si="67"/>
        <v>9</v>
      </c>
      <c r="M167" s="17">
        <f t="shared" si="68"/>
        <v>9</v>
      </c>
      <c r="N167" s="12">
        <f t="shared" si="57"/>
        <v>1.001573268</v>
      </c>
      <c r="O167" s="12">
        <f t="shared" ca="1" si="58"/>
        <v>1.0060198330000001</v>
      </c>
      <c r="P167" s="17">
        <f t="shared" si="69"/>
        <v>0</v>
      </c>
      <c r="Q167" s="14">
        <f t="shared" ca="1" si="59"/>
        <v>6.0198330000000002</v>
      </c>
      <c r="R167" s="20">
        <f t="shared" si="60"/>
        <v>0</v>
      </c>
      <c r="S167" s="14">
        <f t="shared" si="70"/>
        <v>0</v>
      </c>
      <c r="T167" s="4" t="str">
        <f t="shared" si="71"/>
        <v>J=</v>
      </c>
      <c r="U167" s="29">
        <f t="shared" si="72"/>
        <v>44803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79"/>
        <v>44769</v>
      </c>
      <c r="AD167" s="93">
        <v>44770</v>
      </c>
      <c r="AE167" s="93">
        <f t="shared" si="80"/>
        <v>44770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73"/>
        <v>44784</v>
      </c>
      <c r="B168" s="90">
        <f t="shared" ca="1" si="74"/>
        <v>1006.70659099</v>
      </c>
      <c r="C168" s="14">
        <f t="shared" si="61"/>
        <v>1000</v>
      </c>
      <c r="D168" s="63">
        <f t="shared" si="62"/>
        <v>44781</v>
      </c>
      <c r="E168" s="61">
        <f ca="1">IF(D168&lt;$B$1,VLOOKUP(D168,[1]DI!$A$4:$B$15000,2,FALSE),0)</f>
        <v>0.13650000000000001</v>
      </c>
      <c r="F168" s="14">
        <f t="shared" ca="1" si="63"/>
        <v>1.00050788</v>
      </c>
      <c r="G168" s="92">
        <f t="shared" ca="1" si="76"/>
        <v>1.0699536174000801</v>
      </c>
      <c r="H168" s="92">
        <f t="shared" ca="1" si="64"/>
        <v>1.0646837414769501</v>
      </c>
      <c r="I168" s="14">
        <f t="shared" ca="1" si="75"/>
        <v>1.00494971</v>
      </c>
      <c r="J168" s="13">
        <f t="shared" si="65"/>
        <v>4.4999999999999998E-2</v>
      </c>
      <c r="K168" s="29">
        <f t="shared" si="66"/>
        <v>44770</v>
      </c>
      <c r="L168" s="2">
        <f t="shared" si="67"/>
        <v>10</v>
      </c>
      <c r="M168" s="17">
        <f t="shared" si="68"/>
        <v>10</v>
      </c>
      <c r="N168" s="12">
        <f t="shared" si="57"/>
        <v>1.0017482280000001</v>
      </c>
      <c r="O168" s="12">
        <f t="shared" ca="1" si="58"/>
        <v>1.0067065909999999</v>
      </c>
      <c r="P168" s="17">
        <f t="shared" si="69"/>
        <v>0</v>
      </c>
      <c r="Q168" s="14">
        <f t="shared" ca="1" si="59"/>
        <v>6.7065909899999996</v>
      </c>
      <c r="R168" s="20">
        <f t="shared" si="60"/>
        <v>0</v>
      </c>
      <c r="S168" s="14">
        <f t="shared" si="70"/>
        <v>0</v>
      </c>
      <c r="T168" s="4" t="str">
        <f t="shared" si="71"/>
        <v>J=</v>
      </c>
      <c r="U168" s="29">
        <f t="shared" si="72"/>
        <v>44803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79"/>
        <v>44802</v>
      </c>
      <c r="AD168" s="93">
        <v>44803</v>
      </c>
      <c r="AE168" s="93">
        <f t="shared" si="80"/>
        <v>44803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73"/>
        <v>44785</v>
      </c>
      <c r="B169" s="90">
        <f t="shared" ca="1" si="74"/>
        <v>1007.39382</v>
      </c>
      <c r="C169" s="14">
        <f t="shared" si="61"/>
        <v>1000</v>
      </c>
      <c r="D169" s="63">
        <f t="shared" si="62"/>
        <v>44782</v>
      </c>
      <c r="E169" s="61">
        <f ca="1">IF(D169&lt;$B$1,VLOOKUP(D169,[1]DI!$A$4:$B$15000,2,FALSE),0)</f>
        <v>0.13650000000000001</v>
      </c>
      <c r="F169" s="14">
        <f t="shared" ca="1" si="63"/>
        <v>1.00050788</v>
      </c>
      <c r="G169" s="92">
        <f t="shared" ca="1" si="76"/>
        <v>1.07049702544329</v>
      </c>
      <c r="H169" s="92">
        <f t="shared" ca="1" si="64"/>
        <v>1.0646837414769501</v>
      </c>
      <c r="I169" s="14">
        <f t="shared" ca="1" si="75"/>
        <v>1.0054601000000001</v>
      </c>
      <c r="J169" s="13">
        <f t="shared" si="65"/>
        <v>4.4999999999999998E-2</v>
      </c>
      <c r="K169" s="29">
        <f t="shared" si="66"/>
        <v>44770</v>
      </c>
      <c r="L169" s="2">
        <f t="shared" si="67"/>
        <v>11</v>
      </c>
      <c r="M169" s="17">
        <f t="shared" si="68"/>
        <v>11</v>
      </c>
      <c r="N169" s="12">
        <f t="shared" si="57"/>
        <v>1.001923219</v>
      </c>
      <c r="O169" s="12">
        <f t="shared" ca="1" si="58"/>
        <v>1.0073938200000001</v>
      </c>
      <c r="P169" s="17">
        <f t="shared" si="69"/>
        <v>0</v>
      </c>
      <c r="Q169" s="14">
        <f t="shared" ca="1" si="59"/>
        <v>7.3938199999999998</v>
      </c>
      <c r="R169" s="20">
        <f t="shared" si="60"/>
        <v>0</v>
      </c>
      <c r="S169" s="14">
        <f t="shared" si="70"/>
        <v>0</v>
      </c>
      <c r="T169" s="4" t="str">
        <f t="shared" si="71"/>
        <v>J=</v>
      </c>
      <c r="U169" s="29">
        <f t="shared" si="72"/>
        <v>44803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79"/>
        <v>44832</v>
      </c>
      <c r="AD169" s="93">
        <v>44833</v>
      </c>
      <c r="AE169" s="93">
        <f t="shared" si="80"/>
        <v>44833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73"/>
        <v>44788</v>
      </c>
      <c r="B170" s="90">
        <f t="shared" ca="1" si="74"/>
        <v>1008.08152799</v>
      </c>
      <c r="C170" s="14">
        <f t="shared" si="61"/>
        <v>1000</v>
      </c>
      <c r="D170" s="63">
        <f t="shared" si="62"/>
        <v>44783</v>
      </c>
      <c r="E170" s="61">
        <f ca="1">IF(D170&lt;$B$1,VLOOKUP(D170,[1]DI!$A$4:$B$15000,2,FALSE),0)</f>
        <v>0.13650000000000001</v>
      </c>
      <c r="F170" s="14">
        <f t="shared" ca="1" si="63"/>
        <v>1.00050788</v>
      </c>
      <c r="G170" s="92">
        <f t="shared" ca="1" si="76"/>
        <v>1.07104070947257</v>
      </c>
      <c r="H170" s="92">
        <f t="shared" ca="1" si="64"/>
        <v>1.0646837414769501</v>
      </c>
      <c r="I170" s="14">
        <f t="shared" ca="1" si="75"/>
        <v>1.0059707600000001</v>
      </c>
      <c r="J170" s="13">
        <f t="shared" si="65"/>
        <v>4.4999999999999998E-2</v>
      </c>
      <c r="K170" s="29">
        <f t="shared" si="66"/>
        <v>44770</v>
      </c>
      <c r="L170" s="2">
        <f t="shared" si="67"/>
        <v>12</v>
      </c>
      <c r="M170" s="17">
        <f t="shared" si="68"/>
        <v>12</v>
      </c>
      <c r="N170" s="12">
        <f t="shared" si="57"/>
        <v>1.00209824</v>
      </c>
      <c r="O170" s="12">
        <f t="shared" ca="1" si="58"/>
        <v>1.0080815279999999</v>
      </c>
      <c r="P170" s="17">
        <f t="shared" si="69"/>
        <v>0</v>
      </c>
      <c r="Q170" s="14">
        <f t="shared" ca="1" si="59"/>
        <v>8.0815279899999997</v>
      </c>
      <c r="R170" s="20">
        <f t="shared" si="60"/>
        <v>0</v>
      </c>
      <c r="S170" s="14">
        <f t="shared" si="70"/>
        <v>0</v>
      </c>
      <c r="T170" s="4" t="str">
        <f t="shared" si="71"/>
        <v>J=</v>
      </c>
      <c r="U170" s="29">
        <f t="shared" si="72"/>
        <v>44803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79"/>
        <v>44861</v>
      </c>
      <c r="AD170" s="93">
        <v>44862</v>
      </c>
      <c r="AE170" s="93">
        <f t="shared" si="80"/>
        <v>44862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73"/>
        <v>44789</v>
      </c>
      <c r="B171" s="90">
        <f t="shared" ca="1" si="74"/>
        <v>1008.7696969900001</v>
      </c>
      <c r="C171" s="14">
        <f t="shared" si="61"/>
        <v>1000</v>
      </c>
      <c r="D171" s="63">
        <f t="shared" si="62"/>
        <v>44784</v>
      </c>
      <c r="E171" s="61">
        <f ca="1">IF(D171&lt;$B$1,VLOOKUP(D171,[1]DI!$A$4:$B$15000,2,FALSE),0)</f>
        <v>0.13650000000000001</v>
      </c>
      <c r="F171" s="14">
        <f t="shared" ca="1" si="63"/>
        <v>1.00050788</v>
      </c>
      <c r="G171" s="92">
        <f t="shared" ca="1" si="76"/>
        <v>1.0715846696281</v>
      </c>
      <c r="H171" s="92">
        <f t="shared" ca="1" si="64"/>
        <v>1.0646837414769501</v>
      </c>
      <c r="I171" s="14">
        <f t="shared" ca="1" si="75"/>
        <v>1.0064816700000001</v>
      </c>
      <c r="J171" s="13">
        <f t="shared" si="65"/>
        <v>4.4999999999999998E-2</v>
      </c>
      <c r="K171" s="29">
        <f t="shared" si="66"/>
        <v>44770</v>
      </c>
      <c r="L171" s="2">
        <f t="shared" si="67"/>
        <v>13</v>
      </c>
      <c r="M171" s="17">
        <f t="shared" si="68"/>
        <v>13</v>
      </c>
      <c r="N171" s="12">
        <f t="shared" si="57"/>
        <v>1.0022732919999999</v>
      </c>
      <c r="O171" s="12">
        <f t="shared" ca="1" si="58"/>
        <v>1.008769697</v>
      </c>
      <c r="P171" s="17">
        <f t="shared" si="69"/>
        <v>0</v>
      </c>
      <c r="Q171" s="14">
        <f t="shared" ca="1" si="59"/>
        <v>8.7696969899999999</v>
      </c>
      <c r="R171" s="20">
        <f t="shared" si="60"/>
        <v>0</v>
      </c>
      <c r="S171" s="14">
        <f t="shared" si="70"/>
        <v>0</v>
      </c>
      <c r="T171" s="4" t="str">
        <f t="shared" si="71"/>
        <v>J=</v>
      </c>
      <c r="U171" s="29">
        <f t="shared" si="72"/>
        <v>44803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79"/>
        <v>44893</v>
      </c>
      <c r="AD171" s="93">
        <v>44894</v>
      </c>
      <c r="AE171" s="93">
        <f t="shared" si="80"/>
        <v>44894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73"/>
        <v>44790</v>
      </c>
      <c r="B172" s="90">
        <f t="shared" ca="1" si="74"/>
        <v>1009.458336</v>
      </c>
      <c r="C172" s="14">
        <f t="shared" si="61"/>
        <v>1000</v>
      </c>
      <c r="D172" s="63">
        <f t="shared" si="62"/>
        <v>44785</v>
      </c>
      <c r="E172" s="61">
        <f ca="1">IF(D172&lt;$B$1,VLOOKUP(D172,[1]DI!$A$4:$B$15000,2,FALSE),0)</f>
        <v>0.13650000000000001</v>
      </c>
      <c r="F172" s="14">
        <f t="shared" ca="1" si="63"/>
        <v>1.00050788</v>
      </c>
      <c r="G172" s="92">
        <f t="shared" ca="1" si="76"/>
        <v>1.07212890605011</v>
      </c>
      <c r="H172" s="92">
        <f t="shared" ca="1" si="64"/>
        <v>1.0646837414769501</v>
      </c>
      <c r="I172" s="14">
        <f t="shared" ca="1" si="75"/>
        <v>1.0069928399999999</v>
      </c>
      <c r="J172" s="13">
        <f t="shared" si="65"/>
        <v>4.4999999999999998E-2</v>
      </c>
      <c r="K172" s="29">
        <f t="shared" si="66"/>
        <v>44770</v>
      </c>
      <c r="L172" s="2">
        <f t="shared" si="67"/>
        <v>14</v>
      </c>
      <c r="M172" s="17">
        <f t="shared" si="68"/>
        <v>14</v>
      </c>
      <c r="N172" s="12">
        <f t="shared" si="57"/>
        <v>1.0024483749999999</v>
      </c>
      <c r="O172" s="12">
        <f t="shared" ca="1" si="58"/>
        <v>1.009458336</v>
      </c>
      <c r="P172" s="17">
        <f t="shared" si="69"/>
        <v>0</v>
      </c>
      <c r="Q172" s="14">
        <f t="shared" ca="1" si="59"/>
        <v>9.4583359999999992</v>
      </c>
      <c r="R172" s="20">
        <f t="shared" si="60"/>
        <v>0</v>
      </c>
      <c r="S172" s="14">
        <f t="shared" si="70"/>
        <v>0</v>
      </c>
      <c r="T172" s="4" t="str">
        <f t="shared" si="71"/>
        <v>J=</v>
      </c>
      <c r="U172" s="29">
        <f t="shared" si="72"/>
        <v>44803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79"/>
        <v>44923</v>
      </c>
      <c r="AD172" s="93">
        <v>44924</v>
      </c>
      <c r="AE172" s="93">
        <f t="shared" si="80"/>
        <v>44924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73"/>
        <v>44791</v>
      </c>
      <c r="B173" s="90">
        <f t="shared" ca="1" si="74"/>
        <v>1010.1474449999999</v>
      </c>
      <c r="C173" s="14">
        <f t="shared" si="61"/>
        <v>1000</v>
      </c>
      <c r="D173" s="63">
        <f t="shared" si="62"/>
        <v>44788</v>
      </c>
      <c r="E173" s="61">
        <f ca="1">IF(D173&lt;$B$1,VLOOKUP(D173,[1]DI!$A$4:$B$15000,2,FALSE),0)</f>
        <v>0.13650000000000001</v>
      </c>
      <c r="F173" s="14">
        <f t="shared" ca="1" si="63"/>
        <v>1.00050788</v>
      </c>
      <c r="G173" s="92">
        <f t="shared" ca="1" si="76"/>
        <v>1.07267341887891</v>
      </c>
      <c r="H173" s="92">
        <f t="shared" ca="1" si="64"/>
        <v>1.0646837414769501</v>
      </c>
      <c r="I173" s="14">
        <f t="shared" ca="1" si="75"/>
        <v>1.0075042700000001</v>
      </c>
      <c r="J173" s="13">
        <f t="shared" si="65"/>
        <v>4.4999999999999998E-2</v>
      </c>
      <c r="K173" s="29">
        <f t="shared" si="66"/>
        <v>44770</v>
      </c>
      <c r="L173" s="2">
        <f t="shared" si="67"/>
        <v>15</v>
      </c>
      <c r="M173" s="17">
        <f t="shared" si="68"/>
        <v>15</v>
      </c>
      <c r="N173" s="12">
        <f t="shared" si="57"/>
        <v>1.002623488</v>
      </c>
      <c r="O173" s="12">
        <f t="shared" ca="1" si="58"/>
        <v>1.0101474450000001</v>
      </c>
      <c r="P173" s="17">
        <f t="shared" si="69"/>
        <v>0</v>
      </c>
      <c r="Q173" s="14">
        <f t="shared" ca="1" si="59"/>
        <v>10.147444999999999</v>
      </c>
      <c r="R173" s="20">
        <f t="shared" si="60"/>
        <v>0</v>
      </c>
      <c r="S173" s="14">
        <f t="shared" si="70"/>
        <v>0</v>
      </c>
      <c r="T173" s="4" t="str">
        <f t="shared" si="71"/>
        <v>J=</v>
      </c>
      <c r="U173" s="29">
        <f t="shared" si="72"/>
        <v>44803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79"/>
        <v>44953</v>
      </c>
      <c r="AD173" s="93">
        <v>44956</v>
      </c>
      <c r="AE173" s="93">
        <f t="shared" si="80"/>
        <v>44956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73"/>
        <v>44792</v>
      </c>
      <c r="B174" s="90">
        <f t="shared" ca="1" si="74"/>
        <v>1010.83702599</v>
      </c>
      <c r="C174" s="14">
        <f t="shared" si="61"/>
        <v>1000</v>
      </c>
      <c r="D174" s="63">
        <f t="shared" si="62"/>
        <v>44789</v>
      </c>
      <c r="E174" s="61">
        <f ca="1">IF(D174&lt;$B$1,VLOOKUP(D174,[1]DI!$A$4:$B$15000,2,FALSE),0)</f>
        <v>0.13650000000000001</v>
      </c>
      <c r="F174" s="14">
        <f t="shared" ca="1" si="63"/>
        <v>1.00050788</v>
      </c>
      <c r="G174" s="92">
        <f t="shared" ca="1" si="76"/>
        <v>1.07321820825489</v>
      </c>
      <c r="H174" s="92">
        <f t="shared" ca="1" si="64"/>
        <v>1.0646837414769501</v>
      </c>
      <c r="I174" s="14">
        <f t="shared" ca="1" si="75"/>
        <v>1.00801596</v>
      </c>
      <c r="J174" s="13">
        <f t="shared" si="65"/>
        <v>4.4999999999999998E-2</v>
      </c>
      <c r="K174" s="29">
        <f t="shared" si="66"/>
        <v>44770</v>
      </c>
      <c r="L174" s="2">
        <f t="shared" si="67"/>
        <v>16</v>
      </c>
      <c r="M174" s="17">
        <f t="shared" si="68"/>
        <v>16</v>
      </c>
      <c r="N174" s="12">
        <f t="shared" si="57"/>
        <v>1.002798632</v>
      </c>
      <c r="O174" s="12">
        <f t="shared" ca="1" si="58"/>
        <v>1.0108370259999999</v>
      </c>
      <c r="P174" s="17">
        <f t="shared" si="69"/>
        <v>0</v>
      </c>
      <c r="Q174" s="14">
        <f t="shared" ca="1" si="59"/>
        <v>10.837025990000001</v>
      </c>
      <c r="R174" s="20">
        <f t="shared" si="60"/>
        <v>0</v>
      </c>
      <c r="S174" s="14">
        <f t="shared" si="70"/>
        <v>0</v>
      </c>
      <c r="T174" s="4" t="str">
        <f t="shared" si="71"/>
        <v>J=</v>
      </c>
      <c r="U174" s="29">
        <f t="shared" si="72"/>
        <v>44803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79"/>
        <v>44981</v>
      </c>
      <c r="AD174" s="93">
        <v>44984</v>
      </c>
      <c r="AE174" s="93">
        <f t="shared" si="80"/>
        <v>44984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73"/>
        <v>44795</v>
      </c>
      <c r="B175" s="90">
        <f t="shared" ca="1" si="74"/>
        <v>1011.5270860000001</v>
      </c>
      <c r="C175" s="14">
        <f t="shared" si="61"/>
        <v>1000</v>
      </c>
      <c r="D175" s="63">
        <f t="shared" si="62"/>
        <v>44790</v>
      </c>
      <c r="E175" s="61">
        <f ca="1">IF(D175&lt;$B$1,VLOOKUP(D175,[1]DI!$A$4:$B$15000,2,FALSE),0)</f>
        <v>0.13650000000000001</v>
      </c>
      <c r="F175" s="14">
        <f t="shared" ca="1" si="63"/>
        <v>1.00050788</v>
      </c>
      <c r="G175" s="92">
        <f t="shared" ca="1" si="76"/>
        <v>1.0737632743184999</v>
      </c>
      <c r="H175" s="92">
        <f t="shared" ca="1" si="64"/>
        <v>1.0646837414769501</v>
      </c>
      <c r="I175" s="14">
        <f t="shared" ca="1" si="75"/>
        <v>1.0085279199999999</v>
      </c>
      <c r="J175" s="13">
        <f t="shared" si="65"/>
        <v>4.4999999999999998E-2</v>
      </c>
      <c r="K175" s="29">
        <f t="shared" si="66"/>
        <v>44770</v>
      </c>
      <c r="L175" s="2">
        <f t="shared" si="67"/>
        <v>17</v>
      </c>
      <c r="M175" s="17">
        <f t="shared" si="68"/>
        <v>17</v>
      </c>
      <c r="N175" s="12">
        <f t="shared" si="57"/>
        <v>1.002973806</v>
      </c>
      <c r="O175" s="12">
        <f t="shared" ca="1" si="58"/>
        <v>1.0115270860000001</v>
      </c>
      <c r="P175" s="17">
        <f t="shared" si="69"/>
        <v>0</v>
      </c>
      <c r="Q175" s="14">
        <f t="shared" ca="1" si="59"/>
        <v>11.527086000000001</v>
      </c>
      <c r="R175" s="20">
        <f t="shared" si="60"/>
        <v>0</v>
      </c>
      <c r="S175" s="14">
        <f t="shared" si="70"/>
        <v>0</v>
      </c>
      <c r="T175" s="4" t="str">
        <f t="shared" si="71"/>
        <v>J=</v>
      </c>
      <c r="U175" s="29">
        <f t="shared" si="72"/>
        <v>44803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79"/>
        <v>45014</v>
      </c>
      <c r="AD175" s="93">
        <v>45015</v>
      </c>
      <c r="AE175" s="93">
        <f t="shared" si="80"/>
        <v>45015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73"/>
        <v>44796</v>
      </c>
      <c r="B176" s="90">
        <f t="shared" ca="1" si="74"/>
        <v>1012.217608</v>
      </c>
      <c r="C176" s="14">
        <f t="shared" si="61"/>
        <v>1000</v>
      </c>
      <c r="D176" s="63">
        <f t="shared" si="62"/>
        <v>44791</v>
      </c>
      <c r="E176" s="61">
        <f ca="1">IF(D176&lt;$B$1,VLOOKUP(D176,[1]DI!$A$4:$B$15000,2,FALSE),0)</f>
        <v>0.13650000000000001</v>
      </c>
      <c r="F176" s="14">
        <f t="shared" ca="1" si="63"/>
        <v>1.00050788</v>
      </c>
      <c r="G176" s="92">
        <f t="shared" ca="1" si="76"/>
        <v>1.0743086172102601</v>
      </c>
      <c r="H176" s="92">
        <f t="shared" ca="1" si="64"/>
        <v>1.0646837414769501</v>
      </c>
      <c r="I176" s="14">
        <f t="shared" ca="1" si="75"/>
        <v>1.00904013</v>
      </c>
      <c r="J176" s="13">
        <f t="shared" si="65"/>
        <v>4.4999999999999998E-2</v>
      </c>
      <c r="K176" s="29">
        <f t="shared" si="66"/>
        <v>44770</v>
      </c>
      <c r="L176" s="2">
        <f t="shared" si="67"/>
        <v>18</v>
      </c>
      <c r="M176" s="17">
        <f t="shared" si="68"/>
        <v>18</v>
      </c>
      <c r="N176" s="12">
        <f t="shared" si="57"/>
        <v>1.0031490110000001</v>
      </c>
      <c r="O176" s="12">
        <f t="shared" ca="1" si="58"/>
        <v>1.012217608</v>
      </c>
      <c r="P176" s="17">
        <f t="shared" si="69"/>
        <v>0</v>
      </c>
      <c r="Q176" s="14">
        <f t="shared" ca="1" si="59"/>
        <v>12.217608</v>
      </c>
      <c r="R176" s="20">
        <f t="shared" si="60"/>
        <v>0</v>
      </c>
      <c r="S176" s="14">
        <f t="shared" si="70"/>
        <v>0</v>
      </c>
      <c r="T176" s="4" t="str">
        <f t="shared" si="71"/>
        <v>J=</v>
      </c>
      <c r="U176" s="29">
        <f t="shared" si="72"/>
        <v>44803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79"/>
        <v>45042</v>
      </c>
      <c r="AD176" s="93">
        <v>45043</v>
      </c>
      <c r="AE176" s="93">
        <f t="shared" si="80"/>
        <v>45043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73"/>
        <v>44797</v>
      </c>
      <c r="B177" s="90">
        <f t="shared" ca="1" si="74"/>
        <v>1012.908602</v>
      </c>
      <c r="C177" s="14">
        <f t="shared" si="61"/>
        <v>1000</v>
      </c>
      <c r="D177" s="63">
        <f t="shared" si="62"/>
        <v>44792</v>
      </c>
      <c r="E177" s="61">
        <f ca="1">IF(D177&lt;$B$1,VLOOKUP(D177,[1]DI!$A$4:$B$15000,2,FALSE),0)</f>
        <v>0.13650000000000001</v>
      </c>
      <c r="F177" s="14">
        <f t="shared" ca="1" si="63"/>
        <v>1.00050788</v>
      </c>
      <c r="G177" s="92">
        <f t="shared" ca="1" si="76"/>
        <v>1.0748542370707701</v>
      </c>
      <c r="H177" s="92">
        <f t="shared" ca="1" si="64"/>
        <v>1.0646837414769501</v>
      </c>
      <c r="I177" s="14">
        <f t="shared" ca="1" si="75"/>
        <v>1.0095525999999999</v>
      </c>
      <c r="J177" s="13">
        <f t="shared" si="65"/>
        <v>4.4999999999999998E-2</v>
      </c>
      <c r="K177" s="29">
        <f t="shared" si="66"/>
        <v>44770</v>
      </c>
      <c r="L177" s="2">
        <f t="shared" si="67"/>
        <v>19</v>
      </c>
      <c r="M177" s="17">
        <f t="shared" si="68"/>
        <v>19</v>
      </c>
      <c r="N177" s="12">
        <f t="shared" si="57"/>
        <v>1.0033242469999999</v>
      </c>
      <c r="O177" s="12">
        <f t="shared" ca="1" si="58"/>
        <v>1.012908602</v>
      </c>
      <c r="P177" s="17">
        <f t="shared" si="69"/>
        <v>0</v>
      </c>
      <c r="Q177" s="14">
        <f t="shared" ca="1" si="59"/>
        <v>12.908602</v>
      </c>
      <c r="R177" s="20">
        <f t="shared" si="60"/>
        <v>0</v>
      </c>
      <c r="S177" s="14">
        <f t="shared" si="70"/>
        <v>0</v>
      </c>
      <c r="T177" s="4" t="str">
        <f t="shared" si="71"/>
        <v>J=</v>
      </c>
      <c r="U177" s="29">
        <f t="shared" si="72"/>
        <v>44803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79"/>
        <v>45075</v>
      </c>
      <c r="AD177" s="93">
        <v>45076</v>
      </c>
      <c r="AE177" s="93">
        <f t="shared" si="80"/>
        <v>45076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73"/>
        <v>44798</v>
      </c>
      <c r="B178" s="90">
        <f t="shared" ca="1" si="74"/>
        <v>1013.600067</v>
      </c>
      <c r="C178" s="14">
        <f t="shared" si="61"/>
        <v>1000</v>
      </c>
      <c r="D178" s="63">
        <f t="shared" si="62"/>
        <v>44795</v>
      </c>
      <c r="E178" s="61">
        <f ca="1">IF(D178&lt;$B$1,VLOOKUP(D178,[1]DI!$A$4:$B$15000,2,FALSE),0)</f>
        <v>0.13650000000000001</v>
      </c>
      <c r="F178" s="14">
        <f t="shared" ca="1" si="63"/>
        <v>1.00050788</v>
      </c>
      <c r="G178" s="92">
        <f t="shared" ca="1" si="76"/>
        <v>1.07540013404069</v>
      </c>
      <c r="H178" s="92">
        <f t="shared" ca="1" si="64"/>
        <v>1.0646837414769501</v>
      </c>
      <c r="I178" s="14">
        <f t="shared" ca="1" si="75"/>
        <v>1.01006533</v>
      </c>
      <c r="J178" s="13">
        <f t="shared" si="65"/>
        <v>4.4999999999999998E-2</v>
      </c>
      <c r="K178" s="29">
        <f t="shared" si="66"/>
        <v>44770</v>
      </c>
      <c r="L178" s="2">
        <f t="shared" si="67"/>
        <v>20</v>
      </c>
      <c r="M178" s="17">
        <f t="shared" si="68"/>
        <v>20</v>
      </c>
      <c r="N178" s="12">
        <f t="shared" si="57"/>
        <v>1.003499513</v>
      </c>
      <c r="O178" s="12">
        <f t="shared" ca="1" si="58"/>
        <v>1.013600067</v>
      </c>
      <c r="P178" s="17">
        <f t="shared" si="69"/>
        <v>0</v>
      </c>
      <c r="Q178" s="14">
        <f t="shared" ca="1" si="59"/>
        <v>13.600066999999999</v>
      </c>
      <c r="R178" s="20">
        <f t="shared" si="60"/>
        <v>0</v>
      </c>
      <c r="S178" s="14">
        <f t="shared" si="70"/>
        <v>0</v>
      </c>
      <c r="T178" s="4" t="str">
        <f t="shared" si="71"/>
        <v>J=</v>
      </c>
      <c r="U178" s="29">
        <f t="shared" si="72"/>
        <v>44803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79"/>
        <v>45105</v>
      </c>
      <c r="AD178" s="93">
        <v>45106</v>
      </c>
      <c r="AE178" s="93">
        <f t="shared" si="80"/>
        <v>45106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73"/>
        <v>44799</v>
      </c>
      <c r="B179" s="90">
        <f t="shared" ca="1" si="74"/>
        <v>1014.29200199</v>
      </c>
      <c r="C179" s="14">
        <f t="shared" si="61"/>
        <v>1000</v>
      </c>
      <c r="D179" s="63">
        <f t="shared" si="62"/>
        <v>44796</v>
      </c>
      <c r="E179" s="61">
        <f ca="1">IF(D179&lt;$B$1,VLOOKUP(D179,[1]DI!$A$4:$B$15000,2,FALSE),0)</f>
        <v>0.13650000000000001</v>
      </c>
      <c r="F179" s="14">
        <f t="shared" ca="1" si="63"/>
        <v>1.00050788</v>
      </c>
      <c r="G179" s="92">
        <f t="shared" ca="1" si="76"/>
        <v>1.0759463082607701</v>
      </c>
      <c r="H179" s="92">
        <f t="shared" ca="1" si="64"/>
        <v>1.0646837414769501</v>
      </c>
      <c r="I179" s="14">
        <f t="shared" ca="1" si="75"/>
        <v>1.01057832</v>
      </c>
      <c r="J179" s="13">
        <f t="shared" si="65"/>
        <v>4.4999999999999998E-2</v>
      </c>
      <c r="K179" s="29">
        <f t="shared" si="66"/>
        <v>44770</v>
      </c>
      <c r="L179" s="2">
        <f t="shared" si="67"/>
        <v>21</v>
      </c>
      <c r="M179" s="17">
        <f t="shared" si="68"/>
        <v>21</v>
      </c>
      <c r="N179" s="12">
        <f t="shared" si="57"/>
        <v>1.0036748090000001</v>
      </c>
      <c r="O179" s="12">
        <f t="shared" ca="1" si="58"/>
        <v>1.0142920019999999</v>
      </c>
      <c r="P179" s="17">
        <f t="shared" si="69"/>
        <v>0</v>
      </c>
      <c r="Q179" s="14">
        <f t="shared" ca="1" si="59"/>
        <v>14.292001989999999</v>
      </c>
      <c r="R179" s="20">
        <f t="shared" si="60"/>
        <v>0</v>
      </c>
      <c r="S179" s="14">
        <f t="shared" si="70"/>
        <v>0</v>
      </c>
      <c r="T179" s="4" t="str">
        <f t="shared" si="71"/>
        <v>J=</v>
      </c>
      <c r="U179" s="29">
        <f t="shared" si="72"/>
        <v>44803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79"/>
        <v>45134</v>
      </c>
      <c r="AD179" s="93">
        <v>45135</v>
      </c>
      <c r="AE179" s="93">
        <f t="shared" si="80"/>
        <v>45135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73"/>
        <v>44802</v>
      </c>
      <c r="B180" s="90">
        <f t="shared" ca="1" si="74"/>
        <v>1014.98441099</v>
      </c>
      <c r="C180" s="14">
        <f t="shared" si="61"/>
        <v>1000</v>
      </c>
      <c r="D180" s="63">
        <f t="shared" si="62"/>
        <v>44797</v>
      </c>
      <c r="E180" s="61">
        <f ca="1">IF(D180&lt;$B$1,VLOOKUP(D180,[1]DI!$A$4:$B$15000,2,FALSE),0)</f>
        <v>0.13650000000000001</v>
      </c>
      <c r="F180" s="14">
        <f t="shared" ca="1" si="63"/>
        <v>1.00050788</v>
      </c>
      <c r="G180" s="92">
        <f t="shared" ca="1" si="76"/>
        <v>1.0764927598718099</v>
      </c>
      <c r="H180" s="92">
        <f t="shared" ca="1" si="64"/>
        <v>1.0646837414769501</v>
      </c>
      <c r="I180" s="14">
        <f t="shared" ca="1" si="75"/>
        <v>1.0110915700000001</v>
      </c>
      <c r="J180" s="13">
        <f t="shared" si="65"/>
        <v>4.4999999999999998E-2</v>
      </c>
      <c r="K180" s="29">
        <f t="shared" si="66"/>
        <v>44770</v>
      </c>
      <c r="L180" s="2">
        <f t="shared" si="67"/>
        <v>22</v>
      </c>
      <c r="M180" s="17">
        <f t="shared" si="68"/>
        <v>22</v>
      </c>
      <c r="N180" s="12">
        <f t="shared" si="57"/>
        <v>1.0038501369999999</v>
      </c>
      <c r="O180" s="12">
        <f t="shared" ca="1" si="58"/>
        <v>1.0149844109999999</v>
      </c>
      <c r="P180" s="17">
        <f t="shared" si="69"/>
        <v>0</v>
      </c>
      <c r="Q180" s="14">
        <f t="shared" ca="1" si="59"/>
        <v>14.984410990000001</v>
      </c>
      <c r="R180" s="20">
        <f t="shared" si="60"/>
        <v>0</v>
      </c>
      <c r="S180" s="14">
        <f t="shared" si="70"/>
        <v>0</v>
      </c>
      <c r="T180" s="4" t="str">
        <f t="shared" si="71"/>
        <v>J=</v>
      </c>
      <c r="U180" s="29">
        <f t="shared" si="72"/>
        <v>44803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79"/>
        <v>45167</v>
      </c>
      <c r="AD180" s="93">
        <v>45168</v>
      </c>
      <c r="AE180" s="93">
        <f t="shared" si="80"/>
        <v>45168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73"/>
        <v>44803</v>
      </c>
      <c r="B181" s="90">
        <f t="shared" ca="1" si="74"/>
        <v>1015.6773009999999</v>
      </c>
      <c r="C181" s="14">
        <f t="shared" si="61"/>
        <v>1000</v>
      </c>
      <c r="D181" s="63">
        <f t="shared" si="62"/>
        <v>44798</v>
      </c>
      <c r="E181" s="61">
        <f ca="1">IF(D181&lt;$B$1,VLOOKUP(D181,[1]DI!$A$4:$B$15000,2,FALSE),0)</f>
        <v>0.13650000000000001</v>
      </c>
      <c r="F181" s="14">
        <f t="shared" ca="1" si="63"/>
        <v>1.00050788</v>
      </c>
      <c r="G181" s="92">
        <f t="shared" ca="1" si="76"/>
        <v>1.0770394890146899</v>
      </c>
      <c r="H181" s="92">
        <f t="shared" ca="1" si="64"/>
        <v>1.0646837414769501</v>
      </c>
      <c r="I181" s="14">
        <f t="shared" ca="1" si="75"/>
        <v>1.01160509</v>
      </c>
      <c r="J181" s="13">
        <f t="shared" si="65"/>
        <v>4.4999999999999998E-2</v>
      </c>
      <c r="K181" s="29">
        <f t="shared" si="66"/>
        <v>44770</v>
      </c>
      <c r="L181" s="2">
        <f t="shared" si="67"/>
        <v>23</v>
      </c>
      <c r="M181" s="17">
        <f t="shared" si="68"/>
        <v>23</v>
      </c>
      <c r="N181" s="12">
        <f t="shared" si="57"/>
        <v>1.004025495</v>
      </c>
      <c r="O181" s="12">
        <f t="shared" ca="1" si="58"/>
        <v>1.015677301</v>
      </c>
      <c r="P181" s="17">
        <f t="shared" si="69"/>
        <v>8</v>
      </c>
      <c r="Q181" s="14">
        <f t="shared" ca="1" si="59"/>
        <v>15.677301</v>
      </c>
      <c r="R181" s="20">
        <f t="shared" si="60"/>
        <v>0</v>
      </c>
      <c r="S181" s="14">
        <f t="shared" si="70"/>
        <v>0</v>
      </c>
      <c r="T181" s="4" t="str">
        <f t="shared" si="71"/>
        <v>J=</v>
      </c>
      <c r="U181" s="29">
        <f t="shared" si="72"/>
        <v>44803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79"/>
        <v>45196</v>
      </c>
      <c r="AD181" s="93">
        <v>45197</v>
      </c>
      <c r="AE181" s="93">
        <f t="shared" si="80"/>
        <v>45197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73"/>
        <v>44804</v>
      </c>
      <c r="B182" s="90">
        <f t="shared" ca="1" si="74"/>
        <v>1000.682654</v>
      </c>
      <c r="C182" s="14">
        <f t="shared" si="61"/>
        <v>1000</v>
      </c>
      <c r="D182" s="63">
        <f t="shared" si="62"/>
        <v>44799</v>
      </c>
      <c r="E182" s="61">
        <f ca="1">IF(D182&lt;$B$1,VLOOKUP(D182,[1]DI!$A$4:$B$15000,2,FALSE),0)</f>
        <v>0.13650000000000001</v>
      </c>
      <c r="F182" s="14">
        <f t="shared" ca="1" si="63"/>
        <v>1.00050788</v>
      </c>
      <c r="G182" s="92">
        <f t="shared" ca="1" si="76"/>
        <v>1.07758649583037</v>
      </c>
      <c r="H182" s="92">
        <f t="shared" ca="1" si="64"/>
        <v>1.0770394890146899</v>
      </c>
      <c r="I182" s="14">
        <f t="shared" ca="1" si="75"/>
        <v>1.00050788</v>
      </c>
      <c r="J182" s="13">
        <f t="shared" si="65"/>
        <v>4.4999999999999998E-2</v>
      </c>
      <c r="K182" s="29">
        <f t="shared" si="66"/>
        <v>44803</v>
      </c>
      <c r="L182" s="2">
        <f t="shared" si="67"/>
        <v>1</v>
      </c>
      <c r="M182" s="17">
        <f t="shared" si="68"/>
        <v>1</v>
      </c>
      <c r="N182" s="12">
        <f t="shared" si="57"/>
        <v>1.000174685</v>
      </c>
      <c r="O182" s="12">
        <f t="shared" ca="1" si="58"/>
        <v>1.000682654</v>
      </c>
      <c r="P182" s="17">
        <f t="shared" si="69"/>
        <v>0</v>
      </c>
      <c r="Q182" s="14">
        <f t="shared" ca="1" si="59"/>
        <v>0.68265399999999998</v>
      </c>
      <c r="R182" s="20">
        <f t="shared" si="60"/>
        <v>0</v>
      </c>
      <c r="S182" s="14">
        <f t="shared" si="70"/>
        <v>0</v>
      </c>
      <c r="T182" s="4" t="str">
        <f t="shared" si="71"/>
        <v>J=</v>
      </c>
      <c r="U182" s="29">
        <f t="shared" si="72"/>
        <v>44833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79"/>
        <v>45226</v>
      </c>
      <c r="AD182" s="93">
        <v>45229</v>
      </c>
      <c r="AE182" s="93">
        <f t="shared" si="80"/>
        <v>45229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73"/>
        <v>44805</v>
      </c>
      <c r="B183" s="90">
        <f t="shared" ca="1" si="74"/>
        <v>1001.365776</v>
      </c>
      <c r="C183" s="14">
        <f t="shared" si="61"/>
        <v>1000</v>
      </c>
      <c r="D183" s="63">
        <f t="shared" si="62"/>
        <v>44802</v>
      </c>
      <c r="E183" s="61">
        <f ca="1">IF(D183&lt;$B$1,VLOOKUP(D183,[1]DI!$A$4:$B$15000,2,FALSE),0)</f>
        <v>0.13650000000000001</v>
      </c>
      <c r="F183" s="14">
        <f t="shared" ca="1" si="63"/>
        <v>1.00050788</v>
      </c>
      <c r="G183" s="92">
        <f t="shared" ca="1" si="76"/>
        <v>1.0781337804598701</v>
      </c>
      <c r="H183" s="92">
        <f t="shared" ca="1" si="64"/>
        <v>1.0770394890146899</v>
      </c>
      <c r="I183" s="14">
        <f t="shared" ca="1" si="75"/>
        <v>1.00101602</v>
      </c>
      <c r="J183" s="13">
        <f t="shared" si="65"/>
        <v>4.4999999999999998E-2</v>
      </c>
      <c r="K183" s="29">
        <f t="shared" si="66"/>
        <v>44803</v>
      </c>
      <c r="L183" s="2">
        <f t="shared" si="67"/>
        <v>2</v>
      </c>
      <c r="M183" s="17">
        <f t="shared" si="68"/>
        <v>2</v>
      </c>
      <c r="N183" s="12">
        <f t="shared" si="57"/>
        <v>1.000349401</v>
      </c>
      <c r="O183" s="12">
        <f t="shared" ca="1" si="58"/>
        <v>1.0013657760000001</v>
      </c>
      <c r="P183" s="17">
        <f t="shared" si="69"/>
        <v>0</v>
      </c>
      <c r="Q183" s="14">
        <f t="shared" ca="1" si="59"/>
        <v>1.3657760000000001</v>
      </c>
      <c r="R183" s="20">
        <f t="shared" si="60"/>
        <v>0</v>
      </c>
      <c r="S183" s="14">
        <f t="shared" si="70"/>
        <v>0</v>
      </c>
      <c r="T183" s="4" t="str">
        <f t="shared" si="71"/>
        <v>J=</v>
      </c>
      <c r="U183" s="29">
        <f t="shared" si="72"/>
        <v>44833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79"/>
        <v>45258</v>
      </c>
      <c r="AD183" s="93">
        <v>45259</v>
      </c>
      <c r="AE183" s="93">
        <f t="shared" si="80"/>
        <v>45259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73"/>
        <v>44806</v>
      </c>
      <c r="B184" s="90">
        <f t="shared" ca="1" si="74"/>
        <v>1002.04935699</v>
      </c>
      <c r="C184" s="14">
        <f t="shared" si="61"/>
        <v>1000</v>
      </c>
      <c r="D184" s="63">
        <f t="shared" si="62"/>
        <v>44803</v>
      </c>
      <c r="E184" s="61">
        <f ca="1">IF(D184&lt;$B$1,VLOOKUP(D184,[1]DI!$A$4:$B$15000,2,FALSE),0)</f>
        <v>0.13650000000000001</v>
      </c>
      <c r="F184" s="14">
        <f t="shared" ca="1" si="63"/>
        <v>1.00050788</v>
      </c>
      <c r="G184" s="92">
        <f t="shared" ca="1" si="76"/>
        <v>1.0786813430442901</v>
      </c>
      <c r="H184" s="92">
        <f t="shared" ca="1" si="64"/>
        <v>1.0770394890146899</v>
      </c>
      <c r="I184" s="14">
        <f t="shared" ca="1" si="75"/>
        <v>1.00152441</v>
      </c>
      <c r="J184" s="13">
        <f t="shared" si="65"/>
        <v>4.4999999999999998E-2</v>
      </c>
      <c r="K184" s="29">
        <f t="shared" si="66"/>
        <v>44803</v>
      </c>
      <c r="L184" s="2">
        <f t="shared" si="67"/>
        <v>3</v>
      </c>
      <c r="M184" s="17">
        <f t="shared" si="68"/>
        <v>3</v>
      </c>
      <c r="N184" s="12">
        <f t="shared" si="57"/>
        <v>1.000524148</v>
      </c>
      <c r="O184" s="12">
        <f t="shared" ca="1" si="58"/>
        <v>1.002049357</v>
      </c>
      <c r="P184" s="17">
        <f t="shared" si="69"/>
        <v>0</v>
      </c>
      <c r="Q184" s="14">
        <f t="shared" ca="1" si="59"/>
        <v>2.0493569900000002</v>
      </c>
      <c r="R184" s="20">
        <f t="shared" si="60"/>
        <v>0</v>
      </c>
      <c r="S184" s="14">
        <f t="shared" si="70"/>
        <v>0</v>
      </c>
      <c r="T184" s="4" t="str">
        <f t="shared" si="71"/>
        <v>J=</v>
      </c>
      <c r="U184" s="29">
        <f t="shared" si="72"/>
        <v>44833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79"/>
        <v>45287</v>
      </c>
      <c r="AD184" s="93">
        <v>45288</v>
      </c>
      <c r="AE184" s="93">
        <f t="shared" si="80"/>
        <v>45288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73"/>
        <v>44809</v>
      </c>
      <c r="B185" s="90">
        <f t="shared" ca="1" si="74"/>
        <v>1002.733416</v>
      </c>
      <c r="C185" s="14">
        <f t="shared" si="61"/>
        <v>1000</v>
      </c>
      <c r="D185" s="63">
        <f t="shared" si="62"/>
        <v>44804</v>
      </c>
      <c r="E185" s="61">
        <f ca="1">IF(D185&lt;$B$1,VLOOKUP(D185,[1]DI!$A$4:$B$15000,2,FALSE),0)</f>
        <v>0.13650000000000001</v>
      </c>
      <c r="F185" s="14">
        <f t="shared" ca="1" si="63"/>
        <v>1.00050788</v>
      </c>
      <c r="G185" s="92">
        <f t="shared" ca="1" si="76"/>
        <v>1.0792291837248</v>
      </c>
      <c r="H185" s="92">
        <f t="shared" ca="1" si="64"/>
        <v>1.0770394890146899</v>
      </c>
      <c r="I185" s="14">
        <f t="shared" ca="1" si="75"/>
        <v>1.00203307</v>
      </c>
      <c r="J185" s="13">
        <f t="shared" si="65"/>
        <v>4.4999999999999998E-2</v>
      </c>
      <c r="K185" s="29">
        <f t="shared" si="66"/>
        <v>44803</v>
      </c>
      <c r="L185" s="2">
        <f t="shared" si="67"/>
        <v>4</v>
      </c>
      <c r="M185" s="17">
        <f t="shared" si="68"/>
        <v>4</v>
      </c>
      <c r="N185" s="12">
        <f t="shared" si="57"/>
        <v>1.000698925</v>
      </c>
      <c r="O185" s="12">
        <f t="shared" ca="1" si="58"/>
        <v>1.0027334160000001</v>
      </c>
      <c r="P185" s="17">
        <f t="shared" si="69"/>
        <v>0</v>
      </c>
      <c r="Q185" s="14">
        <f t="shared" ca="1" si="59"/>
        <v>2.7334160000000001</v>
      </c>
      <c r="R185" s="20">
        <f t="shared" si="60"/>
        <v>0</v>
      </c>
      <c r="S185" s="14">
        <f t="shared" si="70"/>
        <v>0</v>
      </c>
      <c r="T185" s="4" t="str">
        <f t="shared" si="71"/>
        <v>J=</v>
      </c>
      <c r="U185" s="29">
        <f t="shared" si="72"/>
        <v>44833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79"/>
        <v>45320</v>
      </c>
      <c r="AD185" s="93">
        <v>45321</v>
      </c>
      <c r="AE185" s="93">
        <f t="shared" si="80"/>
        <v>45321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73"/>
        <v>44810</v>
      </c>
      <c r="B186" s="90">
        <f t="shared" ca="1" si="74"/>
        <v>1003.4179329900001</v>
      </c>
      <c r="C186" s="14">
        <f t="shared" si="61"/>
        <v>1000</v>
      </c>
      <c r="D186" s="63">
        <f t="shared" si="62"/>
        <v>44805</v>
      </c>
      <c r="E186" s="61">
        <f ca="1">IF(D186&lt;$B$1,VLOOKUP(D186,[1]DI!$A$4:$B$15000,2,FALSE),0)</f>
        <v>0.13650000000000001</v>
      </c>
      <c r="F186" s="14">
        <f t="shared" ca="1" si="63"/>
        <v>1.00050788</v>
      </c>
      <c r="G186" s="92">
        <f t="shared" ca="1" si="76"/>
        <v>1.0797773026426301</v>
      </c>
      <c r="H186" s="92">
        <f t="shared" ca="1" si="64"/>
        <v>1.0770394890146899</v>
      </c>
      <c r="I186" s="14">
        <f t="shared" ca="1" si="75"/>
        <v>1.0025419799999999</v>
      </c>
      <c r="J186" s="13">
        <f t="shared" si="65"/>
        <v>4.4999999999999998E-2</v>
      </c>
      <c r="K186" s="29">
        <f t="shared" si="66"/>
        <v>44803</v>
      </c>
      <c r="L186" s="2">
        <f t="shared" si="67"/>
        <v>5</v>
      </c>
      <c r="M186" s="17">
        <f t="shared" si="68"/>
        <v>5</v>
      </c>
      <c r="N186" s="12">
        <f t="shared" si="57"/>
        <v>1.0008737320000001</v>
      </c>
      <c r="O186" s="12">
        <f t="shared" ca="1" si="58"/>
        <v>1.0034179329999999</v>
      </c>
      <c r="P186" s="17">
        <f t="shared" si="69"/>
        <v>0</v>
      </c>
      <c r="Q186" s="14">
        <f t="shared" ca="1" si="59"/>
        <v>3.4179329900000002</v>
      </c>
      <c r="R186" s="20">
        <f t="shared" si="60"/>
        <v>0</v>
      </c>
      <c r="S186" s="14">
        <f t="shared" si="70"/>
        <v>0</v>
      </c>
      <c r="T186" s="4" t="str">
        <f t="shared" si="71"/>
        <v>J=</v>
      </c>
      <c r="U186" s="29">
        <f t="shared" si="72"/>
        <v>44833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79"/>
        <v>45349</v>
      </c>
      <c r="AD186" s="93">
        <v>45350</v>
      </c>
      <c r="AE186" s="93">
        <f t="shared" si="80"/>
        <v>45350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73"/>
        <v>44812</v>
      </c>
      <c r="B187" s="90">
        <f t="shared" ca="1" si="74"/>
        <v>1004.10291899</v>
      </c>
      <c r="C187" s="14">
        <f t="shared" si="61"/>
        <v>1000</v>
      </c>
      <c r="D187" s="63">
        <f t="shared" si="62"/>
        <v>44806</v>
      </c>
      <c r="E187" s="61">
        <f ca="1">IF(D187&lt;$B$1,VLOOKUP(D187,[1]DI!$A$4:$B$15000,2,FALSE),0)</f>
        <v>0.13650000000000001</v>
      </c>
      <c r="F187" s="14">
        <f t="shared" ca="1" si="63"/>
        <v>1.00050788</v>
      </c>
      <c r="G187" s="92">
        <f t="shared" ca="1" si="76"/>
        <v>1.0803256999391</v>
      </c>
      <c r="H187" s="92">
        <f t="shared" ca="1" si="64"/>
        <v>1.0770394890146899</v>
      </c>
      <c r="I187" s="14">
        <f t="shared" ca="1" si="75"/>
        <v>1.0030511499999999</v>
      </c>
      <c r="J187" s="13">
        <f t="shared" si="65"/>
        <v>4.4999999999999998E-2</v>
      </c>
      <c r="K187" s="29">
        <f t="shared" si="66"/>
        <v>44803</v>
      </c>
      <c r="L187" s="2">
        <f t="shared" si="67"/>
        <v>6</v>
      </c>
      <c r="M187" s="17">
        <f t="shared" si="68"/>
        <v>6</v>
      </c>
      <c r="N187" s="12">
        <f t="shared" si="57"/>
        <v>1.00104857</v>
      </c>
      <c r="O187" s="12">
        <f t="shared" ca="1" si="58"/>
        <v>1.0041029189999999</v>
      </c>
      <c r="P187" s="17">
        <f t="shared" si="69"/>
        <v>0</v>
      </c>
      <c r="Q187" s="14">
        <f t="shared" ca="1" si="59"/>
        <v>4.10291899</v>
      </c>
      <c r="R187" s="20">
        <f t="shared" si="60"/>
        <v>0</v>
      </c>
      <c r="S187" s="14">
        <f t="shared" si="70"/>
        <v>0</v>
      </c>
      <c r="T187" s="4" t="str">
        <f t="shared" si="71"/>
        <v>J=</v>
      </c>
      <c r="U187" s="29">
        <f t="shared" si="72"/>
        <v>44833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79"/>
        <v>45377</v>
      </c>
      <c r="AD187" s="93">
        <v>45378</v>
      </c>
      <c r="AE187" s="93">
        <f t="shared" si="80"/>
        <v>45378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73"/>
        <v>44813</v>
      </c>
      <c r="B188" s="90">
        <f t="shared" ca="1" si="74"/>
        <v>1004.78837499</v>
      </c>
      <c r="C188" s="14">
        <f t="shared" si="61"/>
        <v>1000</v>
      </c>
      <c r="D188" s="63">
        <f t="shared" si="62"/>
        <v>44809</v>
      </c>
      <c r="E188" s="61">
        <f ca="1">IF(D188&lt;$B$1,VLOOKUP(D188,[1]DI!$A$4:$B$15000,2,FALSE),0)</f>
        <v>0.13650000000000001</v>
      </c>
      <c r="F188" s="14">
        <f t="shared" ca="1" si="63"/>
        <v>1.00050788</v>
      </c>
      <c r="G188" s="92">
        <f t="shared" ca="1" si="76"/>
        <v>1.0808743757555801</v>
      </c>
      <c r="H188" s="92">
        <f t="shared" ca="1" si="64"/>
        <v>1.0770394890146899</v>
      </c>
      <c r="I188" s="14">
        <f t="shared" ca="1" si="75"/>
        <v>1.00356058</v>
      </c>
      <c r="J188" s="13">
        <f t="shared" si="65"/>
        <v>4.4999999999999998E-2</v>
      </c>
      <c r="K188" s="29">
        <f t="shared" si="66"/>
        <v>44803</v>
      </c>
      <c r="L188" s="2">
        <f t="shared" si="67"/>
        <v>7</v>
      </c>
      <c r="M188" s="17">
        <f t="shared" si="68"/>
        <v>7</v>
      </c>
      <c r="N188" s="12">
        <f t="shared" si="57"/>
        <v>1.0012234390000001</v>
      </c>
      <c r="O188" s="12">
        <f t="shared" ca="1" si="58"/>
        <v>1.004788375</v>
      </c>
      <c r="P188" s="17">
        <f t="shared" si="69"/>
        <v>0</v>
      </c>
      <c r="Q188" s="14">
        <f t="shared" ca="1" si="59"/>
        <v>4.7883749900000003</v>
      </c>
      <c r="R188" s="20">
        <f t="shared" si="60"/>
        <v>0</v>
      </c>
      <c r="S188" s="14">
        <f t="shared" si="70"/>
        <v>0</v>
      </c>
      <c r="T188" s="4" t="str">
        <f t="shared" si="71"/>
        <v>J=</v>
      </c>
      <c r="U188" s="29">
        <f t="shared" si="72"/>
        <v>44833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79"/>
        <v>45408</v>
      </c>
      <c r="AD188" s="93">
        <v>45411</v>
      </c>
      <c r="AE188" s="93">
        <f t="shared" si="80"/>
        <v>45411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73"/>
        <v>44816</v>
      </c>
      <c r="B189" s="90">
        <f t="shared" ca="1" si="74"/>
        <v>1005.47429999</v>
      </c>
      <c r="C189" s="14">
        <f t="shared" si="61"/>
        <v>1000</v>
      </c>
      <c r="D189" s="63">
        <f t="shared" si="62"/>
        <v>44810</v>
      </c>
      <c r="E189" s="61">
        <f ca="1">IF(D189&lt;$B$1,VLOOKUP(D189,[1]DI!$A$4:$B$15000,2,FALSE),0)</f>
        <v>0.13650000000000001</v>
      </c>
      <c r="F189" s="14">
        <f t="shared" ca="1" si="63"/>
        <v>1.00050788</v>
      </c>
      <c r="G189" s="92">
        <f t="shared" ca="1" si="76"/>
        <v>1.0814233302335401</v>
      </c>
      <c r="H189" s="92">
        <f t="shared" ca="1" si="64"/>
        <v>1.0770394890146899</v>
      </c>
      <c r="I189" s="14">
        <f t="shared" ca="1" si="75"/>
        <v>1.0040702699999999</v>
      </c>
      <c r="J189" s="13">
        <f t="shared" si="65"/>
        <v>4.4999999999999998E-2</v>
      </c>
      <c r="K189" s="29">
        <f t="shared" si="66"/>
        <v>44803</v>
      </c>
      <c r="L189" s="2">
        <f t="shared" si="67"/>
        <v>8</v>
      </c>
      <c r="M189" s="17">
        <f t="shared" si="68"/>
        <v>8</v>
      </c>
      <c r="N189" s="12">
        <f t="shared" si="57"/>
        <v>1.001398338</v>
      </c>
      <c r="O189" s="12">
        <f t="shared" ca="1" si="58"/>
        <v>1.0054742999999999</v>
      </c>
      <c r="P189" s="17">
        <f t="shared" si="69"/>
        <v>0</v>
      </c>
      <c r="Q189" s="14">
        <f t="shared" ca="1" si="59"/>
        <v>5.4742999899999996</v>
      </c>
      <c r="R189" s="20">
        <f t="shared" si="60"/>
        <v>0</v>
      </c>
      <c r="S189" s="14">
        <f t="shared" si="70"/>
        <v>0</v>
      </c>
      <c r="T189" s="4" t="str">
        <f t="shared" si="71"/>
        <v>J=</v>
      </c>
      <c r="U189" s="29">
        <f t="shared" si="72"/>
        <v>44833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79"/>
        <v>45440</v>
      </c>
      <c r="AD189" s="93">
        <v>45441</v>
      </c>
      <c r="AE189" s="93">
        <f t="shared" si="80"/>
        <v>45441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73"/>
        <v>44817</v>
      </c>
      <c r="B190" s="90">
        <f t="shared" ca="1" si="74"/>
        <v>1006.160694</v>
      </c>
      <c r="C190" s="14">
        <f t="shared" si="61"/>
        <v>1000</v>
      </c>
      <c r="D190" s="63">
        <f t="shared" si="62"/>
        <v>44812</v>
      </c>
      <c r="E190" s="61">
        <f ca="1">IF(D190&lt;$B$1,VLOOKUP(D190,[1]DI!$A$4:$B$15000,2,FALSE),0)</f>
        <v>0.13650000000000001</v>
      </c>
      <c r="F190" s="14">
        <f t="shared" ca="1" si="63"/>
        <v>1.00050788</v>
      </c>
      <c r="G190" s="92">
        <f t="shared" ca="1" si="76"/>
        <v>1.0819725635145001</v>
      </c>
      <c r="H190" s="92">
        <f t="shared" ca="1" si="64"/>
        <v>1.0770394890146899</v>
      </c>
      <c r="I190" s="14">
        <f t="shared" ca="1" si="75"/>
        <v>1.00458022</v>
      </c>
      <c r="J190" s="13">
        <f t="shared" si="65"/>
        <v>4.4999999999999998E-2</v>
      </c>
      <c r="K190" s="29">
        <f t="shared" si="66"/>
        <v>44803</v>
      </c>
      <c r="L190" s="2">
        <f t="shared" si="67"/>
        <v>9</v>
      </c>
      <c r="M190" s="17">
        <f t="shared" si="68"/>
        <v>9</v>
      </c>
      <c r="N190" s="12">
        <f t="shared" si="57"/>
        <v>1.001573268</v>
      </c>
      <c r="O190" s="12">
        <f t="shared" ca="1" si="58"/>
        <v>1.0061606940000001</v>
      </c>
      <c r="P190" s="17">
        <f t="shared" si="69"/>
        <v>0</v>
      </c>
      <c r="Q190" s="14">
        <f t="shared" ca="1" si="59"/>
        <v>6.1606940000000003</v>
      </c>
      <c r="R190" s="20">
        <f t="shared" si="60"/>
        <v>0</v>
      </c>
      <c r="S190" s="14">
        <f t="shared" si="70"/>
        <v>0</v>
      </c>
      <c r="T190" s="4" t="str">
        <f t="shared" si="71"/>
        <v>J=</v>
      </c>
      <c r="U190" s="29">
        <f t="shared" si="72"/>
        <v>44833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79"/>
        <v>45469</v>
      </c>
      <c r="AD190" s="93">
        <v>45470</v>
      </c>
      <c r="AE190" s="93">
        <f t="shared" si="80"/>
        <v>45470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73"/>
        <v>44818</v>
      </c>
      <c r="B191" s="90">
        <f t="shared" ca="1" si="74"/>
        <v>1006.847547</v>
      </c>
      <c r="C191" s="14">
        <f t="shared" si="61"/>
        <v>1000</v>
      </c>
      <c r="D191" s="63">
        <f t="shared" si="62"/>
        <v>44813</v>
      </c>
      <c r="E191" s="61">
        <f ca="1">IF(D191&lt;$B$1,VLOOKUP(D191,[1]DI!$A$4:$B$15000,2,FALSE),0)</f>
        <v>0.13650000000000001</v>
      </c>
      <c r="F191" s="14">
        <f t="shared" ca="1" si="63"/>
        <v>1.00050788</v>
      </c>
      <c r="G191" s="92">
        <f t="shared" ca="1" si="76"/>
        <v>1.08252207574006</v>
      </c>
      <c r="H191" s="92">
        <f t="shared" ca="1" si="64"/>
        <v>1.0770394890146899</v>
      </c>
      <c r="I191" s="14">
        <f t="shared" ca="1" si="75"/>
        <v>1.0050904199999999</v>
      </c>
      <c r="J191" s="13">
        <f t="shared" si="65"/>
        <v>4.4999999999999998E-2</v>
      </c>
      <c r="K191" s="29">
        <f t="shared" si="66"/>
        <v>44803</v>
      </c>
      <c r="L191" s="2">
        <f t="shared" si="67"/>
        <v>10</v>
      </c>
      <c r="M191" s="17">
        <f t="shared" si="68"/>
        <v>10</v>
      </c>
      <c r="N191" s="12">
        <f t="shared" si="57"/>
        <v>1.0017482280000001</v>
      </c>
      <c r="O191" s="12">
        <f t="shared" ca="1" si="58"/>
        <v>1.006847547</v>
      </c>
      <c r="P191" s="17">
        <f t="shared" si="69"/>
        <v>0</v>
      </c>
      <c r="Q191" s="14">
        <f t="shared" ca="1" si="59"/>
        <v>6.8475469999999996</v>
      </c>
      <c r="R191" s="20">
        <f t="shared" si="60"/>
        <v>0</v>
      </c>
      <c r="S191" s="14">
        <f t="shared" si="70"/>
        <v>0</v>
      </c>
      <c r="T191" s="4" t="str">
        <f t="shared" si="71"/>
        <v>J=</v>
      </c>
      <c r="U191" s="29">
        <f t="shared" si="72"/>
        <v>44833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79"/>
        <v>45502</v>
      </c>
      <c r="AD191" s="93">
        <v>45503</v>
      </c>
      <c r="AE191" s="93">
        <f t="shared" si="80"/>
        <v>45503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73"/>
        <v>44819</v>
      </c>
      <c r="B192" s="90">
        <f t="shared" ca="1" si="74"/>
        <v>1007.53488099</v>
      </c>
      <c r="C192" s="14">
        <f t="shared" si="61"/>
        <v>1000</v>
      </c>
      <c r="D192" s="63">
        <f t="shared" si="62"/>
        <v>44816</v>
      </c>
      <c r="E192" s="61">
        <f ca="1">IF(D192&lt;$B$1,VLOOKUP(D192,[1]DI!$A$4:$B$15000,2,FALSE),0)</f>
        <v>0.13650000000000001</v>
      </c>
      <c r="F192" s="14">
        <f t="shared" ca="1" si="63"/>
        <v>1.00050788</v>
      </c>
      <c r="G192" s="92">
        <f t="shared" ca="1" si="76"/>
        <v>1.08307186705189</v>
      </c>
      <c r="H192" s="92">
        <f t="shared" ca="1" si="64"/>
        <v>1.0770394890146899</v>
      </c>
      <c r="I192" s="14">
        <f t="shared" ca="1" si="75"/>
        <v>1.00560089</v>
      </c>
      <c r="J192" s="13">
        <f t="shared" si="65"/>
        <v>4.4999999999999998E-2</v>
      </c>
      <c r="K192" s="29">
        <f t="shared" si="66"/>
        <v>44803</v>
      </c>
      <c r="L192" s="2">
        <f t="shared" si="67"/>
        <v>11</v>
      </c>
      <c r="M192" s="17">
        <f t="shared" si="68"/>
        <v>11</v>
      </c>
      <c r="N192" s="12">
        <f t="shared" si="57"/>
        <v>1.001923219</v>
      </c>
      <c r="O192" s="12">
        <f t="shared" ca="1" si="58"/>
        <v>1.007534881</v>
      </c>
      <c r="P192" s="17">
        <f t="shared" si="69"/>
        <v>0</v>
      </c>
      <c r="Q192" s="14">
        <f t="shared" ca="1" si="59"/>
        <v>7.5348809899999996</v>
      </c>
      <c r="R192" s="20">
        <f t="shared" si="60"/>
        <v>0</v>
      </c>
      <c r="S192" s="14">
        <f t="shared" si="70"/>
        <v>0</v>
      </c>
      <c r="T192" s="4" t="str">
        <f t="shared" si="71"/>
        <v>J=</v>
      </c>
      <c r="U192" s="29">
        <f t="shared" si="72"/>
        <v>44833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79"/>
        <v>45532</v>
      </c>
      <c r="AD192" s="93">
        <v>45533</v>
      </c>
      <c r="AE192" s="93">
        <f t="shared" si="80"/>
        <v>45533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73"/>
        <v>44820</v>
      </c>
      <c r="B193" s="91">
        <f t="shared" ca="1" si="74"/>
        <v>1008.22267399</v>
      </c>
      <c r="C193" s="81">
        <f t="shared" si="61"/>
        <v>1000</v>
      </c>
      <c r="D193" s="63">
        <f t="shared" si="62"/>
        <v>44817</v>
      </c>
      <c r="E193" s="61">
        <f ca="1">IF(D193&lt;$B$1,VLOOKUP(D193,[1]DI!$A$4:$B$15000,2,FALSE),0)</f>
        <v>0.13650000000000001</v>
      </c>
      <c r="F193" s="14">
        <f t="shared" ca="1" si="63"/>
        <v>1.00050788</v>
      </c>
      <c r="G193" s="92">
        <f t="shared" ca="1" si="76"/>
        <v>1.08362193759173</v>
      </c>
      <c r="H193" s="92">
        <f t="shared" ca="1" si="64"/>
        <v>1.0770394890146899</v>
      </c>
      <c r="I193" s="81">
        <f t="shared" ca="1" si="75"/>
        <v>1.00611161</v>
      </c>
      <c r="J193" s="80">
        <f t="shared" si="65"/>
        <v>4.4999999999999998E-2</v>
      </c>
      <c r="K193" s="82">
        <f t="shared" si="66"/>
        <v>44803</v>
      </c>
      <c r="L193" s="83">
        <f t="shared" si="67"/>
        <v>12</v>
      </c>
      <c r="M193" s="84">
        <f t="shared" si="68"/>
        <v>12</v>
      </c>
      <c r="N193" s="85">
        <f t="shared" si="57"/>
        <v>1.00209824</v>
      </c>
      <c r="O193" s="85">
        <f t="shared" ca="1" si="58"/>
        <v>1.008222674</v>
      </c>
      <c r="P193" s="84">
        <f t="shared" si="69"/>
        <v>0</v>
      </c>
      <c r="Q193" s="81">
        <f t="shared" ca="1" si="59"/>
        <v>8.2226739900000005</v>
      </c>
      <c r="R193" s="86">
        <f t="shared" si="60"/>
        <v>0</v>
      </c>
      <c r="S193" s="14">
        <f t="shared" si="70"/>
        <v>0</v>
      </c>
      <c r="T193" s="87" t="str">
        <f t="shared" si="71"/>
        <v>J=</v>
      </c>
      <c r="U193" s="82">
        <f t="shared" si="72"/>
        <v>44833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79"/>
        <v>45561</v>
      </c>
      <c r="AD193" s="93">
        <v>45562</v>
      </c>
      <c r="AE193" s="93">
        <f t="shared" si="80"/>
        <v>45562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73"/>
        <v>44823</v>
      </c>
      <c r="B194" s="90">
        <f t="shared" ca="1" si="74"/>
        <v>1008.91094699</v>
      </c>
      <c r="C194" s="14">
        <f t="shared" si="61"/>
        <v>1000</v>
      </c>
      <c r="D194" s="63">
        <f t="shared" si="62"/>
        <v>44818</v>
      </c>
      <c r="E194" s="61">
        <f ca="1">IF(D194&lt;$B$1,VLOOKUP(D194,[1]DI!$A$4:$B$15000,2,FALSE),0)</f>
        <v>0.13650000000000001</v>
      </c>
      <c r="F194" s="14">
        <f t="shared" ca="1" si="63"/>
        <v>1.00050788</v>
      </c>
      <c r="G194" s="92">
        <f t="shared" ca="1" si="76"/>
        <v>1.0841722875013899</v>
      </c>
      <c r="H194" s="92">
        <f t="shared" ca="1" si="64"/>
        <v>1.0770394890146899</v>
      </c>
      <c r="I194" s="14">
        <f t="shared" ca="1" si="75"/>
        <v>1.0066226</v>
      </c>
      <c r="J194" s="13">
        <f t="shared" si="65"/>
        <v>4.4999999999999998E-2</v>
      </c>
      <c r="K194" s="29">
        <f t="shared" si="66"/>
        <v>44803</v>
      </c>
      <c r="L194" s="2">
        <f t="shared" si="67"/>
        <v>13</v>
      </c>
      <c r="M194" s="17">
        <f t="shared" si="68"/>
        <v>13</v>
      </c>
      <c r="N194" s="12">
        <f t="shared" si="57"/>
        <v>1.0022732919999999</v>
      </c>
      <c r="O194" s="12">
        <f t="shared" ca="1" si="58"/>
        <v>1.0089109469999999</v>
      </c>
      <c r="P194" s="17">
        <f t="shared" si="69"/>
        <v>0</v>
      </c>
      <c r="Q194" s="14">
        <f t="shared" ca="1" si="59"/>
        <v>8.9109469899999993</v>
      </c>
      <c r="R194" s="20">
        <f t="shared" si="60"/>
        <v>0</v>
      </c>
      <c r="S194" s="14">
        <f t="shared" si="70"/>
        <v>0</v>
      </c>
      <c r="T194" s="4" t="str">
        <f t="shared" si="71"/>
        <v>J=</v>
      </c>
      <c r="U194" s="29">
        <f t="shared" si="72"/>
        <v>44833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79"/>
        <v>45594</v>
      </c>
      <c r="AD194" s="93">
        <v>45595</v>
      </c>
      <c r="AE194" s="93">
        <f t="shared" si="80"/>
        <v>45595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73"/>
        <v>44824</v>
      </c>
      <c r="B195" s="90">
        <f t="shared" ca="1" si="74"/>
        <v>1009.599681</v>
      </c>
      <c r="C195" s="14">
        <f t="shared" si="61"/>
        <v>1000</v>
      </c>
      <c r="D195" s="63">
        <f t="shared" si="62"/>
        <v>44819</v>
      </c>
      <c r="E195" s="61">
        <f ca="1">IF(D195&lt;$B$1,VLOOKUP(D195,[1]DI!$A$4:$B$15000,2,FALSE),0)</f>
        <v>0.13650000000000001</v>
      </c>
      <c r="F195" s="14">
        <f t="shared" ca="1" si="63"/>
        <v>1.00050788</v>
      </c>
      <c r="G195" s="92">
        <f t="shared" ca="1" si="76"/>
        <v>1.0847229169227699</v>
      </c>
      <c r="H195" s="92">
        <f t="shared" ca="1" si="64"/>
        <v>1.0770394890146899</v>
      </c>
      <c r="I195" s="14">
        <f t="shared" ca="1" si="75"/>
        <v>1.0071338400000001</v>
      </c>
      <c r="J195" s="13">
        <f t="shared" si="65"/>
        <v>4.4999999999999998E-2</v>
      </c>
      <c r="K195" s="29">
        <f t="shared" si="66"/>
        <v>44803</v>
      </c>
      <c r="L195" s="2">
        <f t="shared" si="67"/>
        <v>14</v>
      </c>
      <c r="M195" s="17">
        <f t="shared" si="68"/>
        <v>14</v>
      </c>
      <c r="N195" s="12">
        <f t="shared" si="57"/>
        <v>1.0024483749999999</v>
      </c>
      <c r="O195" s="12">
        <f t="shared" ca="1" si="58"/>
        <v>1.0095996810000001</v>
      </c>
      <c r="P195" s="17">
        <f t="shared" si="69"/>
        <v>0</v>
      </c>
      <c r="Q195" s="14">
        <f t="shared" ca="1" si="59"/>
        <v>9.5996810000000004</v>
      </c>
      <c r="R195" s="20">
        <f t="shared" si="60"/>
        <v>0</v>
      </c>
      <c r="S195" s="14">
        <f t="shared" si="70"/>
        <v>0</v>
      </c>
      <c r="T195" s="4" t="str">
        <f t="shared" si="71"/>
        <v>J=</v>
      </c>
      <c r="U195" s="29">
        <f t="shared" si="72"/>
        <v>44833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79"/>
        <v>45623</v>
      </c>
      <c r="AD195" s="93">
        <v>45624</v>
      </c>
      <c r="AE195" s="93">
        <f t="shared" si="80"/>
        <v>45624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73"/>
        <v>44825</v>
      </c>
      <c r="B196" s="90">
        <f t="shared" ca="1" si="74"/>
        <v>1010.2888850000001</v>
      </c>
      <c r="C196" s="14">
        <f t="shared" si="61"/>
        <v>1000</v>
      </c>
      <c r="D196" s="63">
        <f t="shared" si="62"/>
        <v>44820</v>
      </c>
      <c r="E196" s="61">
        <f ca="1">IF(D196&lt;$B$1,VLOOKUP(D196,[1]DI!$A$4:$B$15000,2,FALSE),0)</f>
        <v>0.13650000000000001</v>
      </c>
      <c r="F196" s="14">
        <f t="shared" ca="1" si="63"/>
        <v>1.00050788</v>
      </c>
      <c r="G196" s="92">
        <f t="shared" ca="1" si="76"/>
        <v>1.0852738259978201</v>
      </c>
      <c r="H196" s="92">
        <f t="shared" ca="1" si="64"/>
        <v>1.0770394890146899</v>
      </c>
      <c r="I196" s="14">
        <f t="shared" ca="1" si="75"/>
        <v>1.0076453400000001</v>
      </c>
      <c r="J196" s="13">
        <f t="shared" si="65"/>
        <v>4.4999999999999998E-2</v>
      </c>
      <c r="K196" s="29">
        <f t="shared" si="66"/>
        <v>44803</v>
      </c>
      <c r="L196" s="2">
        <f t="shared" si="67"/>
        <v>15</v>
      </c>
      <c r="M196" s="17">
        <f t="shared" si="68"/>
        <v>15</v>
      </c>
      <c r="N196" s="12">
        <f t="shared" si="57"/>
        <v>1.002623488</v>
      </c>
      <c r="O196" s="12">
        <f t="shared" ca="1" si="58"/>
        <v>1.010288885</v>
      </c>
      <c r="P196" s="17">
        <f t="shared" si="69"/>
        <v>0</v>
      </c>
      <c r="Q196" s="14">
        <f t="shared" ca="1" si="59"/>
        <v>10.288885000000001</v>
      </c>
      <c r="R196" s="20">
        <f t="shared" si="60"/>
        <v>0</v>
      </c>
      <c r="S196" s="14">
        <f t="shared" si="70"/>
        <v>0</v>
      </c>
      <c r="T196" s="4" t="str">
        <f t="shared" si="71"/>
        <v>J=</v>
      </c>
      <c r="U196" s="29">
        <f t="shared" si="72"/>
        <v>44833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79"/>
        <v>45653</v>
      </c>
      <c r="AD196" s="93">
        <v>45656</v>
      </c>
      <c r="AE196" s="93">
        <f t="shared" si="80"/>
        <v>45656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73"/>
        <v>44826</v>
      </c>
      <c r="B197" s="90">
        <f t="shared" ca="1" si="74"/>
        <v>1010.978571</v>
      </c>
      <c r="C197" s="14">
        <f t="shared" si="61"/>
        <v>1000</v>
      </c>
      <c r="D197" s="63">
        <f t="shared" si="62"/>
        <v>44823</v>
      </c>
      <c r="E197" s="61">
        <f ca="1">IF(D197&lt;$B$1,VLOOKUP(D197,[1]DI!$A$4:$B$15000,2,FALSE),0)</f>
        <v>0.13650000000000001</v>
      </c>
      <c r="F197" s="14">
        <f t="shared" ca="1" si="63"/>
        <v>1.00050788</v>
      </c>
      <c r="G197" s="92">
        <f t="shared" ca="1" si="76"/>
        <v>1.08582501486857</v>
      </c>
      <c r="H197" s="92">
        <f t="shared" ca="1" si="64"/>
        <v>1.0770394890146899</v>
      </c>
      <c r="I197" s="14">
        <f t="shared" ca="1" si="75"/>
        <v>1.00815711</v>
      </c>
      <c r="J197" s="13">
        <f t="shared" si="65"/>
        <v>4.4999999999999998E-2</v>
      </c>
      <c r="K197" s="29">
        <f t="shared" si="66"/>
        <v>44803</v>
      </c>
      <c r="L197" s="2">
        <f t="shared" si="67"/>
        <v>16</v>
      </c>
      <c r="M197" s="17">
        <f t="shared" si="68"/>
        <v>16</v>
      </c>
      <c r="N197" s="12">
        <f t="shared" si="57"/>
        <v>1.002798632</v>
      </c>
      <c r="O197" s="12">
        <f t="shared" ca="1" si="58"/>
        <v>1.0109785710000001</v>
      </c>
      <c r="P197" s="17">
        <f t="shared" si="69"/>
        <v>0</v>
      </c>
      <c r="Q197" s="14">
        <f t="shared" ca="1" si="59"/>
        <v>10.978571000000001</v>
      </c>
      <c r="R197" s="20">
        <f t="shared" si="60"/>
        <v>0</v>
      </c>
      <c r="S197" s="14">
        <f t="shared" si="70"/>
        <v>0</v>
      </c>
      <c r="T197" s="4" t="str">
        <f t="shared" si="71"/>
        <v>J=</v>
      </c>
      <c r="U197" s="29">
        <f t="shared" si="72"/>
        <v>44833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79"/>
        <v>45686</v>
      </c>
      <c r="AD197" s="93">
        <v>45687</v>
      </c>
      <c r="AE197" s="93">
        <f t="shared" si="80"/>
        <v>45687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73"/>
        <v>44827</v>
      </c>
      <c r="B198" s="90">
        <f t="shared" ca="1" si="74"/>
        <v>1011.668716</v>
      </c>
      <c r="C198" s="14">
        <f t="shared" si="61"/>
        <v>1000</v>
      </c>
      <c r="D198" s="63">
        <f t="shared" si="62"/>
        <v>44824</v>
      </c>
      <c r="E198" s="61">
        <f ca="1">IF(D198&lt;$B$1,VLOOKUP(D198,[1]DI!$A$4:$B$15000,2,FALSE),0)</f>
        <v>0.13650000000000001</v>
      </c>
      <c r="F198" s="14">
        <f t="shared" ca="1" si="63"/>
        <v>1.00050788</v>
      </c>
      <c r="G198" s="92">
        <f t="shared" ca="1" si="76"/>
        <v>1.0863764836771199</v>
      </c>
      <c r="H198" s="92">
        <f t="shared" ca="1" si="64"/>
        <v>1.0770394890146899</v>
      </c>
      <c r="I198" s="14">
        <f t="shared" ca="1" si="75"/>
        <v>1.0086691299999999</v>
      </c>
      <c r="J198" s="13">
        <f t="shared" si="65"/>
        <v>4.4999999999999998E-2</v>
      </c>
      <c r="K198" s="29">
        <f t="shared" si="66"/>
        <v>44803</v>
      </c>
      <c r="L198" s="2">
        <f t="shared" si="67"/>
        <v>17</v>
      </c>
      <c r="M198" s="17">
        <f t="shared" si="68"/>
        <v>17</v>
      </c>
      <c r="N198" s="12">
        <f t="shared" si="57"/>
        <v>1.002973806</v>
      </c>
      <c r="O198" s="12">
        <f t="shared" ca="1" si="58"/>
        <v>1.011668716</v>
      </c>
      <c r="P198" s="17">
        <f t="shared" si="69"/>
        <v>0</v>
      </c>
      <c r="Q198" s="14">
        <f t="shared" ca="1" si="59"/>
        <v>11.668716</v>
      </c>
      <c r="R198" s="20">
        <f t="shared" si="60"/>
        <v>0</v>
      </c>
      <c r="S198" s="14">
        <f t="shared" si="70"/>
        <v>0</v>
      </c>
      <c r="T198" s="4" t="str">
        <f t="shared" si="71"/>
        <v>J=</v>
      </c>
      <c r="U198" s="29">
        <f t="shared" si="72"/>
        <v>44833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79"/>
        <v>45714</v>
      </c>
      <c r="AD198" s="93">
        <v>45715</v>
      </c>
      <c r="AE198" s="93">
        <f t="shared" si="80"/>
        <v>45715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73"/>
        <v>44830</v>
      </c>
      <c r="B199" s="90">
        <f t="shared" ca="1" si="74"/>
        <v>1012.359333</v>
      </c>
      <c r="C199" s="14">
        <f t="shared" si="61"/>
        <v>1000</v>
      </c>
      <c r="D199" s="63">
        <f t="shared" si="62"/>
        <v>44825</v>
      </c>
      <c r="E199" s="61">
        <f ca="1">IF(D199&lt;$B$1,VLOOKUP(D199,[1]DI!$A$4:$B$15000,2,FALSE),0)</f>
        <v>0.13650000000000001</v>
      </c>
      <c r="F199" s="14">
        <f t="shared" ca="1" si="63"/>
        <v>1.00050788</v>
      </c>
      <c r="G199" s="92">
        <f t="shared" ca="1" si="76"/>
        <v>1.08692823256565</v>
      </c>
      <c r="H199" s="92">
        <f t="shared" ca="1" si="64"/>
        <v>1.0770394890146899</v>
      </c>
      <c r="I199" s="14">
        <f t="shared" ca="1" si="75"/>
        <v>1.0091814100000001</v>
      </c>
      <c r="J199" s="13">
        <f t="shared" si="65"/>
        <v>4.4999999999999998E-2</v>
      </c>
      <c r="K199" s="29">
        <f t="shared" si="66"/>
        <v>44803</v>
      </c>
      <c r="L199" s="2">
        <f t="shared" si="67"/>
        <v>18</v>
      </c>
      <c r="M199" s="17">
        <f t="shared" si="68"/>
        <v>18</v>
      </c>
      <c r="N199" s="12">
        <f t="shared" si="57"/>
        <v>1.0031490110000001</v>
      </c>
      <c r="O199" s="12">
        <f t="shared" ca="1" si="58"/>
        <v>1.012359333</v>
      </c>
      <c r="P199" s="17">
        <f t="shared" si="69"/>
        <v>0</v>
      </c>
      <c r="Q199" s="14">
        <f t="shared" ca="1" si="59"/>
        <v>12.359332999999999</v>
      </c>
      <c r="R199" s="20">
        <f t="shared" si="60"/>
        <v>0</v>
      </c>
      <c r="S199" s="14">
        <f t="shared" si="70"/>
        <v>0</v>
      </c>
      <c r="T199" s="4" t="str">
        <f t="shared" si="71"/>
        <v>J=</v>
      </c>
      <c r="U199" s="29">
        <f t="shared" si="72"/>
        <v>44833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79"/>
        <v>45743</v>
      </c>
      <c r="AD199" s="93">
        <v>45744</v>
      </c>
      <c r="AE199" s="93">
        <f t="shared" si="80"/>
        <v>45744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73"/>
        <v>44831</v>
      </c>
      <c r="B200" s="90">
        <f t="shared" ca="1" si="74"/>
        <v>1013.050432</v>
      </c>
      <c r="C200" s="14">
        <f t="shared" si="61"/>
        <v>1000</v>
      </c>
      <c r="D200" s="63">
        <f t="shared" si="62"/>
        <v>44826</v>
      </c>
      <c r="E200" s="61">
        <f ca="1">IF(D200&lt;$B$1,VLOOKUP(D200,[1]DI!$A$4:$B$15000,2,FALSE),0)</f>
        <v>0.13650000000000001</v>
      </c>
      <c r="F200" s="14">
        <f t="shared" ca="1" si="63"/>
        <v>1.00050788</v>
      </c>
      <c r="G200" s="92">
        <f t="shared" ca="1" si="76"/>
        <v>1.0874802616764101</v>
      </c>
      <c r="H200" s="92">
        <f t="shared" ca="1" si="64"/>
        <v>1.0770394890146899</v>
      </c>
      <c r="I200" s="14">
        <f t="shared" ca="1" si="75"/>
        <v>1.0096939599999999</v>
      </c>
      <c r="J200" s="13">
        <f t="shared" si="65"/>
        <v>4.4999999999999998E-2</v>
      </c>
      <c r="K200" s="29">
        <f t="shared" si="66"/>
        <v>44803</v>
      </c>
      <c r="L200" s="2">
        <f t="shared" si="67"/>
        <v>19</v>
      </c>
      <c r="M200" s="17">
        <f t="shared" si="68"/>
        <v>19</v>
      </c>
      <c r="N200" s="12">
        <f t="shared" si="57"/>
        <v>1.0033242469999999</v>
      </c>
      <c r="O200" s="12">
        <f t="shared" ca="1" si="58"/>
        <v>1.013050432</v>
      </c>
      <c r="P200" s="17">
        <f t="shared" si="69"/>
        <v>0</v>
      </c>
      <c r="Q200" s="14">
        <f t="shared" ca="1" si="59"/>
        <v>13.050432000000001</v>
      </c>
      <c r="R200" s="20">
        <f t="shared" si="60"/>
        <v>0</v>
      </c>
      <c r="S200" s="14">
        <f t="shared" si="70"/>
        <v>0</v>
      </c>
      <c r="T200" s="4" t="str">
        <f t="shared" si="71"/>
        <v>J=</v>
      </c>
      <c r="U200" s="29">
        <f t="shared" si="72"/>
        <v>44833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79"/>
        <v>45775</v>
      </c>
      <c r="AD200" s="93">
        <v>45776</v>
      </c>
      <c r="AE200" s="93">
        <f t="shared" si="80"/>
        <v>45776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73"/>
        <v>44832</v>
      </c>
      <c r="B201" s="90">
        <f t="shared" ca="1" si="74"/>
        <v>1013.74199199</v>
      </c>
      <c r="C201" s="14">
        <f t="shared" si="61"/>
        <v>1000</v>
      </c>
      <c r="D201" s="63">
        <f t="shared" si="62"/>
        <v>44827</v>
      </c>
      <c r="E201" s="61">
        <f ca="1">IF(D201&lt;$B$1,VLOOKUP(D201,[1]DI!$A$4:$B$15000,2,FALSE),0)</f>
        <v>0.13650000000000001</v>
      </c>
      <c r="F201" s="14">
        <f t="shared" ca="1" si="63"/>
        <v>1.00050788</v>
      </c>
      <c r="G201" s="92">
        <f t="shared" ca="1" si="76"/>
        <v>1.08803257115171</v>
      </c>
      <c r="H201" s="92">
        <f t="shared" ca="1" si="64"/>
        <v>1.0770394890146899</v>
      </c>
      <c r="I201" s="14">
        <f t="shared" ca="1" si="75"/>
        <v>1.01020676</v>
      </c>
      <c r="J201" s="13">
        <f t="shared" si="65"/>
        <v>4.4999999999999998E-2</v>
      </c>
      <c r="K201" s="29">
        <f t="shared" si="66"/>
        <v>44803</v>
      </c>
      <c r="L201" s="2">
        <f t="shared" si="67"/>
        <v>20</v>
      </c>
      <c r="M201" s="17">
        <f t="shared" si="68"/>
        <v>20</v>
      </c>
      <c r="N201" s="12">
        <f t="shared" si="57"/>
        <v>1.003499513</v>
      </c>
      <c r="O201" s="12">
        <f t="shared" ca="1" si="58"/>
        <v>1.0137419919999999</v>
      </c>
      <c r="P201" s="17">
        <f t="shared" si="69"/>
        <v>0</v>
      </c>
      <c r="Q201" s="14">
        <f t="shared" ca="1" si="59"/>
        <v>13.741991990000001</v>
      </c>
      <c r="R201" s="20">
        <f t="shared" si="60"/>
        <v>0</v>
      </c>
      <c r="S201" s="14">
        <f t="shared" si="70"/>
        <v>0</v>
      </c>
      <c r="T201" s="4" t="str">
        <f t="shared" si="71"/>
        <v>J=</v>
      </c>
      <c r="U201" s="29">
        <f t="shared" si="72"/>
        <v>44833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79"/>
        <v>45805</v>
      </c>
      <c r="AD201" s="93">
        <v>45806</v>
      </c>
      <c r="AE201" s="93">
        <f t="shared" si="80"/>
        <v>45806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73"/>
        <v>44833</v>
      </c>
      <c r="B202" s="90">
        <f t="shared" ca="1" si="74"/>
        <v>1014.434022</v>
      </c>
      <c r="C202" s="14">
        <f t="shared" si="61"/>
        <v>1000</v>
      </c>
      <c r="D202" s="63">
        <f t="shared" si="62"/>
        <v>44830</v>
      </c>
      <c r="E202" s="61">
        <f ca="1">IF(D202&lt;$B$1,VLOOKUP(D202,[1]DI!$A$4:$B$15000,2,FALSE),0)</f>
        <v>0.13650000000000001</v>
      </c>
      <c r="F202" s="14">
        <f t="shared" ca="1" si="63"/>
        <v>1.00050788</v>
      </c>
      <c r="G202" s="92">
        <f t="shared" ca="1" si="76"/>
        <v>1.0885851611339501</v>
      </c>
      <c r="H202" s="92">
        <f t="shared" ca="1" si="64"/>
        <v>1.0770394890146899</v>
      </c>
      <c r="I202" s="14">
        <f t="shared" ca="1" si="75"/>
        <v>1.01071982</v>
      </c>
      <c r="J202" s="13">
        <f t="shared" si="65"/>
        <v>4.4999999999999998E-2</v>
      </c>
      <c r="K202" s="29">
        <f t="shared" si="66"/>
        <v>44803</v>
      </c>
      <c r="L202" s="2">
        <f t="shared" si="67"/>
        <v>21</v>
      </c>
      <c r="M202" s="17">
        <f t="shared" si="68"/>
        <v>21</v>
      </c>
      <c r="N202" s="12">
        <f t="shared" si="57"/>
        <v>1.0036748090000001</v>
      </c>
      <c r="O202" s="12">
        <f t="shared" ca="1" si="58"/>
        <v>1.0144340220000001</v>
      </c>
      <c r="P202" s="17">
        <f t="shared" si="69"/>
        <v>9</v>
      </c>
      <c r="Q202" s="14">
        <f t="shared" ca="1" si="59"/>
        <v>14.434022000000001</v>
      </c>
      <c r="R202" s="20">
        <f t="shared" si="60"/>
        <v>0</v>
      </c>
      <c r="S202" s="14">
        <f t="shared" si="70"/>
        <v>0</v>
      </c>
      <c r="T202" s="4" t="str">
        <f t="shared" si="71"/>
        <v>J=</v>
      </c>
      <c r="U202" s="29">
        <f t="shared" si="72"/>
        <v>44833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79"/>
        <v>45834</v>
      </c>
      <c r="AD202" s="93">
        <v>45835</v>
      </c>
      <c r="AE202" s="93">
        <f t="shared" si="80"/>
        <v>45835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73"/>
        <v>44834</v>
      </c>
      <c r="B203" s="90">
        <f t="shared" ca="1" si="74"/>
        <v>1000.682654</v>
      </c>
      <c r="C203" s="14">
        <f t="shared" si="61"/>
        <v>1000</v>
      </c>
      <c r="D203" s="63">
        <f t="shared" si="62"/>
        <v>44831</v>
      </c>
      <c r="E203" s="61">
        <f ca="1">IF(D203&lt;$B$1,VLOOKUP(D203,[1]DI!$A$4:$B$15000,2,FALSE),0)</f>
        <v>0.13650000000000001</v>
      </c>
      <c r="F203" s="14">
        <f t="shared" ca="1" si="63"/>
        <v>1.00050788</v>
      </c>
      <c r="G203" s="92">
        <f t="shared" ca="1" si="76"/>
        <v>1.0891380317655901</v>
      </c>
      <c r="H203" s="92">
        <f t="shared" ca="1" si="64"/>
        <v>1.0885851611339501</v>
      </c>
      <c r="I203" s="14">
        <f t="shared" ca="1" si="75"/>
        <v>1.00050788</v>
      </c>
      <c r="J203" s="13">
        <f t="shared" si="65"/>
        <v>4.4999999999999998E-2</v>
      </c>
      <c r="K203" s="29">
        <f t="shared" si="66"/>
        <v>44833</v>
      </c>
      <c r="L203" s="2">
        <f t="shared" si="67"/>
        <v>1</v>
      </c>
      <c r="M203" s="17">
        <f t="shared" si="68"/>
        <v>1</v>
      </c>
      <c r="N203" s="12">
        <f t="shared" si="57"/>
        <v>1.000174685</v>
      </c>
      <c r="O203" s="12">
        <f t="shared" ca="1" si="58"/>
        <v>1.000682654</v>
      </c>
      <c r="P203" s="17">
        <f t="shared" si="69"/>
        <v>0</v>
      </c>
      <c r="Q203" s="14">
        <f t="shared" ca="1" si="59"/>
        <v>0.68265399999999998</v>
      </c>
      <c r="R203" s="20">
        <f t="shared" si="60"/>
        <v>0</v>
      </c>
      <c r="S203" s="14">
        <f t="shared" si="70"/>
        <v>0</v>
      </c>
      <c r="T203" s="4" t="str">
        <f t="shared" si="71"/>
        <v>J=</v>
      </c>
      <c r="U203" s="29">
        <f t="shared" si="72"/>
        <v>44862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79"/>
        <v>45867</v>
      </c>
      <c r="AD203" s="93">
        <v>45868</v>
      </c>
      <c r="AE203" s="93">
        <f t="shared" si="80"/>
        <v>45868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73"/>
        <v>44837</v>
      </c>
      <c r="B204" s="90">
        <f t="shared" ca="1" si="74"/>
        <v>1001.365776</v>
      </c>
      <c r="C204" s="14">
        <f t="shared" si="61"/>
        <v>1000</v>
      </c>
      <c r="D204" s="63">
        <f t="shared" si="62"/>
        <v>44832</v>
      </c>
      <c r="E204" s="61">
        <f ca="1">IF(D204&lt;$B$1,VLOOKUP(D204,[1]DI!$A$4:$B$15000,2,FALSE),0)</f>
        <v>0.13650000000000001</v>
      </c>
      <c r="F204" s="14">
        <f t="shared" ca="1" si="63"/>
        <v>1.00050788</v>
      </c>
      <c r="G204" s="92">
        <f t="shared" ca="1" si="76"/>
        <v>1.08969118318916</v>
      </c>
      <c r="H204" s="92">
        <f t="shared" ca="1" si="64"/>
        <v>1.0885851611339501</v>
      </c>
      <c r="I204" s="14">
        <f t="shared" ca="1" si="75"/>
        <v>1.00101602</v>
      </c>
      <c r="J204" s="13">
        <f t="shared" si="65"/>
        <v>4.4999999999999998E-2</v>
      </c>
      <c r="K204" s="29">
        <f t="shared" si="66"/>
        <v>44833</v>
      </c>
      <c r="L204" s="2">
        <f t="shared" si="67"/>
        <v>2</v>
      </c>
      <c r="M204" s="17">
        <f t="shared" si="68"/>
        <v>2</v>
      </c>
      <c r="N204" s="12">
        <f t="shared" ref="N204:N261" si="81">ROUND((J204+1)^(M204/252),9)</f>
        <v>1.000349401</v>
      </c>
      <c r="O204" s="12">
        <f t="shared" ref="O204:O261" ca="1" si="82">ROUND(I204*N204,9)</f>
        <v>1.0013657760000001</v>
      </c>
      <c r="P204" s="17">
        <f t="shared" si="69"/>
        <v>0</v>
      </c>
      <c r="Q204" s="14">
        <f t="shared" ref="Q204:Q261" ca="1" si="83">TRUNC(((O204-1)*C204),8)</f>
        <v>1.3657760000000001</v>
      </c>
      <c r="R204" s="20">
        <f t="shared" ref="R204:R267" si="84">IF($P204&gt;0,VLOOKUP($P204,$X$12:$AD$150,7),0)</f>
        <v>0</v>
      </c>
      <c r="S204" s="14">
        <f t="shared" si="70"/>
        <v>0</v>
      </c>
      <c r="T204" s="4" t="str">
        <f t="shared" si="71"/>
        <v>J=</v>
      </c>
      <c r="U204" s="29">
        <f t="shared" si="72"/>
        <v>44862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79"/>
        <v>45896</v>
      </c>
      <c r="AD204" s="93">
        <v>45897</v>
      </c>
      <c r="AE204" s="93">
        <f t="shared" si="80"/>
        <v>45897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73"/>
        <v>44838</v>
      </c>
      <c r="B205" s="90">
        <f t="shared" ca="1" si="74"/>
        <v>1002.04935699</v>
      </c>
      <c r="C205" s="14">
        <f t="shared" ref="C205:C261" si="85">(C204-S204)</f>
        <v>1000</v>
      </c>
      <c r="D205" s="63">
        <f t="shared" ref="D205:D268" si="86">WORKDAY($A205,-3,$X$160:$X$544)</f>
        <v>44833</v>
      </c>
      <c r="E205" s="61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92">
        <f t="shared" ca="1" si="76"/>
        <v>1.09024461554728</v>
      </c>
      <c r="H205" s="92">
        <f t="shared" ref="H205:H261" ca="1" si="88">IF(P204&gt;0,G204,H204)</f>
        <v>1.0885851611339501</v>
      </c>
      <c r="I205" s="14">
        <f t="shared" ca="1" si="75"/>
        <v>1.00152441</v>
      </c>
      <c r="J205" s="13">
        <f t="shared" ref="J205:J268" si="89">J204</f>
        <v>4.4999999999999998E-2</v>
      </c>
      <c r="K205" s="29">
        <f t="shared" ref="K205:K261" si="90">IF(P204&gt;0,VLOOKUP(P204,X$12:AH$150,2),K204)</f>
        <v>44833</v>
      </c>
      <c r="L205" s="2">
        <f t="shared" ref="L205:L261" si="91">IF(A205&gt;K205,IF(NETWORKDAYS(K205,A205,$X$160:$X$544)-1=0,1,NETWORKDAYS(K205,A205,$X$160:$X$544)-1),0)</f>
        <v>3</v>
      </c>
      <c r="M205" s="17">
        <f t="shared" ref="M205:M261" si="92">IF(AND(L205=1,L204=1),1,IF(L205&gt;0,IF(L205=L204,L205+1,L205),0))</f>
        <v>3</v>
      </c>
      <c r="N205" s="12">
        <f t="shared" si="81"/>
        <v>1.000524148</v>
      </c>
      <c r="O205" s="12">
        <f t="shared" ca="1" si="82"/>
        <v>1.002049357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2.0493569900000002</v>
      </c>
      <c r="R205" s="20">
        <f t="shared" si="84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29">
        <f t="shared" ref="U205:U261" si="96">IF(P204&gt;0,VLOOKUP(P204,X$12:AH$150,11),U204)</f>
        <v>44862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79"/>
        <v>45926</v>
      </c>
      <c r="AD205" s="93">
        <v>45929</v>
      </c>
      <c r="AE205" s="93">
        <f t="shared" si="80"/>
        <v>45929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97">WORKDAY($A205,1,$X$166:$X$544)</f>
        <v>44839</v>
      </c>
      <c r="B206" s="90">
        <f t="shared" ref="B206:B261" ca="1" si="98">IF(A206&lt;=TODAY(),C206+Q206,IF(AND(A206&gt;TODAY(),A206&lt;=$B$1),IF(VLOOKUP(TODAY(),$A$10:$E$5000,4,FALSE)=0,"n.d",C206+Q206),"n.d"))</f>
        <v>1002.733416</v>
      </c>
      <c r="C206" s="14">
        <f t="shared" si="85"/>
        <v>1000</v>
      </c>
      <c r="D206" s="63">
        <f t="shared" si="86"/>
        <v>44834</v>
      </c>
      <c r="E206" s="61">
        <f ca="1">IF(D206&lt;$B$1,VLOOKUP(D206,[1]DI!$A$4:$B$15000,2,FALSE),0)</f>
        <v>0.13650000000000001</v>
      </c>
      <c r="F206" s="14">
        <f t="shared" ca="1" si="87"/>
        <v>1.00050788</v>
      </c>
      <c r="G206" s="92">
        <f t="shared" ca="1" si="76"/>
        <v>1.09079832898262</v>
      </c>
      <c r="H206" s="92">
        <f t="shared" ca="1" si="88"/>
        <v>1.0885851611339501</v>
      </c>
      <c r="I206" s="14">
        <f t="shared" ref="I206:I261" ca="1" si="99">ROUND(G206/H206,8)</f>
        <v>1.00203307</v>
      </c>
      <c r="J206" s="13">
        <f t="shared" si="89"/>
        <v>4.4999999999999998E-2</v>
      </c>
      <c r="K206" s="29">
        <f t="shared" si="90"/>
        <v>44833</v>
      </c>
      <c r="L206" s="2">
        <f t="shared" si="91"/>
        <v>4</v>
      </c>
      <c r="M206" s="17">
        <f t="shared" si="92"/>
        <v>4</v>
      </c>
      <c r="N206" s="12">
        <f t="shared" si="81"/>
        <v>1.000698925</v>
      </c>
      <c r="O206" s="12">
        <f t="shared" ca="1" si="82"/>
        <v>1.0027334160000001</v>
      </c>
      <c r="P206" s="17">
        <f t="shared" si="93"/>
        <v>0</v>
      </c>
      <c r="Q206" s="14">
        <f t="shared" ca="1" si="83"/>
        <v>2.7334160000000001</v>
      </c>
      <c r="R206" s="20">
        <f t="shared" si="84"/>
        <v>0</v>
      </c>
      <c r="S206" s="14">
        <f t="shared" si="94"/>
        <v>0</v>
      </c>
      <c r="T206" s="4" t="str">
        <f t="shared" si="95"/>
        <v>J=</v>
      </c>
      <c r="U206" s="29">
        <f t="shared" si="96"/>
        <v>44862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79"/>
        <v>45959</v>
      </c>
      <c r="AD206" s="93">
        <v>45960</v>
      </c>
      <c r="AE206" s="93">
        <f t="shared" si="80"/>
        <v>45960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97"/>
        <v>44840</v>
      </c>
      <c r="B207" s="90">
        <f t="shared" ca="1" si="98"/>
        <v>1003.4179329900001</v>
      </c>
      <c r="C207" s="14">
        <f t="shared" si="85"/>
        <v>1000</v>
      </c>
      <c r="D207" s="63">
        <f t="shared" si="86"/>
        <v>44837</v>
      </c>
      <c r="E207" s="61">
        <f ca="1">IF(D207&lt;$B$1,VLOOKUP(D207,[1]DI!$A$4:$B$15000,2,FALSE),0)</f>
        <v>0.13650000000000001</v>
      </c>
      <c r="F207" s="14">
        <f t="shared" ca="1" si="87"/>
        <v>1.00050788</v>
      </c>
      <c r="G207" s="92">
        <f t="shared" ca="1" si="76"/>
        <v>1.0913523236379401</v>
      </c>
      <c r="H207" s="92">
        <f t="shared" ca="1" si="88"/>
        <v>1.0885851611339501</v>
      </c>
      <c r="I207" s="14">
        <f t="shared" ca="1" si="99"/>
        <v>1.0025419799999999</v>
      </c>
      <c r="J207" s="13">
        <f t="shared" si="89"/>
        <v>4.4999999999999998E-2</v>
      </c>
      <c r="K207" s="29">
        <f t="shared" si="90"/>
        <v>44833</v>
      </c>
      <c r="L207" s="2">
        <f t="shared" si="91"/>
        <v>5</v>
      </c>
      <c r="M207" s="17">
        <f t="shared" si="92"/>
        <v>5</v>
      </c>
      <c r="N207" s="12">
        <f t="shared" si="81"/>
        <v>1.0008737320000001</v>
      </c>
      <c r="O207" s="12">
        <f t="shared" ca="1" si="82"/>
        <v>1.0034179329999999</v>
      </c>
      <c r="P207" s="17">
        <f t="shared" si="93"/>
        <v>0</v>
      </c>
      <c r="Q207" s="14">
        <f t="shared" ca="1" si="83"/>
        <v>3.4179329900000002</v>
      </c>
      <c r="R207" s="20">
        <f t="shared" si="84"/>
        <v>0</v>
      </c>
      <c r="S207" s="14">
        <f t="shared" si="94"/>
        <v>0</v>
      </c>
      <c r="T207" s="4" t="str">
        <f t="shared" si="95"/>
        <v>J=</v>
      </c>
      <c r="U207" s="29">
        <f t="shared" si="96"/>
        <v>44862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79"/>
        <v>45987</v>
      </c>
      <c r="AD207" s="93">
        <v>45988</v>
      </c>
      <c r="AE207" s="93">
        <f t="shared" si="80"/>
        <v>45988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97"/>
        <v>44841</v>
      </c>
      <c r="B208" s="90">
        <f t="shared" ca="1" si="98"/>
        <v>1004.10291899</v>
      </c>
      <c r="C208" s="14">
        <f t="shared" si="85"/>
        <v>1000</v>
      </c>
      <c r="D208" s="63">
        <f t="shared" si="86"/>
        <v>44838</v>
      </c>
      <c r="E208" s="61">
        <f ca="1">IF(D208&lt;$B$1,VLOOKUP(D208,[1]DI!$A$4:$B$15000,2,FALSE),0)</f>
        <v>0.13650000000000001</v>
      </c>
      <c r="F208" s="14">
        <f t="shared" ca="1" si="87"/>
        <v>1.00050788</v>
      </c>
      <c r="G208" s="92">
        <f t="shared" ref="G208:G261" ca="1" si="100">ROUND(F207*G207,16)</f>
        <v>1.09190659965607</v>
      </c>
      <c r="H208" s="92">
        <f t="shared" ca="1" si="88"/>
        <v>1.0885851611339501</v>
      </c>
      <c r="I208" s="14">
        <f t="shared" ca="1" si="99"/>
        <v>1.0030511499999999</v>
      </c>
      <c r="J208" s="13">
        <f t="shared" si="89"/>
        <v>4.4999999999999998E-2</v>
      </c>
      <c r="K208" s="29">
        <f t="shared" si="90"/>
        <v>44833</v>
      </c>
      <c r="L208" s="2">
        <f t="shared" si="91"/>
        <v>6</v>
      </c>
      <c r="M208" s="17">
        <f t="shared" si="92"/>
        <v>6</v>
      </c>
      <c r="N208" s="12">
        <f t="shared" si="81"/>
        <v>1.00104857</v>
      </c>
      <c r="O208" s="12">
        <f t="shared" ca="1" si="82"/>
        <v>1.0041029189999999</v>
      </c>
      <c r="P208" s="17">
        <f t="shared" si="93"/>
        <v>0</v>
      </c>
      <c r="Q208" s="14">
        <f t="shared" ca="1" si="83"/>
        <v>4.10291899</v>
      </c>
      <c r="R208" s="20">
        <f t="shared" si="84"/>
        <v>0</v>
      </c>
      <c r="S208" s="14">
        <f t="shared" si="94"/>
        <v>0</v>
      </c>
      <c r="T208" s="4" t="str">
        <f t="shared" si="95"/>
        <v>J=</v>
      </c>
      <c r="U208" s="29">
        <f t="shared" si="96"/>
        <v>44862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79"/>
        <v>46020</v>
      </c>
      <c r="AD208" s="93">
        <v>46021</v>
      </c>
      <c r="AE208" s="93">
        <f t="shared" si="80"/>
        <v>46021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97"/>
        <v>44844</v>
      </c>
      <c r="B209" s="90">
        <f t="shared" ca="1" si="98"/>
        <v>1004.78837499</v>
      </c>
      <c r="C209" s="14">
        <f t="shared" si="85"/>
        <v>1000</v>
      </c>
      <c r="D209" s="63">
        <f t="shared" si="86"/>
        <v>44839</v>
      </c>
      <c r="E209" s="61">
        <f ca="1">IF(D209&lt;$B$1,VLOOKUP(D209,[1]DI!$A$4:$B$15000,2,FALSE),0)</f>
        <v>0.13650000000000001</v>
      </c>
      <c r="F209" s="14">
        <f t="shared" ca="1" si="87"/>
        <v>1.00050788</v>
      </c>
      <c r="G209" s="92">
        <f t="shared" ca="1" si="100"/>
        <v>1.0924611571799001</v>
      </c>
      <c r="H209" s="92">
        <f t="shared" ca="1" si="88"/>
        <v>1.0885851611339501</v>
      </c>
      <c r="I209" s="14">
        <f t="shared" ca="1" si="99"/>
        <v>1.00356058</v>
      </c>
      <c r="J209" s="13">
        <f t="shared" si="89"/>
        <v>4.4999999999999998E-2</v>
      </c>
      <c r="K209" s="29">
        <f t="shared" si="90"/>
        <v>44833</v>
      </c>
      <c r="L209" s="2">
        <f t="shared" si="91"/>
        <v>7</v>
      </c>
      <c r="M209" s="17">
        <f t="shared" si="92"/>
        <v>7</v>
      </c>
      <c r="N209" s="12">
        <f t="shared" si="81"/>
        <v>1.0012234390000001</v>
      </c>
      <c r="O209" s="12">
        <f t="shared" ca="1" si="82"/>
        <v>1.004788375</v>
      </c>
      <c r="P209" s="17">
        <f t="shared" si="93"/>
        <v>0</v>
      </c>
      <c r="Q209" s="14">
        <f t="shared" ca="1" si="83"/>
        <v>4.7883749900000003</v>
      </c>
      <c r="R209" s="20">
        <f t="shared" si="84"/>
        <v>0</v>
      </c>
      <c r="S209" s="14">
        <f t="shared" si="94"/>
        <v>0</v>
      </c>
      <c r="T209" s="4" t="str">
        <f t="shared" si="95"/>
        <v>J=</v>
      </c>
      <c r="U209" s="29">
        <f t="shared" si="96"/>
        <v>44862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/>
      <c r="AD209" s="93"/>
      <c r="AE209" s="93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97"/>
        <v>44845</v>
      </c>
      <c r="B210" s="90">
        <f t="shared" ca="1" si="98"/>
        <v>1005.47429999</v>
      </c>
      <c r="C210" s="14">
        <f t="shared" si="85"/>
        <v>1000</v>
      </c>
      <c r="D210" s="63">
        <f t="shared" si="86"/>
        <v>44840</v>
      </c>
      <c r="E210" s="61">
        <f ca="1">IF(D210&lt;$B$1,VLOOKUP(D210,[1]DI!$A$4:$B$15000,2,FALSE),0)</f>
        <v>0.13650000000000001</v>
      </c>
      <c r="F210" s="14">
        <f t="shared" ca="1" si="87"/>
        <v>1.00050788</v>
      </c>
      <c r="G210" s="92">
        <f t="shared" ca="1" si="100"/>
        <v>1.09301599635241</v>
      </c>
      <c r="H210" s="92">
        <f t="shared" ca="1" si="88"/>
        <v>1.0885851611339501</v>
      </c>
      <c r="I210" s="14">
        <f t="shared" ca="1" si="99"/>
        <v>1.0040702699999999</v>
      </c>
      <c r="J210" s="13">
        <f t="shared" si="89"/>
        <v>4.4999999999999998E-2</v>
      </c>
      <c r="K210" s="29">
        <f t="shared" si="90"/>
        <v>44833</v>
      </c>
      <c r="L210" s="2">
        <f t="shared" si="91"/>
        <v>8</v>
      </c>
      <c r="M210" s="17">
        <f t="shared" si="92"/>
        <v>8</v>
      </c>
      <c r="N210" s="12">
        <f t="shared" si="81"/>
        <v>1.001398338</v>
      </c>
      <c r="O210" s="12">
        <f t="shared" ca="1" si="82"/>
        <v>1.0054742999999999</v>
      </c>
      <c r="P210" s="17">
        <f t="shared" si="93"/>
        <v>0</v>
      </c>
      <c r="Q210" s="14">
        <f t="shared" ca="1" si="83"/>
        <v>5.4742999899999996</v>
      </c>
      <c r="R210" s="20">
        <f t="shared" si="84"/>
        <v>0</v>
      </c>
      <c r="S210" s="14">
        <f t="shared" si="94"/>
        <v>0</v>
      </c>
      <c r="T210" s="4" t="str">
        <f t="shared" si="95"/>
        <v>J=</v>
      </c>
      <c r="U210" s="29">
        <f t="shared" si="96"/>
        <v>44862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/>
      <c r="AD210" s="93"/>
      <c r="AE210" s="93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97"/>
        <v>44847</v>
      </c>
      <c r="B211" s="90">
        <f t="shared" ca="1" si="98"/>
        <v>1006.160694</v>
      </c>
      <c r="C211" s="14">
        <f t="shared" si="85"/>
        <v>1000</v>
      </c>
      <c r="D211" s="63">
        <f t="shared" si="86"/>
        <v>44841</v>
      </c>
      <c r="E211" s="61">
        <f ca="1">IF(D211&lt;$B$1,VLOOKUP(D211,[1]DI!$A$4:$B$15000,2,FALSE),0)</f>
        <v>0.13650000000000001</v>
      </c>
      <c r="F211" s="14">
        <f t="shared" ca="1" si="87"/>
        <v>1.00050788</v>
      </c>
      <c r="G211" s="92">
        <f t="shared" ca="1" si="100"/>
        <v>1.09357111731664</v>
      </c>
      <c r="H211" s="92">
        <f t="shared" ca="1" si="88"/>
        <v>1.0885851611339501</v>
      </c>
      <c r="I211" s="14">
        <f t="shared" ca="1" si="99"/>
        <v>1.00458022</v>
      </c>
      <c r="J211" s="13">
        <f t="shared" si="89"/>
        <v>4.4999999999999998E-2</v>
      </c>
      <c r="K211" s="29">
        <f t="shared" si="90"/>
        <v>44833</v>
      </c>
      <c r="L211" s="2">
        <f t="shared" si="91"/>
        <v>9</v>
      </c>
      <c r="M211" s="17">
        <f t="shared" si="92"/>
        <v>9</v>
      </c>
      <c r="N211" s="12">
        <f t="shared" si="81"/>
        <v>1.001573268</v>
      </c>
      <c r="O211" s="12">
        <f t="shared" ca="1" si="82"/>
        <v>1.0061606940000001</v>
      </c>
      <c r="P211" s="17">
        <f t="shared" si="93"/>
        <v>0</v>
      </c>
      <c r="Q211" s="14">
        <f t="shared" ca="1" si="83"/>
        <v>6.1606940000000003</v>
      </c>
      <c r="R211" s="20">
        <f t="shared" si="84"/>
        <v>0</v>
      </c>
      <c r="S211" s="14">
        <f t="shared" si="94"/>
        <v>0</v>
      </c>
      <c r="T211" s="4" t="str">
        <f t="shared" si="95"/>
        <v>J=</v>
      </c>
      <c r="U211" s="29">
        <f t="shared" si="96"/>
        <v>44862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/>
      <c r="AD211" s="93"/>
      <c r="AE211" s="93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97"/>
        <v>44848</v>
      </c>
      <c r="B212" s="90">
        <f t="shared" ca="1" si="98"/>
        <v>1006.847547</v>
      </c>
      <c r="C212" s="14">
        <f t="shared" si="85"/>
        <v>1000</v>
      </c>
      <c r="D212" s="63">
        <f t="shared" si="86"/>
        <v>44844</v>
      </c>
      <c r="E212" s="61">
        <f ca="1">IF(D212&lt;$B$1,VLOOKUP(D212,[1]DI!$A$4:$B$15000,2,FALSE),0)</f>
        <v>0.13650000000000001</v>
      </c>
      <c r="F212" s="14">
        <f t="shared" ca="1" si="87"/>
        <v>1.00050788</v>
      </c>
      <c r="G212" s="92">
        <f t="shared" ca="1" si="100"/>
        <v>1.0941265202157</v>
      </c>
      <c r="H212" s="92">
        <f t="shared" ca="1" si="88"/>
        <v>1.0885851611339501</v>
      </c>
      <c r="I212" s="14">
        <f t="shared" ca="1" si="99"/>
        <v>1.0050904199999999</v>
      </c>
      <c r="J212" s="13">
        <f t="shared" si="89"/>
        <v>4.4999999999999998E-2</v>
      </c>
      <c r="K212" s="29">
        <f t="shared" si="90"/>
        <v>44833</v>
      </c>
      <c r="L212" s="2">
        <f t="shared" si="91"/>
        <v>10</v>
      </c>
      <c r="M212" s="17">
        <f t="shared" si="92"/>
        <v>10</v>
      </c>
      <c r="N212" s="12">
        <f t="shared" si="81"/>
        <v>1.0017482280000001</v>
      </c>
      <c r="O212" s="12">
        <f t="shared" ca="1" si="82"/>
        <v>1.006847547</v>
      </c>
      <c r="P212" s="17">
        <f t="shared" si="93"/>
        <v>0</v>
      </c>
      <c r="Q212" s="14">
        <f t="shared" ca="1" si="83"/>
        <v>6.8475469999999996</v>
      </c>
      <c r="R212" s="20">
        <f t="shared" si="84"/>
        <v>0</v>
      </c>
      <c r="S212" s="14">
        <f t="shared" si="94"/>
        <v>0</v>
      </c>
      <c r="T212" s="4" t="str">
        <f t="shared" si="95"/>
        <v>J=</v>
      </c>
      <c r="U212" s="29">
        <f t="shared" si="96"/>
        <v>44862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/>
      <c r="AD212" s="93"/>
      <c r="AE212" s="93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97"/>
        <v>44851</v>
      </c>
      <c r="B213" s="90">
        <f t="shared" ca="1" si="98"/>
        <v>1007.53488099</v>
      </c>
      <c r="C213" s="14">
        <f t="shared" si="85"/>
        <v>1000</v>
      </c>
      <c r="D213" s="63">
        <f t="shared" si="86"/>
        <v>44845</v>
      </c>
      <c r="E213" s="61">
        <f ca="1">IF(D213&lt;$B$1,VLOOKUP(D213,[1]DI!$A$4:$B$15000,2,FALSE),0)</f>
        <v>0.13650000000000001</v>
      </c>
      <c r="F213" s="14">
        <f t="shared" ca="1" si="87"/>
        <v>1.00050788</v>
      </c>
      <c r="G213" s="92">
        <f t="shared" ca="1" si="100"/>
        <v>1.09468220519279</v>
      </c>
      <c r="H213" s="92">
        <f t="shared" ca="1" si="88"/>
        <v>1.0885851611339501</v>
      </c>
      <c r="I213" s="14">
        <f t="shared" ca="1" si="99"/>
        <v>1.00560089</v>
      </c>
      <c r="J213" s="13">
        <f t="shared" si="89"/>
        <v>4.4999999999999998E-2</v>
      </c>
      <c r="K213" s="29">
        <f t="shared" si="90"/>
        <v>44833</v>
      </c>
      <c r="L213" s="2">
        <f t="shared" si="91"/>
        <v>11</v>
      </c>
      <c r="M213" s="17">
        <f t="shared" si="92"/>
        <v>11</v>
      </c>
      <c r="N213" s="12">
        <f t="shared" si="81"/>
        <v>1.001923219</v>
      </c>
      <c r="O213" s="12">
        <f t="shared" ca="1" si="82"/>
        <v>1.007534881</v>
      </c>
      <c r="P213" s="17">
        <f t="shared" si="93"/>
        <v>0</v>
      </c>
      <c r="Q213" s="14">
        <f t="shared" ca="1" si="83"/>
        <v>7.5348809899999996</v>
      </c>
      <c r="R213" s="20">
        <f t="shared" si="84"/>
        <v>0</v>
      </c>
      <c r="S213" s="14">
        <f t="shared" si="94"/>
        <v>0</v>
      </c>
      <c r="T213" s="4" t="str">
        <f t="shared" si="95"/>
        <v>J=</v>
      </c>
      <c r="U213" s="29">
        <f t="shared" si="96"/>
        <v>44862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/>
      <c r="AD213" s="93"/>
      <c r="AE213" s="93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97"/>
        <v>44852</v>
      </c>
      <c r="B214" s="90">
        <f t="shared" ca="1" si="98"/>
        <v>1008.22267399</v>
      </c>
      <c r="C214" s="14">
        <f t="shared" si="85"/>
        <v>1000</v>
      </c>
      <c r="D214" s="63">
        <f t="shared" si="86"/>
        <v>44847</v>
      </c>
      <c r="E214" s="61">
        <f ca="1">IF(D214&lt;$B$1,VLOOKUP(D214,[1]DI!$A$4:$B$15000,2,FALSE),0)</f>
        <v>0.13650000000000001</v>
      </c>
      <c r="F214" s="14">
        <f t="shared" ca="1" si="87"/>
        <v>1.00050788</v>
      </c>
      <c r="G214" s="92">
        <f t="shared" ca="1" si="100"/>
        <v>1.0952381723911599</v>
      </c>
      <c r="H214" s="92">
        <f t="shared" ca="1" si="88"/>
        <v>1.0885851611339501</v>
      </c>
      <c r="I214" s="14">
        <f t="shared" ca="1" si="99"/>
        <v>1.00611161</v>
      </c>
      <c r="J214" s="13">
        <f t="shared" si="89"/>
        <v>4.4999999999999998E-2</v>
      </c>
      <c r="K214" s="29">
        <f t="shared" si="90"/>
        <v>44833</v>
      </c>
      <c r="L214" s="2">
        <f t="shared" si="91"/>
        <v>12</v>
      </c>
      <c r="M214" s="17">
        <f t="shared" si="92"/>
        <v>12</v>
      </c>
      <c r="N214" s="12">
        <f t="shared" si="81"/>
        <v>1.00209824</v>
      </c>
      <c r="O214" s="12">
        <f t="shared" ca="1" si="82"/>
        <v>1.008222674</v>
      </c>
      <c r="P214" s="17">
        <f t="shared" si="93"/>
        <v>0</v>
      </c>
      <c r="Q214" s="14">
        <f t="shared" ca="1" si="83"/>
        <v>8.2226739900000005</v>
      </c>
      <c r="R214" s="20">
        <f t="shared" si="84"/>
        <v>0</v>
      </c>
      <c r="S214" s="14">
        <f t="shared" si="94"/>
        <v>0</v>
      </c>
      <c r="T214" s="4" t="str">
        <f t="shared" si="95"/>
        <v>J=</v>
      </c>
      <c r="U214" s="29">
        <f t="shared" si="96"/>
        <v>44862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/>
      <c r="AD214" s="93"/>
      <c r="AE214" s="93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97"/>
        <v>44853</v>
      </c>
      <c r="B215" s="90">
        <f t="shared" ca="1" si="98"/>
        <v>1008.91094699</v>
      </c>
      <c r="C215" s="14">
        <f t="shared" si="85"/>
        <v>1000</v>
      </c>
      <c r="D215" s="63">
        <f t="shared" si="86"/>
        <v>44848</v>
      </c>
      <c r="E215" s="61">
        <f ca="1">IF(D215&lt;$B$1,VLOOKUP(D215,[1]DI!$A$4:$B$15000,2,FALSE),0)</f>
        <v>0.13650000000000001</v>
      </c>
      <c r="F215" s="14">
        <f t="shared" ca="1" si="87"/>
        <v>1.00050788</v>
      </c>
      <c r="G215" s="92">
        <f t="shared" ca="1" si="100"/>
        <v>1.09579442195415</v>
      </c>
      <c r="H215" s="92">
        <f t="shared" ca="1" si="88"/>
        <v>1.0885851611339501</v>
      </c>
      <c r="I215" s="14">
        <f t="shared" ca="1" si="99"/>
        <v>1.0066226</v>
      </c>
      <c r="J215" s="13">
        <f t="shared" si="89"/>
        <v>4.4999999999999998E-2</v>
      </c>
      <c r="K215" s="29">
        <f t="shared" si="90"/>
        <v>44833</v>
      </c>
      <c r="L215" s="2">
        <f t="shared" si="91"/>
        <v>13</v>
      </c>
      <c r="M215" s="17">
        <f t="shared" si="92"/>
        <v>13</v>
      </c>
      <c r="N215" s="12">
        <f t="shared" si="81"/>
        <v>1.0022732919999999</v>
      </c>
      <c r="O215" s="12">
        <f t="shared" ca="1" si="82"/>
        <v>1.0089109469999999</v>
      </c>
      <c r="P215" s="17">
        <f t="shared" si="93"/>
        <v>0</v>
      </c>
      <c r="Q215" s="14">
        <f t="shared" ca="1" si="83"/>
        <v>8.9109469899999993</v>
      </c>
      <c r="R215" s="20">
        <f t="shared" si="84"/>
        <v>0</v>
      </c>
      <c r="S215" s="14">
        <f t="shared" si="94"/>
        <v>0</v>
      </c>
      <c r="T215" s="4" t="str">
        <f t="shared" si="95"/>
        <v>J=</v>
      </c>
      <c r="U215" s="29">
        <f t="shared" si="96"/>
        <v>44862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/>
      <c r="AD215" s="93"/>
      <c r="AE215" s="93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97"/>
        <v>44854</v>
      </c>
      <c r="B216" s="90">
        <f t="shared" ca="1" si="98"/>
        <v>1009.599681</v>
      </c>
      <c r="C216" s="14">
        <f t="shared" si="85"/>
        <v>1000</v>
      </c>
      <c r="D216" s="63">
        <f t="shared" si="86"/>
        <v>44851</v>
      </c>
      <c r="E216" s="61">
        <f ca="1">IF(D216&lt;$B$1,VLOOKUP(D216,[1]DI!$A$4:$B$15000,2,FALSE),0)</f>
        <v>0.13650000000000001</v>
      </c>
      <c r="F216" s="14">
        <f t="shared" ca="1" si="87"/>
        <v>1.00050788</v>
      </c>
      <c r="G216" s="92">
        <f t="shared" ca="1" si="100"/>
        <v>1.0963509540251699</v>
      </c>
      <c r="H216" s="92">
        <f t="shared" ca="1" si="88"/>
        <v>1.0885851611339501</v>
      </c>
      <c r="I216" s="14">
        <f t="shared" ca="1" si="99"/>
        <v>1.0071338400000001</v>
      </c>
      <c r="J216" s="13">
        <f t="shared" si="89"/>
        <v>4.4999999999999998E-2</v>
      </c>
      <c r="K216" s="29">
        <f t="shared" si="90"/>
        <v>44833</v>
      </c>
      <c r="L216" s="2">
        <f t="shared" si="91"/>
        <v>14</v>
      </c>
      <c r="M216" s="17">
        <f t="shared" si="92"/>
        <v>14</v>
      </c>
      <c r="N216" s="12">
        <f t="shared" si="81"/>
        <v>1.0024483749999999</v>
      </c>
      <c r="O216" s="12">
        <f t="shared" ca="1" si="82"/>
        <v>1.0095996810000001</v>
      </c>
      <c r="P216" s="17">
        <f t="shared" si="93"/>
        <v>0</v>
      </c>
      <c r="Q216" s="14">
        <f t="shared" ca="1" si="83"/>
        <v>9.5996810000000004</v>
      </c>
      <c r="R216" s="20">
        <f t="shared" si="84"/>
        <v>0</v>
      </c>
      <c r="S216" s="14">
        <f t="shared" si="94"/>
        <v>0</v>
      </c>
      <c r="T216" s="4" t="str">
        <f t="shared" si="95"/>
        <v>J=</v>
      </c>
      <c r="U216" s="29">
        <f t="shared" si="96"/>
        <v>44862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/>
      <c r="AD216" s="93"/>
      <c r="AE216" s="93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97"/>
        <v>44855</v>
      </c>
      <c r="B217" s="90">
        <f t="shared" ca="1" si="98"/>
        <v>1010.2888850000001</v>
      </c>
      <c r="C217" s="14">
        <f t="shared" si="85"/>
        <v>1000</v>
      </c>
      <c r="D217" s="63">
        <f t="shared" si="86"/>
        <v>44852</v>
      </c>
      <c r="E217" s="61">
        <f ca="1">IF(D217&lt;$B$1,VLOOKUP(D217,[1]DI!$A$4:$B$15000,2,FALSE),0)</f>
        <v>0.13650000000000001</v>
      </c>
      <c r="F217" s="14">
        <f t="shared" ca="1" si="87"/>
        <v>1.00050788</v>
      </c>
      <c r="G217" s="92">
        <f t="shared" ca="1" si="100"/>
        <v>1.0969077687477</v>
      </c>
      <c r="H217" s="92">
        <f t="shared" ca="1" si="88"/>
        <v>1.0885851611339501</v>
      </c>
      <c r="I217" s="14">
        <f t="shared" ca="1" si="99"/>
        <v>1.0076453400000001</v>
      </c>
      <c r="J217" s="13">
        <f t="shared" si="89"/>
        <v>4.4999999999999998E-2</v>
      </c>
      <c r="K217" s="29">
        <f t="shared" si="90"/>
        <v>44833</v>
      </c>
      <c r="L217" s="2">
        <f t="shared" si="91"/>
        <v>15</v>
      </c>
      <c r="M217" s="17">
        <f t="shared" si="92"/>
        <v>15</v>
      </c>
      <c r="N217" s="12">
        <f t="shared" si="81"/>
        <v>1.002623488</v>
      </c>
      <c r="O217" s="12">
        <f t="shared" ca="1" si="82"/>
        <v>1.010288885</v>
      </c>
      <c r="P217" s="17">
        <f t="shared" si="93"/>
        <v>0</v>
      </c>
      <c r="Q217" s="14">
        <f t="shared" ca="1" si="83"/>
        <v>10.288885000000001</v>
      </c>
      <c r="R217" s="20">
        <f t="shared" si="84"/>
        <v>0</v>
      </c>
      <c r="S217" s="14">
        <f t="shared" si="94"/>
        <v>0</v>
      </c>
      <c r="T217" s="4" t="str">
        <f t="shared" si="95"/>
        <v>J=</v>
      </c>
      <c r="U217" s="29">
        <f t="shared" si="96"/>
        <v>44862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/>
      <c r="AD217" s="93"/>
      <c r="AE217" s="93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97"/>
        <v>44858</v>
      </c>
      <c r="B218" s="90">
        <f t="shared" ca="1" si="98"/>
        <v>1010.978571</v>
      </c>
      <c r="C218" s="14">
        <f t="shared" si="85"/>
        <v>1000</v>
      </c>
      <c r="D218" s="63">
        <f t="shared" si="86"/>
        <v>44853</v>
      </c>
      <c r="E218" s="61">
        <f ca="1">IF(D218&lt;$B$1,VLOOKUP(D218,[1]DI!$A$4:$B$15000,2,FALSE),0)</f>
        <v>0.13650000000000001</v>
      </c>
      <c r="F218" s="14">
        <f t="shared" ca="1" si="87"/>
        <v>1.00050788</v>
      </c>
      <c r="G218" s="92">
        <f t="shared" ca="1" si="100"/>
        <v>1.0974648662652899</v>
      </c>
      <c r="H218" s="92">
        <f t="shared" ca="1" si="88"/>
        <v>1.0885851611339501</v>
      </c>
      <c r="I218" s="14">
        <f t="shared" ca="1" si="99"/>
        <v>1.00815711</v>
      </c>
      <c r="J218" s="13">
        <f t="shared" si="89"/>
        <v>4.4999999999999998E-2</v>
      </c>
      <c r="K218" s="29">
        <f t="shared" si="90"/>
        <v>44833</v>
      </c>
      <c r="L218" s="2">
        <f t="shared" si="91"/>
        <v>16</v>
      </c>
      <c r="M218" s="17">
        <f t="shared" si="92"/>
        <v>16</v>
      </c>
      <c r="N218" s="12">
        <f t="shared" si="81"/>
        <v>1.002798632</v>
      </c>
      <c r="O218" s="12">
        <f t="shared" ca="1" si="82"/>
        <v>1.0109785710000001</v>
      </c>
      <c r="P218" s="17">
        <f t="shared" si="93"/>
        <v>0</v>
      </c>
      <c r="Q218" s="14">
        <f t="shared" ca="1" si="83"/>
        <v>10.978571000000001</v>
      </c>
      <c r="R218" s="20">
        <f t="shared" si="84"/>
        <v>0</v>
      </c>
      <c r="S218" s="14">
        <f t="shared" si="94"/>
        <v>0</v>
      </c>
      <c r="T218" s="4" t="str">
        <f t="shared" si="95"/>
        <v>J=</v>
      </c>
      <c r="U218" s="29">
        <f t="shared" si="96"/>
        <v>44862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/>
      <c r="AD218" s="93"/>
      <c r="AE218" s="93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97"/>
        <v>44859</v>
      </c>
      <c r="B219" s="90">
        <f t="shared" ca="1" si="98"/>
        <v>1011.668716</v>
      </c>
      <c r="C219" s="14">
        <f t="shared" si="85"/>
        <v>1000</v>
      </c>
      <c r="D219" s="63">
        <f t="shared" si="86"/>
        <v>44854</v>
      </c>
      <c r="E219" s="61">
        <f ca="1">IF(D219&lt;$B$1,VLOOKUP(D219,[1]DI!$A$4:$B$15000,2,FALSE),0)</f>
        <v>0.13650000000000001</v>
      </c>
      <c r="F219" s="14">
        <f t="shared" ca="1" si="87"/>
        <v>1.00050788</v>
      </c>
      <c r="G219" s="92">
        <f t="shared" ca="1" si="100"/>
        <v>1.0980222467215699</v>
      </c>
      <c r="H219" s="92">
        <f t="shared" ca="1" si="88"/>
        <v>1.0885851611339501</v>
      </c>
      <c r="I219" s="14">
        <f t="shared" ca="1" si="99"/>
        <v>1.0086691299999999</v>
      </c>
      <c r="J219" s="13">
        <f t="shared" si="89"/>
        <v>4.4999999999999998E-2</v>
      </c>
      <c r="K219" s="29">
        <f t="shared" si="90"/>
        <v>44833</v>
      </c>
      <c r="L219" s="2">
        <f t="shared" si="91"/>
        <v>17</v>
      </c>
      <c r="M219" s="17">
        <f t="shared" si="92"/>
        <v>17</v>
      </c>
      <c r="N219" s="12">
        <f t="shared" si="81"/>
        <v>1.002973806</v>
      </c>
      <c r="O219" s="12">
        <f t="shared" ca="1" si="82"/>
        <v>1.011668716</v>
      </c>
      <c r="P219" s="17">
        <f t="shared" si="93"/>
        <v>0</v>
      </c>
      <c r="Q219" s="14">
        <f t="shared" ca="1" si="83"/>
        <v>11.668716</v>
      </c>
      <c r="R219" s="20">
        <f t="shared" si="84"/>
        <v>0</v>
      </c>
      <c r="S219" s="14">
        <f t="shared" si="94"/>
        <v>0</v>
      </c>
      <c r="T219" s="4" t="str">
        <f t="shared" si="95"/>
        <v>J=</v>
      </c>
      <c r="U219" s="29">
        <f t="shared" si="96"/>
        <v>44862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/>
      <c r="AD219" s="93"/>
      <c r="AE219" s="93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97"/>
        <v>44860</v>
      </c>
      <c r="B220" s="90">
        <f t="shared" ca="1" si="98"/>
        <v>1012.359333</v>
      </c>
      <c r="C220" s="14">
        <f t="shared" si="85"/>
        <v>1000</v>
      </c>
      <c r="D220" s="63">
        <f t="shared" si="86"/>
        <v>44855</v>
      </c>
      <c r="E220" s="61">
        <f ca="1">IF(D220&lt;$B$1,VLOOKUP(D220,[1]DI!$A$4:$B$15000,2,FALSE),0)</f>
        <v>0.13650000000000001</v>
      </c>
      <c r="F220" s="14">
        <f t="shared" ca="1" si="87"/>
        <v>1.00050788</v>
      </c>
      <c r="G220" s="92">
        <f t="shared" ca="1" si="100"/>
        <v>1.0985799102602301</v>
      </c>
      <c r="H220" s="92">
        <f t="shared" ca="1" si="88"/>
        <v>1.0885851611339501</v>
      </c>
      <c r="I220" s="14">
        <f t="shared" ca="1" si="99"/>
        <v>1.0091814100000001</v>
      </c>
      <c r="J220" s="13">
        <f t="shared" si="89"/>
        <v>4.4999999999999998E-2</v>
      </c>
      <c r="K220" s="29">
        <f t="shared" si="90"/>
        <v>44833</v>
      </c>
      <c r="L220" s="2">
        <f t="shared" si="91"/>
        <v>18</v>
      </c>
      <c r="M220" s="17">
        <f t="shared" si="92"/>
        <v>18</v>
      </c>
      <c r="N220" s="12">
        <f t="shared" si="81"/>
        <v>1.0031490110000001</v>
      </c>
      <c r="O220" s="12">
        <f t="shared" ca="1" si="82"/>
        <v>1.012359333</v>
      </c>
      <c r="P220" s="17">
        <f t="shared" si="93"/>
        <v>0</v>
      </c>
      <c r="Q220" s="14">
        <f t="shared" ca="1" si="83"/>
        <v>12.359332999999999</v>
      </c>
      <c r="R220" s="20">
        <f t="shared" si="84"/>
        <v>0</v>
      </c>
      <c r="S220" s="14">
        <f t="shared" si="94"/>
        <v>0</v>
      </c>
      <c r="T220" s="4" t="str">
        <f t="shared" si="95"/>
        <v>J=</v>
      </c>
      <c r="U220" s="29">
        <f t="shared" si="96"/>
        <v>44862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/>
      <c r="AD220" s="93"/>
      <c r="AE220" s="93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97"/>
        <v>44861</v>
      </c>
      <c r="B221" s="90">
        <f t="shared" ca="1" si="98"/>
        <v>1013.050432</v>
      </c>
      <c r="C221" s="14">
        <f t="shared" si="85"/>
        <v>1000</v>
      </c>
      <c r="D221" s="63">
        <f t="shared" si="86"/>
        <v>44858</v>
      </c>
      <c r="E221" s="61">
        <f ca="1">IF(D221&lt;$B$1,VLOOKUP(D221,[1]DI!$A$4:$B$15000,2,FALSE),0)</f>
        <v>0.13650000000000001</v>
      </c>
      <c r="F221" s="14">
        <f t="shared" ca="1" si="87"/>
        <v>1.00050788</v>
      </c>
      <c r="G221" s="92">
        <f t="shared" ca="1" si="100"/>
        <v>1.0991378570250501</v>
      </c>
      <c r="H221" s="92">
        <f t="shared" ca="1" si="88"/>
        <v>1.0885851611339501</v>
      </c>
      <c r="I221" s="14">
        <f t="shared" ca="1" si="99"/>
        <v>1.0096939599999999</v>
      </c>
      <c r="J221" s="13">
        <f t="shared" si="89"/>
        <v>4.4999999999999998E-2</v>
      </c>
      <c r="K221" s="29">
        <f t="shared" si="90"/>
        <v>44833</v>
      </c>
      <c r="L221" s="2">
        <f t="shared" si="91"/>
        <v>19</v>
      </c>
      <c r="M221" s="17">
        <f t="shared" si="92"/>
        <v>19</v>
      </c>
      <c r="N221" s="12">
        <f t="shared" si="81"/>
        <v>1.0033242469999999</v>
      </c>
      <c r="O221" s="12">
        <f t="shared" ca="1" si="82"/>
        <v>1.013050432</v>
      </c>
      <c r="P221" s="17">
        <f t="shared" si="93"/>
        <v>0</v>
      </c>
      <c r="Q221" s="14">
        <f t="shared" ca="1" si="83"/>
        <v>13.050432000000001</v>
      </c>
      <c r="R221" s="20">
        <f t="shared" si="84"/>
        <v>0</v>
      </c>
      <c r="S221" s="14">
        <f t="shared" si="94"/>
        <v>0</v>
      </c>
      <c r="T221" s="4" t="str">
        <f t="shared" si="95"/>
        <v>J=</v>
      </c>
      <c r="U221" s="29">
        <f t="shared" si="96"/>
        <v>44862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/>
      <c r="AD221" s="93"/>
      <c r="AE221" s="93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97"/>
        <v>44862</v>
      </c>
      <c r="B222" s="90">
        <f t="shared" ca="1" si="98"/>
        <v>1013.74199199</v>
      </c>
      <c r="C222" s="14">
        <f t="shared" si="85"/>
        <v>1000</v>
      </c>
      <c r="D222" s="63">
        <f t="shared" si="86"/>
        <v>44859</v>
      </c>
      <c r="E222" s="61">
        <f ca="1">IF(D222&lt;$B$1,VLOOKUP(D222,[1]DI!$A$4:$B$15000,2,FALSE),0)</f>
        <v>0.13650000000000001</v>
      </c>
      <c r="F222" s="14">
        <f t="shared" ca="1" si="87"/>
        <v>1.00050788</v>
      </c>
      <c r="G222" s="92">
        <f t="shared" ca="1" si="100"/>
        <v>1.09969608715988</v>
      </c>
      <c r="H222" s="92">
        <f t="shared" ca="1" si="88"/>
        <v>1.0885851611339501</v>
      </c>
      <c r="I222" s="14">
        <f t="shared" ca="1" si="99"/>
        <v>1.01020676</v>
      </c>
      <c r="J222" s="13">
        <f t="shared" si="89"/>
        <v>4.4999999999999998E-2</v>
      </c>
      <c r="K222" s="29">
        <f t="shared" si="90"/>
        <v>44833</v>
      </c>
      <c r="L222" s="2">
        <f t="shared" si="91"/>
        <v>20</v>
      </c>
      <c r="M222" s="17">
        <f t="shared" si="92"/>
        <v>20</v>
      </c>
      <c r="N222" s="12">
        <f t="shared" si="81"/>
        <v>1.003499513</v>
      </c>
      <c r="O222" s="12">
        <f t="shared" ca="1" si="82"/>
        <v>1.0137419919999999</v>
      </c>
      <c r="P222" s="17">
        <f t="shared" si="93"/>
        <v>10</v>
      </c>
      <c r="Q222" s="14">
        <f t="shared" ca="1" si="83"/>
        <v>13.741991990000001</v>
      </c>
      <c r="R222" s="20">
        <f t="shared" si="84"/>
        <v>0</v>
      </c>
      <c r="S222" s="14">
        <f t="shared" si="94"/>
        <v>0</v>
      </c>
      <c r="T222" s="4" t="str">
        <f t="shared" si="95"/>
        <v>J=</v>
      </c>
      <c r="U222" s="29">
        <f t="shared" si="96"/>
        <v>44862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/>
      <c r="AD222" s="93"/>
      <c r="AE222" s="93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97"/>
        <v>44865</v>
      </c>
      <c r="B223" s="90">
        <f t="shared" ca="1" si="98"/>
        <v>1000.682654</v>
      </c>
      <c r="C223" s="14">
        <f t="shared" si="85"/>
        <v>1000</v>
      </c>
      <c r="D223" s="63">
        <f t="shared" si="86"/>
        <v>44860</v>
      </c>
      <c r="E223" s="61">
        <f ca="1">IF(D223&lt;$B$1,VLOOKUP(D223,[1]DI!$A$4:$B$15000,2,FALSE),0)</f>
        <v>0.13650000000000001</v>
      </c>
      <c r="F223" s="14">
        <f t="shared" ca="1" si="87"/>
        <v>1.00050788</v>
      </c>
      <c r="G223" s="92">
        <f t="shared" ca="1" si="100"/>
        <v>1.10025460080863</v>
      </c>
      <c r="H223" s="92">
        <f t="shared" ca="1" si="88"/>
        <v>1.09969608715988</v>
      </c>
      <c r="I223" s="14">
        <f t="shared" ca="1" si="99"/>
        <v>1.00050788</v>
      </c>
      <c r="J223" s="13">
        <f t="shared" si="89"/>
        <v>4.4999999999999998E-2</v>
      </c>
      <c r="K223" s="29">
        <f t="shared" si="90"/>
        <v>44862</v>
      </c>
      <c r="L223" s="2">
        <f t="shared" si="91"/>
        <v>1</v>
      </c>
      <c r="M223" s="17">
        <f t="shared" si="92"/>
        <v>1</v>
      </c>
      <c r="N223" s="12">
        <f t="shared" si="81"/>
        <v>1.000174685</v>
      </c>
      <c r="O223" s="12">
        <f t="shared" ca="1" si="82"/>
        <v>1.000682654</v>
      </c>
      <c r="P223" s="17">
        <f t="shared" si="93"/>
        <v>0</v>
      </c>
      <c r="Q223" s="14">
        <f t="shared" ca="1" si="83"/>
        <v>0.68265399999999998</v>
      </c>
      <c r="R223" s="20">
        <f t="shared" si="84"/>
        <v>0</v>
      </c>
      <c r="S223" s="14">
        <f t="shared" si="94"/>
        <v>0</v>
      </c>
      <c r="T223" s="4" t="str">
        <f t="shared" si="95"/>
        <v>J=</v>
      </c>
      <c r="U223" s="29">
        <f t="shared" si="96"/>
        <v>44894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/>
      <c r="AD223" s="93"/>
      <c r="AE223" s="93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97"/>
        <v>44866</v>
      </c>
      <c r="B224" s="90">
        <f t="shared" ca="1" si="98"/>
        <v>1001.365776</v>
      </c>
      <c r="C224" s="14">
        <f t="shared" si="85"/>
        <v>1000</v>
      </c>
      <c r="D224" s="63">
        <f t="shared" si="86"/>
        <v>44861</v>
      </c>
      <c r="E224" s="61">
        <f ca="1">IF(D224&lt;$B$1,VLOOKUP(D224,[1]DI!$A$4:$B$15000,2,FALSE),0)</f>
        <v>0.13650000000000001</v>
      </c>
      <c r="F224" s="14">
        <f t="shared" ca="1" si="87"/>
        <v>1.00050788</v>
      </c>
      <c r="G224" s="92">
        <f t="shared" ca="1" si="100"/>
        <v>1.1008133981152901</v>
      </c>
      <c r="H224" s="92">
        <f t="shared" ca="1" si="88"/>
        <v>1.09969608715988</v>
      </c>
      <c r="I224" s="14">
        <f t="shared" ca="1" si="99"/>
        <v>1.00101602</v>
      </c>
      <c r="J224" s="13">
        <f t="shared" si="89"/>
        <v>4.4999999999999998E-2</v>
      </c>
      <c r="K224" s="29">
        <f t="shared" si="90"/>
        <v>44862</v>
      </c>
      <c r="L224" s="2">
        <f t="shared" si="91"/>
        <v>2</v>
      </c>
      <c r="M224" s="17">
        <f t="shared" si="92"/>
        <v>2</v>
      </c>
      <c r="N224" s="12">
        <f t="shared" si="81"/>
        <v>1.000349401</v>
      </c>
      <c r="O224" s="12">
        <f t="shared" ca="1" si="82"/>
        <v>1.0013657760000001</v>
      </c>
      <c r="P224" s="17">
        <f t="shared" si="93"/>
        <v>0</v>
      </c>
      <c r="Q224" s="14">
        <f t="shared" ca="1" si="83"/>
        <v>1.3657760000000001</v>
      </c>
      <c r="R224" s="20">
        <f t="shared" si="84"/>
        <v>0</v>
      </c>
      <c r="S224" s="14">
        <f t="shared" si="94"/>
        <v>0</v>
      </c>
      <c r="T224" s="4" t="str">
        <f t="shared" si="95"/>
        <v>J=</v>
      </c>
      <c r="U224" s="29">
        <f t="shared" si="96"/>
        <v>44894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/>
      <c r="AD224" s="93"/>
      <c r="AE224" s="93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97"/>
        <v>44868</v>
      </c>
      <c r="B225" s="90">
        <f t="shared" ca="1" si="98"/>
        <v>1002.04935699</v>
      </c>
      <c r="C225" s="14">
        <f t="shared" si="85"/>
        <v>1000</v>
      </c>
      <c r="D225" s="63">
        <f t="shared" si="86"/>
        <v>44862</v>
      </c>
      <c r="E225" s="61">
        <f ca="1">IF(D225&lt;$B$1,VLOOKUP(D225,[1]DI!$A$4:$B$15000,2,FALSE),0)</f>
        <v>0.13650000000000001</v>
      </c>
      <c r="F225" s="14">
        <f t="shared" ca="1" si="87"/>
        <v>1.00050788</v>
      </c>
      <c r="G225" s="92">
        <f t="shared" ca="1" si="100"/>
        <v>1.1013724792239299</v>
      </c>
      <c r="H225" s="92">
        <f t="shared" ca="1" si="88"/>
        <v>1.09969608715988</v>
      </c>
      <c r="I225" s="14">
        <f t="shared" ca="1" si="99"/>
        <v>1.00152441</v>
      </c>
      <c r="J225" s="13">
        <f t="shared" si="89"/>
        <v>4.4999999999999998E-2</v>
      </c>
      <c r="K225" s="29">
        <f t="shared" si="90"/>
        <v>44862</v>
      </c>
      <c r="L225" s="2">
        <f t="shared" si="91"/>
        <v>3</v>
      </c>
      <c r="M225" s="17">
        <f t="shared" si="92"/>
        <v>3</v>
      </c>
      <c r="N225" s="12">
        <f t="shared" si="81"/>
        <v>1.000524148</v>
      </c>
      <c r="O225" s="12">
        <f t="shared" ca="1" si="82"/>
        <v>1.002049357</v>
      </c>
      <c r="P225" s="17">
        <f t="shared" si="93"/>
        <v>0</v>
      </c>
      <c r="Q225" s="14">
        <f t="shared" ca="1" si="83"/>
        <v>2.0493569900000002</v>
      </c>
      <c r="R225" s="20">
        <f t="shared" si="84"/>
        <v>0</v>
      </c>
      <c r="S225" s="14">
        <f t="shared" si="94"/>
        <v>0</v>
      </c>
      <c r="T225" s="4" t="str">
        <f t="shared" si="95"/>
        <v>J=</v>
      </c>
      <c r="U225" s="29">
        <f t="shared" si="96"/>
        <v>44894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/>
      <c r="AD225" s="93"/>
      <c r="AE225" s="93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97"/>
        <v>44869</v>
      </c>
      <c r="B226" s="90">
        <f t="shared" ca="1" si="98"/>
        <v>1002.733416</v>
      </c>
      <c r="C226" s="14">
        <f t="shared" si="85"/>
        <v>1000</v>
      </c>
      <c r="D226" s="63">
        <f t="shared" si="86"/>
        <v>44865</v>
      </c>
      <c r="E226" s="61">
        <f ca="1">IF(D226&lt;$B$1,VLOOKUP(D226,[1]DI!$A$4:$B$15000,2,FALSE),0)</f>
        <v>0.13650000000000001</v>
      </c>
      <c r="F226" s="14">
        <f t="shared" ca="1" si="87"/>
        <v>1.00050788</v>
      </c>
      <c r="G226" s="92">
        <f t="shared" ca="1" si="100"/>
        <v>1.1019318442786801</v>
      </c>
      <c r="H226" s="92">
        <f t="shared" ca="1" si="88"/>
        <v>1.09969608715988</v>
      </c>
      <c r="I226" s="14">
        <f t="shared" ca="1" si="99"/>
        <v>1.00203307</v>
      </c>
      <c r="J226" s="13">
        <f t="shared" si="89"/>
        <v>4.4999999999999998E-2</v>
      </c>
      <c r="K226" s="29">
        <f t="shared" si="90"/>
        <v>44862</v>
      </c>
      <c r="L226" s="2">
        <f t="shared" si="91"/>
        <v>4</v>
      </c>
      <c r="M226" s="17">
        <f t="shared" si="92"/>
        <v>4</v>
      </c>
      <c r="N226" s="12">
        <f t="shared" si="81"/>
        <v>1.000698925</v>
      </c>
      <c r="O226" s="12">
        <f t="shared" ca="1" si="82"/>
        <v>1.0027334160000001</v>
      </c>
      <c r="P226" s="17">
        <f t="shared" si="93"/>
        <v>0</v>
      </c>
      <c r="Q226" s="14">
        <f t="shared" ca="1" si="83"/>
        <v>2.7334160000000001</v>
      </c>
      <c r="R226" s="20">
        <f t="shared" si="84"/>
        <v>0</v>
      </c>
      <c r="S226" s="14">
        <f t="shared" si="94"/>
        <v>0</v>
      </c>
      <c r="T226" s="4" t="str">
        <f t="shared" si="95"/>
        <v>J=</v>
      </c>
      <c r="U226" s="29">
        <f t="shared" si="96"/>
        <v>44894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/>
      <c r="AD226" s="93"/>
      <c r="AE226" s="93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97"/>
        <v>44872</v>
      </c>
      <c r="B227" s="90">
        <f t="shared" ca="1" si="98"/>
        <v>1003.4179329900001</v>
      </c>
      <c r="C227" s="14">
        <f t="shared" si="85"/>
        <v>1000</v>
      </c>
      <c r="D227" s="63">
        <f t="shared" si="86"/>
        <v>44866</v>
      </c>
      <c r="E227" s="61">
        <f ca="1">IF(D227&lt;$B$1,VLOOKUP(D227,[1]DI!$A$4:$B$15000,2,FALSE),0)</f>
        <v>0.13650000000000001</v>
      </c>
      <c r="F227" s="14">
        <f t="shared" ca="1" si="87"/>
        <v>1.00050788</v>
      </c>
      <c r="G227" s="92">
        <f t="shared" ca="1" si="100"/>
        <v>1.10249149342375</v>
      </c>
      <c r="H227" s="92">
        <f t="shared" ca="1" si="88"/>
        <v>1.09969608715988</v>
      </c>
      <c r="I227" s="14">
        <f t="shared" ca="1" si="99"/>
        <v>1.0025419799999999</v>
      </c>
      <c r="J227" s="13">
        <f t="shared" si="89"/>
        <v>4.4999999999999998E-2</v>
      </c>
      <c r="K227" s="29">
        <f t="shared" si="90"/>
        <v>44862</v>
      </c>
      <c r="L227" s="2">
        <f t="shared" si="91"/>
        <v>5</v>
      </c>
      <c r="M227" s="17">
        <f t="shared" si="92"/>
        <v>5</v>
      </c>
      <c r="N227" s="12">
        <f t="shared" si="81"/>
        <v>1.0008737320000001</v>
      </c>
      <c r="O227" s="12">
        <f t="shared" ca="1" si="82"/>
        <v>1.0034179329999999</v>
      </c>
      <c r="P227" s="17">
        <f t="shared" si="93"/>
        <v>0</v>
      </c>
      <c r="Q227" s="14">
        <f t="shared" ca="1" si="83"/>
        <v>3.4179329900000002</v>
      </c>
      <c r="R227" s="20">
        <f t="shared" si="84"/>
        <v>0</v>
      </c>
      <c r="S227" s="14">
        <f t="shared" si="94"/>
        <v>0</v>
      </c>
      <c r="T227" s="4" t="str">
        <f t="shared" si="95"/>
        <v>J=</v>
      </c>
      <c r="U227" s="29">
        <f t="shared" si="96"/>
        <v>44894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/>
      <c r="AD227" s="93"/>
      <c r="AE227" s="93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97"/>
        <v>44873</v>
      </c>
      <c r="B228" s="90">
        <f t="shared" ca="1" si="98"/>
        <v>1004.10291899</v>
      </c>
      <c r="C228" s="14">
        <f t="shared" si="85"/>
        <v>1000</v>
      </c>
      <c r="D228" s="63">
        <f t="shared" si="86"/>
        <v>44868</v>
      </c>
      <c r="E228" s="61">
        <f ca="1">IF(D228&lt;$B$1,VLOOKUP(D228,[1]DI!$A$4:$B$15000,2,FALSE),0)</f>
        <v>0.13650000000000001</v>
      </c>
      <c r="F228" s="14">
        <f t="shared" ca="1" si="87"/>
        <v>1.00050788</v>
      </c>
      <c r="G228" s="92">
        <f t="shared" ca="1" si="100"/>
        <v>1.1030514268034299</v>
      </c>
      <c r="H228" s="92">
        <f t="shared" ca="1" si="88"/>
        <v>1.09969608715988</v>
      </c>
      <c r="I228" s="14">
        <f t="shared" ca="1" si="99"/>
        <v>1.0030511499999999</v>
      </c>
      <c r="J228" s="13">
        <f t="shared" si="89"/>
        <v>4.4999999999999998E-2</v>
      </c>
      <c r="K228" s="29">
        <f t="shared" si="90"/>
        <v>44862</v>
      </c>
      <c r="L228" s="2">
        <f t="shared" si="91"/>
        <v>6</v>
      </c>
      <c r="M228" s="17">
        <f t="shared" si="92"/>
        <v>6</v>
      </c>
      <c r="N228" s="12">
        <f t="shared" si="81"/>
        <v>1.00104857</v>
      </c>
      <c r="O228" s="12">
        <f t="shared" ca="1" si="82"/>
        <v>1.0041029189999999</v>
      </c>
      <c r="P228" s="17">
        <f t="shared" si="93"/>
        <v>0</v>
      </c>
      <c r="Q228" s="14">
        <f t="shared" ca="1" si="83"/>
        <v>4.10291899</v>
      </c>
      <c r="R228" s="20">
        <f t="shared" si="84"/>
        <v>0</v>
      </c>
      <c r="S228" s="14">
        <f t="shared" si="94"/>
        <v>0</v>
      </c>
      <c r="T228" s="4" t="str">
        <f t="shared" si="95"/>
        <v>J=</v>
      </c>
      <c r="U228" s="29">
        <f t="shared" si="96"/>
        <v>44894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/>
      <c r="AD228" s="93"/>
      <c r="AE228" s="9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97"/>
        <v>44874</v>
      </c>
      <c r="B229" s="90">
        <f t="shared" ca="1" si="98"/>
        <v>1004.78837499</v>
      </c>
      <c r="C229" s="14">
        <f t="shared" si="85"/>
        <v>1000</v>
      </c>
      <c r="D229" s="63">
        <f t="shared" si="86"/>
        <v>44869</v>
      </c>
      <c r="E229" s="61">
        <f ca="1">IF(D229&lt;$B$1,VLOOKUP(D229,[1]DI!$A$4:$B$15000,2,FALSE),0)</f>
        <v>0.13650000000000001</v>
      </c>
      <c r="F229" s="14">
        <f t="shared" ca="1" si="87"/>
        <v>1.00050788</v>
      </c>
      <c r="G229" s="92">
        <f t="shared" ca="1" si="100"/>
        <v>1.1036116445620701</v>
      </c>
      <c r="H229" s="92">
        <f t="shared" ca="1" si="88"/>
        <v>1.09969608715988</v>
      </c>
      <c r="I229" s="14">
        <f t="shared" ca="1" si="99"/>
        <v>1.00356058</v>
      </c>
      <c r="J229" s="13">
        <f t="shared" si="89"/>
        <v>4.4999999999999998E-2</v>
      </c>
      <c r="K229" s="29">
        <f t="shared" si="90"/>
        <v>44862</v>
      </c>
      <c r="L229" s="2">
        <f t="shared" si="91"/>
        <v>7</v>
      </c>
      <c r="M229" s="17">
        <f t="shared" si="92"/>
        <v>7</v>
      </c>
      <c r="N229" s="12">
        <f t="shared" si="81"/>
        <v>1.0012234390000001</v>
      </c>
      <c r="O229" s="12">
        <f t="shared" ca="1" si="82"/>
        <v>1.004788375</v>
      </c>
      <c r="P229" s="17">
        <f t="shared" si="93"/>
        <v>0</v>
      </c>
      <c r="Q229" s="14">
        <f t="shared" ca="1" si="83"/>
        <v>4.7883749900000003</v>
      </c>
      <c r="R229" s="20">
        <f t="shared" si="84"/>
        <v>0</v>
      </c>
      <c r="S229" s="14">
        <f t="shared" si="94"/>
        <v>0</v>
      </c>
      <c r="T229" s="4" t="str">
        <f t="shared" si="95"/>
        <v>J=</v>
      </c>
      <c r="U229" s="29">
        <f t="shared" si="96"/>
        <v>44894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/>
      <c r="AD229" s="93"/>
      <c r="AE229" s="9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97"/>
        <v>44875</v>
      </c>
      <c r="B230" s="90">
        <f t="shared" ca="1" si="98"/>
        <v>1005.47429999</v>
      </c>
      <c r="C230" s="14">
        <f t="shared" si="85"/>
        <v>1000</v>
      </c>
      <c r="D230" s="63">
        <f t="shared" si="86"/>
        <v>44872</v>
      </c>
      <c r="E230" s="61">
        <f ca="1">IF(D230&lt;$B$1,VLOOKUP(D230,[1]DI!$A$4:$B$15000,2,FALSE),0)</f>
        <v>0.13650000000000001</v>
      </c>
      <c r="F230" s="14">
        <f t="shared" ca="1" si="87"/>
        <v>1.00050788</v>
      </c>
      <c r="G230" s="92">
        <f t="shared" ca="1" si="100"/>
        <v>1.1041721468441099</v>
      </c>
      <c r="H230" s="92">
        <f t="shared" ca="1" si="88"/>
        <v>1.09969608715988</v>
      </c>
      <c r="I230" s="14">
        <f t="shared" ca="1" si="99"/>
        <v>1.0040702699999999</v>
      </c>
      <c r="J230" s="13">
        <f t="shared" si="89"/>
        <v>4.4999999999999998E-2</v>
      </c>
      <c r="K230" s="29">
        <f t="shared" si="90"/>
        <v>44862</v>
      </c>
      <c r="L230" s="2">
        <f t="shared" si="91"/>
        <v>8</v>
      </c>
      <c r="M230" s="17">
        <f t="shared" si="92"/>
        <v>8</v>
      </c>
      <c r="N230" s="12">
        <f t="shared" si="81"/>
        <v>1.001398338</v>
      </c>
      <c r="O230" s="12">
        <f t="shared" ca="1" si="82"/>
        <v>1.0054742999999999</v>
      </c>
      <c r="P230" s="17">
        <f t="shared" si="93"/>
        <v>0</v>
      </c>
      <c r="Q230" s="14">
        <f t="shared" ca="1" si="83"/>
        <v>5.4742999899999996</v>
      </c>
      <c r="R230" s="20">
        <f t="shared" si="84"/>
        <v>0</v>
      </c>
      <c r="S230" s="14">
        <f t="shared" si="94"/>
        <v>0</v>
      </c>
      <c r="T230" s="4" t="str">
        <f t="shared" si="95"/>
        <v>J=</v>
      </c>
      <c r="U230" s="29">
        <f t="shared" si="96"/>
        <v>44894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/>
      <c r="AD230" s="93"/>
      <c r="AE230" s="9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97"/>
        <v>44876</v>
      </c>
      <c r="B231" s="90">
        <f t="shared" ca="1" si="98"/>
        <v>1006.160694</v>
      </c>
      <c r="C231" s="14">
        <f t="shared" si="85"/>
        <v>1000</v>
      </c>
      <c r="D231" s="63">
        <f t="shared" si="86"/>
        <v>44873</v>
      </c>
      <c r="E231" s="61">
        <f ca="1">IF(D231&lt;$B$1,VLOOKUP(D231,[1]DI!$A$4:$B$15000,2,FALSE),0)</f>
        <v>0.13650000000000001</v>
      </c>
      <c r="F231" s="14">
        <f t="shared" ca="1" si="87"/>
        <v>1.00050788</v>
      </c>
      <c r="G231" s="92">
        <f t="shared" ca="1" si="100"/>
        <v>1.1047329337940499</v>
      </c>
      <c r="H231" s="92">
        <f t="shared" ca="1" si="88"/>
        <v>1.09969608715988</v>
      </c>
      <c r="I231" s="14">
        <f t="shared" ca="1" si="99"/>
        <v>1.00458022</v>
      </c>
      <c r="J231" s="13">
        <f t="shared" si="89"/>
        <v>4.4999999999999998E-2</v>
      </c>
      <c r="K231" s="29">
        <f t="shared" si="90"/>
        <v>44862</v>
      </c>
      <c r="L231" s="2">
        <f t="shared" si="91"/>
        <v>9</v>
      </c>
      <c r="M231" s="17">
        <f t="shared" si="92"/>
        <v>9</v>
      </c>
      <c r="N231" s="12">
        <f t="shared" si="81"/>
        <v>1.001573268</v>
      </c>
      <c r="O231" s="12">
        <f t="shared" ca="1" si="82"/>
        <v>1.0061606940000001</v>
      </c>
      <c r="P231" s="17">
        <f t="shared" si="93"/>
        <v>0</v>
      </c>
      <c r="Q231" s="14">
        <f t="shared" ca="1" si="83"/>
        <v>6.1606940000000003</v>
      </c>
      <c r="R231" s="20">
        <f t="shared" si="84"/>
        <v>0</v>
      </c>
      <c r="S231" s="14">
        <f t="shared" si="94"/>
        <v>0</v>
      </c>
      <c r="T231" s="4" t="str">
        <f t="shared" si="95"/>
        <v>J=</v>
      </c>
      <c r="U231" s="29">
        <f t="shared" si="96"/>
        <v>44894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/>
      <c r="AD231" s="93"/>
      <c r="AE231" s="9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97"/>
        <v>44879</v>
      </c>
      <c r="B232" s="90">
        <f t="shared" ca="1" si="98"/>
        <v>1006.847547</v>
      </c>
      <c r="C232" s="14">
        <f t="shared" si="85"/>
        <v>1000</v>
      </c>
      <c r="D232" s="63">
        <f t="shared" si="86"/>
        <v>44874</v>
      </c>
      <c r="E232" s="61">
        <f ca="1">IF(D232&lt;$B$1,VLOOKUP(D232,[1]DI!$A$4:$B$15000,2,FALSE),0)</f>
        <v>0.13650000000000001</v>
      </c>
      <c r="F232" s="14">
        <f t="shared" ca="1" si="87"/>
        <v>1.00050788</v>
      </c>
      <c r="G232" s="92">
        <f t="shared" ca="1" si="100"/>
        <v>1.1052940055564699</v>
      </c>
      <c r="H232" s="92">
        <f t="shared" ca="1" si="88"/>
        <v>1.09969608715988</v>
      </c>
      <c r="I232" s="14">
        <f t="shared" ca="1" si="99"/>
        <v>1.0050904199999999</v>
      </c>
      <c r="J232" s="13">
        <f t="shared" si="89"/>
        <v>4.4999999999999998E-2</v>
      </c>
      <c r="K232" s="29">
        <f t="shared" si="90"/>
        <v>44862</v>
      </c>
      <c r="L232" s="2">
        <f t="shared" si="91"/>
        <v>10</v>
      </c>
      <c r="M232" s="17">
        <f t="shared" si="92"/>
        <v>10</v>
      </c>
      <c r="N232" s="12">
        <f t="shared" si="81"/>
        <v>1.0017482280000001</v>
      </c>
      <c r="O232" s="12">
        <f t="shared" ca="1" si="82"/>
        <v>1.006847547</v>
      </c>
      <c r="P232" s="17">
        <f t="shared" si="93"/>
        <v>0</v>
      </c>
      <c r="Q232" s="14">
        <f t="shared" ca="1" si="83"/>
        <v>6.8475469999999996</v>
      </c>
      <c r="R232" s="20">
        <f t="shared" si="84"/>
        <v>0</v>
      </c>
      <c r="S232" s="14">
        <f t="shared" si="94"/>
        <v>0</v>
      </c>
      <c r="T232" s="4" t="str">
        <f t="shared" si="95"/>
        <v>J=</v>
      </c>
      <c r="U232" s="29">
        <f t="shared" si="96"/>
        <v>44894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/>
      <c r="AD232" s="93"/>
      <c r="AE232" s="9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97"/>
        <v>44881</v>
      </c>
      <c r="B233" s="90">
        <f t="shared" ca="1" si="98"/>
        <v>1007.53488099</v>
      </c>
      <c r="C233" s="14">
        <f t="shared" si="85"/>
        <v>1000</v>
      </c>
      <c r="D233" s="63">
        <f t="shared" si="86"/>
        <v>44875</v>
      </c>
      <c r="E233" s="61">
        <f ca="1">IF(D233&lt;$B$1,VLOOKUP(D233,[1]DI!$A$4:$B$15000,2,FALSE),0)</f>
        <v>0.13650000000000001</v>
      </c>
      <c r="F233" s="14">
        <f t="shared" ca="1" si="87"/>
        <v>1.00050788</v>
      </c>
      <c r="G233" s="92">
        <f t="shared" ca="1" si="100"/>
        <v>1.1058553622760099</v>
      </c>
      <c r="H233" s="92">
        <f t="shared" ca="1" si="88"/>
        <v>1.09969608715988</v>
      </c>
      <c r="I233" s="14">
        <f t="shared" ca="1" si="99"/>
        <v>1.00560089</v>
      </c>
      <c r="J233" s="13">
        <f t="shared" si="89"/>
        <v>4.4999999999999998E-2</v>
      </c>
      <c r="K233" s="29">
        <f t="shared" si="90"/>
        <v>44862</v>
      </c>
      <c r="L233" s="2">
        <f t="shared" si="91"/>
        <v>11</v>
      </c>
      <c r="M233" s="17">
        <f t="shared" si="92"/>
        <v>11</v>
      </c>
      <c r="N233" s="12">
        <f t="shared" si="81"/>
        <v>1.001923219</v>
      </c>
      <c r="O233" s="12">
        <f t="shared" ca="1" si="82"/>
        <v>1.007534881</v>
      </c>
      <c r="P233" s="17">
        <f t="shared" si="93"/>
        <v>0</v>
      </c>
      <c r="Q233" s="14">
        <f t="shared" ca="1" si="83"/>
        <v>7.5348809899999996</v>
      </c>
      <c r="R233" s="20">
        <f t="shared" si="84"/>
        <v>0</v>
      </c>
      <c r="S233" s="14">
        <f t="shared" si="94"/>
        <v>0</v>
      </c>
      <c r="T233" s="4" t="str">
        <f t="shared" si="95"/>
        <v>J=</v>
      </c>
      <c r="U233" s="29">
        <f t="shared" si="96"/>
        <v>44894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97"/>
        <v>44882</v>
      </c>
      <c r="B234" s="90">
        <f t="shared" ca="1" si="98"/>
        <v>1008.22267399</v>
      </c>
      <c r="C234" s="14">
        <f t="shared" si="85"/>
        <v>1000</v>
      </c>
      <c r="D234" s="63">
        <f t="shared" si="86"/>
        <v>44876</v>
      </c>
      <c r="E234" s="61">
        <f ca="1">IF(D234&lt;$B$1,VLOOKUP(D234,[1]DI!$A$4:$B$15000,2,FALSE),0)</f>
        <v>0.13650000000000001</v>
      </c>
      <c r="F234" s="14">
        <f t="shared" ca="1" si="87"/>
        <v>1.00050788</v>
      </c>
      <c r="G234" s="92">
        <f t="shared" ca="1" si="100"/>
        <v>1.1064170040974</v>
      </c>
      <c r="H234" s="92">
        <f t="shared" ca="1" si="88"/>
        <v>1.09969608715988</v>
      </c>
      <c r="I234" s="14">
        <f t="shared" ca="1" si="99"/>
        <v>1.00611161</v>
      </c>
      <c r="J234" s="13">
        <f t="shared" si="89"/>
        <v>4.4999999999999998E-2</v>
      </c>
      <c r="K234" s="29">
        <f t="shared" si="90"/>
        <v>44862</v>
      </c>
      <c r="L234" s="2">
        <f t="shared" si="91"/>
        <v>12</v>
      </c>
      <c r="M234" s="17">
        <f t="shared" si="92"/>
        <v>12</v>
      </c>
      <c r="N234" s="12">
        <f t="shared" si="81"/>
        <v>1.00209824</v>
      </c>
      <c r="O234" s="12">
        <f t="shared" ca="1" si="82"/>
        <v>1.008222674</v>
      </c>
      <c r="P234" s="17">
        <f t="shared" si="93"/>
        <v>0</v>
      </c>
      <c r="Q234" s="14">
        <f t="shared" ca="1" si="83"/>
        <v>8.2226739900000005</v>
      </c>
      <c r="R234" s="20">
        <f t="shared" si="84"/>
        <v>0</v>
      </c>
      <c r="S234" s="14">
        <f t="shared" si="94"/>
        <v>0</v>
      </c>
      <c r="T234" s="4" t="str">
        <f t="shared" si="95"/>
        <v>J=</v>
      </c>
      <c r="U234" s="29">
        <f t="shared" si="96"/>
        <v>44894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97"/>
        <v>44883</v>
      </c>
      <c r="B235" s="90">
        <f t="shared" ca="1" si="98"/>
        <v>1008.91094699</v>
      </c>
      <c r="C235" s="14">
        <f t="shared" si="85"/>
        <v>1000</v>
      </c>
      <c r="D235" s="63">
        <f t="shared" si="86"/>
        <v>44879</v>
      </c>
      <c r="E235" s="61">
        <f ca="1">IF(D235&lt;$B$1,VLOOKUP(D235,[1]DI!$A$4:$B$15000,2,FALSE),0)</f>
        <v>0.13650000000000001</v>
      </c>
      <c r="F235" s="14">
        <f t="shared" ca="1" si="87"/>
        <v>1.00050788</v>
      </c>
      <c r="G235" s="92">
        <f t="shared" ca="1" si="100"/>
        <v>1.1069789311654401</v>
      </c>
      <c r="H235" s="92">
        <f t="shared" ca="1" si="88"/>
        <v>1.09969608715988</v>
      </c>
      <c r="I235" s="14">
        <f t="shared" ca="1" si="99"/>
        <v>1.0066226</v>
      </c>
      <c r="J235" s="13">
        <f t="shared" si="89"/>
        <v>4.4999999999999998E-2</v>
      </c>
      <c r="K235" s="29">
        <f t="shared" si="90"/>
        <v>44862</v>
      </c>
      <c r="L235" s="2">
        <f t="shared" si="91"/>
        <v>13</v>
      </c>
      <c r="M235" s="17">
        <f t="shared" si="92"/>
        <v>13</v>
      </c>
      <c r="N235" s="12">
        <f t="shared" si="81"/>
        <v>1.0022732919999999</v>
      </c>
      <c r="O235" s="12">
        <f t="shared" ca="1" si="82"/>
        <v>1.0089109469999999</v>
      </c>
      <c r="P235" s="17">
        <f t="shared" si="93"/>
        <v>0</v>
      </c>
      <c r="Q235" s="14">
        <f t="shared" ca="1" si="83"/>
        <v>8.9109469899999993</v>
      </c>
      <c r="R235" s="20">
        <f t="shared" si="84"/>
        <v>0</v>
      </c>
      <c r="S235" s="14">
        <f t="shared" si="94"/>
        <v>0</v>
      </c>
      <c r="T235" s="4" t="str">
        <f t="shared" si="95"/>
        <v>J=</v>
      </c>
      <c r="U235" s="29">
        <f t="shared" si="96"/>
        <v>44894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97"/>
        <v>44886</v>
      </c>
      <c r="B236" s="90">
        <f t="shared" ca="1" si="98"/>
        <v>1009.599681</v>
      </c>
      <c r="C236" s="14">
        <f t="shared" si="85"/>
        <v>1000</v>
      </c>
      <c r="D236" s="63">
        <f t="shared" si="86"/>
        <v>44881</v>
      </c>
      <c r="E236" s="61">
        <f ca="1">IF(D236&lt;$B$1,VLOOKUP(D236,[1]DI!$A$4:$B$15000,2,FALSE),0)</f>
        <v>0.13650000000000001</v>
      </c>
      <c r="F236" s="14">
        <f t="shared" ca="1" si="87"/>
        <v>1.00050788</v>
      </c>
      <c r="G236" s="92">
        <f t="shared" ca="1" si="100"/>
        <v>1.107541143625</v>
      </c>
      <c r="H236" s="92">
        <f t="shared" ca="1" si="88"/>
        <v>1.09969608715988</v>
      </c>
      <c r="I236" s="14">
        <f t="shared" ca="1" si="99"/>
        <v>1.0071338400000001</v>
      </c>
      <c r="J236" s="13">
        <f t="shared" si="89"/>
        <v>4.4999999999999998E-2</v>
      </c>
      <c r="K236" s="29">
        <f t="shared" si="90"/>
        <v>44862</v>
      </c>
      <c r="L236" s="2">
        <f t="shared" si="91"/>
        <v>14</v>
      </c>
      <c r="M236" s="17">
        <f t="shared" si="92"/>
        <v>14</v>
      </c>
      <c r="N236" s="12">
        <f t="shared" si="81"/>
        <v>1.0024483749999999</v>
      </c>
      <c r="O236" s="12">
        <f t="shared" ca="1" si="82"/>
        <v>1.0095996810000001</v>
      </c>
      <c r="P236" s="17">
        <f t="shared" si="93"/>
        <v>0</v>
      </c>
      <c r="Q236" s="14">
        <f t="shared" ca="1" si="83"/>
        <v>9.5996810000000004</v>
      </c>
      <c r="R236" s="20">
        <f t="shared" si="84"/>
        <v>0</v>
      </c>
      <c r="S236" s="14">
        <f t="shared" si="94"/>
        <v>0</v>
      </c>
      <c r="T236" s="4" t="str">
        <f t="shared" si="95"/>
        <v>J=</v>
      </c>
      <c r="U236" s="29">
        <f t="shared" si="96"/>
        <v>44894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97"/>
        <v>44887</v>
      </c>
      <c r="B237" s="90">
        <f t="shared" ca="1" si="98"/>
        <v>1010.2888850000001</v>
      </c>
      <c r="C237" s="14">
        <f t="shared" si="85"/>
        <v>1000</v>
      </c>
      <c r="D237" s="63">
        <f t="shared" si="86"/>
        <v>44882</v>
      </c>
      <c r="E237" s="61">
        <f ca="1">IF(D237&lt;$B$1,VLOOKUP(D237,[1]DI!$A$4:$B$15000,2,FALSE),0)</f>
        <v>0.13650000000000001</v>
      </c>
      <c r="F237" s="14">
        <f t="shared" ca="1" si="87"/>
        <v>1.00050788</v>
      </c>
      <c r="G237" s="92">
        <f t="shared" ca="1" si="100"/>
        <v>1.1081036416210199</v>
      </c>
      <c r="H237" s="92">
        <f t="shared" ca="1" si="88"/>
        <v>1.09969608715988</v>
      </c>
      <c r="I237" s="14">
        <f t="shared" ca="1" si="99"/>
        <v>1.0076453400000001</v>
      </c>
      <c r="J237" s="13">
        <f t="shared" si="89"/>
        <v>4.4999999999999998E-2</v>
      </c>
      <c r="K237" s="29">
        <f t="shared" si="90"/>
        <v>44862</v>
      </c>
      <c r="L237" s="2">
        <f t="shared" si="91"/>
        <v>15</v>
      </c>
      <c r="M237" s="17">
        <f t="shared" si="92"/>
        <v>15</v>
      </c>
      <c r="N237" s="12">
        <f t="shared" si="81"/>
        <v>1.002623488</v>
      </c>
      <c r="O237" s="12">
        <f t="shared" ca="1" si="82"/>
        <v>1.010288885</v>
      </c>
      <c r="P237" s="17">
        <f t="shared" si="93"/>
        <v>0</v>
      </c>
      <c r="Q237" s="14">
        <f t="shared" ca="1" si="83"/>
        <v>10.288885000000001</v>
      </c>
      <c r="R237" s="20">
        <f t="shared" si="84"/>
        <v>0</v>
      </c>
      <c r="S237" s="14">
        <f t="shared" si="94"/>
        <v>0</v>
      </c>
      <c r="T237" s="4" t="str">
        <f t="shared" si="95"/>
        <v>J=</v>
      </c>
      <c r="U237" s="29">
        <f t="shared" si="96"/>
        <v>44894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97"/>
        <v>44888</v>
      </c>
      <c r="B238" s="90">
        <f t="shared" ca="1" si="98"/>
        <v>1010.978571</v>
      </c>
      <c r="C238" s="14">
        <f t="shared" si="85"/>
        <v>1000</v>
      </c>
      <c r="D238" s="63">
        <f t="shared" si="86"/>
        <v>44883</v>
      </c>
      <c r="E238" s="61">
        <f ca="1">IF(D238&lt;$B$1,VLOOKUP(D238,[1]DI!$A$4:$B$15000,2,FALSE),0)</f>
        <v>0.13650000000000001</v>
      </c>
      <c r="F238" s="14">
        <f t="shared" ca="1" si="87"/>
        <v>1.00050788</v>
      </c>
      <c r="G238" s="92">
        <f t="shared" ca="1" si="100"/>
        <v>1.1086664252985301</v>
      </c>
      <c r="H238" s="92">
        <f t="shared" ca="1" si="88"/>
        <v>1.09969608715988</v>
      </c>
      <c r="I238" s="14">
        <f t="shared" ca="1" si="99"/>
        <v>1.00815711</v>
      </c>
      <c r="J238" s="13">
        <f t="shared" si="89"/>
        <v>4.4999999999999998E-2</v>
      </c>
      <c r="K238" s="29">
        <f t="shared" si="90"/>
        <v>44862</v>
      </c>
      <c r="L238" s="2">
        <f t="shared" si="91"/>
        <v>16</v>
      </c>
      <c r="M238" s="17">
        <f t="shared" si="92"/>
        <v>16</v>
      </c>
      <c r="N238" s="12">
        <f t="shared" si="81"/>
        <v>1.002798632</v>
      </c>
      <c r="O238" s="12">
        <f t="shared" ca="1" si="82"/>
        <v>1.0109785710000001</v>
      </c>
      <c r="P238" s="17">
        <f t="shared" si="93"/>
        <v>0</v>
      </c>
      <c r="Q238" s="14">
        <f t="shared" ca="1" si="83"/>
        <v>10.978571000000001</v>
      </c>
      <c r="R238" s="20">
        <f t="shared" si="84"/>
        <v>0</v>
      </c>
      <c r="S238" s="14">
        <f t="shared" si="94"/>
        <v>0</v>
      </c>
      <c r="T238" s="4" t="str">
        <f t="shared" si="95"/>
        <v>J=</v>
      </c>
      <c r="U238" s="29">
        <f t="shared" si="96"/>
        <v>44894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97"/>
        <v>44889</v>
      </c>
      <c r="B239" s="90">
        <f t="shared" ca="1" si="98"/>
        <v>1011.668716</v>
      </c>
      <c r="C239" s="14">
        <f t="shared" si="85"/>
        <v>1000</v>
      </c>
      <c r="D239" s="63">
        <f t="shared" si="86"/>
        <v>44886</v>
      </c>
      <c r="E239" s="61">
        <f ca="1">IF(D239&lt;$B$1,VLOOKUP(D239,[1]DI!$A$4:$B$15000,2,FALSE),0)</f>
        <v>0.13650000000000001</v>
      </c>
      <c r="F239" s="14">
        <f t="shared" ca="1" si="87"/>
        <v>1.00050788</v>
      </c>
      <c r="G239" s="92">
        <f t="shared" ca="1" si="100"/>
        <v>1.10922949480261</v>
      </c>
      <c r="H239" s="92">
        <f t="shared" ca="1" si="88"/>
        <v>1.09969608715988</v>
      </c>
      <c r="I239" s="14">
        <f t="shared" ca="1" si="99"/>
        <v>1.0086691299999999</v>
      </c>
      <c r="J239" s="13">
        <f t="shared" si="89"/>
        <v>4.4999999999999998E-2</v>
      </c>
      <c r="K239" s="29">
        <f t="shared" si="90"/>
        <v>44862</v>
      </c>
      <c r="L239" s="2">
        <f t="shared" si="91"/>
        <v>17</v>
      </c>
      <c r="M239" s="17">
        <f t="shared" si="92"/>
        <v>17</v>
      </c>
      <c r="N239" s="12">
        <f t="shared" si="81"/>
        <v>1.002973806</v>
      </c>
      <c r="O239" s="12">
        <f t="shared" ca="1" si="82"/>
        <v>1.011668716</v>
      </c>
      <c r="P239" s="17">
        <f t="shared" si="93"/>
        <v>0</v>
      </c>
      <c r="Q239" s="14">
        <f t="shared" ca="1" si="83"/>
        <v>11.668716</v>
      </c>
      <c r="R239" s="20">
        <f t="shared" si="84"/>
        <v>0</v>
      </c>
      <c r="S239" s="14">
        <f t="shared" si="94"/>
        <v>0</v>
      </c>
      <c r="T239" s="4" t="str">
        <f t="shared" si="95"/>
        <v>J=</v>
      </c>
      <c r="U239" s="29">
        <f t="shared" si="96"/>
        <v>44894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97"/>
        <v>44890</v>
      </c>
      <c r="B240" s="90">
        <f t="shared" ca="1" si="98"/>
        <v>1012.359333</v>
      </c>
      <c r="C240" s="14">
        <f t="shared" si="85"/>
        <v>1000</v>
      </c>
      <c r="D240" s="63">
        <f t="shared" si="86"/>
        <v>44887</v>
      </c>
      <c r="E240" s="61">
        <f ca="1">IF(D240&lt;$B$1,VLOOKUP(D240,[1]DI!$A$4:$B$15000,2,FALSE),0)</f>
        <v>0.13650000000000001</v>
      </c>
      <c r="F240" s="14">
        <f t="shared" ca="1" si="87"/>
        <v>1.00050788</v>
      </c>
      <c r="G240" s="92">
        <f t="shared" ca="1" si="100"/>
        <v>1.10979285027843</v>
      </c>
      <c r="H240" s="92">
        <f t="shared" ca="1" si="88"/>
        <v>1.09969608715988</v>
      </c>
      <c r="I240" s="14">
        <f t="shared" ca="1" si="99"/>
        <v>1.0091814100000001</v>
      </c>
      <c r="J240" s="13">
        <f t="shared" si="89"/>
        <v>4.4999999999999998E-2</v>
      </c>
      <c r="K240" s="29">
        <f t="shared" si="90"/>
        <v>44862</v>
      </c>
      <c r="L240" s="2">
        <f t="shared" si="91"/>
        <v>18</v>
      </c>
      <c r="M240" s="17">
        <f t="shared" si="92"/>
        <v>18</v>
      </c>
      <c r="N240" s="12">
        <f t="shared" si="81"/>
        <v>1.0031490110000001</v>
      </c>
      <c r="O240" s="12">
        <f t="shared" ca="1" si="82"/>
        <v>1.012359333</v>
      </c>
      <c r="P240" s="17">
        <f t="shared" si="93"/>
        <v>0</v>
      </c>
      <c r="Q240" s="14">
        <f t="shared" ca="1" si="83"/>
        <v>12.359332999999999</v>
      </c>
      <c r="R240" s="20">
        <f t="shared" si="84"/>
        <v>0</v>
      </c>
      <c r="S240" s="14">
        <f t="shared" si="94"/>
        <v>0</v>
      </c>
      <c r="T240" s="4" t="str">
        <f t="shared" si="95"/>
        <v>J=</v>
      </c>
      <c r="U240" s="29">
        <f t="shared" si="96"/>
        <v>44894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97"/>
        <v>44893</v>
      </c>
      <c r="B241" s="90">
        <f t="shared" ca="1" si="98"/>
        <v>1013.050432</v>
      </c>
      <c r="C241" s="14">
        <f t="shared" si="85"/>
        <v>1000</v>
      </c>
      <c r="D241" s="63">
        <f t="shared" si="86"/>
        <v>44888</v>
      </c>
      <c r="E241" s="61">
        <f ca="1">IF(D241&lt;$B$1,VLOOKUP(D241,[1]DI!$A$4:$B$15000,2,FALSE),0)</f>
        <v>0.13650000000000001</v>
      </c>
      <c r="F241" s="14">
        <f t="shared" ca="1" si="87"/>
        <v>1.00050788</v>
      </c>
      <c r="G241" s="92">
        <f t="shared" ca="1" si="100"/>
        <v>1.1103564918712301</v>
      </c>
      <c r="H241" s="92">
        <f t="shared" ca="1" si="88"/>
        <v>1.09969608715988</v>
      </c>
      <c r="I241" s="14">
        <f t="shared" ca="1" si="99"/>
        <v>1.0096939599999999</v>
      </c>
      <c r="J241" s="13">
        <f t="shared" si="89"/>
        <v>4.4999999999999998E-2</v>
      </c>
      <c r="K241" s="29">
        <f t="shared" si="90"/>
        <v>44862</v>
      </c>
      <c r="L241" s="2">
        <f t="shared" si="91"/>
        <v>19</v>
      </c>
      <c r="M241" s="17">
        <f t="shared" si="92"/>
        <v>19</v>
      </c>
      <c r="N241" s="12">
        <f t="shared" si="81"/>
        <v>1.0033242469999999</v>
      </c>
      <c r="O241" s="12">
        <f t="shared" ca="1" si="82"/>
        <v>1.013050432</v>
      </c>
      <c r="P241" s="17">
        <f t="shared" si="93"/>
        <v>0</v>
      </c>
      <c r="Q241" s="14">
        <f t="shared" ca="1" si="83"/>
        <v>13.050432000000001</v>
      </c>
      <c r="R241" s="20">
        <f t="shared" si="84"/>
        <v>0</v>
      </c>
      <c r="S241" s="14">
        <f t="shared" si="94"/>
        <v>0</v>
      </c>
      <c r="T241" s="4" t="str">
        <f t="shared" si="95"/>
        <v>J=</v>
      </c>
      <c r="U241" s="29">
        <f t="shared" si="96"/>
        <v>44894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97"/>
        <v>44894</v>
      </c>
      <c r="B242" s="90">
        <f t="shared" ca="1" si="98"/>
        <v>1013.74199199</v>
      </c>
      <c r="C242" s="14">
        <f t="shared" si="85"/>
        <v>1000</v>
      </c>
      <c r="D242" s="63">
        <f t="shared" si="86"/>
        <v>44889</v>
      </c>
      <c r="E242" s="61">
        <f ca="1">IF(D242&lt;$B$1,VLOOKUP(D242,[1]DI!$A$4:$B$15000,2,FALSE),0)</f>
        <v>0.13650000000000001</v>
      </c>
      <c r="F242" s="14">
        <f t="shared" ca="1" si="87"/>
        <v>1.00050788</v>
      </c>
      <c r="G242" s="92">
        <f t="shared" ca="1" si="100"/>
        <v>1.1109204197263201</v>
      </c>
      <c r="H242" s="92">
        <f t="shared" ca="1" si="88"/>
        <v>1.09969608715988</v>
      </c>
      <c r="I242" s="14">
        <f t="shared" ca="1" si="99"/>
        <v>1.01020676</v>
      </c>
      <c r="J242" s="13">
        <f t="shared" si="89"/>
        <v>4.4999999999999998E-2</v>
      </c>
      <c r="K242" s="29">
        <f t="shared" si="90"/>
        <v>44862</v>
      </c>
      <c r="L242" s="2">
        <f t="shared" si="91"/>
        <v>20</v>
      </c>
      <c r="M242" s="17">
        <f t="shared" si="92"/>
        <v>20</v>
      </c>
      <c r="N242" s="12">
        <f t="shared" si="81"/>
        <v>1.003499513</v>
      </c>
      <c r="O242" s="12">
        <f t="shared" ca="1" si="82"/>
        <v>1.0137419919999999</v>
      </c>
      <c r="P242" s="17">
        <f t="shared" si="93"/>
        <v>11</v>
      </c>
      <c r="Q242" s="14">
        <f t="shared" ca="1" si="83"/>
        <v>13.741991990000001</v>
      </c>
      <c r="R242" s="20">
        <f t="shared" si="84"/>
        <v>0</v>
      </c>
      <c r="S242" s="14">
        <f t="shared" si="94"/>
        <v>0</v>
      </c>
      <c r="T242" s="4" t="str">
        <f t="shared" si="95"/>
        <v>J=</v>
      </c>
      <c r="U242" s="29">
        <f t="shared" si="96"/>
        <v>44894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97"/>
        <v>44895</v>
      </c>
      <c r="B243" s="90">
        <f t="shared" ca="1" si="98"/>
        <v>1000.682654</v>
      </c>
      <c r="C243" s="14">
        <f t="shared" si="85"/>
        <v>1000</v>
      </c>
      <c r="D243" s="63">
        <f t="shared" si="86"/>
        <v>44890</v>
      </c>
      <c r="E243" s="61">
        <f ca="1">IF(D243&lt;$B$1,VLOOKUP(D243,[1]DI!$A$4:$B$15000,2,FALSE),0)</f>
        <v>0.13650000000000001</v>
      </c>
      <c r="F243" s="14">
        <f t="shared" ca="1" si="87"/>
        <v>1.00050788</v>
      </c>
      <c r="G243" s="92">
        <f t="shared" ca="1" si="100"/>
        <v>1.11148463398909</v>
      </c>
      <c r="H243" s="92">
        <f t="shared" ca="1" si="88"/>
        <v>1.1109204197263201</v>
      </c>
      <c r="I243" s="14">
        <f t="shared" ca="1" si="99"/>
        <v>1.00050788</v>
      </c>
      <c r="J243" s="13">
        <f t="shared" si="89"/>
        <v>4.4999999999999998E-2</v>
      </c>
      <c r="K243" s="29">
        <f t="shared" si="90"/>
        <v>44894</v>
      </c>
      <c r="L243" s="2">
        <f t="shared" si="91"/>
        <v>1</v>
      </c>
      <c r="M243" s="17">
        <f t="shared" si="92"/>
        <v>1</v>
      </c>
      <c r="N243" s="12">
        <f t="shared" si="81"/>
        <v>1.000174685</v>
      </c>
      <c r="O243" s="12">
        <f t="shared" ca="1" si="82"/>
        <v>1.000682654</v>
      </c>
      <c r="P243" s="17">
        <f t="shared" si="93"/>
        <v>0</v>
      </c>
      <c r="Q243" s="14">
        <f t="shared" ca="1" si="83"/>
        <v>0.68265399999999998</v>
      </c>
      <c r="R243" s="20">
        <f t="shared" si="84"/>
        <v>0</v>
      </c>
      <c r="S243" s="14">
        <f t="shared" si="94"/>
        <v>0</v>
      </c>
      <c r="T243" s="4" t="str">
        <f t="shared" si="95"/>
        <v>J=</v>
      </c>
      <c r="U243" s="29">
        <f t="shared" si="96"/>
        <v>44924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97"/>
        <v>44896</v>
      </c>
      <c r="B244" s="90">
        <f t="shared" ca="1" si="98"/>
        <v>1001.365776</v>
      </c>
      <c r="C244" s="14">
        <f t="shared" si="85"/>
        <v>1000</v>
      </c>
      <c r="D244" s="63">
        <f t="shared" si="86"/>
        <v>44893</v>
      </c>
      <c r="E244" s="61">
        <f ca="1">IF(D244&lt;$B$1,VLOOKUP(D244,[1]DI!$A$4:$B$15000,2,FALSE),0)</f>
        <v>0.13650000000000001</v>
      </c>
      <c r="F244" s="14">
        <f t="shared" ca="1" si="87"/>
        <v>1.00050788</v>
      </c>
      <c r="G244" s="92">
        <f t="shared" ca="1" si="100"/>
        <v>1.1120491348049999</v>
      </c>
      <c r="H244" s="92">
        <f t="shared" ca="1" si="88"/>
        <v>1.1109204197263201</v>
      </c>
      <c r="I244" s="14">
        <f t="shared" ca="1" si="99"/>
        <v>1.00101602</v>
      </c>
      <c r="J244" s="13">
        <f t="shared" si="89"/>
        <v>4.4999999999999998E-2</v>
      </c>
      <c r="K244" s="29">
        <f t="shared" si="90"/>
        <v>44894</v>
      </c>
      <c r="L244" s="2">
        <f t="shared" si="91"/>
        <v>2</v>
      </c>
      <c r="M244" s="17">
        <f t="shared" si="92"/>
        <v>2</v>
      </c>
      <c r="N244" s="12">
        <f t="shared" si="81"/>
        <v>1.000349401</v>
      </c>
      <c r="O244" s="12">
        <f t="shared" ca="1" si="82"/>
        <v>1.0013657760000001</v>
      </c>
      <c r="P244" s="17">
        <f t="shared" si="93"/>
        <v>0</v>
      </c>
      <c r="Q244" s="14">
        <f t="shared" ca="1" si="83"/>
        <v>1.3657760000000001</v>
      </c>
      <c r="R244" s="20">
        <f t="shared" si="84"/>
        <v>0</v>
      </c>
      <c r="S244" s="14">
        <f t="shared" si="94"/>
        <v>0</v>
      </c>
      <c r="T244" s="4" t="str">
        <f t="shared" si="95"/>
        <v>J=</v>
      </c>
      <c r="U244" s="29">
        <f t="shared" si="96"/>
        <v>44924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97"/>
        <v>44897</v>
      </c>
      <c r="B245" s="90">
        <f t="shared" ca="1" si="98"/>
        <v>1002.04935699</v>
      </c>
      <c r="C245" s="14">
        <f t="shared" si="85"/>
        <v>1000</v>
      </c>
      <c r="D245" s="63">
        <f t="shared" si="86"/>
        <v>44894</v>
      </c>
      <c r="E245" s="61">
        <f ca="1">IF(D245&lt;$B$1,VLOOKUP(D245,[1]DI!$A$4:$B$15000,2,FALSE),0)</f>
        <v>0.13650000000000001</v>
      </c>
      <c r="F245" s="14">
        <f t="shared" ca="1" si="87"/>
        <v>1.00050788</v>
      </c>
      <c r="G245" s="92">
        <f t="shared" ca="1" si="100"/>
        <v>1.1126139223195799</v>
      </c>
      <c r="H245" s="92">
        <f t="shared" ca="1" si="88"/>
        <v>1.1109204197263201</v>
      </c>
      <c r="I245" s="14">
        <f t="shared" ca="1" si="99"/>
        <v>1.00152441</v>
      </c>
      <c r="J245" s="13">
        <f t="shared" si="89"/>
        <v>4.4999999999999998E-2</v>
      </c>
      <c r="K245" s="29">
        <f t="shared" si="90"/>
        <v>44894</v>
      </c>
      <c r="L245" s="2">
        <f t="shared" si="91"/>
        <v>3</v>
      </c>
      <c r="M245" s="17">
        <f t="shared" si="92"/>
        <v>3</v>
      </c>
      <c r="N245" s="12">
        <f t="shared" si="81"/>
        <v>1.000524148</v>
      </c>
      <c r="O245" s="12">
        <f t="shared" ca="1" si="82"/>
        <v>1.002049357</v>
      </c>
      <c r="P245" s="17">
        <f t="shared" si="93"/>
        <v>0</v>
      </c>
      <c r="Q245" s="14">
        <f t="shared" ca="1" si="83"/>
        <v>2.0493569900000002</v>
      </c>
      <c r="R245" s="20">
        <f t="shared" si="84"/>
        <v>0</v>
      </c>
      <c r="S245" s="14">
        <f t="shared" si="94"/>
        <v>0</v>
      </c>
      <c r="T245" s="4" t="str">
        <f t="shared" si="95"/>
        <v>J=</v>
      </c>
      <c r="U245" s="29">
        <f t="shared" si="96"/>
        <v>44924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97"/>
        <v>44900</v>
      </c>
      <c r="B246" s="90">
        <f t="shared" ca="1" si="98"/>
        <v>1002.733416</v>
      </c>
      <c r="C246" s="14">
        <f t="shared" si="85"/>
        <v>1000</v>
      </c>
      <c r="D246" s="63">
        <f t="shared" si="86"/>
        <v>44895</v>
      </c>
      <c r="E246" s="61">
        <f ca="1">IF(D246&lt;$B$1,VLOOKUP(D246,[1]DI!$A$4:$B$15000,2,FALSE),0)</f>
        <v>0.13650000000000001</v>
      </c>
      <c r="F246" s="14">
        <f t="shared" ca="1" si="87"/>
        <v>1.00050788</v>
      </c>
      <c r="G246" s="92">
        <f t="shared" ca="1" si="100"/>
        <v>1.11317899667845</v>
      </c>
      <c r="H246" s="92">
        <f t="shared" ca="1" si="88"/>
        <v>1.1109204197263201</v>
      </c>
      <c r="I246" s="14">
        <f t="shared" ca="1" si="99"/>
        <v>1.00203307</v>
      </c>
      <c r="J246" s="13">
        <f t="shared" si="89"/>
        <v>4.4999999999999998E-2</v>
      </c>
      <c r="K246" s="29">
        <f t="shared" si="90"/>
        <v>44894</v>
      </c>
      <c r="L246" s="2">
        <f t="shared" si="91"/>
        <v>4</v>
      </c>
      <c r="M246" s="17">
        <f t="shared" si="92"/>
        <v>4</v>
      </c>
      <c r="N246" s="12">
        <f t="shared" si="81"/>
        <v>1.000698925</v>
      </c>
      <c r="O246" s="12">
        <f t="shared" ca="1" si="82"/>
        <v>1.0027334160000001</v>
      </c>
      <c r="P246" s="17">
        <f t="shared" si="93"/>
        <v>0</v>
      </c>
      <c r="Q246" s="14">
        <f t="shared" ca="1" si="83"/>
        <v>2.7334160000000001</v>
      </c>
      <c r="R246" s="20">
        <f t="shared" si="84"/>
        <v>0</v>
      </c>
      <c r="S246" s="14">
        <f t="shared" si="94"/>
        <v>0</v>
      </c>
      <c r="T246" s="4" t="str">
        <f t="shared" si="95"/>
        <v>J=</v>
      </c>
      <c r="U246" s="29">
        <f t="shared" si="96"/>
        <v>44924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97"/>
        <v>44901</v>
      </c>
      <c r="B247" s="90">
        <f t="shared" ca="1" si="98"/>
        <v>1003.4179329900001</v>
      </c>
      <c r="C247" s="14">
        <f t="shared" si="85"/>
        <v>1000</v>
      </c>
      <c r="D247" s="63">
        <f t="shared" si="86"/>
        <v>44896</v>
      </c>
      <c r="E247" s="61">
        <f ca="1">IF(D247&lt;$B$1,VLOOKUP(D247,[1]DI!$A$4:$B$15000,2,FALSE),0)</f>
        <v>0.13650000000000001</v>
      </c>
      <c r="F247" s="14">
        <f t="shared" ca="1" si="87"/>
        <v>1.00050788</v>
      </c>
      <c r="G247" s="92">
        <f t="shared" ca="1" si="100"/>
        <v>1.1137443580272799</v>
      </c>
      <c r="H247" s="92">
        <f t="shared" ca="1" si="88"/>
        <v>1.1109204197263201</v>
      </c>
      <c r="I247" s="14">
        <f t="shared" ca="1" si="99"/>
        <v>1.0025419799999999</v>
      </c>
      <c r="J247" s="13">
        <f t="shared" si="89"/>
        <v>4.4999999999999998E-2</v>
      </c>
      <c r="K247" s="29">
        <f t="shared" si="90"/>
        <v>44894</v>
      </c>
      <c r="L247" s="2">
        <f t="shared" si="91"/>
        <v>5</v>
      </c>
      <c r="M247" s="17">
        <f t="shared" si="92"/>
        <v>5</v>
      </c>
      <c r="N247" s="12">
        <f t="shared" si="81"/>
        <v>1.0008737320000001</v>
      </c>
      <c r="O247" s="12">
        <f t="shared" ca="1" si="82"/>
        <v>1.0034179329999999</v>
      </c>
      <c r="P247" s="17">
        <f t="shared" si="93"/>
        <v>0</v>
      </c>
      <c r="Q247" s="14">
        <f t="shared" ca="1" si="83"/>
        <v>3.4179329900000002</v>
      </c>
      <c r="R247" s="20">
        <f t="shared" si="84"/>
        <v>0</v>
      </c>
      <c r="S247" s="14">
        <f t="shared" si="94"/>
        <v>0</v>
      </c>
      <c r="T247" s="4" t="str">
        <f t="shared" si="95"/>
        <v>J=</v>
      </c>
      <c r="U247" s="29">
        <f t="shared" si="96"/>
        <v>44924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97"/>
        <v>44902</v>
      </c>
      <c r="B248" s="90">
        <f t="shared" ca="1" si="98"/>
        <v>1004.10291899</v>
      </c>
      <c r="C248" s="14">
        <f t="shared" si="85"/>
        <v>1000</v>
      </c>
      <c r="D248" s="63">
        <f t="shared" si="86"/>
        <v>44897</v>
      </c>
      <c r="E248" s="61">
        <f ca="1">IF(D248&lt;$B$1,VLOOKUP(D248,[1]DI!$A$4:$B$15000,2,FALSE),0)</f>
        <v>0.13650000000000001</v>
      </c>
      <c r="F248" s="14">
        <f t="shared" ca="1" si="87"/>
        <v>1.00050788</v>
      </c>
      <c r="G248" s="92">
        <f t="shared" ca="1" si="100"/>
        <v>1.1143100065118301</v>
      </c>
      <c r="H248" s="92">
        <f t="shared" ca="1" si="88"/>
        <v>1.1109204197263201</v>
      </c>
      <c r="I248" s="14">
        <f t="shared" ca="1" si="99"/>
        <v>1.0030511499999999</v>
      </c>
      <c r="J248" s="13">
        <f t="shared" si="89"/>
        <v>4.4999999999999998E-2</v>
      </c>
      <c r="K248" s="29">
        <f t="shared" si="90"/>
        <v>44894</v>
      </c>
      <c r="L248" s="2">
        <f t="shared" si="91"/>
        <v>6</v>
      </c>
      <c r="M248" s="17">
        <f t="shared" si="92"/>
        <v>6</v>
      </c>
      <c r="N248" s="12">
        <f t="shared" si="81"/>
        <v>1.00104857</v>
      </c>
      <c r="O248" s="12">
        <f t="shared" ca="1" si="82"/>
        <v>1.0041029189999999</v>
      </c>
      <c r="P248" s="17">
        <f t="shared" si="93"/>
        <v>0</v>
      </c>
      <c r="Q248" s="14">
        <f t="shared" ca="1" si="83"/>
        <v>4.10291899</v>
      </c>
      <c r="R248" s="20">
        <f t="shared" si="84"/>
        <v>0</v>
      </c>
      <c r="S248" s="14">
        <f t="shared" si="94"/>
        <v>0</v>
      </c>
      <c r="T248" s="4" t="str">
        <f t="shared" si="95"/>
        <v>J=</v>
      </c>
      <c r="U248" s="29">
        <f t="shared" si="96"/>
        <v>44924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97"/>
        <v>44903</v>
      </c>
      <c r="B249" s="90">
        <f t="shared" ca="1" si="98"/>
        <v>1004.78837499</v>
      </c>
      <c r="C249" s="14">
        <f t="shared" si="85"/>
        <v>1000</v>
      </c>
      <c r="D249" s="63">
        <f t="shared" si="86"/>
        <v>44900</v>
      </c>
      <c r="E249" s="61">
        <f ca="1">IF(D249&lt;$B$1,VLOOKUP(D249,[1]DI!$A$4:$B$15000,2,FALSE),0)</f>
        <v>0.13650000000000001</v>
      </c>
      <c r="F249" s="14">
        <f t="shared" ca="1" si="87"/>
        <v>1.00050788</v>
      </c>
      <c r="G249" s="92">
        <f t="shared" ca="1" si="100"/>
        <v>1.11487594227794</v>
      </c>
      <c r="H249" s="92">
        <f t="shared" ca="1" si="88"/>
        <v>1.1109204197263201</v>
      </c>
      <c r="I249" s="14">
        <f t="shared" ca="1" si="99"/>
        <v>1.00356058</v>
      </c>
      <c r="J249" s="13">
        <f t="shared" si="89"/>
        <v>4.4999999999999998E-2</v>
      </c>
      <c r="K249" s="29">
        <f t="shared" si="90"/>
        <v>44894</v>
      </c>
      <c r="L249" s="2">
        <f t="shared" si="91"/>
        <v>7</v>
      </c>
      <c r="M249" s="17">
        <f t="shared" si="92"/>
        <v>7</v>
      </c>
      <c r="N249" s="12">
        <f t="shared" si="81"/>
        <v>1.0012234390000001</v>
      </c>
      <c r="O249" s="12">
        <f t="shared" ca="1" si="82"/>
        <v>1.004788375</v>
      </c>
      <c r="P249" s="17">
        <f t="shared" si="93"/>
        <v>0</v>
      </c>
      <c r="Q249" s="14">
        <f t="shared" ca="1" si="83"/>
        <v>4.7883749900000003</v>
      </c>
      <c r="R249" s="20">
        <f t="shared" si="84"/>
        <v>0</v>
      </c>
      <c r="S249" s="14">
        <f t="shared" si="94"/>
        <v>0</v>
      </c>
      <c r="T249" s="4" t="str">
        <f t="shared" si="95"/>
        <v>J=</v>
      </c>
      <c r="U249" s="29">
        <f t="shared" si="96"/>
        <v>44924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97"/>
        <v>44904</v>
      </c>
      <c r="B250" s="90">
        <f t="shared" ca="1" si="98"/>
        <v>1005.47429999</v>
      </c>
      <c r="C250" s="14">
        <f t="shared" si="85"/>
        <v>1000</v>
      </c>
      <c r="D250" s="63">
        <f t="shared" si="86"/>
        <v>44901</v>
      </c>
      <c r="E250" s="61">
        <f ca="1">IF(D250&lt;$B$1,VLOOKUP(D250,[1]DI!$A$4:$B$15000,2,FALSE),0)</f>
        <v>0.13650000000000001</v>
      </c>
      <c r="F250" s="14">
        <f t="shared" ca="1" si="87"/>
        <v>1.00050788</v>
      </c>
      <c r="G250" s="92">
        <f t="shared" ca="1" si="100"/>
        <v>1.1154421654715001</v>
      </c>
      <c r="H250" s="92">
        <f t="shared" ca="1" si="88"/>
        <v>1.1109204197263201</v>
      </c>
      <c r="I250" s="14">
        <f t="shared" ca="1" si="99"/>
        <v>1.0040702699999999</v>
      </c>
      <c r="J250" s="13">
        <f t="shared" si="89"/>
        <v>4.4999999999999998E-2</v>
      </c>
      <c r="K250" s="29">
        <f t="shared" si="90"/>
        <v>44894</v>
      </c>
      <c r="L250" s="2">
        <f t="shared" si="91"/>
        <v>8</v>
      </c>
      <c r="M250" s="17">
        <f t="shared" si="92"/>
        <v>8</v>
      </c>
      <c r="N250" s="12">
        <f t="shared" si="81"/>
        <v>1.001398338</v>
      </c>
      <c r="O250" s="12">
        <f t="shared" ca="1" si="82"/>
        <v>1.0054742999999999</v>
      </c>
      <c r="P250" s="17">
        <f t="shared" si="93"/>
        <v>0</v>
      </c>
      <c r="Q250" s="14">
        <f t="shared" ca="1" si="83"/>
        <v>5.4742999899999996</v>
      </c>
      <c r="R250" s="20">
        <f t="shared" si="84"/>
        <v>0</v>
      </c>
      <c r="S250" s="14">
        <f t="shared" si="94"/>
        <v>0</v>
      </c>
      <c r="T250" s="4" t="str">
        <f t="shared" si="95"/>
        <v>J=</v>
      </c>
      <c r="U250" s="29">
        <f t="shared" si="96"/>
        <v>44924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97"/>
        <v>44907</v>
      </c>
      <c r="B251" s="90">
        <f t="shared" ca="1" si="98"/>
        <v>1006.160694</v>
      </c>
      <c r="C251" s="14">
        <f t="shared" si="85"/>
        <v>1000</v>
      </c>
      <c r="D251" s="63">
        <f t="shared" si="86"/>
        <v>44902</v>
      </c>
      <c r="E251" s="61">
        <f ca="1">IF(D251&lt;$B$1,VLOOKUP(D251,[1]DI!$A$4:$B$15000,2,FALSE),0)</f>
        <v>0.13650000000000001</v>
      </c>
      <c r="F251" s="14">
        <f t="shared" ca="1" si="87"/>
        <v>1.00050788</v>
      </c>
      <c r="G251" s="92">
        <f t="shared" ca="1" si="100"/>
        <v>1.1160086762385</v>
      </c>
      <c r="H251" s="92">
        <f t="shared" ca="1" si="88"/>
        <v>1.1109204197263201</v>
      </c>
      <c r="I251" s="14">
        <f t="shared" ca="1" si="99"/>
        <v>1.00458022</v>
      </c>
      <c r="J251" s="13">
        <f t="shared" si="89"/>
        <v>4.4999999999999998E-2</v>
      </c>
      <c r="K251" s="29">
        <f t="shared" si="90"/>
        <v>44894</v>
      </c>
      <c r="L251" s="2">
        <f t="shared" si="91"/>
        <v>9</v>
      </c>
      <c r="M251" s="17">
        <f t="shared" si="92"/>
        <v>9</v>
      </c>
      <c r="N251" s="12">
        <f t="shared" si="81"/>
        <v>1.001573268</v>
      </c>
      <c r="O251" s="12">
        <f t="shared" ca="1" si="82"/>
        <v>1.0061606940000001</v>
      </c>
      <c r="P251" s="17">
        <f t="shared" si="93"/>
        <v>0</v>
      </c>
      <c r="Q251" s="14">
        <f t="shared" ca="1" si="83"/>
        <v>6.1606940000000003</v>
      </c>
      <c r="R251" s="20">
        <f t="shared" si="84"/>
        <v>0</v>
      </c>
      <c r="S251" s="14">
        <f t="shared" si="94"/>
        <v>0</v>
      </c>
      <c r="T251" s="4" t="str">
        <f t="shared" si="95"/>
        <v>J=</v>
      </c>
      <c r="U251" s="29">
        <f t="shared" si="96"/>
        <v>44924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97"/>
        <v>44908</v>
      </c>
      <c r="B252" s="90">
        <f t="shared" ca="1" si="98"/>
        <v>1006.847547</v>
      </c>
      <c r="C252" s="14">
        <f t="shared" si="85"/>
        <v>1000</v>
      </c>
      <c r="D252" s="63">
        <f t="shared" si="86"/>
        <v>44903</v>
      </c>
      <c r="E252" s="61">
        <f ca="1">IF(D252&lt;$B$1,VLOOKUP(D252,[1]DI!$A$4:$B$15000,2,FALSE),0)</f>
        <v>0.13650000000000001</v>
      </c>
      <c r="F252" s="14">
        <f t="shared" ca="1" si="87"/>
        <v>1.00050788</v>
      </c>
      <c r="G252" s="92">
        <f t="shared" ca="1" si="100"/>
        <v>1.1165754747249901</v>
      </c>
      <c r="H252" s="92">
        <f t="shared" ca="1" si="88"/>
        <v>1.1109204197263201</v>
      </c>
      <c r="I252" s="14">
        <f t="shared" ca="1" si="99"/>
        <v>1.0050904199999999</v>
      </c>
      <c r="J252" s="13">
        <f t="shared" si="89"/>
        <v>4.4999999999999998E-2</v>
      </c>
      <c r="K252" s="29">
        <f t="shared" si="90"/>
        <v>44894</v>
      </c>
      <c r="L252" s="2">
        <f t="shared" si="91"/>
        <v>10</v>
      </c>
      <c r="M252" s="17">
        <f t="shared" si="92"/>
        <v>10</v>
      </c>
      <c r="N252" s="12">
        <f t="shared" si="81"/>
        <v>1.0017482280000001</v>
      </c>
      <c r="O252" s="12">
        <f t="shared" ca="1" si="82"/>
        <v>1.006847547</v>
      </c>
      <c r="P252" s="17">
        <f t="shared" si="93"/>
        <v>0</v>
      </c>
      <c r="Q252" s="14">
        <f t="shared" ca="1" si="83"/>
        <v>6.8475469999999996</v>
      </c>
      <c r="R252" s="20">
        <f t="shared" si="84"/>
        <v>0</v>
      </c>
      <c r="S252" s="14">
        <f t="shared" si="94"/>
        <v>0</v>
      </c>
      <c r="T252" s="4" t="str">
        <f t="shared" si="95"/>
        <v>J=</v>
      </c>
      <c r="U252" s="29">
        <f t="shared" si="96"/>
        <v>44924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97"/>
        <v>44909</v>
      </c>
      <c r="B253" s="90">
        <f t="shared" ca="1" si="98"/>
        <v>1007.53488099</v>
      </c>
      <c r="C253" s="14">
        <f t="shared" si="85"/>
        <v>1000</v>
      </c>
      <c r="D253" s="63">
        <f t="shared" si="86"/>
        <v>44904</v>
      </c>
      <c r="E253" s="61">
        <f ca="1">IF(D253&lt;$B$1,VLOOKUP(D253,[1]DI!$A$4:$B$15000,2,FALSE),0)</f>
        <v>0.13650000000000001</v>
      </c>
      <c r="F253" s="14">
        <f t="shared" ca="1" si="87"/>
        <v>1.00050788</v>
      </c>
      <c r="G253" s="92">
        <f t="shared" ca="1" si="100"/>
        <v>1.11714256107709</v>
      </c>
      <c r="H253" s="92">
        <f t="shared" ca="1" si="88"/>
        <v>1.1109204197263201</v>
      </c>
      <c r="I253" s="14">
        <f t="shared" ca="1" si="99"/>
        <v>1.00560089</v>
      </c>
      <c r="J253" s="13">
        <f t="shared" si="89"/>
        <v>4.4999999999999998E-2</v>
      </c>
      <c r="K253" s="29">
        <f t="shared" si="90"/>
        <v>44894</v>
      </c>
      <c r="L253" s="2">
        <f t="shared" si="91"/>
        <v>11</v>
      </c>
      <c r="M253" s="17">
        <f t="shared" si="92"/>
        <v>11</v>
      </c>
      <c r="N253" s="12">
        <f t="shared" si="81"/>
        <v>1.001923219</v>
      </c>
      <c r="O253" s="12">
        <f t="shared" ca="1" si="82"/>
        <v>1.007534881</v>
      </c>
      <c r="P253" s="17">
        <f t="shared" si="93"/>
        <v>0</v>
      </c>
      <c r="Q253" s="14">
        <f t="shared" ca="1" si="83"/>
        <v>7.5348809899999996</v>
      </c>
      <c r="R253" s="20">
        <f t="shared" si="84"/>
        <v>0</v>
      </c>
      <c r="S253" s="14">
        <f t="shared" si="94"/>
        <v>0</v>
      </c>
      <c r="T253" s="4" t="str">
        <f t="shared" si="95"/>
        <v>J=</v>
      </c>
      <c r="U253" s="29">
        <f t="shared" si="96"/>
        <v>44924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97"/>
        <v>44910</v>
      </c>
      <c r="B254" s="90">
        <f t="shared" ca="1" si="98"/>
        <v>1008.22267399</v>
      </c>
      <c r="C254" s="14">
        <f t="shared" si="85"/>
        <v>1000</v>
      </c>
      <c r="D254" s="63">
        <f t="shared" si="86"/>
        <v>44907</v>
      </c>
      <c r="E254" s="61">
        <f ca="1">IF(D254&lt;$B$1,VLOOKUP(D254,[1]DI!$A$4:$B$15000,2,FALSE),0)</f>
        <v>0.13650000000000001</v>
      </c>
      <c r="F254" s="14">
        <f t="shared" ca="1" si="87"/>
        <v>1.00050788</v>
      </c>
      <c r="G254" s="92">
        <f t="shared" ca="1" si="100"/>
        <v>1.11770993544101</v>
      </c>
      <c r="H254" s="92">
        <f t="shared" ca="1" si="88"/>
        <v>1.1109204197263201</v>
      </c>
      <c r="I254" s="14">
        <f t="shared" ca="1" si="99"/>
        <v>1.00611161</v>
      </c>
      <c r="J254" s="13">
        <f t="shared" si="89"/>
        <v>4.4999999999999998E-2</v>
      </c>
      <c r="K254" s="29">
        <f t="shared" si="90"/>
        <v>44894</v>
      </c>
      <c r="L254" s="2">
        <f t="shared" si="91"/>
        <v>12</v>
      </c>
      <c r="M254" s="17">
        <f t="shared" si="92"/>
        <v>12</v>
      </c>
      <c r="N254" s="12">
        <f t="shared" si="81"/>
        <v>1.00209824</v>
      </c>
      <c r="O254" s="12">
        <f t="shared" ca="1" si="82"/>
        <v>1.008222674</v>
      </c>
      <c r="P254" s="17">
        <f t="shared" si="93"/>
        <v>0</v>
      </c>
      <c r="Q254" s="14">
        <f t="shared" ca="1" si="83"/>
        <v>8.2226739900000005</v>
      </c>
      <c r="R254" s="20">
        <f t="shared" si="84"/>
        <v>0</v>
      </c>
      <c r="S254" s="14">
        <f t="shared" si="94"/>
        <v>0</v>
      </c>
      <c r="T254" s="4" t="str">
        <f t="shared" si="95"/>
        <v>J=</v>
      </c>
      <c r="U254" s="29">
        <f t="shared" si="96"/>
        <v>44924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97"/>
        <v>44911</v>
      </c>
      <c r="B255" s="90">
        <f t="shared" ca="1" si="98"/>
        <v>1008.91094699</v>
      </c>
      <c r="C255" s="14">
        <f t="shared" si="85"/>
        <v>1000</v>
      </c>
      <c r="D255" s="63">
        <f t="shared" si="86"/>
        <v>44908</v>
      </c>
      <c r="E255" s="61">
        <f ca="1">IF(D255&lt;$B$1,VLOOKUP(D255,[1]DI!$A$4:$B$15000,2,FALSE),0)</f>
        <v>0.13650000000000001</v>
      </c>
      <c r="F255" s="14">
        <f t="shared" ca="1" si="87"/>
        <v>1.00050788</v>
      </c>
      <c r="G255" s="92">
        <f t="shared" ca="1" si="100"/>
        <v>1.11827759796302</v>
      </c>
      <c r="H255" s="92">
        <f t="shared" ca="1" si="88"/>
        <v>1.1109204197263201</v>
      </c>
      <c r="I255" s="14">
        <f t="shared" ca="1" si="99"/>
        <v>1.0066226</v>
      </c>
      <c r="J255" s="13">
        <f t="shared" si="89"/>
        <v>4.4999999999999998E-2</v>
      </c>
      <c r="K255" s="29">
        <f t="shared" si="90"/>
        <v>44894</v>
      </c>
      <c r="L255" s="2">
        <f t="shared" si="91"/>
        <v>13</v>
      </c>
      <c r="M255" s="17">
        <f t="shared" si="92"/>
        <v>13</v>
      </c>
      <c r="N255" s="12">
        <f t="shared" si="81"/>
        <v>1.0022732919999999</v>
      </c>
      <c r="O255" s="12">
        <f t="shared" ca="1" si="82"/>
        <v>1.0089109469999999</v>
      </c>
      <c r="P255" s="17">
        <f t="shared" si="93"/>
        <v>0</v>
      </c>
      <c r="Q255" s="14">
        <f t="shared" ca="1" si="83"/>
        <v>8.9109469899999993</v>
      </c>
      <c r="R255" s="20">
        <f t="shared" si="84"/>
        <v>0</v>
      </c>
      <c r="S255" s="14">
        <f t="shared" si="94"/>
        <v>0</v>
      </c>
      <c r="T255" s="4" t="str">
        <f t="shared" si="95"/>
        <v>J=</v>
      </c>
      <c r="U255" s="29">
        <f t="shared" si="96"/>
        <v>44924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97"/>
        <v>44914</v>
      </c>
      <c r="B256" s="90">
        <f t="shared" ca="1" si="98"/>
        <v>1009.599681</v>
      </c>
      <c r="C256" s="14">
        <f t="shared" si="85"/>
        <v>1000</v>
      </c>
      <c r="D256" s="63">
        <f t="shared" si="86"/>
        <v>44909</v>
      </c>
      <c r="E256" s="61">
        <f ca="1">IF(D256&lt;$B$1,VLOOKUP(D256,[1]DI!$A$4:$B$15000,2,FALSE),0)</f>
        <v>0.13650000000000001</v>
      </c>
      <c r="F256" s="14">
        <f t="shared" ca="1" si="87"/>
        <v>1.00050788</v>
      </c>
      <c r="G256" s="92">
        <f t="shared" ca="1" si="100"/>
        <v>1.11884554878947</v>
      </c>
      <c r="H256" s="92">
        <f t="shared" ca="1" si="88"/>
        <v>1.1109204197263201</v>
      </c>
      <c r="I256" s="14">
        <f t="shared" ca="1" si="99"/>
        <v>1.0071338400000001</v>
      </c>
      <c r="J256" s="13">
        <f t="shared" si="89"/>
        <v>4.4999999999999998E-2</v>
      </c>
      <c r="K256" s="29">
        <f t="shared" si="90"/>
        <v>44894</v>
      </c>
      <c r="L256" s="2">
        <f t="shared" si="91"/>
        <v>14</v>
      </c>
      <c r="M256" s="17">
        <f t="shared" si="92"/>
        <v>14</v>
      </c>
      <c r="N256" s="12">
        <f t="shared" si="81"/>
        <v>1.0024483749999999</v>
      </c>
      <c r="O256" s="12">
        <f t="shared" ca="1" si="82"/>
        <v>1.0095996810000001</v>
      </c>
      <c r="P256" s="17">
        <f t="shared" si="93"/>
        <v>0</v>
      </c>
      <c r="Q256" s="14">
        <f t="shared" ca="1" si="83"/>
        <v>9.5996810000000004</v>
      </c>
      <c r="R256" s="20">
        <f t="shared" si="84"/>
        <v>0</v>
      </c>
      <c r="S256" s="14">
        <f t="shared" si="94"/>
        <v>0</v>
      </c>
      <c r="T256" s="4" t="str">
        <f t="shared" si="95"/>
        <v>J=</v>
      </c>
      <c r="U256" s="29">
        <f t="shared" si="96"/>
        <v>44924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97"/>
        <v>44915</v>
      </c>
      <c r="B257" s="90">
        <f t="shared" ca="1" si="98"/>
        <v>1010.2888850000001</v>
      </c>
      <c r="C257" s="14">
        <f t="shared" si="85"/>
        <v>1000</v>
      </c>
      <c r="D257" s="63">
        <f t="shared" si="86"/>
        <v>44910</v>
      </c>
      <c r="E257" s="61">
        <f ca="1">IF(D257&lt;$B$1,VLOOKUP(D257,[1]DI!$A$4:$B$15000,2,FALSE),0)</f>
        <v>0.13650000000000001</v>
      </c>
      <c r="F257" s="14">
        <f t="shared" ca="1" si="87"/>
        <v>1.00050788</v>
      </c>
      <c r="G257" s="92">
        <f t="shared" ca="1" si="100"/>
        <v>1.11941378806679</v>
      </c>
      <c r="H257" s="92">
        <f t="shared" ca="1" si="88"/>
        <v>1.1109204197263201</v>
      </c>
      <c r="I257" s="14">
        <f t="shared" ca="1" si="99"/>
        <v>1.0076453400000001</v>
      </c>
      <c r="J257" s="13">
        <f t="shared" si="89"/>
        <v>4.4999999999999998E-2</v>
      </c>
      <c r="K257" s="29">
        <f t="shared" si="90"/>
        <v>44894</v>
      </c>
      <c r="L257" s="2">
        <f t="shared" si="91"/>
        <v>15</v>
      </c>
      <c r="M257" s="17">
        <f t="shared" si="92"/>
        <v>15</v>
      </c>
      <c r="N257" s="12">
        <f t="shared" si="81"/>
        <v>1.002623488</v>
      </c>
      <c r="O257" s="12">
        <f t="shared" ca="1" si="82"/>
        <v>1.010288885</v>
      </c>
      <c r="P257" s="17">
        <f t="shared" si="93"/>
        <v>0</v>
      </c>
      <c r="Q257" s="14">
        <f t="shared" ca="1" si="83"/>
        <v>10.288885000000001</v>
      </c>
      <c r="R257" s="20">
        <f t="shared" si="84"/>
        <v>0</v>
      </c>
      <c r="S257" s="14">
        <f t="shared" si="94"/>
        <v>0</v>
      </c>
      <c r="T257" s="4" t="str">
        <f t="shared" si="95"/>
        <v>J=</v>
      </c>
      <c r="U257" s="29">
        <f t="shared" si="96"/>
        <v>44924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97"/>
        <v>44916</v>
      </c>
      <c r="B258" s="90">
        <f t="shared" ca="1" si="98"/>
        <v>1010.978571</v>
      </c>
      <c r="C258" s="14">
        <f t="shared" si="85"/>
        <v>1000</v>
      </c>
      <c r="D258" s="63">
        <f t="shared" si="86"/>
        <v>44911</v>
      </c>
      <c r="E258" s="61">
        <f ca="1">IF(D258&lt;$B$1,VLOOKUP(D258,[1]DI!$A$4:$B$15000,2,FALSE),0)</f>
        <v>0.13650000000000001</v>
      </c>
      <c r="F258" s="14">
        <f t="shared" ca="1" si="87"/>
        <v>1.00050788</v>
      </c>
      <c r="G258" s="92">
        <f t="shared" ca="1" si="100"/>
        <v>1.1199823159414699</v>
      </c>
      <c r="H258" s="92">
        <f t="shared" ca="1" si="88"/>
        <v>1.1109204197263201</v>
      </c>
      <c r="I258" s="14">
        <f t="shared" ca="1" si="99"/>
        <v>1.00815711</v>
      </c>
      <c r="J258" s="13">
        <f t="shared" si="89"/>
        <v>4.4999999999999998E-2</v>
      </c>
      <c r="K258" s="29">
        <f t="shared" si="90"/>
        <v>44894</v>
      </c>
      <c r="L258" s="2">
        <f t="shared" si="91"/>
        <v>16</v>
      </c>
      <c r="M258" s="17">
        <f t="shared" si="92"/>
        <v>16</v>
      </c>
      <c r="N258" s="12">
        <f t="shared" si="81"/>
        <v>1.002798632</v>
      </c>
      <c r="O258" s="12">
        <f t="shared" ca="1" si="82"/>
        <v>1.0109785710000001</v>
      </c>
      <c r="P258" s="17">
        <f t="shared" si="93"/>
        <v>0</v>
      </c>
      <c r="Q258" s="14">
        <f t="shared" ca="1" si="83"/>
        <v>10.978571000000001</v>
      </c>
      <c r="R258" s="20">
        <f t="shared" si="84"/>
        <v>0</v>
      </c>
      <c r="S258" s="14">
        <f t="shared" si="94"/>
        <v>0</v>
      </c>
      <c r="T258" s="4" t="str">
        <f t="shared" si="95"/>
        <v>J=</v>
      </c>
      <c r="U258" s="29">
        <f t="shared" si="96"/>
        <v>44924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97"/>
        <v>44917</v>
      </c>
      <c r="B259" s="90">
        <f t="shared" ca="1" si="98"/>
        <v>1011.668716</v>
      </c>
      <c r="C259" s="14">
        <f t="shared" si="85"/>
        <v>1000</v>
      </c>
      <c r="D259" s="63">
        <f t="shared" si="86"/>
        <v>44914</v>
      </c>
      <c r="E259" s="61">
        <f ca="1">IF(D259&lt;$B$1,VLOOKUP(D259,[1]DI!$A$4:$B$15000,2,FALSE),0)</f>
        <v>0.13650000000000001</v>
      </c>
      <c r="F259" s="14">
        <f t="shared" ca="1" si="87"/>
        <v>1.00050788</v>
      </c>
      <c r="G259" s="92">
        <f t="shared" ca="1" si="100"/>
        <v>1.1205511325600901</v>
      </c>
      <c r="H259" s="92">
        <f t="shared" ca="1" si="88"/>
        <v>1.1109204197263201</v>
      </c>
      <c r="I259" s="14">
        <f t="shared" ca="1" si="99"/>
        <v>1.0086691299999999</v>
      </c>
      <c r="J259" s="13">
        <f t="shared" si="89"/>
        <v>4.4999999999999998E-2</v>
      </c>
      <c r="K259" s="29">
        <f t="shared" si="90"/>
        <v>44894</v>
      </c>
      <c r="L259" s="2">
        <f t="shared" si="91"/>
        <v>17</v>
      </c>
      <c r="M259" s="17">
        <f t="shared" si="92"/>
        <v>17</v>
      </c>
      <c r="N259" s="12">
        <f t="shared" si="81"/>
        <v>1.002973806</v>
      </c>
      <c r="O259" s="12">
        <f t="shared" ca="1" si="82"/>
        <v>1.011668716</v>
      </c>
      <c r="P259" s="17">
        <f t="shared" si="93"/>
        <v>0</v>
      </c>
      <c r="Q259" s="14">
        <f t="shared" ca="1" si="83"/>
        <v>11.668716</v>
      </c>
      <c r="R259" s="20">
        <f t="shared" si="84"/>
        <v>0</v>
      </c>
      <c r="S259" s="14">
        <f t="shared" si="94"/>
        <v>0</v>
      </c>
      <c r="T259" s="4" t="str">
        <f t="shared" si="95"/>
        <v>J=</v>
      </c>
      <c r="U259" s="29">
        <f t="shared" si="96"/>
        <v>44924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97"/>
        <v>44918</v>
      </c>
      <c r="B260" s="90">
        <f t="shared" ca="1" si="98"/>
        <v>1012.359333</v>
      </c>
      <c r="C260" s="14">
        <f t="shared" si="85"/>
        <v>1000</v>
      </c>
      <c r="D260" s="63">
        <f t="shared" si="86"/>
        <v>44915</v>
      </c>
      <c r="E260" s="61">
        <f ca="1">IF(D260&lt;$B$1,VLOOKUP(D260,[1]DI!$A$4:$B$15000,2,FALSE),0)</f>
        <v>0.13650000000000001</v>
      </c>
      <c r="F260" s="14">
        <f t="shared" ca="1" si="87"/>
        <v>1.00050788</v>
      </c>
      <c r="G260" s="92">
        <f t="shared" ca="1" si="100"/>
        <v>1.12112023806929</v>
      </c>
      <c r="H260" s="92">
        <f t="shared" ca="1" si="88"/>
        <v>1.1109204197263201</v>
      </c>
      <c r="I260" s="14">
        <f t="shared" ca="1" si="99"/>
        <v>1.0091814100000001</v>
      </c>
      <c r="J260" s="13">
        <f t="shared" si="89"/>
        <v>4.4999999999999998E-2</v>
      </c>
      <c r="K260" s="29">
        <f t="shared" si="90"/>
        <v>44894</v>
      </c>
      <c r="L260" s="2">
        <f t="shared" si="91"/>
        <v>18</v>
      </c>
      <c r="M260" s="17">
        <f t="shared" si="92"/>
        <v>18</v>
      </c>
      <c r="N260" s="12">
        <f t="shared" si="81"/>
        <v>1.0031490110000001</v>
      </c>
      <c r="O260" s="12">
        <f t="shared" ca="1" si="82"/>
        <v>1.012359333</v>
      </c>
      <c r="P260" s="17">
        <f t="shared" si="93"/>
        <v>0</v>
      </c>
      <c r="Q260" s="14">
        <f t="shared" ca="1" si="83"/>
        <v>12.359332999999999</v>
      </c>
      <c r="R260" s="20">
        <f t="shared" si="84"/>
        <v>0</v>
      </c>
      <c r="S260" s="14">
        <f t="shared" si="94"/>
        <v>0</v>
      </c>
      <c r="T260" s="4" t="str">
        <f t="shared" si="95"/>
        <v>J=</v>
      </c>
      <c r="U260" s="29">
        <f t="shared" si="96"/>
        <v>44924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97"/>
        <v>44921</v>
      </c>
      <c r="B261" s="90">
        <f t="shared" ca="1" si="98"/>
        <v>1013.050432</v>
      </c>
      <c r="C261" s="14">
        <f t="shared" si="85"/>
        <v>1000</v>
      </c>
      <c r="D261" s="63">
        <f t="shared" si="86"/>
        <v>44916</v>
      </c>
      <c r="E261" s="61">
        <f ca="1">IF(D261&lt;$B$1,VLOOKUP(D261,[1]DI!$A$4:$B$15000,2,FALSE),0)</f>
        <v>0.13650000000000001</v>
      </c>
      <c r="F261" s="14">
        <f t="shared" ca="1" si="87"/>
        <v>1.00050788</v>
      </c>
      <c r="G261" s="92">
        <f t="shared" ca="1" si="100"/>
        <v>1.1216896326157999</v>
      </c>
      <c r="H261" s="92">
        <f t="shared" ca="1" si="88"/>
        <v>1.1109204197263201</v>
      </c>
      <c r="I261" s="14">
        <f t="shared" ca="1" si="99"/>
        <v>1.0096939599999999</v>
      </c>
      <c r="J261" s="13">
        <f t="shared" si="89"/>
        <v>4.4999999999999998E-2</v>
      </c>
      <c r="K261" s="29">
        <f t="shared" si="90"/>
        <v>44894</v>
      </c>
      <c r="L261" s="2">
        <f t="shared" si="91"/>
        <v>19</v>
      </c>
      <c r="M261" s="17">
        <f t="shared" si="92"/>
        <v>19</v>
      </c>
      <c r="N261" s="12">
        <f t="shared" si="81"/>
        <v>1.0033242469999999</v>
      </c>
      <c r="O261" s="12">
        <f t="shared" ca="1" si="82"/>
        <v>1.013050432</v>
      </c>
      <c r="P261" s="17">
        <f t="shared" si="93"/>
        <v>0</v>
      </c>
      <c r="Q261" s="14">
        <f t="shared" ca="1" si="83"/>
        <v>13.050432000000001</v>
      </c>
      <c r="R261" s="20">
        <f t="shared" si="84"/>
        <v>0</v>
      </c>
      <c r="S261" s="14">
        <f t="shared" si="94"/>
        <v>0</v>
      </c>
      <c r="T261" s="4" t="str">
        <f t="shared" si="95"/>
        <v>J=</v>
      </c>
      <c r="U261" s="29">
        <f t="shared" si="96"/>
        <v>44924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97"/>
        <v>44922</v>
      </c>
      <c r="B262" s="90">
        <f t="shared" ref="B262:B325" ca="1" si="101">IF(A262&lt;=TODAY(),C262+Q262,IF(AND(A262&gt;TODAY(),A262&lt;=$B$1),IF(VLOOKUP(TODAY(),$A$10:$E$5000,4,FALSE)=0,"n.d",C262+Q262),"n.d"))</f>
        <v>1013.74199199</v>
      </c>
      <c r="C262" s="14">
        <f t="shared" ref="C262:C325" si="102">(C261-S261)</f>
        <v>1000</v>
      </c>
      <c r="D262" s="63">
        <f t="shared" si="86"/>
        <v>44917</v>
      </c>
      <c r="E262" s="61">
        <f ca="1">IF(D262&lt;$B$1,VLOOKUP(D262,[1]DI!$A$4:$B$15000,2,FALSE),0)</f>
        <v>0.13650000000000001</v>
      </c>
      <c r="F262" s="14">
        <f t="shared" ref="F262:F325" ca="1" si="103">ROUND(1+ROUND(((1+E262)^(1/252))-1,8),16)</f>
        <v>1.00050788</v>
      </c>
      <c r="G262" s="92">
        <f t="shared" ref="G262:G325" ca="1" si="104">ROUND(F261*G261,16)</f>
        <v>1.1222593163464101</v>
      </c>
      <c r="H262" s="92">
        <f t="shared" ref="H262:H325" ca="1" si="105">IF(P261&gt;0,G261,H261)</f>
        <v>1.1109204197263201</v>
      </c>
      <c r="I262" s="14">
        <f t="shared" ref="I262:I325" ca="1" si="106">ROUND(G262/H262,8)</f>
        <v>1.01020676</v>
      </c>
      <c r="J262" s="13">
        <f t="shared" si="89"/>
        <v>4.4999999999999998E-2</v>
      </c>
      <c r="K262" s="29">
        <f t="shared" ref="K262:K325" si="107">IF(P261&gt;0,VLOOKUP(P261,X$12:AH$150,2),K261)</f>
        <v>44894</v>
      </c>
      <c r="L262" s="2">
        <f t="shared" ref="L262:L325" si="108">IF(A262&gt;K262,IF(NETWORKDAYS(K262,A262,$X$160:$X$544)-1=0,1,NETWORKDAYS(K262,A262,$X$160:$X$544)-1),0)</f>
        <v>20</v>
      </c>
      <c r="M262" s="17">
        <f t="shared" ref="M262:M325" si="109">IF(AND(L262=1,L261=1),1,IF(L262&gt;0,IF(L262=L261,L262+1,L262),0))</f>
        <v>20</v>
      </c>
      <c r="N262" s="12">
        <f t="shared" ref="N262:N325" si="110">ROUND((J262+1)^(M262/252),9)</f>
        <v>1.003499513</v>
      </c>
      <c r="O262" s="12">
        <f t="shared" ref="O262:O325" ca="1" si="111">ROUND(I262*N262,9)</f>
        <v>1.0137419919999999</v>
      </c>
      <c r="P262" s="17">
        <f t="shared" ref="P262:P325" si="112">IF(VLOOKUP(A262,Y$12:AF$150,8)=VLOOKUP(A261,Y$12:AF$150,8),0,VLOOKUP(A262,Y$12:AF$150,8))</f>
        <v>0</v>
      </c>
      <c r="Q262" s="14">
        <f t="shared" ref="Q262:Q325" ca="1" si="113">TRUNC(((O262-1)*C262),8)</f>
        <v>13.741991990000001</v>
      </c>
      <c r="R262" s="20">
        <f t="shared" si="84"/>
        <v>0</v>
      </c>
      <c r="S262" s="14">
        <f t="shared" ref="S262:S325" si="114">IF(R262&gt;0,TRUNC(R262*C262,8),0)</f>
        <v>0</v>
      </c>
      <c r="T262" s="4" t="str">
        <f t="shared" ref="T262:T325" si="115">IF(P261&gt;0,VLOOKUP(P261,X$12:AH$150,10),T261)</f>
        <v>J=</v>
      </c>
      <c r="U262" s="29">
        <f t="shared" ref="U262:U325" si="116">IF(P261&gt;0,VLOOKUP(P261,X$12:AH$150,11),U261)</f>
        <v>44924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97"/>
        <v>44923</v>
      </c>
      <c r="B263" s="90">
        <f t="shared" ca="1" si="101"/>
        <v>1014.434022</v>
      </c>
      <c r="C263" s="14">
        <f t="shared" si="102"/>
        <v>1000</v>
      </c>
      <c r="D263" s="63">
        <f t="shared" si="86"/>
        <v>44918</v>
      </c>
      <c r="E263" s="61">
        <f ca="1">IF(D263&lt;$B$1,VLOOKUP(D263,[1]DI!$A$4:$B$15000,2,FALSE),0)</f>
        <v>0.13650000000000001</v>
      </c>
      <c r="F263" s="14">
        <f t="shared" ca="1" si="103"/>
        <v>1.00050788</v>
      </c>
      <c r="G263" s="92">
        <f t="shared" ca="1" si="104"/>
        <v>1.1228292894080001</v>
      </c>
      <c r="H263" s="92">
        <f t="shared" ca="1" si="105"/>
        <v>1.1109204197263201</v>
      </c>
      <c r="I263" s="14">
        <f t="shared" ca="1" si="106"/>
        <v>1.01071982</v>
      </c>
      <c r="J263" s="13">
        <f t="shared" si="89"/>
        <v>4.4999999999999998E-2</v>
      </c>
      <c r="K263" s="29">
        <f t="shared" si="107"/>
        <v>44894</v>
      </c>
      <c r="L263" s="2">
        <f t="shared" si="108"/>
        <v>21</v>
      </c>
      <c r="M263" s="17">
        <f t="shared" si="109"/>
        <v>21</v>
      </c>
      <c r="N263" s="12">
        <f t="shared" si="110"/>
        <v>1.0036748090000001</v>
      </c>
      <c r="O263" s="12">
        <f t="shared" ca="1" si="111"/>
        <v>1.0144340220000001</v>
      </c>
      <c r="P263" s="17">
        <f t="shared" si="112"/>
        <v>0</v>
      </c>
      <c r="Q263" s="14">
        <f t="shared" ca="1" si="113"/>
        <v>14.434022000000001</v>
      </c>
      <c r="R263" s="20">
        <f t="shared" si="84"/>
        <v>0</v>
      </c>
      <c r="S263" s="14">
        <f t="shared" si="114"/>
        <v>0</v>
      </c>
      <c r="T263" s="4" t="str">
        <f t="shared" si="115"/>
        <v>J=</v>
      </c>
      <c r="U263" s="29">
        <f t="shared" si="116"/>
        <v>44924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97"/>
        <v>44924</v>
      </c>
      <c r="B264" s="90">
        <f t="shared" ca="1" si="101"/>
        <v>1015.12653599</v>
      </c>
      <c r="C264" s="14">
        <f t="shared" si="102"/>
        <v>1000</v>
      </c>
      <c r="D264" s="63">
        <f t="shared" si="86"/>
        <v>44921</v>
      </c>
      <c r="E264" s="61">
        <f ca="1">IF(D264&lt;$B$1,VLOOKUP(D264,[1]DI!$A$4:$B$15000,2,FALSE),0)</f>
        <v>0.13650000000000001</v>
      </c>
      <c r="F264" s="14">
        <f t="shared" ca="1" si="103"/>
        <v>1.00050788</v>
      </c>
      <c r="G264" s="92">
        <f t="shared" ca="1" si="104"/>
        <v>1.1233995519475</v>
      </c>
      <c r="H264" s="92">
        <f t="shared" ca="1" si="105"/>
        <v>1.1109204197263201</v>
      </c>
      <c r="I264" s="14">
        <f t="shared" ca="1" si="106"/>
        <v>1.01123315</v>
      </c>
      <c r="J264" s="13">
        <f t="shared" si="89"/>
        <v>4.4999999999999998E-2</v>
      </c>
      <c r="K264" s="29">
        <f t="shared" si="107"/>
        <v>44894</v>
      </c>
      <c r="L264" s="2">
        <f t="shared" si="108"/>
        <v>22</v>
      </c>
      <c r="M264" s="17">
        <f t="shared" si="109"/>
        <v>22</v>
      </c>
      <c r="N264" s="12">
        <f t="shared" si="110"/>
        <v>1.0038501369999999</v>
      </c>
      <c r="O264" s="12">
        <f t="shared" ca="1" si="111"/>
        <v>1.0151265359999999</v>
      </c>
      <c r="P264" s="17">
        <f t="shared" si="112"/>
        <v>12</v>
      </c>
      <c r="Q264" s="14">
        <f t="shared" ca="1" si="113"/>
        <v>15.126535990000001</v>
      </c>
      <c r="R264" s="20">
        <f t="shared" si="84"/>
        <v>0</v>
      </c>
      <c r="S264" s="14">
        <f t="shared" si="114"/>
        <v>0</v>
      </c>
      <c r="T264" s="4" t="str">
        <f t="shared" si="115"/>
        <v>J=</v>
      </c>
      <c r="U264" s="29">
        <f t="shared" si="116"/>
        <v>44924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97"/>
        <v>44925</v>
      </c>
      <c r="B265" s="90">
        <f t="shared" ca="1" si="101"/>
        <v>1000.682654</v>
      </c>
      <c r="C265" s="14">
        <f t="shared" si="102"/>
        <v>1000</v>
      </c>
      <c r="D265" s="63">
        <f t="shared" si="86"/>
        <v>44922</v>
      </c>
      <c r="E265" s="61">
        <f ca="1">IF(D265&lt;$B$1,VLOOKUP(D265,[1]DI!$A$4:$B$15000,2,FALSE),0)</f>
        <v>0.13650000000000001</v>
      </c>
      <c r="F265" s="14">
        <f t="shared" ca="1" si="103"/>
        <v>1.00050788</v>
      </c>
      <c r="G265" s="92">
        <f t="shared" ca="1" si="104"/>
        <v>1.1239701041119401</v>
      </c>
      <c r="H265" s="92">
        <f t="shared" ca="1" si="105"/>
        <v>1.1233995519475</v>
      </c>
      <c r="I265" s="14">
        <f t="shared" ca="1" si="106"/>
        <v>1.00050788</v>
      </c>
      <c r="J265" s="13">
        <f t="shared" si="89"/>
        <v>4.4999999999999998E-2</v>
      </c>
      <c r="K265" s="29">
        <f t="shared" si="107"/>
        <v>44924</v>
      </c>
      <c r="L265" s="2">
        <f t="shared" si="108"/>
        <v>1</v>
      </c>
      <c r="M265" s="17">
        <f t="shared" si="109"/>
        <v>1</v>
      </c>
      <c r="N265" s="12">
        <f t="shared" si="110"/>
        <v>1.000174685</v>
      </c>
      <c r="O265" s="12">
        <f t="shared" ca="1" si="111"/>
        <v>1.000682654</v>
      </c>
      <c r="P265" s="17">
        <f t="shared" si="112"/>
        <v>0</v>
      </c>
      <c r="Q265" s="14">
        <f t="shared" ca="1" si="113"/>
        <v>0.68265399999999998</v>
      </c>
      <c r="R265" s="20">
        <f t="shared" si="84"/>
        <v>0</v>
      </c>
      <c r="S265" s="14">
        <f t="shared" si="114"/>
        <v>0</v>
      </c>
      <c r="T265" s="4" t="str">
        <f t="shared" si="115"/>
        <v>J=</v>
      </c>
      <c r="U265" s="29">
        <f t="shared" si="116"/>
        <v>44956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97"/>
        <v>44928</v>
      </c>
      <c r="B266" s="90">
        <f t="shared" ca="1" si="101"/>
        <v>1001.365776</v>
      </c>
      <c r="C266" s="14">
        <f t="shared" si="102"/>
        <v>1000</v>
      </c>
      <c r="D266" s="63">
        <f t="shared" si="86"/>
        <v>44923</v>
      </c>
      <c r="E266" s="61">
        <f ca="1">IF(D266&lt;$B$1,VLOOKUP(D266,[1]DI!$A$4:$B$15000,2,FALSE),0)</f>
        <v>0.13650000000000001</v>
      </c>
      <c r="F266" s="14">
        <f t="shared" ca="1" si="103"/>
        <v>1.00050788</v>
      </c>
      <c r="G266" s="92">
        <f t="shared" ca="1" si="104"/>
        <v>1.1245409460484199</v>
      </c>
      <c r="H266" s="92">
        <f t="shared" ca="1" si="105"/>
        <v>1.1233995519475</v>
      </c>
      <c r="I266" s="14">
        <f t="shared" ca="1" si="106"/>
        <v>1.00101602</v>
      </c>
      <c r="J266" s="13">
        <f t="shared" si="89"/>
        <v>4.4999999999999998E-2</v>
      </c>
      <c r="K266" s="29">
        <f t="shared" si="107"/>
        <v>44924</v>
      </c>
      <c r="L266" s="2">
        <f t="shared" si="108"/>
        <v>2</v>
      </c>
      <c r="M266" s="17">
        <f t="shared" si="109"/>
        <v>2</v>
      </c>
      <c r="N266" s="12">
        <f t="shared" si="110"/>
        <v>1.000349401</v>
      </c>
      <c r="O266" s="12">
        <f t="shared" ca="1" si="111"/>
        <v>1.0013657760000001</v>
      </c>
      <c r="P266" s="17">
        <f t="shared" si="112"/>
        <v>0</v>
      </c>
      <c r="Q266" s="14">
        <f t="shared" ca="1" si="113"/>
        <v>1.3657760000000001</v>
      </c>
      <c r="R266" s="20">
        <f t="shared" si="84"/>
        <v>0</v>
      </c>
      <c r="S266" s="14">
        <f t="shared" si="114"/>
        <v>0</v>
      </c>
      <c r="T266" s="4" t="str">
        <f t="shared" si="115"/>
        <v>J=</v>
      </c>
      <c r="U266" s="29">
        <f t="shared" si="116"/>
        <v>44956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97"/>
        <v>44929</v>
      </c>
      <c r="B267" s="90">
        <f t="shared" ca="1" si="101"/>
        <v>1002.04935699</v>
      </c>
      <c r="C267" s="14">
        <f t="shared" si="102"/>
        <v>1000</v>
      </c>
      <c r="D267" s="63">
        <f t="shared" si="86"/>
        <v>44924</v>
      </c>
      <c r="E267" s="61">
        <f ca="1">IF(D267&lt;$B$1,VLOOKUP(D267,[1]DI!$A$4:$B$15000,2,FALSE),0)</f>
        <v>0.13650000000000001</v>
      </c>
      <c r="F267" s="14">
        <f t="shared" ca="1" si="103"/>
        <v>1.00050788</v>
      </c>
      <c r="G267" s="92">
        <f t="shared" ca="1" si="104"/>
        <v>1.1251120779040999</v>
      </c>
      <c r="H267" s="92">
        <f t="shared" ca="1" si="105"/>
        <v>1.1233995519475</v>
      </c>
      <c r="I267" s="14">
        <f t="shared" ca="1" si="106"/>
        <v>1.00152441</v>
      </c>
      <c r="J267" s="13">
        <f t="shared" si="89"/>
        <v>4.4999999999999998E-2</v>
      </c>
      <c r="K267" s="29">
        <f t="shared" si="107"/>
        <v>44924</v>
      </c>
      <c r="L267" s="2">
        <f t="shared" si="108"/>
        <v>3</v>
      </c>
      <c r="M267" s="17">
        <f t="shared" si="109"/>
        <v>3</v>
      </c>
      <c r="N267" s="12">
        <f t="shared" si="110"/>
        <v>1.000524148</v>
      </c>
      <c r="O267" s="12">
        <f t="shared" ca="1" si="111"/>
        <v>1.002049357</v>
      </c>
      <c r="P267" s="17">
        <f t="shared" si="112"/>
        <v>0</v>
      </c>
      <c r="Q267" s="14">
        <f t="shared" ca="1" si="113"/>
        <v>2.0493569900000002</v>
      </c>
      <c r="R267" s="20">
        <f t="shared" si="84"/>
        <v>0</v>
      </c>
      <c r="S267" s="14">
        <f t="shared" si="114"/>
        <v>0</v>
      </c>
      <c r="T267" s="4" t="str">
        <f t="shared" si="115"/>
        <v>J=</v>
      </c>
      <c r="U267" s="29">
        <f t="shared" si="116"/>
        <v>44956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97"/>
        <v>44930</v>
      </c>
      <c r="B268" s="90">
        <f t="shared" ca="1" si="101"/>
        <v>1002.733416</v>
      </c>
      <c r="C268" s="14">
        <f t="shared" si="102"/>
        <v>1000</v>
      </c>
      <c r="D268" s="63">
        <f t="shared" si="86"/>
        <v>44925</v>
      </c>
      <c r="E268" s="61">
        <f ca="1">IF(D268&lt;$B$1,VLOOKUP(D268,[1]DI!$A$4:$B$15000,2,FALSE),0)</f>
        <v>0.13650000000000001</v>
      </c>
      <c r="F268" s="14">
        <f t="shared" ca="1" si="103"/>
        <v>1.00050788</v>
      </c>
      <c r="G268" s="92">
        <f t="shared" ca="1" si="104"/>
        <v>1.1256834998262299</v>
      </c>
      <c r="H268" s="92">
        <f t="shared" ca="1" si="105"/>
        <v>1.1233995519475</v>
      </c>
      <c r="I268" s="14">
        <f t="shared" ca="1" si="106"/>
        <v>1.00203307</v>
      </c>
      <c r="J268" s="13">
        <f t="shared" si="89"/>
        <v>4.4999999999999998E-2</v>
      </c>
      <c r="K268" s="29">
        <f t="shared" si="107"/>
        <v>44924</v>
      </c>
      <c r="L268" s="2">
        <f t="shared" si="108"/>
        <v>4</v>
      </c>
      <c r="M268" s="17">
        <f t="shared" si="109"/>
        <v>4</v>
      </c>
      <c r="N268" s="12">
        <f t="shared" si="110"/>
        <v>1.000698925</v>
      </c>
      <c r="O268" s="12">
        <f t="shared" ca="1" si="111"/>
        <v>1.0027334160000001</v>
      </c>
      <c r="P268" s="17">
        <f t="shared" si="112"/>
        <v>0</v>
      </c>
      <c r="Q268" s="14">
        <f t="shared" ca="1" si="113"/>
        <v>2.7334160000000001</v>
      </c>
      <c r="R268" s="20">
        <f t="shared" ref="R268:R331" si="117">IF($P268&gt;0,VLOOKUP($P268,$X$12:$AD$150,7),0)</f>
        <v>0</v>
      </c>
      <c r="S268" s="14">
        <f t="shared" si="114"/>
        <v>0</v>
      </c>
      <c r="T268" s="4" t="str">
        <f t="shared" si="115"/>
        <v>J=</v>
      </c>
      <c r="U268" s="29">
        <f t="shared" si="116"/>
        <v>44956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97"/>
        <v>44931</v>
      </c>
      <c r="B269" s="90">
        <f t="shared" ca="1" si="101"/>
        <v>1003.4179329900001</v>
      </c>
      <c r="C269" s="14">
        <f t="shared" si="102"/>
        <v>1000</v>
      </c>
      <c r="D269" s="63">
        <f t="shared" ref="D269:D332" si="118">WORKDAY($A269,-3,$X$160:$X$544)</f>
        <v>44928</v>
      </c>
      <c r="E269" s="61">
        <f ca="1">IF(D269&lt;$B$1,VLOOKUP(D269,[1]DI!$A$4:$B$15000,2,FALSE),0)</f>
        <v>0.13650000000000001</v>
      </c>
      <c r="F269" s="14">
        <f t="shared" ca="1" si="103"/>
        <v>1.00050788</v>
      </c>
      <c r="G269" s="92">
        <f t="shared" ca="1" si="104"/>
        <v>1.1262552119621201</v>
      </c>
      <c r="H269" s="92">
        <f t="shared" ca="1" si="105"/>
        <v>1.1233995519475</v>
      </c>
      <c r="I269" s="14">
        <f t="shared" ca="1" si="106"/>
        <v>1.0025419799999999</v>
      </c>
      <c r="J269" s="13">
        <f t="shared" ref="J269:J332" si="119">J268</f>
        <v>4.4999999999999998E-2</v>
      </c>
      <c r="K269" s="29">
        <f t="shared" si="107"/>
        <v>44924</v>
      </c>
      <c r="L269" s="2">
        <f t="shared" si="108"/>
        <v>5</v>
      </c>
      <c r="M269" s="17">
        <f t="shared" si="109"/>
        <v>5</v>
      </c>
      <c r="N269" s="12">
        <f t="shared" si="110"/>
        <v>1.0008737320000001</v>
      </c>
      <c r="O269" s="12">
        <f t="shared" ca="1" si="111"/>
        <v>1.0034179329999999</v>
      </c>
      <c r="P269" s="17">
        <f t="shared" si="112"/>
        <v>0</v>
      </c>
      <c r="Q269" s="14">
        <f t="shared" ca="1" si="113"/>
        <v>3.4179329900000002</v>
      </c>
      <c r="R269" s="20">
        <f t="shared" si="117"/>
        <v>0</v>
      </c>
      <c r="S269" s="14">
        <f t="shared" si="114"/>
        <v>0</v>
      </c>
      <c r="T269" s="4" t="str">
        <f t="shared" si="115"/>
        <v>J=</v>
      </c>
      <c r="U269" s="29">
        <f t="shared" si="116"/>
        <v>44956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20">WORKDAY($A269,1,$X$166:$X$544)</f>
        <v>44932</v>
      </c>
      <c r="B270" s="90">
        <f t="shared" ca="1" si="101"/>
        <v>1004.10291899</v>
      </c>
      <c r="C270" s="14">
        <f t="shared" si="102"/>
        <v>1000</v>
      </c>
      <c r="D270" s="63">
        <f t="shared" si="118"/>
        <v>44929</v>
      </c>
      <c r="E270" s="61">
        <f ca="1">IF(D270&lt;$B$1,VLOOKUP(D270,[1]DI!$A$4:$B$15000,2,FALSE),0)</f>
        <v>0.13650000000000001</v>
      </c>
      <c r="F270" s="14">
        <f t="shared" ca="1" si="103"/>
        <v>1.00050788</v>
      </c>
      <c r="G270" s="92">
        <f t="shared" ca="1" si="104"/>
        <v>1.12682721445917</v>
      </c>
      <c r="H270" s="92">
        <f t="shared" ca="1" si="105"/>
        <v>1.1233995519475</v>
      </c>
      <c r="I270" s="14">
        <f t="shared" ca="1" si="106"/>
        <v>1.0030511499999999</v>
      </c>
      <c r="J270" s="13">
        <f t="shared" si="119"/>
        <v>4.4999999999999998E-2</v>
      </c>
      <c r="K270" s="29">
        <f t="shared" si="107"/>
        <v>44924</v>
      </c>
      <c r="L270" s="2">
        <f t="shared" si="108"/>
        <v>6</v>
      </c>
      <c r="M270" s="17">
        <f t="shared" si="109"/>
        <v>6</v>
      </c>
      <c r="N270" s="12">
        <f t="shared" si="110"/>
        <v>1.00104857</v>
      </c>
      <c r="O270" s="12">
        <f t="shared" ca="1" si="111"/>
        <v>1.0041029189999999</v>
      </c>
      <c r="P270" s="17">
        <f t="shared" si="112"/>
        <v>0</v>
      </c>
      <c r="Q270" s="14">
        <f t="shared" ca="1" si="113"/>
        <v>4.10291899</v>
      </c>
      <c r="R270" s="20">
        <f t="shared" si="117"/>
        <v>0</v>
      </c>
      <c r="S270" s="14">
        <f t="shared" si="114"/>
        <v>0</v>
      </c>
      <c r="T270" s="4" t="str">
        <f t="shared" si="115"/>
        <v>J=</v>
      </c>
      <c r="U270" s="29">
        <f t="shared" si="116"/>
        <v>44956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20"/>
        <v>44935</v>
      </c>
      <c r="B271" s="90">
        <f t="shared" ca="1" si="101"/>
        <v>1004.78837499</v>
      </c>
      <c r="C271" s="14">
        <f t="shared" si="102"/>
        <v>1000</v>
      </c>
      <c r="D271" s="63">
        <f t="shared" si="118"/>
        <v>44930</v>
      </c>
      <c r="E271" s="61">
        <f ca="1">IF(D271&lt;$B$1,VLOOKUP(D271,[1]DI!$A$4:$B$15000,2,FALSE),0)</f>
        <v>0.13650000000000001</v>
      </c>
      <c r="F271" s="14">
        <f t="shared" ca="1" si="103"/>
        <v>1.00050788</v>
      </c>
      <c r="G271" s="92">
        <f t="shared" ca="1" si="104"/>
        <v>1.12739950746485</v>
      </c>
      <c r="H271" s="92">
        <f t="shared" ca="1" si="105"/>
        <v>1.1233995519475</v>
      </c>
      <c r="I271" s="14">
        <f t="shared" ca="1" si="106"/>
        <v>1.00356058</v>
      </c>
      <c r="J271" s="13">
        <f t="shared" si="119"/>
        <v>4.4999999999999998E-2</v>
      </c>
      <c r="K271" s="29">
        <f t="shared" si="107"/>
        <v>44924</v>
      </c>
      <c r="L271" s="2">
        <f t="shared" si="108"/>
        <v>7</v>
      </c>
      <c r="M271" s="17">
        <f t="shared" si="109"/>
        <v>7</v>
      </c>
      <c r="N271" s="12">
        <f t="shared" si="110"/>
        <v>1.0012234390000001</v>
      </c>
      <c r="O271" s="12">
        <f t="shared" ca="1" si="111"/>
        <v>1.004788375</v>
      </c>
      <c r="P271" s="17">
        <f t="shared" si="112"/>
        <v>0</v>
      </c>
      <c r="Q271" s="14">
        <f t="shared" ca="1" si="113"/>
        <v>4.7883749900000003</v>
      </c>
      <c r="R271" s="20">
        <f t="shared" si="117"/>
        <v>0</v>
      </c>
      <c r="S271" s="14">
        <f t="shared" si="114"/>
        <v>0</v>
      </c>
      <c r="T271" s="4" t="str">
        <f t="shared" si="115"/>
        <v>J=</v>
      </c>
      <c r="U271" s="29">
        <f t="shared" si="116"/>
        <v>44956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20"/>
        <v>44936</v>
      </c>
      <c r="B272" s="90">
        <f t="shared" ca="1" si="101"/>
        <v>1005.47429999</v>
      </c>
      <c r="C272" s="14">
        <f t="shared" si="102"/>
        <v>1000</v>
      </c>
      <c r="D272" s="63">
        <f t="shared" si="118"/>
        <v>44931</v>
      </c>
      <c r="E272" s="61">
        <f ca="1">IF(D272&lt;$B$1,VLOOKUP(D272,[1]DI!$A$4:$B$15000,2,FALSE),0)</f>
        <v>0.13650000000000001</v>
      </c>
      <c r="F272" s="14">
        <f t="shared" ca="1" si="103"/>
        <v>1.00050788</v>
      </c>
      <c r="G272" s="92">
        <f t="shared" ca="1" si="104"/>
        <v>1.1279720911266999</v>
      </c>
      <c r="H272" s="92">
        <f t="shared" ca="1" si="105"/>
        <v>1.1233995519475</v>
      </c>
      <c r="I272" s="14">
        <f t="shared" ca="1" si="106"/>
        <v>1.0040702699999999</v>
      </c>
      <c r="J272" s="13">
        <f t="shared" si="119"/>
        <v>4.4999999999999998E-2</v>
      </c>
      <c r="K272" s="29">
        <f t="shared" si="107"/>
        <v>44924</v>
      </c>
      <c r="L272" s="2">
        <f t="shared" si="108"/>
        <v>8</v>
      </c>
      <c r="M272" s="17">
        <f t="shared" si="109"/>
        <v>8</v>
      </c>
      <c r="N272" s="12">
        <f t="shared" si="110"/>
        <v>1.001398338</v>
      </c>
      <c r="O272" s="12">
        <f t="shared" ca="1" si="111"/>
        <v>1.0054742999999999</v>
      </c>
      <c r="P272" s="17">
        <f t="shared" si="112"/>
        <v>0</v>
      </c>
      <c r="Q272" s="14">
        <f t="shared" ca="1" si="113"/>
        <v>5.4742999899999996</v>
      </c>
      <c r="R272" s="20">
        <f t="shared" si="117"/>
        <v>0</v>
      </c>
      <c r="S272" s="14">
        <f t="shared" si="114"/>
        <v>0</v>
      </c>
      <c r="T272" s="4" t="str">
        <f t="shared" si="115"/>
        <v>J=</v>
      </c>
      <c r="U272" s="29">
        <f t="shared" si="116"/>
        <v>44956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20"/>
        <v>44937</v>
      </c>
      <c r="B273" s="90">
        <f t="shared" ca="1" si="101"/>
        <v>1006.160694</v>
      </c>
      <c r="C273" s="14">
        <f t="shared" si="102"/>
        <v>1000</v>
      </c>
      <c r="D273" s="63">
        <f t="shared" si="118"/>
        <v>44932</v>
      </c>
      <c r="E273" s="61">
        <f ca="1">IF(D273&lt;$B$1,VLOOKUP(D273,[1]DI!$A$4:$B$15000,2,FALSE),0)</f>
        <v>0.13650000000000001</v>
      </c>
      <c r="F273" s="14">
        <f t="shared" ca="1" si="103"/>
        <v>1.00050788</v>
      </c>
      <c r="G273" s="92">
        <f t="shared" ca="1" si="104"/>
        <v>1.1285449655923401</v>
      </c>
      <c r="H273" s="92">
        <f t="shared" ca="1" si="105"/>
        <v>1.1233995519475</v>
      </c>
      <c r="I273" s="14">
        <f t="shared" ca="1" si="106"/>
        <v>1.00458022</v>
      </c>
      <c r="J273" s="13">
        <f t="shared" si="119"/>
        <v>4.4999999999999998E-2</v>
      </c>
      <c r="K273" s="29">
        <f t="shared" si="107"/>
        <v>44924</v>
      </c>
      <c r="L273" s="2">
        <f t="shared" si="108"/>
        <v>9</v>
      </c>
      <c r="M273" s="17">
        <f t="shared" si="109"/>
        <v>9</v>
      </c>
      <c r="N273" s="12">
        <f t="shared" si="110"/>
        <v>1.001573268</v>
      </c>
      <c r="O273" s="12">
        <f t="shared" ca="1" si="111"/>
        <v>1.0061606940000001</v>
      </c>
      <c r="P273" s="17">
        <f t="shared" si="112"/>
        <v>0</v>
      </c>
      <c r="Q273" s="14">
        <f t="shared" ca="1" si="113"/>
        <v>6.1606940000000003</v>
      </c>
      <c r="R273" s="20">
        <f t="shared" si="117"/>
        <v>0</v>
      </c>
      <c r="S273" s="14">
        <f t="shared" si="114"/>
        <v>0</v>
      </c>
      <c r="T273" s="4" t="str">
        <f t="shared" si="115"/>
        <v>J=</v>
      </c>
      <c r="U273" s="29">
        <f t="shared" si="116"/>
        <v>44956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20"/>
        <v>44938</v>
      </c>
      <c r="B274" s="90">
        <f t="shared" ca="1" si="101"/>
        <v>1006.847547</v>
      </c>
      <c r="C274" s="14">
        <f t="shared" si="102"/>
        <v>1000</v>
      </c>
      <c r="D274" s="63">
        <f t="shared" si="118"/>
        <v>44935</v>
      </c>
      <c r="E274" s="61">
        <f ca="1">IF(D274&lt;$B$1,VLOOKUP(D274,[1]DI!$A$4:$B$15000,2,FALSE),0)</f>
        <v>0.13650000000000001</v>
      </c>
      <c r="F274" s="14">
        <f t="shared" ca="1" si="103"/>
        <v>1.00050788</v>
      </c>
      <c r="G274" s="92">
        <f t="shared" ca="1" si="104"/>
        <v>1.12911813100947</v>
      </c>
      <c r="H274" s="92">
        <f t="shared" ca="1" si="105"/>
        <v>1.1233995519475</v>
      </c>
      <c r="I274" s="14">
        <f t="shared" ca="1" si="106"/>
        <v>1.0050904199999999</v>
      </c>
      <c r="J274" s="13">
        <f t="shared" si="119"/>
        <v>4.4999999999999998E-2</v>
      </c>
      <c r="K274" s="29">
        <f t="shared" si="107"/>
        <v>44924</v>
      </c>
      <c r="L274" s="2">
        <f t="shared" si="108"/>
        <v>10</v>
      </c>
      <c r="M274" s="17">
        <f t="shared" si="109"/>
        <v>10</v>
      </c>
      <c r="N274" s="12">
        <f t="shared" si="110"/>
        <v>1.0017482280000001</v>
      </c>
      <c r="O274" s="12">
        <f t="shared" ca="1" si="111"/>
        <v>1.006847547</v>
      </c>
      <c r="P274" s="17">
        <f t="shared" si="112"/>
        <v>0</v>
      </c>
      <c r="Q274" s="14">
        <f t="shared" ca="1" si="113"/>
        <v>6.8475469999999996</v>
      </c>
      <c r="R274" s="20">
        <f t="shared" si="117"/>
        <v>0</v>
      </c>
      <c r="S274" s="14">
        <f t="shared" si="114"/>
        <v>0</v>
      </c>
      <c r="T274" s="4" t="str">
        <f t="shared" si="115"/>
        <v>J=</v>
      </c>
      <c r="U274" s="29">
        <f t="shared" si="116"/>
        <v>44956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20"/>
        <v>44939</v>
      </c>
      <c r="B275" s="90">
        <f t="shared" ca="1" si="101"/>
        <v>1007.53488099</v>
      </c>
      <c r="C275" s="14">
        <f t="shared" si="102"/>
        <v>1000</v>
      </c>
      <c r="D275" s="63">
        <f t="shared" si="118"/>
        <v>44936</v>
      </c>
      <c r="E275" s="61">
        <f ca="1">IF(D275&lt;$B$1,VLOOKUP(D275,[1]DI!$A$4:$B$15000,2,FALSE),0)</f>
        <v>0.13650000000000001</v>
      </c>
      <c r="F275" s="14">
        <f t="shared" ca="1" si="103"/>
        <v>1.00050788</v>
      </c>
      <c r="G275" s="92">
        <f t="shared" ca="1" si="104"/>
        <v>1.12969158752585</v>
      </c>
      <c r="H275" s="92">
        <f t="shared" ca="1" si="105"/>
        <v>1.1233995519475</v>
      </c>
      <c r="I275" s="14">
        <f t="shared" ca="1" si="106"/>
        <v>1.00560089</v>
      </c>
      <c r="J275" s="13">
        <f t="shared" si="119"/>
        <v>4.4999999999999998E-2</v>
      </c>
      <c r="K275" s="29">
        <f t="shared" si="107"/>
        <v>44924</v>
      </c>
      <c r="L275" s="2">
        <f t="shared" si="108"/>
        <v>11</v>
      </c>
      <c r="M275" s="17">
        <f t="shared" si="109"/>
        <v>11</v>
      </c>
      <c r="N275" s="12">
        <f t="shared" si="110"/>
        <v>1.001923219</v>
      </c>
      <c r="O275" s="12">
        <f t="shared" ca="1" si="111"/>
        <v>1.007534881</v>
      </c>
      <c r="P275" s="17">
        <f t="shared" si="112"/>
        <v>0</v>
      </c>
      <c r="Q275" s="14">
        <f t="shared" ca="1" si="113"/>
        <v>7.5348809899999996</v>
      </c>
      <c r="R275" s="20">
        <f t="shared" si="117"/>
        <v>0</v>
      </c>
      <c r="S275" s="14">
        <f t="shared" si="114"/>
        <v>0</v>
      </c>
      <c r="T275" s="4" t="str">
        <f t="shared" si="115"/>
        <v>J=</v>
      </c>
      <c r="U275" s="29">
        <f t="shared" si="116"/>
        <v>44956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20"/>
        <v>44942</v>
      </c>
      <c r="B276" s="90">
        <f t="shared" ca="1" si="101"/>
        <v>1008.22267399</v>
      </c>
      <c r="C276" s="14">
        <f t="shared" si="102"/>
        <v>1000</v>
      </c>
      <c r="D276" s="63">
        <f t="shared" si="118"/>
        <v>44937</v>
      </c>
      <c r="E276" s="61">
        <f ca="1">IF(D276&lt;$B$1,VLOOKUP(D276,[1]DI!$A$4:$B$15000,2,FALSE),0)</f>
        <v>0.13650000000000001</v>
      </c>
      <c r="F276" s="14">
        <f t="shared" ca="1" si="103"/>
        <v>1.00050788</v>
      </c>
      <c r="G276" s="92">
        <f t="shared" ca="1" si="104"/>
        <v>1.1302653352893199</v>
      </c>
      <c r="H276" s="92">
        <f t="shared" ca="1" si="105"/>
        <v>1.1233995519475</v>
      </c>
      <c r="I276" s="14">
        <f t="shared" ca="1" si="106"/>
        <v>1.00611161</v>
      </c>
      <c r="J276" s="13">
        <f t="shared" si="119"/>
        <v>4.4999999999999998E-2</v>
      </c>
      <c r="K276" s="29">
        <f t="shared" si="107"/>
        <v>44924</v>
      </c>
      <c r="L276" s="2">
        <f t="shared" si="108"/>
        <v>12</v>
      </c>
      <c r="M276" s="17">
        <f t="shared" si="109"/>
        <v>12</v>
      </c>
      <c r="N276" s="12">
        <f t="shared" si="110"/>
        <v>1.00209824</v>
      </c>
      <c r="O276" s="12">
        <f t="shared" ca="1" si="111"/>
        <v>1.008222674</v>
      </c>
      <c r="P276" s="17">
        <f t="shared" si="112"/>
        <v>0</v>
      </c>
      <c r="Q276" s="14">
        <f t="shared" ca="1" si="113"/>
        <v>8.2226739900000005</v>
      </c>
      <c r="R276" s="20">
        <f t="shared" si="117"/>
        <v>0</v>
      </c>
      <c r="S276" s="14">
        <f t="shared" si="114"/>
        <v>0</v>
      </c>
      <c r="T276" s="4" t="str">
        <f t="shared" si="115"/>
        <v>J=</v>
      </c>
      <c r="U276" s="29">
        <f t="shared" si="116"/>
        <v>44956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20"/>
        <v>44943</v>
      </c>
      <c r="B277" s="90">
        <f t="shared" ca="1" si="101"/>
        <v>1008.91094699</v>
      </c>
      <c r="C277" s="14">
        <f t="shared" si="102"/>
        <v>1000</v>
      </c>
      <c r="D277" s="63">
        <f t="shared" si="118"/>
        <v>44938</v>
      </c>
      <c r="E277" s="61">
        <f ca="1">IF(D277&lt;$B$1,VLOOKUP(D277,[1]DI!$A$4:$B$15000,2,FALSE),0)</f>
        <v>0.13650000000000001</v>
      </c>
      <c r="F277" s="14">
        <f t="shared" ca="1" si="103"/>
        <v>1.00050788</v>
      </c>
      <c r="G277" s="92">
        <f t="shared" ca="1" si="104"/>
        <v>1.13083937444781</v>
      </c>
      <c r="H277" s="92">
        <f t="shared" ca="1" si="105"/>
        <v>1.1233995519475</v>
      </c>
      <c r="I277" s="14">
        <f t="shared" ca="1" si="106"/>
        <v>1.0066226</v>
      </c>
      <c r="J277" s="13">
        <f t="shared" si="119"/>
        <v>4.4999999999999998E-2</v>
      </c>
      <c r="K277" s="29">
        <f t="shared" si="107"/>
        <v>44924</v>
      </c>
      <c r="L277" s="2">
        <f t="shared" si="108"/>
        <v>13</v>
      </c>
      <c r="M277" s="17">
        <f t="shared" si="109"/>
        <v>13</v>
      </c>
      <c r="N277" s="12">
        <f t="shared" si="110"/>
        <v>1.0022732919999999</v>
      </c>
      <c r="O277" s="12">
        <f t="shared" ca="1" si="111"/>
        <v>1.0089109469999999</v>
      </c>
      <c r="P277" s="17">
        <f t="shared" si="112"/>
        <v>0</v>
      </c>
      <c r="Q277" s="14">
        <f t="shared" ca="1" si="113"/>
        <v>8.9109469899999993</v>
      </c>
      <c r="R277" s="20">
        <f t="shared" si="117"/>
        <v>0</v>
      </c>
      <c r="S277" s="14">
        <f t="shared" si="114"/>
        <v>0</v>
      </c>
      <c r="T277" s="4" t="str">
        <f t="shared" si="115"/>
        <v>J=</v>
      </c>
      <c r="U277" s="29">
        <f t="shared" si="116"/>
        <v>44956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20"/>
        <v>44944</v>
      </c>
      <c r="B278" s="90">
        <f t="shared" ca="1" si="101"/>
        <v>1009.599681</v>
      </c>
      <c r="C278" s="14">
        <f t="shared" si="102"/>
        <v>1000</v>
      </c>
      <c r="D278" s="63">
        <f t="shared" si="118"/>
        <v>44939</v>
      </c>
      <c r="E278" s="61">
        <f ca="1">IF(D278&lt;$B$1,VLOOKUP(D278,[1]DI!$A$4:$B$15000,2,FALSE),0)</f>
        <v>0.13650000000000001</v>
      </c>
      <c r="F278" s="14">
        <f t="shared" ca="1" si="103"/>
        <v>1.00050788</v>
      </c>
      <c r="G278" s="92">
        <f t="shared" ca="1" si="104"/>
        <v>1.1314137051493001</v>
      </c>
      <c r="H278" s="92">
        <f t="shared" ca="1" si="105"/>
        <v>1.1233995519475</v>
      </c>
      <c r="I278" s="14">
        <f t="shared" ca="1" si="106"/>
        <v>1.0071338400000001</v>
      </c>
      <c r="J278" s="13">
        <f t="shared" si="119"/>
        <v>4.4999999999999998E-2</v>
      </c>
      <c r="K278" s="29">
        <f t="shared" si="107"/>
        <v>44924</v>
      </c>
      <c r="L278" s="2">
        <f t="shared" si="108"/>
        <v>14</v>
      </c>
      <c r="M278" s="17">
        <f t="shared" si="109"/>
        <v>14</v>
      </c>
      <c r="N278" s="12">
        <f t="shared" si="110"/>
        <v>1.0024483749999999</v>
      </c>
      <c r="O278" s="12">
        <f t="shared" ca="1" si="111"/>
        <v>1.0095996810000001</v>
      </c>
      <c r="P278" s="17">
        <f t="shared" si="112"/>
        <v>0</v>
      </c>
      <c r="Q278" s="14">
        <f t="shared" ca="1" si="113"/>
        <v>9.5996810000000004</v>
      </c>
      <c r="R278" s="20">
        <f t="shared" si="117"/>
        <v>0</v>
      </c>
      <c r="S278" s="14">
        <f t="shared" si="114"/>
        <v>0</v>
      </c>
      <c r="T278" s="4" t="str">
        <f t="shared" si="115"/>
        <v>J=</v>
      </c>
      <c r="U278" s="29">
        <f t="shared" si="116"/>
        <v>44956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20"/>
        <v>44945</v>
      </c>
      <c r="B279" s="90">
        <f t="shared" ca="1" si="101"/>
        <v>1010.2888850000001</v>
      </c>
      <c r="C279" s="14">
        <f t="shared" si="102"/>
        <v>1000</v>
      </c>
      <c r="D279" s="63">
        <f t="shared" si="118"/>
        <v>44942</v>
      </c>
      <c r="E279" s="61">
        <f ca="1">IF(D279&lt;$B$1,VLOOKUP(D279,[1]DI!$A$4:$B$15000,2,FALSE),0)</f>
        <v>0.13650000000000001</v>
      </c>
      <c r="F279" s="14">
        <f t="shared" ca="1" si="103"/>
        <v>1.00050788</v>
      </c>
      <c r="G279" s="92">
        <f t="shared" ca="1" si="104"/>
        <v>1.1319883275418701</v>
      </c>
      <c r="H279" s="92">
        <f t="shared" ca="1" si="105"/>
        <v>1.1233995519475</v>
      </c>
      <c r="I279" s="14">
        <f t="shared" ca="1" si="106"/>
        <v>1.0076453400000001</v>
      </c>
      <c r="J279" s="13">
        <f t="shared" si="119"/>
        <v>4.4999999999999998E-2</v>
      </c>
      <c r="K279" s="29">
        <f t="shared" si="107"/>
        <v>44924</v>
      </c>
      <c r="L279" s="2">
        <f t="shared" si="108"/>
        <v>15</v>
      </c>
      <c r="M279" s="17">
        <f t="shared" si="109"/>
        <v>15</v>
      </c>
      <c r="N279" s="12">
        <f t="shared" si="110"/>
        <v>1.002623488</v>
      </c>
      <c r="O279" s="12">
        <f t="shared" ca="1" si="111"/>
        <v>1.010288885</v>
      </c>
      <c r="P279" s="17">
        <f t="shared" si="112"/>
        <v>0</v>
      </c>
      <c r="Q279" s="14">
        <f t="shared" ca="1" si="113"/>
        <v>10.288885000000001</v>
      </c>
      <c r="R279" s="20">
        <f t="shared" si="117"/>
        <v>0</v>
      </c>
      <c r="S279" s="14">
        <f t="shared" si="114"/>
        <v>0</v>
      </c>
      <c r="T279" s="4" t="str">
        <f t="shared" si="115"/>
        <v>J=</v>
      </c>
      <c r="U279" s="29">
        <f t="shared" si="116"/>
        <v>44956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20"/>
        <v>44946</v>
      </c>
      <c r="B280" s="90">
        <f t="shared" ca="1" si="101"/>
        <v>1010.978571</v>
      </c>
      <c r="C280" s="14">
        <f t="shared" si="102"/>
        <v>1000</v>
      </c>
      <c r="D280" s="63">
        <f t="shared" si="118"/>
        <v>44943</v>
      </c>
      <c r="E280" s="61">
        <f ca="1">IF(D280&lt;$B$1,VLOOKUP(D280,[1]DI!$A$4:$B$15000,2,FALSE),0)</f>
        <v>0.13650000000000001</v>
      </c>
      <c r="F280" s="14">
        <f t="shared" ca="1" si="103"/>
        <v>1.00050788</v>
      </c>
      <c r="G280" s="92">
        <f t="shared" ca="1" si="104"/>
        <v>1.13256324177366</v>
      </c>
      <c r="H280" s="92">
        <f t="shared" ca="1" si="105"/>
        <v>1.1233995519475</v>
      </c>
      <c r="I280" s="14">
        <f t="shared" ca="1" si="106"/>
        <v>1.00815711</v>
      </c>
      <c r="J280" s="13">
        <f t="shared" si="119"/>
        <v>4.4999999999999998E-2</v>
      </c>
      <c r="K280" s="29">
        <f t="shared" si="107"/>
        <v>44924</v>
      </c>
      <c r="L280" s="2">
        <f t="shared" si="108"/>
        <v>16</v>
      </c>
      <c r="M280" s="17">
        <f t="shared" si="109"/>
        <v>16</v>
      </c>
      <c r="N280" s="12">
        <f t="shared" si="110"/>
        <v>1.002798632</v>
      </c>
      <c r="O280" s="12">
        <f t="shared" ca="1" si="111"/>
        <v>1.0109785710000001</v>
      </c>
      <c r="P280" s="17">
        <f t="shared" si="112"/>
        <v>0</v>
      </c>
      <c r="Q280" s="14">
        <f t="shared" ca="1" si="113"/>
        <v>10.978571000000001</v>
      </c>
      <c r="R280" s="20">
        <f t="shared" si="117"/>
        <v>0</v>
      </c>
      <c r="S280" s="14">
        <f t="shared" si="114"/>
        <v>0</v>
      </c>
      <c r="T280" s="4" t="str">
        <f t="shared" si="115"/>
        <v>J=</v>
      </c>
      <c r="U280" s="29">
        <f t="shared" si="116"/>
        <v>44956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20"/>
        <v>44949</v>
      </c>
      <c r="B281" s="90">
        <f t="shared" ca="1" si="101"/>
        <v>1011.668716</v>
      </c>
      <c r="C281" s="14">
        <f t="shared" si="102"/>
        <v>1000</v>
      </c>
      <c r="D281" s="63">
        <f t="shared" si="118"/>
        <v>44944</v>
      </c>
      <c r="E281" s="61">
        <f ca="1">IF(D281&lt;$B$1,VLOOKUP(D281,[1]DI!$A$4:$B$15000,2,FALSE),0)</f>
        <v>0.13650000000000001</v>
      </c>
      <c r="F281" s="14">
        <f t="shared" ca="1" si="103"/>
        <v>1.00050788</v>
      </c>
      <c r="G281" s="92">
        <f t="shared" ca="1" si="104"/>
        <v>1.1331384479928901</v>
      </c>
      <c r="H281" s="92">
        <f t="shared" ca="1" si="105"/>
        <v>1.1233995519475</v>
      </c>
      <c r="I281" s="14">
        <f t="shared" ca="1" si="106"/>
        <v>1.0086691299999999</v>
      </c>
      <c r="J281" s="13">
        <f t="shared" si="119"/>
        <v>4.4999999999999998E-2</v>
      </c>
      <c r="K281" s="29">
        <f t="shared" si="107"/>
        <v>44924</v>
      </c>
      <c r="L281" s="2">
        <f t="shared" si="108"/>
        <v>17</v>
      </c>
      <c r="M281" s="17">
        <f t="shared" si="109"/>
        <v>17</v>
      </c>
      <c r="N281" s="12">
        <f t="shared" si="110"/>
        <v>1.002973806</v>
      </c>
      <c r="O281" s="12">
        <f t="shared" ca="1" si="111"/>
        <v>1.011668716</v>
      </c>
      <c r="P281" s="17">
        <f t="shared" si="112"/>
        <v>0</v>
      </c>
      <c r="Q281" s="14">
        <f t="shared" ca="1" si="113"/>
        <v>11.668716</v>
      </c>
      <c r="R281" s="20">
        <f t="shared" si="117"/>
        <v>0</v>
      </c>
      <c r="S281" s="14">
        <f t="shared" si="114"/>
        <v>0</v>
      </c>
      <c r="T281" s="4" t="str">
        <f t="shared" si="115"/>
        <v>J=</v>
      </c>
      <c r="U281" s="29">
        <f t="shared" si="116"/>
        <v>44956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20"/>
        <v>44950</v>
      </c>
      <c r="B282" s="90">
        <f t="shared" ca="1" si="101"/>
        <v>1012.359333</v>
      </c>
      <c r="C282" s="14">
        <f t="shared" si="102"/>
        <v>1000</v>
      </c>
      <c r="D282" s="63">
        <f t="shared" si="118"/>
        <v>44945</v>
      </c>
      <c r="E282" s="61">
        <f ca="1">IF(D282&lt;$B$1,VLOOKUP(D282,[1]DI!$A$4:$B$15000,2,FALSE),0)</f>
        <v>0.13650000000000001</v>
      </c>
      <c r="F282" s="14">
        <f t="shared" ca="1" si="103"/>
        <v>1.00050788</v>
      </c>
      <c r="G282" s="92">
        <f t="shared" ca="1" si="104"/>
        <v>1.13371394634786</v>
      </c>
      <c r="H282" s="92">
        <f t="shared" ca="1" si="105"/>
        <v>1.1233995519475</v>
      </c>
      <c r="I282" s="14">
        <f t="shared" ca="1" si="106"/>
        <v>1.0091814100000001</v>
      </c>
      <c r="J282" s="13">
        <f t="shared" si="119"/>
        <v>4.4999999999999998E-2</v>
      </c>
      <c r="K282" s="29">
        <f t="shared" si="107"/>
        <v>44924</v>
      </c>
      <c r="L282" s="2">
        <f t="shared" si="108"/>
        <v>18</v>
      </c>
      <c r="M282" s="17">
        <f t="shared" si="109"/>
        <v>18</v>
      </c>
      <c r="N282" s="12">
        <f t="shared" si="110"/>
        <v>1.0031490110000001</v>
      </c>
      <c r="O282" s="12">
        <f t="shared" ca="1" si="111"/>
        <v>1.012359333</v>
      </c>
      <c r="P282" s="17">
        <f t="shared" si="112"/>
        <v>0</v>
      </c>
      <c r="Q282" s="14">
        <f t="shared" ca="1" si="113"/>
        <v>12.359332999999999</v>
      </c>
      <c r="R282" s="20">
        <f t="shared" si="117"/>
        <v>0</v>
      </c>
      <c r="S282" s="14">
        <f t="shared" si="114"/>
        <v>0</v>
      </c>
      <c r="T282" s="4" t="str">
        <f t="shared" si="115"/>
        <v>J=</v>
      </c>
      <c r="U282" s="29">
        <f t="shared" si="116"/>
        <v>44956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20"/>
        <v>44951</v>
      </c>
      <c r="B283" s="90">
        <f t="shared" ca="1" si="101"/>
        <v>1013.050432</v>
      </c>
      <c r="C283" s="14">
        <f t="shared" si="102"/>
        <v>1000</v>
      </c>
      <c r="D283" s="63">
        <f t="shared" si="118"/>
        <v>44946</v>
      </c>
      <c r="E283" s="61">
        <f ca="1">IF(D283&lt;$B$1,VLOOKUP(D283,[1]DI!$A$4:$B$15000,2,FALSE),0)</f>
        <v>0.13650000000000001</v>
      </c>
      <c r="F283" s="14">
        <f t="shared" ca="1" si="103"/>
        <v>1.00050788</v>
      </c>
      <c r="G283" s="92">
        <f t="shared" ca="1" si="104"/>
        <v>1.13428973698693</v>
      </c>
      <c r="H283" s="92">
        <f t="shared" ca="1" si="105"/>
        <v>1.1233995519475</v>
      </c>
      <c r="I283" s="14">
        <f t="shared" ca="1" si="106"/>
        <v>1.0096939599999999</v>
      </c>
      <c r="J283" s="13">
        <f t="shared" si="119"/>
        <v>4.4999999999999998E-2</v>
      </c>
      <c r="K283" s="29">
        <f t="shared" si="107"/>
        <v>44924</v>
      </c>
      <c r="L283" s="2">
        <f t="shared" si="108"/>
        <v>19</v>
      </c>
      <c r="M283" s="17">
        <f t="shared" si="109"/>
        <v>19</v>
      </c>
      <c r="N283" s="12">
        <f t="shared" si="110"/>
        <v>1.0033242469999999</v>
      </c>
      <c r="O283" s="12">
        <f t="shared" ca="1" si="111"/>
        <v>1.013050432</v>
      </c>
      <c r="P283" s="17">
        <f t="shared" si="112"/>
        <v>0</v>
      </c>
      <c r="Q283" s="14">
        <f t="shared" ca="1" si="113"/>
        <v>13.050432000000001</v>
      </c>
      <c r="R283" s="20">
        <f t="shared" si="117"/>
        <v>0</v>
      </c>
      <c r="S283" s="14">
        <f t="shared" si="114"/>
        <v>0</v>
      </c>
      <c r="T283" s="4" t="str">
        <f t="shared" si="115"/>
        <v>J=</v>
      </c>
      <c r="U283" s="29">
        <f t="shared" si="116"/>
        <v>44956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20"/>
        <v>44952</v>
      </c>
      <c r="B284" s="90">
        <f t="shared" ca="1" si="101"/>
        <v>1013.74199199</v>
      </c>
      <c r="C284" s="14">
        <f t="shared" si="102"/>
        <v>1000</v>
      </c>
      <c r="D284" s="63">
        <f t="shared" si="118"/>
        <v>44949</v>
      </c>
      <c r="E284" s="61">
        <f ca="1">IF(D284&lt;$B$1,VLOOKUP(D284,[1]DI!$A$4:$B$15000,2,FALSE),0)</f>
        <v>0.13650000000000001</v>
      </c>
      <c r="F284" s="14">
        <f t="shared" ca="1" si="103"/>
        <v>1.00050788</v>
      </c>
      <c r="G284" s="92">
        <f t="shared" ca="1" si="104"/>
        <v>1.13486582005855</v>
      </c>
      <c r="H284" s="92">
        <f t="shared" ca="1" si="105"/>
        <v>1.1233995519475</v>
      </c>
      <c r="I284" s="14">
        <f t="shared" ca="1" si="106"/>
        <v>1.01020676</v>
      </c>
      <c r="J284" s="13">
        <f t="shared" si="119"/>
        <v>4.4999999999999998E-2</v>
      </c>
      <c r="K284" s="29">
        <f t="shared" si="107"/>
        <v>44924</v>
      </c>
      <c r="L284" s="2">
        <f t="shared" si="108"/>
        <v>20</v>
      </c>
      <c r="M284" s="17">
        <f t="shared" si="109"/>
        <v>20</v>
      </c>
      <c r="N284" s="12">
        <f t="shared" si="110"/>
        <v>1.003499513</v>
      </c>
      <c r="O284" s="12">
        <f t="shared" ca="1" si="111"/>
        <v>1.0137419919999999</v>
      </c>
      <c r="P284" s="17">
        <f t="shared" si="112"/>
        <v>0</v>
      </c>
      <c r="Q284" s="14">
        <f t="shared" ca="1" si="113"/>
        <v>13.741991990000001</v>
      </c>
      <c r="R284" s="20">
        <f t="shared" si="117"/>
        <v>0</v>
      </c>
      <c r="S284" s="14">
        <f t="shared" si="114"/>
        <v>0</v>
      </c>
      <c r="T284" s="4" t="str">
        <f t="shared" si="115"/>
        <v>J=</v>
      </c>
      <c r="U284" s="29">
        <f t="shared" si="116"/>
        <v>44956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20"/>
        <v>44953</v>
      </c>
      <c r="B285" s="90">
        <f t="shared" ca="1" si="101"/>
        <v>1014.434022</v>
      </c>
      <c r="C285" s="14">
        <f t="shared" si="102"/>
        <v>1000</v>
      </c>
      <c r="D285" s="63">
        <f t="shared" si="118"/>
        <v>44950</v>
      </c>
      <c r="E285" s="61">
        <f ca="1">IF(D285&lt;$B$1,VLOOKUP(D285,[1]DI!$A$4:$B$15000,2,FALSE),0)</f>
        <v>0.13650000000000001</v>
      </c>
      <c r="F285" s="14">
        <f t="shared" ca="1" si="103"/>
        <v>1.00050788</v>
      </c>
      <c r="G285" s="92">
        <f t="shared" ca="1" si="104"/>
        <v>1.1354421957112399</v>
      </c>
      <c r="H285" s="92">
        <f t="shared" ca="1" si="105"/>
        <v>1.1233995519475</v>
      </c>
      <c r="I285" s="14">
        <f t="shared" ca="1" si="106"/>
        <v>1.01071982</v>
      </c>
      <c r="J285" s="13">
        <f t="shared" si="119"/>
        <v>4.4999999999999998E-2</v>
      </c>
      <c r="K285" s="29">
        <f t="shared" si="107"/>
        <v>44924</v>
      </c>
      <c r="L285" s="2">
        <f t="shared" si="108"/>
        <v>21</v>
      </c>
      <c r="M285" s="17">
        <f t="shared" si="109"/>
        <v>21</v>
      </c>
      <c r="N285" s="12">
        <f t="shared" si="110"/>
        <v>1.0036748090000001</v>
      </c>
      <c r="O285" s="12">
        <f t="shared" ca="1" si="111"/>
        <v>1.0144340220000001</v>
      </c>
      <c r="P285" s="17">
        <f t="shared" si="112"/>
        <v>0</v>
      </c>
      <c r="Q285" s="14">
        <f t="shared" ca="1" si="113"/>
        <v>14.434022000000001</v>
      </c>
      <c r="R285" s="20">
        <f t="shared" si="117"/>
        <v>0</v>
      </c>
      <c r="S285" s="14">
        <f t="shared" si="114"/>
        <v>0</v>
      </c>
      <c r="T285" s="4" t="str">
        <f t="shared" si="115"/>
        <v>J=</v>
      </c>
      <c r="U285" s="29">
        <f t="shared" si="116"/>
        <v>44956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20"/>
        <v>44956</v>
      </c>
      <c r="B286" s="90">
        <f t="shared" ca="1" si="101"/>
        <v>1015.12653599</v>
      </c>
      <c r="C286" s="14">
        <f t="shared" si="102"/>
        <v>1000</v>
      </c>
      <c r="D286" s="63">
        <f t="shared" si="118"/>
        <v>44951</v>
      </c>
      <c r="E286" s="61">
        <f ca="1">IF(D286&lt;$B$1,VLOOKUP(D286,[1]DI!$A$4:$B$15000,2,FALSE),0)</f>
        <v>0.13650000000000001</v>
      </c>
      <c r="F286" s="14">
        <f t="shared" ca="1" si="103"/>
        <v>1.00050788</v>
      </c>
      <c r="G286" s="92">
        <f t="shared" ca="1" si="104"/>
        <v>1.1360188640936</v>
      </c>
      <c r="H286" s="92">
        <f t="shared" ca="1" si="105"/>
        <v>1.1233995519475</v>
      </c>
      <c r="I286" s="14">
        <f t="shared" ca="1" si="106"/>
        <v>1.01123315</v>
      </c>
      <c r="J286" s="13">
        <f t="shared" si="119"/>
        <v>4.4999999999999998E-2</v>
      </c>
      <c r="K286" s="29">
        <f t="shared" si="107"/>
        <v>44924</v>
      </c>
      <c r="L286" s="2">
        <f t="shared" si="108"/>
        <v>22</v>
      </c>
      <c r="M286" s="17">
        <f t="shared" si="109"/>
        <v>22</v>
      </c>
      <c r="N286" s="12">
        <f t="shared" si="110"/>
        <v>1.0038501369999999</v>
      </c>
      <c r="O286" s="12">
        <f t="shared" ca="1" si="111"/>
        <v>1.0151265359999999</v>
      </c>
      <c r="P286" s="17">
        <f t="shared" si="112"/>
        <v>13</v>
      </c>
      <c r="Q286" s="14">
        <f t="shared" ca="1" si="113"/>
        <v>15.126535990000001</v>
      </c>
      <c r="R286" s="20">
        <f t="shared" si="117"/>
        <v>0</v>
      </c>
      <c r="S286" s="14">
        <f t="shared" si="114"/>
        <v>0</v>
      </c>
      <c r="T286" s="4" t="str">
        <f t="shared" si="115"/>
        <v>J=</v>
      </c>
      <c r="U286" s="29">
        <f t="shared" si="116"/>
        <v>44956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20"/>
        <v>44957</v>
      </c>
      <c r="B287" s="90">
        <f t="shared" ca="1" si="101"/>
        <v>1000.682654</v>
      </c>
      <c r="C287" s="14">
        <f t="shared" si="102"/>
        <v>1000</v>
      </c>
      <c r="D287" s="63">
        <f t="shared" si="118"/>
        <v>44952</v>
      </c>
      <c r="E287" s="61">
        <f ca="1">IF(D287&lt;$B$1,VLOOKUP(D287,[1]DI!$A$4:$B$15000,2,FALSE),0)</f>
        <v>0.13650000000000001</v>
      </c>
      <c r="F287" s="14">
        <f t="shared" ca="1" si="103"/>
        <v>1.00050788</v>
      </c>
      <c r="G287" s="92">
        <f t="shared" ca="1" si="104"/>
        <v>1.1365958253543</v>
      </c>
      <c r="H287" s="92">
        <f t="shared" ca="1" si="105"/>
        <v>1.1360188640936</v>
      </c>
      <c r="I287" s="14">
        <f t="shared" ca="1" si="106"/>
        <v>1.00050788</v>
      </c>
      <c r="J287" s="13">
        <f t="shared" si="119"/>
        <v>4.4999999999999998E-2</v>
      </c>
      <c r="K287" s="29">
        <f t="shared" si="107"/>
        <v>44956</v>
      </c>
      <c r="L287" s="2">
        <f t="shared" si="108"/>
        <v>1</v>
      </c>
      <c r="M287" s="17">
        <f t="shared" si="109"/>
        <v>1</v>
      </c>
      <c r="N287" s="12">
        <f t="shared" si="110"/>
        <v>1.000174685</v>
      </c>
      <c r="O287" s="12">
        <f t="shared" ca="1" si="111"/>
        <v>1.000682654</v>
      </c>
      <c r="P287" s="17">
        <f t="shared" si="112"/>
        <v>0</v>
      </c>
      <c r="Q287" s="14">
        <f t="shared" ca="1" si="113"/>
        <v>0.68265399999999998</v>
      </c>
      <c r="R287" s="20">
        <f t="shared" si="117"/>
        <v>0</v>
      </c>
      <c r="S287" s="14">
        <f t="shared" si="114"/>
        <v>0</v>
      </c>
      <c r="T287" s="4" t="str">
        <f t="shared" si="115"/>
        <v>J=</v>
      </c>
      <c r="U287" s="29">
        <f t="shared" si="116"/>
        <v>44984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20"/>
        <v>44958</v>
      </c>
      <c r="B288" s="90">
        <f t="shared" ca="1" si="101"/>
        <v>1001.365776</v>
      </c>
      <c r="C288" s="14">
        <f t="shared" si="102"/>
        <v>1000</v>
      </c>
      <c r="D288" s="63">
        <f t="shared" si="118"/>
        <v>44953</v>
      </c>
      <c r="E288" s="61">
        <f ca="1">IF(D288&lt;$B$1,VLOOKUP(D288,[1]DI!$A$4:$B$15000,2,FALSE),0)</f>
        <v>0.13650000000000001</v>
      </c>
      <c r="F288" s="14">
        <f t="shared" ca="1" si="103"/>
        <v>1.00050788</v>
      </c>
      <c r="G288" s="92">
        <f t="shared" ca="1" si="104"/>
        <v>1.13717307964208</v>
      </c>
      <c r="H288" s="92">
        <f t="shared" ca="1" si="105"/>
        <v>1.1360188640936</v>
      </c>
      <c r="I288" s="14">
        <f t="shared" ca="1" si="106"/>
        <v>1.00101602</v>
      </c>
      <c r="J288" s="13">
        <f t="shared" si="119"/>
        <v>4.4999999999999998E-2</v>
      </c>
      <c r="K288" s="29">
        <f t="shared" si="107"/>
        <v>44956</v>
      </c>
      <c r="L288" s="2">
        <f t="shared" si="108"/>
        <v>2</v>
      </c>
      <c r="M288" s="17">
        <f t="shared" si="109"/>
        <v>2</v>
      </c>
      <c r="N288" s="12">
        <f t="shared" si="110"/>
        <v>1.000349401</v>
      </c>
      <c r="O288" s="12">
        <f t="shared" ca="1" si="111"/>
        <v>1.0013657760000001</v>
      </c>
      <c r="P288" s="17">
        <f t="shared" si="112"/>
        <v>0</v>
      </c>
      <c r="Q288" s="14">
        <f t="shared" ca="1" si="113"/>
        <v>1.3657760000000001</v>
      </c>
      <c r="R288" s="20">
        <f t="shared" si="117"/>
        <v>0</v>
      </c>
      <c r="S288" s="14">
        <f t="shared" si="114"/>
        <v>0</v>
      </c>
      <c r="T288" s="4" t="str">
        <f t="shared" si="115"/>
        <v>J=</v>
      </c>
      <c r="U288" s="29">
        <f t="shared" si="116"/>
        <v>44984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20"/>
        <v>44959</v>
      </c>
      <c r="B289" s="90">
        <f t="shared" ca="1" si="101"/>
        <v>1002.04935699</v>
      </c>
      <c r="C289" s="14">
        <f t="shared" si="102"/>
        <v>1000</v>
      </c>
      <c r="D289" s="63">
        <f t="shared" si="118"/>
        <v>44956</v>
      </c>
      <c r="E289" s="61">
        <f ca="1">IF(D289&lt;$B$1,VLOOKUP(D289,[1]DI!$A$4:$B$15000,2,FALSE),0)</f>
        <v>0.13650000000000001</v>
      </c>
      <c r="F289" s="14">
        <f t="shared" ca="1" si="103"/>
        <v>1.00050788</v>
      </c>
      <c r="G289" s="92">
        <f t="shared" ca="1" si="104"/>
        <v>1.13775062710577</v>
      </c>
      <c r="H289" s="92">
        <f t="shared" ca="1" si="105"/>
        <v>1.1360188640936</v>
      </c>
      <c r="I289" s="14">
        <f t="shared" ca="1" si="106"/>
        <v>1.00152441</v>
      </c>
      <c r="J289" s="13">
        <f t="shared" si="119"/>
        <v>4.4999999999999998E-2</v>
      </c>
      <c r="K289" s="29">
        <f t="shared" si="107"/>
        <v>44956</v>
      </c>
      <c r="L289" s="2">
        <f t="shared" si="108"/>
        <v>3</v>
      </c>
      <c r="M289" s="17">
        <f t="shared" si="109"/>
        <v>3</v>
      </c>
      <c r="N289" s="12">
        <f t="shared" si="110"/>
        <v>1.000524148</v>
      </c>
      <c r="O289" s="12">
        <f t="shared" ca="1" si="111"/>
        <v>1.002049357</v>
      </c>
      <c r="P289" s="17">
        <f t="shared" si="112"/>
        <v>0</v>
      </c>
      <c r="Q289" s="14">
        <f t="shared" ca="1" si="113"/>
        <v>2.0493569900000002</v>
      </c>
      <c r="R289" s="20">
        <f t="shared" si="117"/>
        <v>0</v>
      </c>
      <c r="S289" s="14">
        <f t="shared" si="114"/>
        <v>0</v>
      </c>
      <c r="T289" s="4" t="str">
        <f t="shared" si="115"/>
        <v>J=</v>
      </c>
      <c r="U289" s="29">
        <f t="shared" si="116"/>
        <v>44984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20"/>
        <v>44960</v>
      </c>
      <c r="B290" s="90">
        <f t="shared" ca="1" si="101"/>
        <v>1002.733416</v>
      </c>
      <c r="C290" s="14">
        <f t="shared" si="102"/>
        <v>1000</v>
      </c>
      <c r="D290" s="63">
        <f t="shared" si="118"/>
        <v>44957</v>
      </c>
      <c r="E290" s="61">
        <f ca="1">IF(D290&lt;$B$1,VLOOKUP(D290,[1]DI!$A$4:$B$15000,2,FALSE),0)</f>
        <v>0.13650000000000001</v>
      </c>
      <c r="F290" s="14">
        <f t="shared" ca="1" si="103"/>
        <v>1.00050788</v>
      </c>
      <c r="G290" s="92">
        <f t="shared" ca="1" si="104"/>
        <v>1.13832846789426</v>
      </c>
      <c r="H290" s="92">
        <f t="shared" ca="1" si="105"/>
        <v>1.1360188640936</v>
      </c>
      <c r="I290" s="14">
        <f t="shared" ca="1" si="106"/>
        <v>1.00203307</v>
      </c>
      <c r="J290" s="13">
        <f t="shared" si="119"/>
        <v>4.4999999999999998E-2</v>
      </c>
      <c r="K290" s="29">
        <f t="shared" si="107"/>
        <v>44956</v>
      </c>
      <c r="L290" s="2">
        <f t="shared" si="108"/>
        <v>4</v>
      </c>
      <c r="M290" s="17">
        <f t="shared" si="109"/>
        <v>4</v>
      </c>
      <c r="N290" s="12">
        <f t="shared" si="110"/>
        <v>1.000698925</v>
      </c>
      <c r="O290" s="12">
        <f t="shared" ca="1" si="111"/>
        <v>1.0027334160000001</v>
      </c>
      <c r="P290" s="17">
        <f t="shared" si="112"/>
        <v>0</v>
      </c>
      <c r="Q290" s="14">
        <f t="shared" ca="1" si="113"/>
        <v>2.7334160000000001</v>
      </c>
      <c r="R290" s="20">
        <f t="shared" si="117"/>
        <v>0</v>
      </c>
      <c r="S290" s="14">
        <f t="shared" si="114"/>
        <v>0</v>
      </c>
      <c r="T290" s="4" t="str">
        <f t="shared" si="115"/>
        <v>J=</v>
      </c>
      <c r="U290" s="29">
        <f t="shared" si="116"/>
        <v>44984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20"/>
        <v>44963</v>
      </c>
      <c r="B291" s="90">
        <f t="shared" ca="1" si="101"/>
        <v>1003.4179329900001</v>
      </c>
      <c r="C291" s="14">
        <f t="shared" si="102"/>
        <v>1000</v>
      </c>
      <c r="D291" s="63">
        <f t="shared" si="118"/>
        <v>44958</v>
      </c>
      <c r="E291" s="61">
        <f ca="1">IF(D291&lt;$B$1,VLOOKUP(D291,[1]DI!$A$4:$B$15000,2,FALSE),0)</f>
        <v>0.13650000000000001</v>
      </c>
      <c r="F291" s="14">
        <f t="shared" ca="1" si="103"/>
        <v>1.00050788</v>
      </c>
      <c r="G291" s="92">
        <f t="shared" ca="1" si="104"/>
        <v>1.1389066021565299</v>
      </c>
      <c r="H291" s="92">
        <f t="shared" ca="1" si="105"/>
        <v>1.1360188640936</v>
      </c>
      <c r="I291" s="14">
        <f t="shared" ca="1" si="106"/>
        <v>1.0025419799999999</v>
      </c>
      <c r="J291" s="13">
        <f t="shared" si="119"/>
        <v>4.4999999999999998E-2</v>
      </c>
      <c r="K291" s="29">
        <f t="shared" si="107"/>
        <v>44956</v>
      </c>
      <c r="L291" s="2">
        <f t="shared" si="108"/>
        <v>5</v>
      </c>
      <c r="M291" s="17">
        <f t="shared" si="109"/>
        <v>5</v>
      </c>
      <c r="N291" s="12">
        <f t="shared" si="110"/>
        <v>1.0008737320000001</v>
      </c>
      <c r="O291" s="12">
        <f t="shared" ca="1" si="111"/>
        <v>1.0034179329999999</v>
      </c>
      <c r="P291" s="17">
        <f t="shared" si="112"/>
        <v>0</v>
      </c>
      <c r="Q291" s="14">
        <f t="shared" ca="1" si="113"/>
        <v>3.4179329900000002</v>
      </c>
      <c r="R291" s="20">
        <f t="shared" si="117"/>
        <v>0</v>
      </c>
      <c r="S291" s="14">
        <f t="shared" si="114"/>
        <v>0</v>
      </c>
      <c r="T291" s="4" t="str">
        <f t="shared" si="115"/>
        <v>J=</v>
      </c>
      <c r="U291" s="29">
        <f t="shared" si="116"/>
        <v>44984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20"/>
        <v>44964</v>
      </c>
      <c r="B292" s="90">
        <f t="shared" ca="1" si="101"/>
        <v>1004.10291899</v>
      </c>
      <c r="C292" s="14">
        <f t="shared" si="102"/>
        <v>1000</v>
      </c>
      <c r="D292" s="63">
        <f t="shared" si="118"/>
        <v>44959</v>
      </c>
      <c r="E292" s="61">
        <f ca="1">IF(D292&lt;$B$1,VLOOKUP(D292,[1]DI!$A$4:$B$15000,2,FALSE),0)</f>
        <v>0.13650000000000001</v>
      </c>
      <c r="F292" s="14">
        <f t="shared" ca="1" si="103"/>
        <v>1.00050788</v>
      </c>
      <c r="G292" s="92">
        <f t="shared" ca="1" si="104"/>
        <v>1.1394850300416299</v>
      </c>
      <c r="H292" s="92">
        <f t="shared" ca="1" si="105"/>
        <v>1.1360188640936</v>
      </c>
      <c r="I292" s="14">
        <f t="shared" ca="1" si="106"/>
        <v>1.0030511499999999</v>
      </c>
      <c r="J292" s="13">
        <f t="shared" si="119"/>
        <v>4.4999999999999998E-2</v>
      </c>
      <c r="K292" s="29">
        <f t="shared" si="107"/>
        <v>44956</v>
      </c>
      <c r="L292" s="2">
        <f t="shared" si="108"/>
        <v>6</v>
      </c>
      <c r="M292" s="17">
        <f t="shared" si="109"/>
        <v>6</v>
      </c>
      <c r="N292" s="12">
        <f t="shared" si="110"/>
        <v>1.00104857</v>
      </c>
      <c r="O292" s="12">
        <f t="shared" ca="1" si="111"/>
        <v>1.0041029189999999</v>
      </c>
      <c r="P292" s="17">
        <f t="shared" si="112"/>
        <v>0</v>
      </c>
      <c r="Q292" s="14">
        <f t="shared" ca="1" si="113"/>
        <v>4.10291899</v>
      </c>
      <c r="R292" s="20">
        <f t="shared" si="117"/>
        <v>0</v>
      </c>
      <c r="S292" s="14">
        <f t="shared" si="114"/>
        <v>0</v>
      </c>
      <c r="T292" s="4" t="str">
        <f t="shared" si="115"/>
        <v>J=</v>
      </c>
      <c r="U292" s="29">
        <f t="shared" si="116"/>
        <v>44984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20"/>
        <v>44965</v>
      </c>
      <c r="B293" s="90">
        <f t="shared" ca="1" si="101"/>
        <v>1004.78837499</v>
      </c>
      <c r="C293" s="14">
        <f t="shared" si="102"/>
        <v>1000</v>
      </c>
      <c r="D293" s="63">
        <f t="shared" si="118"/>
        <v>44960</v>
      </c>
      <c r="E293" s="61">
        <f ca="1">IF(D293&lt;$B$1,VLOOKUP(D293,[1]DI!$A$4:$B$15000,2,FALSE),0)</f>
        <v>0.13650000000000001</v>
      </c>
      <c r="F293" s="14">
        <f t="shared" ca="1" si="103"/>
        <v>1.00050788</v>
      </c>
      <c r="G293" s="92">
        <f t="shared" ca="1" si="104"/>
        <v>1.14006375169869</v>
      </c>
      <c r="H293" s="92">
        <f t="shared" ca="1" si="105"/>
        <v>1.1360188640936</v>
      </c>
      <c r="I293" s="14">
        <f t="shared" ca="1" si="106"/>
        <v>1.00356058</v>
      </c>
      <c r="J293" s="13">
        <f t="shared" si="119"/>
        <v>4.4999999999999998E-2</v>
      </c>
      <c r="K293" s="29">
        <f t="shared" si="107"/>
        <v>44956</v>
      </c>
      <c r="L293" s="2">
        <f t="shared" si="108"/>
        <v>7</v>
      </c>
      <c r="M293" s="17">
        <f t="shared" si="109"/>
        <v>7</v>
      </c>
      <c r="N293" s="12">
        <f t="shared" si="110"/>
        <v>1.0012234390000001</v>
      </c>
      <c r="O293" s="12">
        <f t="shared" ca="1" si="111"/>
        <v>1.004788375</v>
      </c>
      <c r="P293" s="17">
        <f t="shared" si="112"/>
        <v>0</v>
      </c>
      <c r="Q293" s="14">
        <f t="shared" ca="1" si="113"/>
        <v>4.7883749900000003</v>
      </c>
      <c r="R293" s="20">
        <f t="shared" si="117"/>
        <v>0</v>
      </c>
      <c r="S293" s="14">
        <f t="shared" si="114"/>
        <v>0</v>
      </c>
      <c r="T293" s="4" t="str">
        <f t="shared" si="115"/>
        <v>J=</v>
      </c>
      <c r="U293" s="29">
        <f t="shared" si="116"/>
        <v>44984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20"/>
        <v>44966</v>
      </c>
      <c r="B294" s="90">
        <f t="shared" ca="1" si="101"/>
        <v>1005.47429999</v>
      </c>
      <c r="C294" s="14">
        <f t="shared" si="102"/>
        <v>1000</v>
      </c>
      <c r="D294" s="63">
        <f t="shared" si="118"/>
        <v>44963</v>
      </c>
      <c r="E294" s="61">
        <f ca="1">IF(D294&lt;$B$1,VLOOKUP(D294,[1]DI!$A$4:$B$15000,2,FALSE),0)</f>
        <v>0.13650000000000001</v>
      </c>
      <c r="F294" s="14">
        <f t="shared" ca="1" si="103"/>
        <v>1.00050788</v>
      </c>
      <c r="G294" s="92">
        <f t="shared" ca="1" si="104"/>
        <v>1.1406427672768999</v>
      </c>
      <c r="H294" s="92">
        <f t="shared" ca="1" si="105"/>
        <v>1.1360188640936</v>
      </c>
      <c r="I294" s="14">
        <f t="shared" ca="1" si="106"/>
        <v>1.0040702699999999</v>
      </c>
      <c r="J294" s="13">
        <f t="shared" si="119"/>
        <v>4.4999999999999998E-2</v>
      </c>
      <c r="K294" s="29">
        <f t="shared" si="107"/>
        <v>44956</v>
      </c>
      <c r="L294" s="2">
        <f t="shared" si="108"/>
        <v>8</v>
      </c>
      <c r="M294" s="17">
        <f t="shared" si="109"/>
        <v>8</v>
      </c>
      <c r="N294" s="12">
        <f t="shared" si="110"/>
        <v>1.001398338</v>
      </c>
      <c r="O294" s="12">
        <f t="shared" ca="1" si="111"/>
        <v>1.0054742999999999</v>
      </c>
      <c r="P294" s="17">
        <f t="shared" si="112"/>
        <v>0</v>
      </c>
      <c r="Q294" s="14">
        <f t="shared" ca="1" si="113"/>
        <v>5.4742999899999996</v>
      </c>
      <c r="R294" s="20">
        <f t="shared" si="117"/>
        <v>0</v>
      </c>
      <c r="S294" s="14">
        <f t="shared" si="114"/>
        <v>0</v>
      </c>
      <c r="T294" s="4" t="str">
        <f t="shared" si="115"/>
        <v>J=</v>
      </c>
      <c r="U294" s="29">
        <f t="shared" si="116"/>
        <v>44984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20"/>
        <v>44967</v>
      </c>
      <c r="B295" s="90">
        <f t="shared" ca="1" si="101"/>
        <v>1006.160694</v>
      </c>
      <c r="C295" s="14">
        <f t="shared" si="102"/>
        <v>1000</v>
      </c>
      <c r="D295" s="63">
        <f t="shared" si="118"/>
        <v>44964</v>
      </c>
      <c r="E295" s="61">
        <f ca="1">IF(D295&lt;$B$1,VLOOKUP(D295,[1]DI!$A$4:$B$15000,2,FALSE),0)</f>
        <v>0.13650000000000001</v>
      </c>
      <c r="F295" s="14">
        <f t="shared" ca="1" si="103"/>
        <v>1.00050788</v>
      </c>
      <c r="G295" s="92">
        <f t="shared" ca="1" si="104"/>
        <v>1.1412220769255399</v>
      </c>
      <c r="H295" s="92">
        <f t="shared" ca="1" si="105"/>
        <v>1.1360188640936</v>
      </c>
      <c r="I295" s="14">
        <f t="shared" ca="1" si="106"/>
        <v>1.00458022</v>
      </c>
      <c r="J295" s="13">
        <f t="shared" si="119"/>
        <v>4.4999999999999998E-2</v>
      </c>
      <c r="K295" s="29">
        <f t="shared" si="107"/>
        <v>44956</v>
      </c>
      <c r="L295" s="2">
        <f t="shared" si="108"/>
        <v>9</v>
      </c>
      <c r="M295" s="17">
        <f t="shared" si="109"/>
        <v>9</v>
      </c>
      <c r="N295" s="12">
        <f t="shared" si="110"/>
        <v>1.001573268</v>
      </c>
      <c r="O295" s="12">
        <f t="shared" ca="1" si="111"/>
        <v>1.0061606940000001</v>
      </c>
      <c r="P295" s="17">
        <f t="shared" si="112"/>
        <v>0</v>
      </c>
      <c r="Q295" s="14">
        <f t="shared" ca="1" si="113"/>
        <v>6.1606940000000003</v>
      </c>
      <c r="R295" s="20">
        <f t="shared" si="117"/>
        <v>0</v>
      </c>
      <c r="S295" s="14">
        <f t="shared" si="114"/>
        <v>0</v>
      </c>
      <c r="T295" s="4" t="str">
        <f t="shared" si="115"/>
        <v>J=</v>
      </c>
      <c r="U295" s="29">
        <f t="shared" si="116"/>
        <v>44984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20"/>
        <v>44970</v>
      </c>
      <c r="B296" s="90">
        <f t="shared" ca="1" si="101"/>
        <v>1006.847547</v>
      </c>
      <c r="C296" s="14">
        <f t="shared" si="102"/>
        <v>1000</v>
      </c>
      <c r="D296" s="63">
        <f t="shared" si="118"/>
        <v>44965</v>
      </c>
      <c r="E296" s="61">
        <f ca="1">IF(D296&lt;$B$1,VLOOKUP(D296,[1]DI!$A$4:$B$15000,2,FALSE),0)</f>
        <v>0.13650000000000001</v>
      </c>
      <c r="F296" s="14">
        <f t="shared" ca="1" si="103"/>
        <v>1.00050788</v>
      </c>
      <c r="G296" s="92">
        <f t="shared" ca="1" si="104"/>
        <v>1.1418016807939699</v>
      </c>
      <c r="H296" s="92">
        <f t="shared" ca="1" si="105"/>
        <v>1.1360188640936</v>
      </c>
      <c r="I296" s="14">
        <f t="shared" ca="1" si="106"/>
        <v>1.0050904199999999</v>
      </c>
      <c r="J296" s="13">
        <f t="shared" si="119"/>
        <v>4.4999999999999998E-2</v>
      </c>
      <c r="K296" s="29">
        <f t="shared" si="107"/>
        <v>44956</v>
      </c>
      <c r="L296" s="2">
        <f t="shared" si="108"/>
        <v>10</v>
      </c>
      <c r="M296" s="17">
        <f t="shared" si="109"/>
        <v>10</v>
      </c>
      <c r="N296" s="12">
        <f t="shared" si="110"/>
        <v>1.0017482280000001</v>
      </c>
      <c r="O296" s="12">
        <f t="shared" ca="1" si="111"/>
        <v>1.006847547</v>
      </c>
      <c r="P296" s="17">
        <f t="shared" si="112"/>
        <v>0</v>
      </c>
      <c r="Q296" s="14">
        <f t="shared" ca="1" si="113"/>
        <v>6.8475469999999996</v>
      </c>
      <c r="R296" s="20">
        <f t="shared" si="117"/>
        <v>0</v>
      </c>
      <c r="S296" s="14">
        <f t="shared" si="114"/>
        <v>0</v>
      </c>
      <c r="T296" s="4" t="str">
        <f t="shared" si="115"/>
        <v>J=</v>
      </c>
      <c r="U296" s="29">
        <f t="shared" si="116"/>
        <v>44984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20"/>
        <v>44971</v>
      </c>
      <c r="B297" s="90">
        <f t="shared" ca="1" si="101"/>
        <v>1007.53488099</v>
      </c>
      <c r="C297" s="14">
        <f t="shared" si="102"/>
        <v>1000</v>
      </c>
      <c r="D297" s="63">
        <f t="shared" si="118"/>
        <v>44966</v>
      </c>
      <c r="E297" s="61">
        <f ca="1">IF(D297&lt;$B$1,VLOOKUP(D297,[1]DI!$A$4:$B$15000,2,FALSE),0)</f>
        <v>0.13650000000000001</v>
      </c>
      <c r="F297" s="14">
        <f t="shared" ca="1" si="103"/>
        <v>1.00050788</v>
      </c>
      <c r="G297" s="92">
        <f t="shared" ca="1" si="104"/>
        <v>1.1423815790316101</v>
      </c>
      <c r="H297" s="92">
        <f t="shared" ca="1" si="105"/>
        <v>1.1360188640936</v>
      </c>
      <c r="I297" s="14">
        <f t="shared" ca="1" si="106"/>
        <v>1.00560089</v>
      </c>
      <c r="J297" s="13">
        <f t="shared" si="119"/>
        <v>4.4999999999999998E-2</v>
      </c>
      <c r="K297" s="29">
        <f t="shared" si="107"/>
        <v>44956</v>
      </c>
      <c r="L297" s="2">
        <f t="shared" si="108"/>
        <v>11</v>
      </c>
      <c r="M297" s="17">
        <f t="shared" si="109"/>
        <v>11</v>
      </c>
      <c r="N297" s="12">
        <f t="shared" si="110"/>
        <v>1.001923219</v>
      </c>
      <c r="O297" s="12">
        <f t="shared" ca="1" si="111"/>
        <v>1.007534881</v>
      </c>
      <c r="P297" s="17">
        <f t="shared" si="112"/>
        <v>0</v>
      </c>
      <c r="Q297" s="14">
        <f t="shared" ca="1" si="113"/>
        <v>7.5348809899999996</v>
      </c>
      <c r="R297" s="20">
        <f t="shared" si="117"/>
        <v>0</v>
      </c>
      <c r="S297" s="14">
        <f t="shared" si="114"/>
        <v>0</v>
      </c>
      <c r="T297" s="4" t="str">
        <f t="shared" si="115"/>
        <v>J=</v>
      </c>
      <c r="U297" s="29">
        <f t="shared" si="116"/>
        <v>44984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20"/>
        <v>44972</v>
      </c>
      <c r="B298" s="90">
        <f t="shared" ca="1" si="101"/>
        <v>1008.22267399</v>
      </c>
      <c r="C298" s="14">
        <f t="shared" si="102"/>
        <v>1000</v>
      </c>
      <c r="D298" s="63">
        <f t="shared" si="118"/>
        <v>44967</v>
      </c>
      <c r="E298" s="61">
        <f ca="1">IF(D298&lt;$B$1,VLOOKUP(D298,[1]DI!$A$4:$B$15000,2,FALSE),0)</f>
        <v>0.13650000000000001</v>
      </c>
      <c r="F298" s="14">
        <f t="shared" ca="1" si="103"/>
        <v>1.00050788</v>
      </c>
      <c r="G298" s="92">
        <f t="shared" ca="1" si="104"/>
        <v>1.1429617717879701</v>
      </c>
      <c r="H298" s="92">
        <f t="shared" ca="1" si="105"/>
        <v>1.1360188640936</v>
      </c>
      <c r="I298" s="14">
        <f t="shared" ca="1" si="106"/>
        <v>1.00611161</v>
      </c>
      <c r="J298" s="13">
        <f t="shared" si="119"/>
        <v>4.4999999999999998E-2</v>
      </c>
      <c r="K298" s="29">
        <f t="shared" si="107"/>
        <v>44956</v>
      </c>
      <c r="L298" s="2">
        <f t="shared" si="108"/>
        <v>12</v>
      </c>
      <c r="M298" s="17">
        <f t="shared" si="109"/>
        <v>12</v>
      </c>
      <c r="N298" s="12">
        <f t="shared" si="110"/>
        <v>1.00209824</v>
      </c>
      <c r="O298" s="12">
        <f t="shared" ca="1" si="111"/>
        <v>1.008222674</v>
      </c>
      <c r="P298" s="17">
        <f t="shared" si="112"/>
        <v>0</v>
      </c>
      <c r="Q298" s="14">
        <f t="shared" ca="1" si="113"/>
        <v>8.2226739900000005</v>
      </c>
      <c r="R298" s="20">
        <f t="shared" si="117"/>
        <v>0</v>
      </c>
      <c r="S298" s="14">
        <f t="shared" si="114"/>
        <v>0</v>
      </c>
      <c r="T298" s="4" t="str">
        <f t="shared" si="115"/>
        <v>J=</v>
      </c>
      <c r="U298" s="29">
        <f t="shared" si="116"/>
        <v>44984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20"/>
        <v>44973</v>
      </c>
      <c r="B299" s="90">
        <f t="shared" ca="1" si="101"/>
        <v>1008.91094699</v>
      </c>
      <c r="C299" s="14">
        <f t="shared" si="102"/>
        <v>1000</v>
      </c>
      <c r="D299" s="63">
        <f t="shared" si="118"/>
        <v>44970</v>
      </c>
      <c r="E299" s="61">
        <f ca="1">IF(D299&lt;$B$1,VLOOKUP(D299,[1]DI!$A$4:$B$15000,2,FALSE),0)</f>
        <v>0.13650000000000001</v>
      </c>
      <c r="F299" s="14">
        <f t="shared" ca="1" si="103"/>
        <v>1.00050788</v>
      </c>
      <c r="G299" s="92">
        <f t="shared" ca="1" si="104"/>
        <v>1.1435422592126301</v>
      </c>
      <c r="H299" s="92">
        <f t="shared" ca="1" si="105"/>
        <v>1.1360188640936</v>
      </c>
      <c r="I299" s="14">
        <f t="shared" ca="1" si="106"/>
        <v>1.0066226</v>
      </c>
      <c r="J299" s="13">
        <f t="shared" si="119"/>
        <v>4.4999999999999998E-2</v>
      </c>
      <c r="K299" s="29">
        <f t="shared" si="107"/>
        <v>44956</v>
      </c>
      <c r="L299" s="2">
        <f t="shared" si="108"/>
        <v>13</v>
      </c>
      <c r="M299" s="17">
        <f t="shared" si="109"/>
        <v>13</v>
      </c>
      <c r="N299" s="12">
        <f t="shared" si="110"/>
        <v>1.0022732919999999</v>
      </c>
      <c r="O299" s="12">
        <f t="shared" ca="1" si="111"/>
        <v>1.0089109469999999</v>
      </c>
      <c r="P299" s="17">
        <f t="shared" si="112"/>
        <v>0</v>
      </c>
      <c r="Q299" s="14">
        <f t="shared" ca="1" si="113"/>
        <v>8.9109469899999993</v>
      </c>
      <c r="R299" s="20">
        <f t="shared" si="117"/>
        <v>0</v>
      </c>
      <c r="S299" s="14">
        <f t="shared" si="114"/>
        <v>0</v>
      </c>
      <c r="T299" s="4" t="str">
        <f t="shared" si="115"/>
        <v>J=</v>
      </c>
      <c r="U299" s="29">
        <f t="shared" si="116"/>
        <v>44984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20"/>
        <v>44974</v>
      </c>
      <c r="B300" s="90">
        <f t="shared" ca="1" si="101"/>
        <v>1009.599681</v>
      </c>
      <c r="C300" s="14">
        <f t="shared" si="102"/>
        <v>1000</v>
      </c>
      <c r="D300" s="63">
        <f t="shared" si="118"/>
        <v>44971</v>
      </c>
      <c r="E300" s="61">
        <f ca="1">IF(D300&lt;$B$1,VLOOKUP(D300,[1]DI!$A$4:$B$15000,2,FALSE),0)</f>
        <v>0.13650000000000001</v>
      </c>
      <c r="F300" s="14">
        <f t="shared" ca="1" si="103"/>
        <v>1.00050788</v>
      </c>
      <c r="G300" s="92">
        <f t="shared" ca="1" si="104"/>
        <v>1.1441230414552399</v>
      </c>
      <c r="H300" s="92">
        <f t="shared" ca="1" si="105"/>
        <v>1.1360188640936</v>
      </c>
      <c r="I300" s="14">
        <f t="shared" ca="1" si="106"/>
        <v>1.0071338400000001</v>
      </c>
      <c r="J300" s="13">
        <f t="shared" si="119"/>
        <v>4.4999999999999998E-2</v>
      </c>
      <c r="K300" s="29">
        <f t="shared" si="107"/>
        <v>44956</v>
      </c>
      <c r="L300" s="2">
        <f t="shared" si="108"/>
        <v>14</v>
      </c>
      <c r="M300" s="17">
        <f t="shared" si="109"/>
        <v>14</v>
      </c>
      <c r="N300" s="12">
        <f t="shared" si="110"/>
        <v>1.0024483749999999</v>
      </c>
      <c r="O300" s="12">
        <f t="shared" ca="1" si="111"/>
        <v>1.0095996810000001</v>
      </c>
      <c r="P300" s="17">
        <f t="shared" si="112"/>
        <v>0</v>
      </c>
      <c r="Q300" s="14">
        <f t="shared" ca="1" si="113"/>
        <v>9.5996810000000004</v>
      </c>
      <c r="R300" s="20">
        <f t="shared" si="117"/>
        <v>0</v>
      </c>
      <c r="S300" s="14">
        <f t="shared" si="114"/>
        <v>0</v>
      </c>
      <c r="T300" s="4" t="str">
        <f t="shared" si="115"/>
        <v>J=</v>
      </c>
      <c r="U300" s="29">
        <f t="shared" si="116"/>
        <v>44984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20"/>
        <v>44979</v>
      </c>
      <c r="B301" s="90">
        <f t="shared" ca="1" si="101"/>
        <v>1010.2888850000001</v>
      </c>
      <c r="C301" s="14">
        <f t="shared" si="102"/>
        <v>1000</v>
      </c>
      <c r="D301" s="63">
        <f t="shared" si="118"/>
        <v>44972</v>
      </c>
      <c r="E301" s="61">
        <f ca="1">IF(D301&lt;$B$1,VLOOKUP(D301,[1]DI!$A$4:$B$15000,2,FALSE),0)</f>
        <v>0.13650000000000001</v>
      </c>
      <c r="F301" s="14">
        <f t="shared" ca="1" si="103"/>
        <v>1.00050788</v>
      </c>
      <c r="G301" s="92">
        <f t="shared" ca="1" si="104"/>
        <v>1.14470411866553</v>
      </c>
      <c r="H301" s="92">
        <f t="shared" ca="1" si="105"/>
        <v>1.1360188640936</v>
      </c>
      <c r="I301" s="14">
        <f t="shared" ca="1" si="106"/>
        <v>1.0076453400000001</v>
      </c>
      <c r="J301" s="13">
        <f t="shared" si="119"/>
        <v>4.4999999999999998E-2</v>
      </c>
      <c r="K301" s="29">
        <f t="shared" si="107"/>
        <v>44956</v>
      </c>
      <c r="L301" s="2">
        <f t="shared" si="108"/>
        <v>15</v>
      </c>
      <c r="M301" s="17">
        <f t="shared" si="109"/>
        <v>15</v>
      </c>
      <c r="N301" s="12">
        <f t="shared" si="110"/>
        <v>1.002623488</v>
      </c>
      <c r="O301" s="12">
        <f t="shared" ca="1" si="111"/>
        <v>1.010288885</v>
      </c>
      <c r="P301" s="17">
        <f t="shared" si="112"/>
        <v>0</v>
      </c>
      <c r="Q301" s="14">
        <f t="shared" ca="1" si="113"/>
        <v>10.288885000000001</v>
      </c>
      <c r="R301" s="20">
        <f t="shared" si="117"/>
        <v>0</v>
      </c>
      <c r="S301" s="14">
        <f t="shared" si="114"/>
        <v>0</v>
      </c>
      <c r="T301" s="4" t="str">
        <f t="shared" si="115"/>
        <v>J=</v>
      </c>
      <c r="U301" s="29">
        <f t="shared" si="116"/>
        <v>44984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20"/>
        <v>44980</v>
      </c>
      <c r="B302" s="90">
        <f t="shared" ca="1" si="101"/>
        <v>1010.978571</v>
      </c>
      <c r="C302" s="14">
        <f t="shared" si="102"/>
        <v>1000</v>
      </c>
      <c r="D302" s="63">
        <f t="shared" si="118"/>
        <v>44973</v>
      </c>
      <c r="E302" s="61">
        <f ca="1">IF(D302&lt;$B$1,VLOOKUP(D302,[1]DI!$A$4:$B$15000,2,FALSE),0)</f>
        <v>0.13650000000000001</v>
      </c>
      <c r="F302" s="14">
        <f t="shared" ca="1" si="103"/>
        <v>1.00050788</v>
      </c>
      <c r="G302" s="92">
        <f t="shared" ca="1" si="104"/>
        <v>1.1452854909933201</v>
      </c>
      <c r="H302" s="92">
        <f t="shared" ca="1" si="105"/>
        <v>1.1360188640936</v>
      </c>
      <c r="I302" s="14">
        <f t="shared" ca="1" si="106"/>
        <v>1.00815711</v>
      </c>
      <c r="J302" s="13">
        <f t="shared" si="119"/>
        <v>4.4999999999999998E-2</v>
      </c>
      <c r="K302" s="29">
        <f t="shared" si="107"/>
        <v>44956</v>
      </c>
      <c r="L302" s="2">
        <f t="shared" si="108"/>
        <v>16</v>
      </c>
      <c r="M302" s="17">
        <f t="shared" si="109"/>
        <v>16</v>
      </c>
      <c r="N302" s="12">
        <f t="shared" si="110"/>
        <v>1.002798632</v>
      </c>
      <c r="O302" s="12">
        <f t="shared" ca="1" si="111"/>
        <v>1.0109785710000001</v>
      </c>
      <c r="P302" s="17">
        <f t="shared" si="112"/>
        <v>0</v>
      </c>
      <c r="Q302" s="14">
        <f t="shared" ca="1" si="113"/>
        <v>10.978571000000001</v>
      </c>
      <c r="R302" s="20">
        <f t="shared" si="117"/>
        <v>0</v>
      </c>
      <c r="S302" s="14">
        <f t="shared" si="114"/>
        <v>0</v>
      </c>
      <c r="T302" s="4" t="str">
        <f t="shared" si="115"/>
        <v>J=</v>
      </c>
      <c r="U302" s="29">
        <f t="shared" si="116"/>
        <v>44984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20"/>
        <v>44981</v>
      </c>
      <c r="B303" s="90">
        <f t="shared" ca="1" si="101"/>
        <v>1011.668716</v>
      </c>
      <c r="C303" s="14">
        <f t="shared" si="102"/>
        <v>1000</v>
      </c>
      <c r="D303" s="63">
        <f t="shared" si="118"/>
        <v>44974</v>
      </c>
      <c r="E303" s="61">
        <f ca="1">IF(D303&lt;$B$1,VLOOKUP(D303,[1]DI!$A$4:$B$15000,2,FALSE),0)</f>
        <v>0.13650000000000001</v>
      </c>
      <c r="F303" s="14">
        <f t="shared" ca="1" si="103"/>
        <v>1.00050788</v>
      </c>
      <c r="G303" s="92">
        <f t="shared" ca="1" si="104"/>
        <v>1.1458671585884901</v>
      </c>
      <c r="H303" s="92">
        <f t="shared" ca="1" si="105"/>
        <v>1.1360188640936</v>
      </c>
      <c r="I303" s="14">
        <f t="shared" ca="1" si="106"/>
        <v>1.0086691299999999</v>
      </c>
      <c r="J303" s="13">
        <f t="shared" si="119"/>
        <v>4.4999999999999998E-2</v>
      </c>
      <c r="K303" s="29">
        <f t="shared" si="107"/>
        <v>44956</v>
      </c>
      <c r="L303" s="2">
        <f t="shared" si="108"/>
        <v>17</v>
      </c>
      <c r="M303" s="17">
        <f t="shared" si="109"/>
        <v>17</v>
      </c>
      <c r="N303" s="12">
        <f t="shared" si="110"/>
        <v>1.002973806</v>
      </c>
      <c r="O303" s="12">
        <f t="shared" ca="1" si="111"/>
        <v>1.011668716</v>
      </c>
      <c r="P303" s="17">
        <f t="shared" si="112"/>
        <v>0</v>
      </c>
      <c r="Q303" s="14">
        <f t="shared" ca="1" si="113"/>
        <v>11.668716</v>
      </c>
      <c r="R303" s="20">
        <f t="shared" si="117"/>
        <v>0</v>
      </c>
      <c r="S303" s="14">
        <f t="shared" si="114"/>
        <v>0</v>
      </c>
      <c r="T303" s="4" t="str">
        <f t="shared" si="115"/>
        <v>J=</v>
      </c>
      <c r="U303" s="29">
        <f t="shared" si="116"/>
        <v>44984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20"/>
        <v>44984</v>
      </c>
      <c r="B304" s="90">
        <f t="shared" ca="1" si="101"/>
        <v>1012.359333</v>
      </c>
      <c r="C304" s="14">
        <f t="shared" si="102"/>
        <v>1000</v>
      </c>
      <c r="D304" s="63">
        <f t="shared" si="118"/>
        <v>44979</v>
      </c>
      <c r="E304" s="61">
        <f ca="1">IF(D304&lt;$B$1,VLOOKUP(D304,[1]DI!$A$4:$B$15000,2,FALSE),0)</f>
        <v>0.13650000000000001</v>
      </c>
      <c r="F304" s="14">
        <f t="shared" ca="1" si="103"/>
        <v>1.00050788</v>
      </c>
      <c r="G304" s="92">
        <f t="shared" ca="1" si="104"/>
        <v>1.14644912160099</v>
      </c>
      <c r="H304" s="92">
        <f t="shared" ca="1" si="105"/>
        <v>1.1360188640936</v>
      </c>
      <c r="I304" s="14">
        <f t="shared" ca="1" si="106"/>
        <v>1.0091814100000001</v>
      </c>
      <c r="J304" s="13">
        <f t="shared" si="119"/>
        <v>4.4999999999999998E-2</v>
      </c>
      <c r="K304" s="29">
        <f t="shared" si="107"/>
        <v>44956</v>
      </c>
      <c r="L304" s="2">
        <f t="shared" si="108"/>
        <v>18</v>
      </c>
      <c r="M304" s="17">
        <f t="shared" si="109"/>
        <v>18</v>
      </c>
      <c r="N304" s="12">
        <f t="shared" si="110"/>
        <v>1.0031490110000001</v>
      </c>
      <c r="O304" s="12">
        <f t="shared" ca="1" si="111"/>
        <v>1.012359333</v>
      </c>
      <c r="P304" s="17">
        <f t="shared" si="112"/>
        <v>14</v>
      </c>
      <c r="Q304" s="14">
        <f t="shared" ca="1" si="113"/>
        <v>12.359332999999999</v>
      </c>
      <c r="R304" s="20">
        <f t="shared" si="117"/>
        <v>0</v>
      </c>
      <c r="S304" s="14">
        <f t="shared" si="114"/>
        <v>0</v>
      </c>
      <c r="T304" s="4" t="str">
        <f t="shared" si="115"/>
        <v>J=</v>
      </c>
      <c r="U304" s="29">
        <f t="shared" si="116"/>
        <v>44984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20"/>
        <v>44985</v>
      </c>
      <c r="B305" s="90">
        <f t="shared" ca="1" si="101"/>
        <v>1000.682654</v>
      </c>
      <c r="C305" s="14">
        <f t="shared" si="102"/>
        <v>1000</v>
      </c>
      <c r="D305" s="63">
        <f t="shared" si="118"/>
        <v>44980</v>
      </c>
      <c r="E305" s="61">
        <f ca="1">IF(D305&lt;$B$1,VLOOKUP(D305,[1]DI!$A$4:$B$15000,2,FALSE),0)</f>
        <v>0.13650000000000001</v>
      </c>
      <c r="F305" s="14">
        <f t="shared" ca="1" si="103"/>
        <v>1.00050788</v>
      </c>
      <c r="G305" s="92">
        <f t="shared" ca="1" si="104"/>
        <v>1.14703138018087</v>
      </c>
      <c r="H305" s="92">
        <f t="shared" ca="1" si="105"/>
        <v>1.14644912160099</v>
      </c>
      <c r="I305" s="14">
        <f t="shared" ca="1" si="106"/>
        <v>1.00050788</v>
      </c>
      <c r="J305" s="13">
        <f t="shared" si="119"/>
        <v>4.4999999999999998E-2</v>
      </c>
      <c r="K305" s="29">
        <f t="shared" si="107"/>
        <v>44984</v>
      </c>
      <c r="L305" s="2">
        <f t="shared" si="108"/>
        <v>1</v>
      </c>
      <c r="M305" s="17">
        <f t="shared" si="109"/>
        <v>1</v>
      </c>
      <c r="N305" s="12">
        <f t="shared" si="110"/>
        <v>1.000174685</v>
      </c>
      <c r="O305" s="12">
        <f t="shared" ca="1" si="111"/>
        <v>1.000682654</v>
      </c>
      <c r="P305" s="17">
        <f t="shared" si="112"/>
        <v>0</v>
      </c>
      <c r="Q305" s="14">
        <f t="shared" ca="1" si="113"/>
        <v>0.68265399999999998</v>
      </c>
      <c r="R305" s="20">
        <f t="shared" si="117"/>
        <v>0</v>
      </c>
      <c r="S305" s="14">
        <f t="shared" si="114"/>
        <v>0</v>
      </c>
      <c r="T305" s="4" t="str">
        <f t="shared" si="115"/>
        <v>J=</v>
      </c>
      <c r="U305" s="29">
        <f t="shared" si="116"/>
        <v>45015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20"/>
        <v>44986</v>
      </c>
      <c r="B306" s="90">
        <f t="shared" ca="1" si="101"/>
        <v>1001.365776</v>
      </c>
      <c r="C306" s="14">
        <f t="shared" si="102"/>
        <v>1000</v>
      </c>
      <c r="D306" s="63">
        <f t="shared" si="118"/>
        <v>44981</v>
      </c>
      <c r="E306" s="61">
        <f ca="1">IF(D306&lt;$B$1,VLOOKUP(D306,[1]DI!$A$4:$B$15000,2,FALSE),0)</f>
        <v>0.13650000000000001</v>
      </c>
      <c r="F306" s="14">
        <f t="shared" ca="1" si="103"/>
        <v>1.00050788</v>
      </c>
      <c r="G306" s="92">
        <f t="shared" ca="1" si="104"/>
        <v>1.1476139344782399</v>
      </c>
      <c r="H306" s="92">
        <f t="shared" ca="1" si="105"/>
        <v>1.14644912160099</v>
      </c>
      <c r="I306" s="14">
        <f t="shared" ca="1" si="106"/>
        <v>1.00101602</v>
      </c>
      <c r="J306" s="13">
        <f t="shared" si="119"/>
        <v>4.4999999999999998E-2</v>
      </c>
      <c r="K306" s="29">
        <f t="shared" si="107"/>
        <v>44984</v>
      </c>
      <c r="L306" s="2">
        <f t="shared" si="108"/>
        <v>2</v>
      </c>
      <c r="M306" s="17">
        <f t="shared" si="109"/>
        <v>2</v>
      </c>
      <c r="N306" s="12">
        <f t="shared" si="110"/>
        <v>1.000349401</v>
      </c>
      <c r="O306" s="12">
        <f t="shared" ca="1" si="111"/>
        <v>1.0013657760000001</v>
      </c>
      <c r="P306" s="17">
        <f t="shared" si="112"/>
        <v>0</v>
      </c>
      <c r="Q306" s="14">
        <f t="shared" ca="1" si="113"/>
        <v>1.3657760000000001</v>
      </c>
      <c r="R306" s="20">
        <f t="shared" si="117"/>
        <v>0</v>
      </c>
      <c r="S306" s="14">
        <f t="shared" si="114"/>
        <v>0</v>
      </c>
      <c r="T306" s="4" t="str">
        <f t="shared" si="115"/>
        <v>J=</v>
      </c>
      <c r="U306" s="29">
        <f t="shared" si="116"/>
        <v>45015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20"/>
        <v>44987</v>
      </c>
      <c r="B307" s="90">
        <f t="shared" ca="1" si="101"/>
        <v>1002.04935699</v>
      </c>
      <c r="C307" s="14">
        <f t="shared" si="102"/>
        <v>1000</v>
      </c>
      <c r="D307" s="63">
        <f t="shared" si="118"/>
        <v>44984</v>
      </c>
      <c r="E307" s="61">
        <f ca="1">IF(D307&lt;$B$1,VLOOKUP(D307,[1]DI!$A$4:$B$15000,2,FALSE),0)</f>
        <v>0.13650000000000001</v>
      </c>
      <c r="F307" s="14">
        <f t="shared" ca="1" si="103"/>
        <v>1.00050788</v>
      </c>
      <c r="G307" s="92">
        <f t="shared" ca="1" si="104"/>
        <v>1.1481967846432799</v>
      </c>
      <c r="H307" s="92">
        <f t="shared" ca="1" si="105"/>
        <v>1.14644912160099</v>
      </c>
      <c r="I307" s="14">
        <f t="shared" ca="1" si="106"/>
        <v>1.00152441</v>
      </c>
      <c r="J307" s="13">
        <f t="shared" si="119"/>
        <v>4.4999999999999998E-2</v>
      </c>
      <c r="K307" s="29">
        <f t="shared" si="107"/>
        <v>44984</v>
      </c>
      <c r="L307" s="2">
        <f t="shared" si="108"/>
        <v>3</v>
      </c>
      <c r="M307" s="17">
        <f t="shared" si="109"/>
        <v>3</v>
      </c>
      <c r="N307" s="12">
        <f t="shared" si="110"/>
        <v>1.000524148</v>
      </c>
      <c r="O307" s="12">
        <f t="shared" ca="1" si="111"/>
        <v>1.002049357</v>
      </c>
      <c r="P307" s="17">
        <f t="shared" si="112"/>
        <v>0</v>
      </c>
      <c r="Q307" s="14">
        <f t="shared" ca="1" si="113"/>
        <v>2.0493569900000002</v>
      </c>
      <c r="R307" s="20">
        <f t="shared" si="117"/>
        <v>0</v>
      </c>
      <c r="S307" s="14">
        <f t="shared" si="114"/>
        <v>0</v>
      </c>
      <c r="T307" s="4" t="str">
        <f t="shared" si="115"/>
        <v>J=</v>
      </c>
      <c r="U307" s="29">
        <f t="shared" si="116"/>
        <v>45015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20"/>
        <v>44988</v>
      </c>
      <c r="B308" s="90">
        <f t="shared" ca="1" si="101"/>
        <v>1002.733416</v>
      </c>
      <c r="C308" s="14">
        <f t="shared" si="102"/>
        <v>1000</v>
      </c>
      <c r="D308" s="63">
        <f t="shared" si="118"/>
        <v>44985</v>
      </c>
      <c r="E308" s="61">
        <f ca="1">IF(D308&lt;$B$1,VLOOKUP(D308,[1]DI!$A$4:$B$15000,2,FALSE),0)</f>
        <v>0.13650000000000001</v>
      </c>
      <c r="F308" s="14">
        <f t="shared" ca="1" si="103"/>
        <v>1.00050788</v>
      </c>
      <c r="G308" s="92">
        <f t="shared" ca="1" si="104"/>
        <v>1.1487799308262601</v>
      </c>
      <c r="H308" s="92">
        <f t="shared" ca="1" si="105"/>
        <v>1.14644912160099</v>
      </c>
      <c r="I308" s="14">
        <f t="shared" ca="1" si="106"/>
        <v>1.00203307</v>
      </c>
      <c r="J308" s="13">
        <f t="shared" si="119"/>
        <v>4.4999999999999998E-2</v>
      </c>
      <c r="K308" s="29">
        <f t="shared" si="107"/>
        <v>44984</v>
      </c>
      <c r="L308" s="2">
        <f t="shared" si="108"/>
        <v>4</v>
      </c>
      <c r="M308" s="17">
        <f t="shared" si="109"/>
        <v>4</v>
      </c>
      <c r="N308" s="12">
        <f t="shared" si="110"/>
        <v>1.000698925</v>
      </c>
      <c r="O308" s="12">
        <f t="shared" ca="1" si="111"/>
        <v>1.0027334160000001</v>
      </c>
      <c r="P308" s="17">
        <f t="shared" si="112"/>
        <v>0</v>
      </c>
      <c r="Q308" s="14">
        <f t="shared" ca="1" si="113"/>
        <v>2.7334160000000001</v>
      </c>
      <c r="R308" s="20">
        <f t="shared" si="117"/>
        <v>0</v>
      </c>
      <c r="S308" s="14">
        <f t="shared" si="114"/>
        <v>0</v>
      </c>
      <c r="T308" s="4" t="str">
        <f t="shared" si="115"/>
        <v>J=</v>
      </c>
      <c r="U308" s="29">
        <f t="shared" si="116"/>
        <v>45015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20"/>
        <v>44991</v>
      </c>
      <c r="B309" s="90">
        <f t="shared" ca="1" si="101"/>
        <v>1003.4179329900001</v>
      </c>
      <c r="C309" s="14">
        <f t="shared" si="102"/>
        <v>1000</v>
      </c>
      <c r="D309" s="63">
        <f t="shared" si="118"/>
        <v>44986</v>
      </c>
      <c r="E309" s="61">
        <f ca="1">IF(D309&lt;$B$1,VLOOKUP(D309,[1]DI!$A$4:$B$15000,2,FALSE),0)</f>
        <v>0.13650000000000001</v>
      </c>
      <c r="F309" s="14">
        <f t="shared" ca="1" si="103"/>
        <v>1.00050788</v>
      </c>
      <c r="G309" s="92">
        <f t="shared" ca="1" si="104"/>
        <v>1.1493633731775299</v>
      </c>
      <c r="H309" s="92">
        <f t="shared" ca="1" si="105"/>
        <v>1.14644912160099</v>
      </c>
      <c r="I309" s="14">
        <f t="shared" ca="1" si="106"/>
        <v>1.0025419799999999</v>
      </c>
      <c r="J309" s="13">
        <f t="shared" si="119"/>
        <v>4.4999999999999998E-2</v>
      </c>
      <c r="K309" s="29">
        <f t="shared" si="107"/>
        <v>44984</v>
      </c>
      <c r="L309" s="2">
        <f t="shared" si="108"/>
        <v>5</v>
      </c>
      <c r="M309" s="17">
        <f t="shared" si="109"/>
        <v>5</v>
      </c>
      <c r="N309" s="12">
        <f t="shared" si="110"/>
        <v>1.0008737320000001</v>
      </c>
      <c r="O309" s="12">
        <f t="shared" ca="1" si="111"/>
        <v>1.0034179329999999</v>
      </c>
      <c r="P309" s="17">
        <f t="shared" si="112"/>
        <v>0</v>
      </c>
      <c r="Q309" s="14">
        <f t="shared" ca="1" si="113"/>
        <v>3.4179329900000002</v>
      </c>
      <c r="R309" s="20">
        <f t="shared" si="117"/>
        <v>0</v>
      </c>
      <c r="S309" s="14">
        <f t="shared" si="114"/>
        <v>0</v>
      </c>
      <c r="T309" s="4" t="str">
        <f t="shared" si="115"/>
        <v>J=</v>
      </c>
      <c r="U309" s="29">
        <f t="shared" si="116"/>
        <v>45015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20"/>
        <v>44992</v>
      </c>
      <c r="B310" s="90">
        <f t="shared" ca="1" si="101"/>
        <v>1004.10291899</v>
      </c>
      <c r="C310" s="14">
        <f t="shared" si="102"/>
        <v>1000</v>
      </c>
      <c r="D310" s="63">
        <f t="shared" si="118"/>
        <v>44987</v>
      </c>
      <c r="E310" s="61">
        <f ca="1">IF(D310&lt;$B$1,VLOOKUP(D310,[1]DI!$A$4:$B$15000,2,FALSE),0)</f>
        <v>0.13650000000000001</v>
      </c>
      <c r="F310" s="14">
        <f t="shared" ca="1" si="103"/>
        <v>1.00050788</v>
      </c>
      <c r="G310" s="92">
        <f t="shared" ca="1" si="104"/>
        <v>1.1499471118475</v>
      </c>
      <c r="H310" s="92">
        <f t="shared" ca="1" si="105"/>
        <v>1.14644912160099</v>
      </c>
      <c r="I310" s="14">
        <f t="shared" ca="1" si="106"/>
        <v>1.0030511499999999</v>
      </c>
      <c r="J310" s="13">
        <f t="shared" si="119"/>
        <v>4.4999999999999998E-2</v>
      </c>
      <c r="K310" s="29">
        <f t="shared" si="107"/>
        <v>44984</v>
      </c>
      <c r="L310" s="2">
        <f t="shared" si="108"/>
        <v>6</v>
      </c>
      <c r="M310" s="17">
        <f t="shared" si="109"/>
        <v>6</v>
      </c>
      <c r="N310" s="12">
        <f t="shared" si="110"/>
        <v>1.00104857</v>
      </c>
      <c r="O310" s="12">
        <f t="shared" ca="1" si="111"/>
        <v>1.0041029189999999</v>
      </c>
      <c r="P310" s="17">
        <f t="shared" si="112"/>
        <v>0</v>
      </c>
      <c r="Q310" s="14">
        <f t="shared" ca="1" si="113"/>
        <v>4.10291899</v>
      </c>
      <c r="R310" s="20">
        <f t="shared" si="117"/>
        <v>0</v>
      </c>
      <c r="S310" s="14">
        <f t="shared" si="114"/>
        <v>0</v>
      </c>
      <c r="T310" s="4" t="str">
        <f t="shared" si="115"/>
        <v>J=</v>
      </c>
      <c r="U310" s="29">
        <f t="shared" si="116"/>
        <v>45015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20"/>
        <v>44993</v>
      </c>
      <c r="B311" s="90">
        <f t="shared" ca="1" si="101"/>
        <v>1004.78837499</v>
      </c>
      <c r="C311" s="14">
        <f t="shared" si="102"/>
        <v>1000</v>
      </c>
      <c r="D311" s="63">
        <f t="shared" si="118"/>
        <v>44988</v>
      </c>
      <c r="E311" s="61">
        <f ca="1">IF(D311&lt;$B$1,VLOOKUP(D311,[1]DI!$A$4:$B$15000,2,FALSE),0)</f>
        <v>0.13650000000000001</v>
      </c>
      <c r="F311" s="14">
        <f t="shared" ca="1" si="103"/>
        <v>1.00050788</v>
      </c>
      <c r="G311" s="92">
        <f t="shared" ca="1" si="104"/>
        <v>1.1505311469866699</v>
      </c>
      <c r="H311" s="92">
        <f t="shared" ca="1" si="105"/>
        <v>1.14644912160099</v>
      </c>
      <c r="I311" s="14">
        <f t="shared" ca="1" si="106"/>
        <v>1.00356058</v>
      </c>
      <c r="J311" s="13">
        <f t="shared" si="119"/>
        <v>4.4999999999999998E-2</v>
      </c>
      <c r="K311" s="29">
        <f t="shared" si="107"/>
        <v>44984</v>
      </c>
      <c r="L311" s="2">
        <f t="shared" si="108"/>
        <v>7</v>
      </c>
      <c r="M311" s="17">
        <f t="shared" si="109"/>
        <v>7</v>
      </c>
      <c r="N311" s="12">
        <f t="shared" si="110"/>
        <v>1.0012234390000001</v>
      </c>
      <c r="O311" s="12">
        <f t="shared" ca="1" si="111"/>
        <v>1.004788375</v>
      </c>
      <c r="P311" s="17">
        <f t="shared" si="112"/>
        <v>0</v>
      </c>
      <c r="Q311" s="14">
        <f t="shared" ca="1" si="113"/>
        <v>4.7883749900000003</v>
      </c>
      <c r="R311" s="20">
        <f t="shared" si="117"/>
        <v>0</v>
      </c>
      <c r="S311" s="14">
        <f t="shared" si="114"/>
        <v>0</v>
      </c>
      <c r="T311" s="4" t="str">
        <f t="shared" si="115"/>
        <v>J=</v>
      </c>
      <c r="U311" s="29">
        <f t="shared" si="116"/>
        <v>45015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20"/>
        <v>44994</v>
      </c>
      <c r="B312" s="90">
        <f t="shared" ca="1" si="101"/>
        <v>1005.47429999</v>
      </c>
      <c r="C312" s="14">
        <f t="shared" si="102"/>
        <v>1000</v>
      </c>
      <c r="D312" s="63">
        <f t="shared" si="118"/>
        <v>44991</v>
      </c>
      <c r="E312" s="61">
        <f ca="1">IF(D312&lt;$B$1,VLOOKUP(D312,[1]DI!$A$4:$B$15000,2,FALSE),0)</f>
        <v>0.13650000000000001</v>
      </c>
      <c r="F312" s="14">
        <f t="shared" ca="1" si="103"/>
        <v>1.00050788</v>
      </c>
      <c r="G312" s="92">
        <f t="shared" ca="1" si="104"/>
        <v>1.1511154787455999</v>
      </c>
      <c r="H312" s="92">
        <f t="shared" ca="1" si="105"/>
        <v>1.14644912160099</v>
      </c>
      <c r="I312" s="14">
        <f t="shared" ca="1" si="106"/>
        <v>1.0040702699999999</v>
      </c>
      <c r="J312" s="13">
        <f t="shared" si="119"/>
        <v>4.4999999999999998E-2</v>
      </c>
      <c r="K312" s="29">
        <f t="shared" si="107"/>
        <v>44984</v>
      </c>
      <c r="L312" s="2">
        <f t="shared" si="108"/>
        <v>8</v>
      </c>
      <c r="M312" s="17">
        <f t="shared" si="109"/>
        <v>8</v>
      </c>
      <c r="N312" s="12">
        <f t="shared" si="110"/>
        <v>1.001398338</v>
      </c>
      <c r="O312" s="12">
        <f t="shared" ca="1" si="111"/>
        <v>1.0054742999999999</v>
      </c>
      <c r="P312" s="17">
        <f t="shared" si="112"/>
        <v>0</v>
      </c>
      <c r="Q312" s="14">
        <f t="shared" ca="1" si="113"/>
        <v>5.4742999899999996</v>
      </c>
      <c r="R312" s="20">
        <f t="shared" si="117"/>
        <v>0</v>
      </c>
      <c r="S312" s="14">
        <f t="shared" si="114"/>
        <v>0</v>
      </c>
      <c r="T312" s="4" t="str">
        <f t="shared" si="115"/>
        <v>J=</v>
      </c>
      <c r="U312" s="29">
        <f t="shared" si="116"/>
        <v>45015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20"/>
        <v>44995</v>
      </c>
      <c r="B313" s="90">
        <f t="shared" ca="1" si="101"/>
        <v>1006.160694</v>
      </c>
      <c r="C313" s="14">
        <f t="shared" si="102"/>
        <v>1000</v>
      </c>
      <c r="D313" s="63">
        <f t="shared" si="118"/>
        <v>44992</v>
      </c>
      <c r="E313" s="61">
        <f ca="1">IF(D313&lt;$B$1,VLOOKUP(D313,[1]DI!$A$4:$B$15000,2,FALSE),0)</f>
        <v>0.13650000000000001</v>
      </c>
      <c r="F313" s="14">
        <f t="shared" ca="1" si="103"/>
        <v>1.00050788</v>
      </c>
      <c r="G313" s="92">
        <f t="shared" ca="1" si="104"/>
        <v>1.15170010727495</v>
      </c>
      <c r="H313" s="92">
        <f t="shared" ca="1" si="105"/>
        <v>1.14644912160099</v>
      </c>
      <c r="I313" s="14">
        <f t="shared" ca="1" si="106"/>
        <v>1.00458022</v>
      </c>
      <c r="J313" s="13">
        <f t="shared" si="119"/>
        <v>4.4999999999999998E-2</v>
      </c>
      <c r="K313" s="29">
        <f t="shared" si="107"/>
        <v>44984</v>
      </c>
      <c r="L313" s="2">
        <f t="shared" si="108"/>
        <v>9</v>
      </c>
      <c r="M313" s="17">
        <f t="shared" si="109"/>
        <v>9</v>
      </c>
      <c r="N313" s="12">
        <f t="shared" si="110"/>
        <v>1.001573268</v>
      </c>
      <c r="O313" s="12">
        <f t="shared" ca="1" si="111"/>
        <v>1.0061606940000001</v>
      </c>
      <c r="P313" s="17">
        <f t="shared" si="112"/>
        <v>0</v>
      </c>
      <c r="Q313" s="14">
        <f t="shared" ca="1" si="113"/>
        <v>6.1606940000000003</v>
      </c>
      <c r="R313" s="20">
        <f t="shared" si="117"/>
        <v>0</v>
      </c>
      <c r="S313" s="14">
        <f t="shared" si="114"/>
        <v>0</v>
      </c>
      <c r="T313" s="4" t="str">
        <f t="shared" si="115"/>
        <v>J=</v>
      </c>
      <c r="U313" s="29">
        <f t="shared" si="116"/>
        <v>45015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20"/>
        <v>44998</v>
      </c>
      <c r="B314" s="90">
        <f t="shared" ca="1" si="101"/>
        <v>1006.847547</v>
      </c>
      <c r="C314" s="14">
        <f t="shared" si="102"/>
        <v>1000</v>
      </c>
      <c r="D314" s="63">
        <f t="shared" si="118"/>
        <v>44993</v>
      </c>
      <c r="E314" s="61">
        <f ca="1">IF(D314&lt;$B$1,VLOOKUP(D314,[1]DI!$A$4:$B$15000,2,FALSE),0)</f>
        <v>0.13650000000000001</v>
      </c>
      <c r="F314" s="14">
        <f t="shared" ca="1" si="103"/>
        <v>1.00050788</v>
      </c>
      <c r="G314" s="92">
        <f t="shared" ca="1" si="104"/>
        <v>1.1522850327254299</v>
      </c>
      <c r="H314" s="92">
        <f t="shared" ca="1" si="105"/>
        <v>1.14644912160099</v>
      </c>
      <c r="I314" s="14">
        <f t="shared" ca="1" si="106"/>
        <v>1.0050904199999999</v>
      </c>
      <c r="J314" s="13">
        <f t="shared" si="119"/>
        <v>4.4999999999999998E-2</v>
      </c>
      <c r="K314" s="29">
        <f t="shared" si="107"/>
        <v>44984</v>
      </c>
      <c r="L314" s="2">
        <f t="shared" si="108"/>
        <v>10</v>
      </c>
      <c r="M314" s="17">
        <f t="shared" si="109"/>
        <v>10</v>
      </c>
      <c r="N314" s="12">
        <f t="shared" si="110"/>
        <v>1.0017482280000001</v>
      </c>
      <c r="O314" s="12">
        <f t="shared" ca="1" si="111"/>
        <v>1.006847547</v>
      </c>
      <c r="P314" s="17">
        <f t="shared" si="112"/>
        <v>0</v>
      </c>
      <c r="Q314" s="14">
        <f t="shared" ca="1" si="113"/>
        <v>6.8475469999999996</v>
      </c>
      <c r="R314" s="20">
        <f t="shared" si="117"/>
        <v>0</v>
      </c>
      <c r="S314" s="14">
        <f t="shared" si="114"/>
        <v>0</v>
      </c>
      <c r="T314" s="4" t="str">
        <f t="shared" si="115"/>
        <v>J=</v>
      </c>
      <c r="U314" s="29">
        <f t="shared" si="116"/>
        <v>45015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20"/>
        <v>44999</v>
      </c>
      <c r="B315" s="90">
        <f t="shared" ca="1" si="101"/>
        <v>1007.53488099</v>
      </c>
      <c r="C315" s="14">
        <f t="shared" si="102"/>
        <v>1000</v>
      </c>
      <c r="D315" s="63">
        <f t="shared" si="118"/>
        <v>44994</v>
      </c>
      <c r="E315" s="61">
        <f ca="1">IF(D315&lt;$B$1,VLOOKUP(D315,[1]DI!$A$4:$B$15000,2,FALSE),0)</f>
        <v>0.13650000000000001</v>
      </c>
      <c r="F315" s="14">
        <f t="shared" ca="1" si="103"/>
        <v>1.00050788</v>
      </c>
      <c r="G315" s="92">
        <f t="shared" ca="1" si="104"/>
        <v>1.15287025524785</v>
      </c>
      <c r="H315" s="92">
        <f t="shared" ca="1" si="105"/>
        <v>1.14644912160099</v>
      </c>
      <c r="I315" s="14">
        <f t="shared" ca="1" si="106"/>
        <v>1.00560089</v>
      </c>
      <c r="J315" s="13">
        <f t="shared" si="119"/>
        <v>4.4999999999999998E-2</v>
      </c>
      <c r="K315" s="29">
        <f t="shared" si="107"/>
        <v>44984</v>
      </c>
      <c r="L315" s="2">
        <f t="shared" si="108"/>
        <v>11</v>
      </c>
      <c r="M315" s="17">
        <f t="shared" si="109"/>
        <v>11</v>
      </c>
      <c r="N315" s="12">
        <f t="shared" si="110"/>
        <v>1.001923219</v>
      </c>
      <c r="O315" s="12">
        <f t="shared" ca="1" si="111"/>
        <v>1.007534881</v>
      </c>
      <c r="P315" s="17">
        <f t="shared" si="112"/>
        <v>0</v>
      </c>
      <c r="Q315" s="14">
        <f t="shared" ca="1" si="113"/>
        <v>7.5348809899999996</v>
      </c>
      <c r="R315" s="20">
        <f t="shared" si="117"/>
        <v>0</v>
      </c>
      <c r="S315" s="14">
        <f t="shared" si="114"/>
        <v>0</v>
      </c>
      <c r="T315" s="4" t="str">
        <f t="shared" si="115"/>
        <v>J=</v>
      </c>
      <c r="U315" s="29">
        <f t="shared" si="116"/>
        <v>45015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20"/>
        <v>45000</v>
      </c>
      <c r="B316" s="90">
        <f t="shared" ca="1" si="101"/>
        <v>1008.22267399</v>
      </c>
      <c r="C316" s="14">
        <f t="shared" si="102"/>
        <v>1000</v>
      </c>
      <c r="D316" s="63">
        <f t="shared" si="118"/>
        <v>44995</v>
      </c>
      <c r="E316" s="61">
        <f ca="1">IF(D316&lt;$B$1,VLOOKUP(D316,[1]DI!$A$4:$B$15000,2,FALSE),0)</f>
        <v>0.13650000000000001</v>
      </c>
      <c r="F316" s="14">
        <f t="shared" ca="1" si="103"/>
        <v>1.00050788</v>
      </c>
      <c r="G316" s="92">
        <f t="shared" ca="1" si="104"/>
        <v>1.15345577499309</v>
      </c>
      <c r="H316" s="92">
        <f t="shared" ca="1" si="105"/>
        <v>1.14644912160099</v>
      </c>
      <c r="I316" s="14">
        <f t="shared" ca="1" si="106"/>
        <v>1.00611161</v>
      </c>
      <c r="J316" s="13">
        <f t="shared" si="119"/>
        <v>4.4999999999999998E-2</v>
      </c>
      <c r="K316" s="29">
        <f t="shared" si="107"/>
        <v>44984</v>
      </c>
      <c r="L316" s="2">
        <f t="shared" si="108"/>
        <v>12</v>
      </c>
      <c r="M316" s="17">
        <f t="shared" si="109"/>
        <v>12</v>
      </c>
      <c r="N316" s="12">
        <f t="shared" si="110"/>
        <v>1.00209824</v>
      </c>
      <c r="O316" s="12">
        <f t="shared" ca="1" si="111"/>
        <v>1.008222674</v>
      </c>
      <c r="P316" s="17">
        <f t="shared" si="112"/>
        <v>0</v>
      </c>
      <c r="Q316" s="14">
        <f t="shared" ca="1" si="113"/>
        <v>8.2226739900000005</v>
      </c>
      <c r="R316" s="20">
        <f t="shared" si="117"/>
        <v>0</v>
      </c>
      <c r="S316" s="14">
        <f t="shared" si="114"/>
        <v>0</v>
      </c>
      <c r="T316" s="4" t="str">
        <f t="shared" si="115"/>
        <v>J=</v>
      </c>
      <c r="U316" s="29">
        <f t="shared" si="116"/>
        <v>45015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20"/>
        <v>45001</v>
      </c>
      <c r="B317" s="90">
        <f t="shared" ca="1" si="101"/>
        <v>1008.91094699</v>
      </c>
      <c r="C317" s="14">
        <f t="shared" si="102"/>
        <v>1000</v>
      </c>
      <c r="D317" s="63">
        <f t="shared" si="118"/>
        <v>44998</v>
      </c>
      <c r="E317" s="61">
        <f ca="1">IF(D317&lt;$B$1,VLOOKUP(D317,[1]DI!$A$4:$B$15000,2,FALSE),0)</f>
        <v>0.13650000000000001</v>
      </c>
      <c r="F317" s="14">
        <f t="shared" ca="1" si="103"/>
        <v>1.00050788</v>
      </c>
      <c r="G317" s="92">
        <f t="shared" ca="1" si="104"/>
        <v>1.1540415921120899</v>
      </c>
      <c r="H317" s="92">
        <f t="shared" ca="1" si="105"/>
        <v>1.14644912160099</v>
      </c>
      <c r="I317" s="14">
        <f t="shared" ca="1" si="106"/>
        <v>1.0066226</v>
      </c>
      <c r="J317" s="13">
        <f t="shared" si="119"/>
        <v>4.4999999999999998E-2</v>
      </c>
      <c r="K317" s="29">
        <f t="shared" si="107"/>
        <v>44984</v>
      </c>
      <c r="L317" s="2">
        <f t="shared" si="108"/>
        <v>13</v>
      </c>
      <c r="M317" s="17">
        <f t="shared" si="109"/>
        <v>13</v>
      </c>
      <c r="N317" s="12">
        <f t="shared" si="110"/>
        <v>1.0022732919999999</v>
      </c>
      <c r="O317" s="12">
        <f t="shared" ca="1" si="111"/>
        <v>1.0089109469999999</v>
      </c>
      <c r="P317" s="17">
        <f t="shared" si="112"/>
        <v>0</v>
      </c>
      <c r="Q317" s="14">
        <f t="shared" ca="1" si="113"/>
        <v>8.9109469899999993</v>
      </c>
      <c r="R317" s="20">
        <f t="shared" si="117"/>
        <v>0</v>
      </c>
      <c r="S317" s="14">
        <f t="shared" si="114"/>
        <v>0</v>
      </c>
      <c r="T317" s="4" t="str">
        <f t="shared" si="115"/>
        <v>J=</v>
      </c>
      <c r="U317" s="29">
        <f t="shared" si="116"/>
        <v>45015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20"/>
        <v>45002</v>
      </c>
      <c r="B318" s="90">
        <f t="shared" ca="1" si="101"/>
        <v>1009.599681</v>
      </c>
      <c r="C318" s="14">
        <f t="shared" si="102"/>
        <v>1000</v>
      </c>
      <c r="D318" s="63">
        <f t="shared" si="118"/>
        <v>44999</v>
      </c>
      <c r="E318" s="61">
        <f ca="1">IF(D318&lt;$B$1,VLOOKUP(D318,[1]DI!$A$4:$B$15000,2,FALSE),0)</f>
        <v>0.13650000000000001</v>
      </c>
      <c r="F318" s="14">
        <f t="shared" ca="1" si="103"/>
        <v>1.00050788</v>
      </c>
      <c r="G318" s="92">
        <f t="shared" ca="1" si="104"/>
        <v>1.1546277067558901</v>
      </c>
      <c r="H318" s="92">
        <f t="shared" ca="1" si="105"/>
        <v>1.14644912160099</v>
      </c>
      <c r="I318" s="14">
        <f t="shared" ca="1" si="106"/>
        <v>1.0071338400000001</v>
      </c>
      <c r="J318" s="13">
        <f t="shared" si="119"/>
        <v>4.4999999999999998E-2</v>
      </c>
      <c r="K318" s="29">
        <f t="shared" si="107"/>
        <v>44984</v>
      </c>
      <c r="L318" s="2">
        <f t="shared" si="108"/>
        <v>14</v>
      </c>
      <c r="M318" s="17">
        <f t="shared" si="109"/>
        <v>14</v>
      </c>
      <c r="N318" s="12">
        <f t="shared" si="110"/>
        <v>1.0024483749999999</v>
      </c>
      <c r="O318" s="12">
        <f t="shared" ca="1" si="111"/>
        <v>1.0095996810000001</v>
      </c>
      <c r="P318" s="17">
        <f t="shared" si="112"/>
        <v>0</v>
      </c>
      <c r="Q318" s="14">
        <f t="shared" ca="1" si="113"/>
        <v>9.5996810000000004</v>
      </c>
      <c r="R318" s="20">
        <f t="shared" si="117"/>
        <v>0</v>
      </c>
      <c r="S318" s="14">
        <f t="shared" si="114"/>
        <v>0</v>
      </c>
      <c r="T318" s="4" t="str">
        <f t="shared" si="115"/>
        <v>J=</v>
      </c>
      <c r="U318" s="29">
        <f t="shared" si="116"/>
        <v>45015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20"/>
        <v>45005</v>
      </c>
      <c r="B319" s="90">
        <f t="shared" ca="1" si="101"/>
        <v>1010.2888850000001</v>
      </c>
      <c r="C319" s="14">
        <f t="shared" si="102"/>
        <v>1000</v>
      </c>
      <c r="D319" s="63">
        <f t="shared" si="118"/>
        <v>45000</v>
      </c>
      <c r="E319" s="61">
        <f ca="1">IF(D319&lt;$B$1,VLOOKUP(D319,[1]DI!$A$4:$B$15000,2,FALSE),0)</f>
        <v>0.13650000000000001</v>
      </c>
      <c r="F319" s="14">
        <f t="shared" ca="1" si="103"/>
        <v>1.00050788</v>
      </c>
      <c r="G319" s="92">
        <f t="shared" ca="1" si="104"/>
        <v>1.1552141190756</v>
      </c>
      <c r="H319" s="92">
        <f t="shared" ca="1" si="105"/>
        <v>1.14644912160099</v>
      </c>
      <c r="I319" s="14">
        <f t="shared" ca="1" si="106"/>
        <v>1.0076453400000001</v>
      </c>
      <c r="J319" s="13">
        <f t="shared" si="119"/>
        <v>4.4999999999999998E-2</v>
      </c>
      <c r="K319" s="29">
        <f t="shared" si="107"/>
        <v>44984</v>
      </c>
      <c r="L319" s="2">
        <f t="shared" si="108"/>
        <v>15</v>
      </c>
      <c r="M319" s="17">
        <f t="shared" si="109"/>
        <v>15</v>
      </c>
      <c r="N319" s="12">
        <f t="shared" si="110"/>
        <v>1.002623488</v>
      </c>
      <c r="O319" s="12">
        <f t="shared" ca="1" si="111"/>
        <v>1.010288885</v>
      </c>
      <c r="P319" s="17">
        <f t="shared" si="112"/>
        <v>0</v>
      </c>
      <c r="Q319" s="14">
        <f t="shared" ca="1" si="113"/>
        <v>10.288885000000001</v>
      </c>
      <c r="R319" s="20">
        <f t="shared" si="117"/>
        <v>0</v>
      </c>
      <c r="S319" s="14">
        <f t="shared" si="114"/>
        <v>0</v>
      </c>
      <c r="T319" s="4" t="str">
        <f t="shared" si="115"/>
        <v>J=</v>
      </c>
      <c r="U319" s="29">
        <f t="shared" si="116"/>
        <v>45015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20"/>
        <v>45006</v>
      </c>
      <c r="B320" s="90">
        <f t="shared" ca="1" si="101"/>
        <v>1010.978571</v>
      </c>
      <c r="C320" s="14">
        <f t="shared" si="102"/>
        <v>1000</v>
      </c>
      <c r="D320" s="63">
        <f t="shared" si="118"/>
        <v>45001</v>
      </c>
      <c r="E320" s="61">
        <f ca="1">IF(D320&lt;$B$1,VLOOKUP(D320,[1]DI!$A$4:$B$15000,2,FALSE),0)</f>
        <v>0.13650000000000001</v>
      </c>
      <c r="F320" s="14">
        <f t="shared" ca="1" si="103"/>
        <v>1.00050788</v>
      </c>
      <c r="G320" s="92">
        <f t="shared" ca="1" si="104"/>
        <v>1.1558008292224</v>
      </c>
      <c r="H320" s="92">
        <f t="shared" ca="1" si="105"/>
        <v>1.14644912160099</v>
      </c>
      <c r="I320" s="14">
        <f t="shared" ca="1" si="106"/>
        <v>1.00815711</v>
      </c>
      <c r="J320" s="13">
        <f t="shared" si="119"/>
        <v>4.4999999999999998E-2</v>
      </c>
      <c r="K320" s="29">
        <f t="shared" si="107"/>
        <v>44984</v>
      </c>
      <c r="L320" s="2">
        <f t="shared" si="108"/>
        <v>16</v>
      </c>
      <c r="M320" s="17">
        <f t="shared" si="109"/>
        <v>16</v>
      </c>
      <c r="N320" s="12">
        <f t="shared" si="110"/>
        <v>1.002798632</v>
      </c>
      <c r="O320" s="12">
        <f t="shared" ca="1" si="111"/>
        <v>1.0109785710000001</v>
      </c>
      <c r="P320" s="17">
        <f t="shared" si="112"/>
        <v>0</v>
      </c>
      <c r="Q320" s="14">
        <f t="shared" ca="1" si="113"/>
        <v>10.978571000000001</v>
      </c>
      <c r="R320" s="20">
        <f t="shared" si="117"/>
        <v>0</v>
      </c>
      <c r="S320" s="14">
        <f t="shared" si="114"/>
        <v>0</v>
      </c>
      <c r="T320" s="4" t="str">
        <f t="shared" si="115"/>
        <v>J=</v>
      </c>
      <c r="U320" s="29">
        <f t="shared" si="116"/>
        <v>45015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20"/>
        <v>45007</v>
      </c>
      <c r="B321" s="90">
        <f t="shared" ca="1" si="101"/>
        <v>1011.668716</v>
      </c>
      <c r="C321" s="14">
        <f t="shared" si="102"/>
        <v>1000</v>
      </c>
      <c r="D321" s="63">
        <f t="shared" si="118"/>
        <v>45002</v>
      </c>
      <c r="E321" s="61">
        <f ca="1">IF(D321&lt;$B$1,VLOOKUP(D321,[1]DI!$A$4:$B$15000,2,FALSE),0)</f>
        <v>0.13650000000000001</v>
      </c>
      <c r="F321" s="14">
        <f t="shared" ca="1" si="103"/>
        <v>1.00050788</v>
      </c>
      <c r="G321" s="92">
        <f t="shared" ca="1" si="104"/>
        <v>1.15638783734755</v>
      </c>
      <c r="H321" s="92">
        <f t="shared" ca="1" si="105"/>
        <v>1.14644912160099</v>
      </c>
      <c r="I321" s="14">
        <f t="shared" ca="1" si="106"/>
        <v>1.0086691299999999</v>
      </c>
      <c r="J321" s="13">
        <f t="shared" si="119"/>
        <v>4.4999999999999998E-2</v>
      </c>
      <c r="K321" s="29">
        <f t="shared" si="107"/>
        <v>44984</v>
      </c>
      <c r="L321" s="2">
        <f t="shared" si="108"/>
        <v>17</v>
      </c>
      <c r="M321" s="17">
        <f t="shared" si="109"/>
        <v>17</v>
      </c>
      <c r="N321" s="12">
        <f t="shared" si="110"/>
        <v>1.002973806</v>
      </c>
      <c r="O321" s="12">
        <f t="shared" ca="1" si="111"/>
        <v>1.011668716</v>
      </c>
      <c r="P321" s="17">
        <f t="shared" si="112"/>
        <v>0</v>
      </c>
      <c r="Q321" s="14">
        <f t="shared" ca="1" si="113"/>
        <v>11.668716</v>
      </c>
      <c r="R321" s="20">
        <f t="shared" si="117"/>
        <v>0</v>
      </c>
      <c r="S321" s="14">
        <f t="shared" si="114"/>
        <v>0</v>
      </c>
      <c r="T321" s="4" t="str">
        <f t="shared" si="115"/>
        <v>J=</v>
      </c>
      <c r="U321" s="29">
        <f t="shared" si="116"/>
        <v>45015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20"/>
        <v>45008</v>
      </c>
      <c r="B322" s="90">
        <f t="shared" ca="1" si="101"/>
        <v>1012.359333</v>
      </c>
      <c r="C322" s="14">
        <f t="shared" si="102"/>
        <v>1000</v>
      </c>
      <c r="D322" s="63">
        <f t="shared" si="118"/>
        <v>45005</v>
      </c>
      <c r="E322" s="61">
        <f ca="1">IF(D322&lt;$B$1,VLOOKUP(D322,[1]DI!$A$4:$B$15000,2,FALSE),0)</f>
        <v>0.13650000000000001</v>
      </c>
      <c r="F322" s="14">
        <f t="shared" ca="1" si="103"/>
        <v>1.00050788</v>
      </c>
      <c r="G322" s="92">
        <f t="shared" ca="1" si="104"/>
        <v>1.1569751436023801</v>
      </c>
      <c r="H322" s="92">
        <f t="shared" ca="1" si="105"/>
        <v>1.14644912160099</v>
      </c>
      <c r="I322" s="14">
        <f t="shared" ca="1" si="106"/>
        <v>1.0091814100000001</v>
      </c>
      <c r="J322" s="13">
        <f t="shared" si="119"/>
        <v>4.4999999999999998E-2</v>
      </c>
      <c r="K322" s="29">
        <f t="shared" si="107"/>
        <v>44984</v>
      </c>
      <c r="L322" s="2">
        <f t="shared" si="108"/>
        <v>18</v>
      </c>
      <c r="M322" s="17">
        <f t="shared" si="109"/>
        <v>18</v>
      </c>
      <c r="N322" s="12">
        <f t="shared" si="110"/>
        <v>1.0031490110000001</v>
      </c>
      <c r="O322" s="12">
        <f t="shared" ca="1" si="111"/>
        <v>1.012359333</v>
      </c>
      <c r="P322" s="17">
        <f t="shared" si="112"/>
        <v>0</v>
      </c>
      <c r="Q322" s="14">
        <f t="shared" ca="1" si="113"/>
        <v>12.359332999999999</v>
      </c>
      <c r="R322" s="20">
        <f t="shared" si="117"/>
        <v>0</v>
      </c>
      <c r="S322" s="14">
        <f t="shared" si="114"/>
        <v>0</v>
      </c>
      <c r="T322" s="4" t="str">
        <f t="shared" si="115"/>
        <v>J=</v>
      </c>
      <c r="U322" s="29">
        <f t="shared" si="116"/>
        <v>45015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20"/>
        <v>45009</v>
      </c>
      <c r="B323" s="90">
        <f t="shared" ca="1" si="101"/>
        <v>1013.050432</v>
      </c>
      <c r="C323" s="14">
        <f t="shared" si="102"/>
        <v>1000</v>
      </c>
      <c r="D323" s="63">
        <f t="shared" si="118"/>
        <v>45006</v>
      </c>
      <c r="E323" s="61">
        <f ca="1">IF(D323&lt;$B$1,VLOOKUP(D323,[1]DI!$A$4:$B$15000,2,FALSE),0)</f>
        <v>0.13650000000000001</v>
      </c>
      <c r="F323" s="14">
        <f t="shared" ca="1" si="103"/>
        <v>1.00050788</v>
      </c>
      <c r="G323" s="92">
        <f t="shared" ca="1" si="104"/>
        <v>1.1575627481383099</v>
      </c>
      <c r="H323" s="92">
        <f t="shared" ca="1" si="105"/>
        <v>1.14644912160099</v>
      </c>
      <c r="I323" s="14">
        <f t="shared" ca="1" si="106"/>
        <v>1.0096939599999999</v>
      </c>
      <c r="J323" s="13">
        <f t="shared" si="119"/>
        <v>4.4999999999999998E-2</v>
      </c>
      <c r="K323" s="29">
        <f t="shared" si="107"/>
        <v>44984</v>
      </c>
      <c r="L323" s="2">
        <f t="shared" si="108"/>
        <v>19</v>
      </c>
      <c r="M323" s="17">
        <f t="shared" si="109"/>
        <v>19</v>
      </c>
      <c r="N323" s="12">
        <f t="shared" si="110"/>
        <v>1.0033242469999999</v>
      </c>
      <c r="O323" s="12">
        <f t="shared" ca="1" si="111"/>
        <v>1.013050432</v>
      </c>
      <c r="P323" s="17">
        <f t="shared" si="112"/>
        <v>0</v>
      </c>
      <c r="Q323" s="14">
        <f t="shared" ca="1" si="113"/>
        <v>13.050432000000001</v>
      </c>
      <c r="R323" s="20">
        <f t="shared" si="117"/>
        <v>0</v>
      </c>
      <c r="S323" s="14">
        <f t="shared" si="114"/>
        <v>0</v>
      </c>
      <c r="T323" s="4" t="str">
        <f t="shared" si="115"/>
        <v>J=</v>
      </c>
      <c r="U323" s="29">
        <f t="shared" si="116"/>
        <v>45015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20"/>
        <v>45012</v>
      </c>
      <c r="B324" s="90">
        <f t="shared" ca="1" si="101"/>
        <v>1013.74199199</v>
      </c>
      <c r="C324" s="14">
        <f t="shared" si="102"/>
        <v>1000</v>
      </c>
      <c r="D324" s="63">
        <f t="shared" si="118"/>
        <v>45007</v>
      </c>
      <c r="E324" s="61">
        <f ca="1">IF(D324&lt;$B$1,VLOOKUP(D324,[1]DI!$A$4:$B$15000,2,FALSE),0)</f>
        <v>0.13650000000000001</v>
      </c>
      <c r="F324" s="14">
        <f t="shared" ca="1" si="103"/>
        <v>1.00050788</v>
      </c>
      <c r="G324" s="92">
        <f t="shared" ca="1" si="104"/>
        <v>1.15815065110683</v>
      </c>
      <c r="H324" s="92">
        <f t="shared" ca="1" si="105"/>
        <v>1.14644912160099</v>
      </c>
      <c r="I324" s="14">
        <f t="shared" ca="1" si="106"/>
        <v>1.01020676</v>
      </c>
      <c r="J324" s="13">
        <f t="shared" si="119"/>
        <v>4.4999999999999998E-2</v>
      </c>
      <c r="K324" s="29">
        <f t="shared" si="107"/>
        <v>44984</v>
      </c>
      <c r="L324" s="2">
        <f t="shared" si="108"/>
        <v>20</v>
      </c>
      <c r="M324" s="17">
        <f t="shared" si="109"/>
        <v>20</v>
      </c>
      <c r="N324" s="12">
        <f t="shared" si="110"/>
        <v>1.003499513</v>
      </c>
      <c r="O324" s="12">
        <f t="shared" ca="1" si="111"/>
        <v>1.0137419919999999</v>
      </c>
      <c r="P324" s="17">
        <f t="shared" si="112"/>
        <v>0</v>
      </c>
      <c r="Q324" s="14">
        <f t="shared" ca="1" si="113"/>
        <v>13.741991990000001</v>
      </c>
      <c r="R324" s="20">
        <f t="shared" si="117"/>
        <v>0</v>
      </c>
      <c r="S324" s="14">
        <f t="shared" si="114"/>
        <v>0</v>
      </c>
      <c r="T324" s="4" t="str">
        <f t="shared" si="115"/>
        <v>J=</v>
      </c>
      <c r="U324" s="29">
        <f t="shared" si="116"/>
        <v>45015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20"/>
        <v>45013</v>
      </c>
      <c r="B325" s="90">
        <f t="shared" ca="1" si="101"/>
        <v>1014.434022</v>
      </c>
      <c r="C325" s="14">
        <f t="shared" si="102"/>
        <v>1000</v>
      </c>
      <c r="D325" s="63">
        <f t="shared" si="118"/>
        <v>45008</v>
      </c>
      <c r="E325" s="61">
        <f ca="1">IF(D325&lt;$B$1,VLOOKUP(D325,[1]DI!$A$4:$B$15000,2,FALSE),0)</f>
        <v>0.13650000000000001</v>
      </c>
      <c r="F325" s="14">
        <f t="shared" ca="1" si="103"/>
        <v>1.00050788</v>
      </c>
      <c r="G325" s="92">
        <f t="shared" ca="1" si="104"/>
        <v>1.1587388526595099</v>
      </c>
      <c r="H325" s="92">
        <f t="shared" ca="1" si="105"/>
        <v>1.14644912160099</v>
      </c>
      <c r="I325" s="14">
        <f t="shared" ca="1" si="106"/>
        <v>1.01071982</v>
      </c>
      <c r="J325" s="13">
        <f t="shared" si="119"/>
        <v>4.4999999999999998E-2</v>
      </c>
      <c r="K325" s="29">
        <f t="shared" si="107"/>
        <v>44984</v>
      </c>
      <c r="L325" s="2">
        <f t="shared" si="108"/>
        <v>21</v>
      </c>
      <c r="M325" s="17">
        <f t="shared" si="109"/>
        <v>21</v>
      </c>
      <c r="N325" s="12">
        <f t="shared" si="110"/>
        <v>1.0036748090000001</v>
      </c>
      <c r="O325" s="12">
        <f t="shared" ca="1" si="111"/>
        <v>1.0144340220000001</v>
      </c>
      <c r="P325" s="17">
        <f t="shared" si="112"/>
        <v>0</v>
      </c>
      <c r="Q325" s="14">
        <f t="shared" ca="1" si="113"/>
        <v>14.434022000000001</v>
      </c>
      <c r="R325" s="20">
        <f t="shared" si="117"/>
        <v>0</v>
      </c>
      <c r="S325" s="14">
        <f t="shared" si="114"/>
        <v>0</v>
      </c>
      <c r="T325" s="4" t="str">
        <f t="shared" si="115"/>
        <v>J=</v>
      </c>
      <c r="U325" s="29">
        <f t="shared" si="116"/>
        <v>45015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20"/>
        <v>45014</v>
      </c>
      <c r="B326" s="90">
        <f t="shared" ref="B326:B389" ca="1" si="121">IF(A326&lt;=TODAY(),C326+Q326,IF(AND(A326&gt;TODAY(),A326&lt;=$B$1),IF(VLOOKUP(TODAY(),$A$10:$E$5000,4,FALSE)=0,"n.d",C326+Q326),"n.d"))</f>
        <v>1015.12653599</v>
      </c>
      <c r="C326" s="14">
        <f t="shared" ref="C326:C389" si="122">(C325-S325)</f>
        <v>1000</v>
      </c>
      <c r="D326" s="63">
        <f t="shared" si="118"/>
        <v>45009</v>
      </c>
      <c r="E326" s="61">
        <f ca="1">IF(D326&lt;$B$1,VLOOKUP(D326,[1]DI!$A$4:$B$15000,2,FALSE),0)</f>
        <v>0.13650000000000001</v>
      </c>
      <c r="F326" s="14">
        <f t="shared" ref="F326:F389" ca="1" si="123">ROUND(1+ROUND(((1+E326)^(1/252))-1,8),16)</f>
        <v>1.00050788</v>
      </c>
      <c r="G326" s="92">
        <f t="shared" ref="G326:G389" ca="1" si="124">ROUND(F325*G325,16)</f>
        <v>1.1593273529479999</v>
      </c>
      <c r="H326" s="92">
        <f t="shared" ref="H326:H389" ca="1" si="125">IF(P325&gt;0,G325,H325)</f>
        <v>1.14644912160099</v>
      </c>
      <c r="I326" s="14">
        <f t="shared" ref="I326:I389" ca="1" si="126">ROUND(G326/H326,8)</f>
        <v>1.01123315</v>
      </c>
      <c r="J326" s="13">
        <f t="shared" si="119"/>
        <v>4.4999999999999998E-2</v>
      </c>
      <c r="K326" s="29">
        <f t="shared" ref="K326:K389" si="127">IF(P325&gt;0,VLOOKUP(P325,X$12:AH$150,2),K325)</f>
        <v>44984</v>
      </c>
      <c r="L326" s="2">
        <f t="shared" ref="L326:L389" si="128">IF(A326&gt;K326,IF(NETWORKDAYS(K326,A326,$X$160:$X$544)-1=0,1,NETWORKDAYS(K326,A326,$X$160:$X$544)-1),0)</f>
        <v>22</v>
      </c>
      <c r="M326" s="17">
        <f t="shared" ref="M326:M389" si="129">IF(AND(L326=1,L325=1),1,IF(L326&gt;0,IF(L326=L325,L326+1,L326),0))</f>
        <v>22</v>
      </c>
      <c r="N326" s="12">
        <f t="shared" ref="N326:N389" si="130">ROUND((J326+1)^(M326/252),9)</f>
        <v>1.0038501369999999</v>
      </c>
      <c r="O326" s="12">
        <f t="shared" ref="O326:O389" ca="1" si="131">ROUND(I326*N326,9)</f>
        <v>1.0151265359999999</v>
      </c>
      <c r="P326" s="17">
        <f t="shared" ref="P326:P389" si="132">IF(VLOOKUP(A326,Y$12:AF$150,8)=VLOOKUP(A325,Y$12:AF$150,8),0,VLOOKUP(A326,Y$12:AF$150,8))</f>
        <v>0</v>
      </c>
      <c r="Q326" s="14">
        <f t="shared" ref="Q326:Q389" ca="1" si="133">TRUNC(((O326-1)*C326),8)</f>
        <v>15.126535990000001</v>
      </c>
      <c r="R326" s="20">
        <f t="shared" si="117"/>
        <v>0</v>
      </c>
      <c r="S326" s="14">
        <f t="shared" ref="S326:S389" si="134">IF(R326&gt;0,TRUNC(R326*C326,8),0)</f>
        <v>0</v>
      </c>
      <c r="T326" s="4" t="str">
        <f t="shared" ref="T326:T389" si="135">IF(P325&gt;0,VLOOKUP(P325,X$12:AH$150,10),T325)</f>
        <v>J=</v>
      </c>
      <c r="U326" s="29">
        <f t="shared" ref="U326:U389" si="136">IF(P325&gt;0,VLOOKUP(P325,X$12:AH$150,11),U325)</f>
        <v>45015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20"/>
        <v>45015</v>
      </c>
      <c r="B327" s="90">
        <f t="shared" ca="1" si="121"/>
        <v>1015.81951099</v>
      </c>
      <c r="C327" s="14">
        <f t="shared" si="122"/>
        <v>1000</v>
      </c>
      <c r="D327" s="63">
        <f t="shared" si="118"/>
        <v>45012</v>
      </c>
      <c r="E327" s="61">
        <f ca="1">IF(D327&lt;$B$1,VLOOKUP(D327,[1]DI!$A$4:$B$15000,2,FALSE),0)</f>
        <v>0.13650000000000001</v>
      </c>
      <c r="F327" s="14">
        <f t="shared" ca="1" si="123"/>
        <v>1.00050788</v>
      </c>
      <c r="G327" s="92">
        <f t="shared" ca="1" si="124"/>
        <v>1.15991615212402</v>
      </c>
      <c r="H327" s="92">
        <f t="shared" ca="1" si="125"/>
        <v>1.14644912160099</v>
      </c>
      <c r="I327" s="14">
        <f t="shared" ca="1" si="126"/>
        <v>1.01174673</v>
      </c>
      <c r="J327" s="13">
        <f t="shared" si="119"/>
        <v>4.4999999999999998E-2</v>
      </c>
      <c r="K327" s="29">
        <f t="shared" si="127"/>
        <v>44984</v>
      </c>
      <c r="L327" s="2">
        <f t="shared" si="128"/>
        <v>23</v>
      </c>
      <c r="M327" s="17">
        <f t="shared" si="129"/>
        <v>23</v>
      </c>
      <c r="N327" s="12">
        <f t="shared" si="130"/>
        <v>1.004025495</v>
      </c>
      <c r="O327" s="12">
        <f t="shared" ca="1" si="131"/>
        <v>1.0158195109999999</v>
      </c>
      <c r="P327" s="17">
        <f t="shared" si="132"/>
        <v>15</v>
      </c>
      <c r="Q327" s="14">
        <f t="shared" ca="1" si="133"/>
        <v>15.819510989999999</v>
      </c>
      <c r="R327" s="20">
        <f t="shared" si="117"/>
        <v>0</v>
      </c>
      <c r="S327" s="14">
        <f t="shared" si="134"/>
        <v>0</v>
      </c>
      <c r="T327" s="4" t="str">
        <f t="shared" si="135"/>
        <v>J=</v>
      </c>
      <c r="U327" s="29">
        <f t="shared" si="136"/>
        <v>45015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20"/>
        <v>45016</v>
      </c>
      <c r="B328" s="90">
        <f t="shared" ca="1" si="121"/>
        <v>1000.682654</v>
      </c>
      <c r="C328" s="14">
        <f t="shared" si="122"/>
        <v>1000</v>
      </c>
      <c r="D328" s="63">
        <f t="shared" si="118"/>
        <v>45013</v>
      </c>
      <c r="E328" s="61">
        <f ca="1">IF(D328&lt;$B$1,VLOOKUP(D328,[1]DI!$A$4:$B$15000,2,FALSE),0)</f>
        <v>0.13650000000000001</v>
      </c>
      <c r="F328" s="14">
        <f t="shared" ca="1" si="123"/>
        <v>1.00050788</v>
      </c>
      <c r="G328" s="92">
        <f t="shared" ca="1" si="124"/>
        <v>1.16050525033936</v>
      </c>
      <c r="H328" s="92">
        <f t="shared" ca="1" si="125"/>
        <v>1.15991615212402</v>
      </c>
      <c r="I328" s="14">
        <f t="shared" ca="1" si="126"/>
        <v>1.00050788</v>
      </c>
      <c r="J328" s="13">
        <f t="shared" si="119"/>
        <v>4.4999999999999998E-2</v>
      </c>
      <c r="K328" s="29">
        <f t="shared" si="127"/>
        <v>45015</v>
      </c>
      <c r="L328" s="2">
        <f t="shared" si="128"/>
        <v>1</v>
      </c>
      <c r="M328" s="17">
        <f t="shared" si="129"/>
        <v>1</v>
      </c>
      <c r="N328" s="12">
        <f t="shared" si="130"/>
        <v>1.000174685</v>
      </c>
      <c r="O328" s="12">
        <f t="shared" ca="1" si="131"/>
        <v>1.000682654</v>
      </c>
      <c r="P328" s="17">
        <f t="shared" si="132"/>
        <v>0</v>
      </c>
      <c r="Q328" s="14">
        <f t="shared" ca="1" si="133"/>
        <v>0.68265399999999998</v>
      </c>
      <c r="R328" s="20">
        <f t="shared" si="117"/>
        <v>0</v>
      </c>
      <c r="S328" s="14">
        <f t="shared" si="134"/>
        <v>0</v>
      </c>
      <c r="T328" s="4" t="str">
        <f t="shared" si="135"/>
        <v>J=</v>
      </c>
      <c r="U328" s="29">
        <f t="shared" si="136"/>
        <v>45043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20"/>
        <v>45019</v>
      </c>
      <c r="B329" s="90">
        <f t="shared" ca="1" si="121"/>
        <v>1001.365776</v>
      </c>
      <c r="C329" s="14">
        <f t="shared" si="122"/>
        <v>1000</v>
      </c>
      <c r="D329" s="63">
        <f t="shared" si="118"/>
        <v>45014</v>
      </c>
      <c r="E329" s="61">
        <f ca="1">IF(D329&lt;$B$1,VLOOKUP(D329,[1]DI!$A$4:$B$15000,2,FALSE),0)</f>
        <v>0.13650000000000001</v>
      </c>
      <c r="F329" s="14">
        <f t="shared" ca="1" si="123"/>
        <v>1.00050788</v>
      </c>
      <c r="G329" s="92">
        <f t="shared" ca="1" si="124"/>
        <v>1.1610946477459001</v>
      </c>
      <c r="H329" s="92">
        <f t="shared" ca="1" si="125"/>
        <v>1.15991615212402</v>
      </c>
      <c r="I329" s="14">
        <f t="shared" ca="1" si="126"/>
        <v>1.00101602</v>
      </c>
      <c r="J329" s="13">
        <f t="shared" si="119"/>
        <v>4.4999999999999998E-2</v>
      </c>
      <c r="K329" s="29">
        <f t="shared" si="127"/>
        <v>45015</v>
      </c>
      <c r="L329" s="2">
        <f t="shared" si="128"/>
        <v>2</v>
      </c>
      <c r="M329" s="17">
        <f t="shared" si="129"/>
        <v>2</v>
      </c>
      <c r="N329" s="12">
        <f t="shared" si="130"/>
        <v>1.000349401</v>
      </c>
      <c r="O329" s="12">
        <f t="shared" ca="1" si="131"/>
        <v>1.0013657760000001</v>
      </c>
      <c r="P329" s="17">
        <f t="shared" si="132"/>
        <v>0</v>
      </c>
      <c r="Q329" s="14">
        <f t="shared" ca="1" si="133"/>
        <v>1.3657760000000001</v>
      </c>
      <c r="R329" s="20">
        <f t="shared" si="117"/>
        <v>0</v>
      </c>
      <c r="S329" s="14">
        <f t="shared" si="134"/>
        <v>0</v>
      </c>
      <c r="T329" s="4" t="str">
        <f t="shared" si="135"/>
        <v>J=</v>
      </c>
      <c r="U329" s="29">
        <f t="shared" si="136"/>
        <v>45043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20"/>
        <v>45020</v>
      </c>
      <c r="B330" s="90">
        <f t="shared" ca="1" si="121"/>
        <v>1002.04935699</v>
      </c>
      <c r="C330" s="14">
        <f t="shared" si="122"/>
        <v>1000</v>
      </c>
      <c r="D330" s="63">
        <f t="shared" si="118"/>
        <v>45015</v>
      </c>
      <c r="E330" s="61">
        <f ca="1">IF(D330&lt;$B$1,VLOOKUP(D330,[1]DI!$A$4:$B$15000,2,FALSE),0)</f>
        <v>0.13650000000000001</v>
      </c>
      <c r="F330" s="14">
        <f t="shared" ca="1" si="123"/>
        <v>1.00050788</v>
      </c>
      <c r="G330" s="92">
        <f t="shared" ca="1" si="124"/>
        <v>1.1616843444956</v>
      </c>
      <c r="H330" s="92">
        <f t="shared" ca="1" si="125"/>
        <v>1.15991615212402</v>
      </c>
      <c r="I330" s="14">
        <f t="shared" ca="1" si="126"/>
        <v>1.00152441</v>
      </c>
      <c r="J330" s="13">
        <f t="shared" si="119"/>
        <v>4.4999999999999998E-2</v>
      </c>
      <c r="K330" s="29">
        <f t="shared" si="127"/>
        <v>45015</v>
      </c>
      <c r="L330" s="2">
        <f t="shared" si="128"/>
        <v>3</v>
      </c>
      <c r="M330" s="17">
        <f t="shared" si="129"/>
        <v>3</v>
      </c>
      <c r="N330" s="12">
        <f t="shared" si="130"/>
        <v>1.000524148</v>
      </c>
      <c r="O330" s="12">
        <f t="shared" ca="1" si="131"/>
        <v>1.002049357</v>
      </c>
      <c r="P330" s="17">
        <f t="shared" si="132"/>
        <v>0</v>
      </c>
      <c r="Q330" s="14">
        <f t="shared" ca="1" si="133"/>
        <v>2.0493569900000002</v>
      </c>
      <c r="R330" s="20">
        <f t="shared" si="117"/>
        <v>0</v>
      </c>
      <c r="S330" s="14">
        <f t="shared" si="134"/>
        <v>0</v>
      </c>
      <c r="T330" s="4" t="str">
        <f t="shared" si="135"/>
        <v>J=</v>
      </c>
      <c r="U330" s="29">
        <f t="shared" si="136"/>
        <v>45043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20"/>
        <v>45021</v>
      </c>
      <c r="B331" s="90">
        <f t="shared" ca="1" si="121"/>
        <v>1002.733416</v>
      </c>
      <c r="C331" s="14">
        <f t="shared" si="122"/>
        <v>1000</v>
      </c>
      <c r="D331" s="63">
        <f t="shared" si="118"/>
        <v>45016</v>
      </c>
      <c r="E331" s="61">
        <f ca="1">IF(D331&lt;$B$1,VLOOKUP(D331,[1]DI!$A$4:$B$15000,2,FALSE),0)</f>
        <v>0.13650000000000001</v>
      </c>
      <c r="F331" s="14">
        <f t="shared" ca="1" si="123"/>
        <v>1.00050788</v>
      </c>
      <c r="G331" s="92">
        <f t="shared" ca="1" si="124"/>
        <v>1.1622743407404801</v>
      </c>
      <c r="H331" s="92">
        <f t="shared" ca="1" si="125"/>
        <v>1.15991615212402</v>
      </c>
      <c r="I331" s="14">
        <f t="shared" ca="1" si="126"/>
        <v>1.00203307</v>
      </c>
      <c r="J331" s="13">
        <f t="shared" si="119"/>
        <v>4.4999999999999998E-2</v>
      </c>
      <c r="K331" s="29">
        <f t="shared" si="127"/>
        <v>45015</v>
      </c>
      <c r="L331" s="2">
        <f t="shared" si="128"/>
        <v>4</v>
      </c>
      <c r="M331" s="17">
        <f t="shared" si="129"/>
        <v>4</v>
      </c>
      <c r="N331" s="12">
        <f t="shared" si="130"/>
        <v>1.000698925</v>
      </c>
      <c r="O331" s="12">
        <f t="shared" ca="1" si="131"/>
        <v>1.0027334160000001</v>
      </c>
      <c r="P331" s="17">
        <f t="shared" si="132"/>
        <v>0</v>
      </c>
      <c r="Q331" s="14">
        <f t="shared" ca="1" si="133"/>
        <v>2.7334160000000001</v>
      </c>
      <c r="R331" s="20">
        <f t="shared" si="117"/>
        <v>0</v>
      </c>
      <c r="S331" s="14">
        <f t="shared" si="134"/>
        <v>0</v>
      </c>
      <c r="T331" s="4" t="str">
        <f t="shared" si="135"/>
        <v>J=</v>
      </c>
      <c r="U331" s="29">
        <f t="shared" si="136"/>
        <v>45043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20"/>
        <v>45022</v>
      </c>
      <c r="B332" s="90">
        <f t="shared" ca="1" si="121"/>
        <v>1003.4179329900001</v>
      </c>
      <c r="C332" s="14">
        <f t="shared" si="122"/>
        <v>1000</v>
      </c>
      <c r="D332" s="63">
        <f t="shared" si="118"/>
        <v>45019</v>
      </c>
      <c r="E332" s="61">
        <f ca="1">IF(D332&lt;$B$1,VLOOKUP(D332,[1]DI!$A$4:$B$15000,2,FALSE),0)</f>
        <v>0.13650000000000001</v>
      </c>
      <c r="F332" s="14">
        <f t="shared" ca="1" si="123"/>
        <v>1.00050788</v>
      </c>
      <c r="G332" s="92">
        <f t="shared" ca="1" si="124"/>
        <v>1.16286463663266</v>
      </c>
      <c r="H332" s="92">
        <f t="shared" ca="1" si="125"/>
        <v>1.15991615212402</v>
      </c>
      <c r="I332" s="14">
        <f t="shared" ca="1" si="126"/>
        <v>1.0025419799999999</v>
      </c>
      <c r="J332" s="13">
        <f t="shared" si="119"/>
        <v>4.4999999999999998E-2</v>
      </c>
      <c r="K332" s="29">
        <f t="shared" si="127"/>
        <v>45015</v>
      </c>
      <c r="L332" s="2">
        <f t="shared" si="128"/>
        <v>5</v>
      </c>
      <c r="M332" s="17">
        <f t="shared" si="129"/>
        <v>5</v>
      </c>
      <c r="N332" s="12">
        <f t="shared" si="130"/>
        <v>1.0008737320000001</v>
      </c>
      <c r="O332" s="12">
        <f t="shared" ca="1" si="131"/>
        <v>1.0034179329999999</v>
      </c>
      <c r="P332" s="17">
        <f t="shared" si="132"/>
        <v>0</v>
      </c>
      <c r="Q332" s="14">
        <f t="shared" ca="1" si="133"/>
        <v>3.4179329900000002</v>
      </c>
      <c r="R332" s="20">
        <f t="shared" ref="R332:R395" si="137">IF($P332&gt;0,VLOOKUP($P332,$X$12:$AD$150,7),0)</f>
        <v>0</v>
      </c>
      <c r="S332" s="14">
        <f t="shared" si="134"/>
        <v>0</v>
      </c>
      <c r="T332" s="4" t="str">
        <f t="shared" si="135"/>
        <v>J=</v>
      </c>
      <c r="U332" s="29">
        <f t="shared" si="136"/>
        <v>45043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20"/>
        <v>45026</v>
      </c>
      <c r="B333" s="90">
        <f t="shared" ca="1" si="121"/>
        <v>1004.10291899</v>
      </c>
      <c r="C333" s="14">
        <f t="shared" si="122"/>
        <v>1000</v>
      </c>
      <c r="D333" s="63">
        <f t="shared" ref="D333:D396" si="138">WORKDAY($A333,-3,$X$160:$X$544)</f>
        <v>45020</v>
      </c>
      <c r="E333" s="61">
        <f ca="1">IF(D333&lt;$B$1,VLOOKUP(D333,[1]DI!$A$4:$B$15000,2,FALSE),0)</f>
        <v>0.13650000000000001</v>
      </c>
      <c r="F333" s="14">
        <f t="shared" ca="1" si="123"/>
        <v>1.00050788</v>
      </c>
      <c r="G333" s="92">
        <f t="shared" ca="1" si="124"/>
        <v>1.1634552323243099</v>
      </c>
      <c r="H333" s="92">
        <f t="shared" ca="1" si="125"/>
        <v>1.15991615212402</v>
      </c>
      <c r="I333" s="14">
        <f t="shared" ca="1" si="126"/>
        <v>1.0030511499999999</v>
      </c>
      <c r="J333" s="13">
        <f t="shared" ref="J333:J396" si="139">J332</f>
        <v>4.4999999999999998E-2</v>
      </c>
      <c r="K333" s="29">
        <f t="shared" si="127"/>
        <v>45015</v>
      </c>
      <c r="L333" s="2">
        <f t="shared" si="128"/>
        <v>6</v>
      </c>
      <c r="M333" s="17">
        <f t="shared" si="129"/>
        <v>6</v>
      </c>
      <c r="N333" s="12">
        <f t="shared" si="130"/>
        <v>1.00104857</v>
      </c>
      <c r="O333" s="12">
        <f t="shared" ca="1" si="131"/>
        <v>1.0041029189999999</v>
      </c>
      <c r="P333" s="17">
        <f t="shared" si="132"/>
        <v>0</v>
      </c>
      <c r="Q333" s="14">
        <f t="shared" ca="1" si="133"/>
        <v>4.10291899</v>
      </c>
      <c r="R333" s="20">
        <f t="shared" si="137"/>
        <v>0</v>
      </c>
      <c r="S333" s="14">
        <f t="shared" si="134"/>
        <v>0</v>
      </c>
      <c r="T333" s="4" t="str">
        <f t="shared" si="135"/>
        <v>J=</v>
      </c>
      <c r="U333" s="29">
        <f t="shared" si="136"/>
        <v>45043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40">WORKDAY($A333,1,$X$166:$X$544)</f>
        <v>45027</v>
      </c>
      <c r="B334" s="90">
        <f t="shared" ca="1" si="121"/>
        <v>1004.78837499</v>
      </c>
      <c r="C334" s="14">
        <f t="shared" si="122"/>
        <v>1000</v>
      </c>
      <c r="D334" s="63">
        <f t="shared" si="138"/>
        <v>45021</v>
      </c>
      <c r="E334" s="61">
        <f ca="1">IF(D334&lt;$B$1,VLOOKUP(D334,[1]DI!$A$4:$B$15000,2,FALSE),0)</f>
        <v>0.13650000000000001</v>
      </c>
      <c r="F334" s="14">
        <f t="shared" ca="1" si="123"/>
        <v>1.00050788</v>
      </c>
      <c r="G334" s="92">
        <f t="shared" ca="1" si="124"/>
        <v>1.1640461279676999</v>
      </c>
      <c r="H334" s="92">
        <f t="shared" ca="1" si="125"/>
        <v>1.15991615212402</v>
      </c>
      <c r="I334" s="14">
        <f t="shared" ca="1" si="126"/>
        <v>1.00356058</v>
      </c>
      <c r="J334" s="13">
        <f t="shared" si="139"/>
        <v>4.4999999999999998E-2</v>
      </c>
      <c r="K334" s="29">
        <f t="shared" si="127"/>
        <v>45015</v>
      </c>
      <c r="L334" s="2">
        <f t="shared" si="128"/>
        <v>7</v>
      </c>
      <c r="M334" s="17">
        <f t="shared" si="129"/>
        <v>7</v>
      </c>
      <c r="N334" s="12">
        <f t="shared" si="130"/>
        <v>1.0012234390000001</v>
      </c>
      <c r="O334" s="12">
        <f t="shared" ca="1" si="131"/>
        <v>1.004788375</v>
      </c>
      <c r="P334" s="17">
        <f t="shared" si="132"/>
        <v>0</v>
      </c>
      <c r="Q334" s="14">
        <f t="shared" ca="1" si="133"/>
        <v>4.7883749900000003</v>
      </c>
      <c r="R334" s="20">
        <f t="shared" si="137"/>
        <v>0</v>
      </c>
      <c r="S334" s="14">
        <f t="shared" si="134"/>
        <v>0</v>
      </c>
      <c r="T334" s="4" t="str">
        <f t="shared" si="135"/>
        <v>J=</v>
      </c>
      <c r="U334" s="29">
        <f t="shared" si="136"/>
        <v>45043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40"/>
        <v>45028</v>
      </c>
      <c r="B335" s="90">
        <f t="shared" ca="1" si="121"/>
        <v>1005.47429999</v>
      </c>
      <c r="C335" s="14">
        <f t="shared" si="122"/>
        <v>1000</v>
      </c>
      <c r="D335" s="63">
        <f t="shared" si="138"/>
        <v>45022</v>
      </c>
      <c r="E335" s="61">
        <f ca="1">IF(D335&lt;$B$1,VLOOKUP(D335,[1]DI!$A$4:$B$15000,2,FALSE),0)</f>
        <v>0.13650000000000001</v>
      </c>
      <c r="F335" s="14">
        <f t="shared" ca="1" si="123"/>
        <v>1.00050788</v>
      </c>
      <c r="G335" s="92">
        <f t="shared" ca="1" si="124"/>
        <v>1.1646373237151699</v>
      </c>
      <c r="H335" s="92">
        <f t="shared" ca="1" si="125"/>
        <v>1.15991615212402</v>
      </c>
      <c r="I335" s="14">
        <f t="shared" ca="1" si="126"/>
        <v>1.0040702699999999</v>
      </c>
      <c r="J335" s="13">
        <f t="shared" si="139"/>
        <v>4.4999999999999998E-2</v>
      </c>
      <c r="K335" s="29">
        <f t="shared" si="127"/>
        <v>45015</v>
      </c>
      <c r="L335" s="2">
        <f t="shared" si="128"/>
        <v>8</v>
      </c>
      <c r="M335" s="17">
        <f t="shared" si="129"/>
        <v>8</v>
      </c>
      <c r="N335" s="12">
        <f t="shared" si="130"/>
        <v>1.001398338</v>
      </c>
      <c r="O335" s="12">
        <f t="shared" ca="1" si="131"/>
        <v>1.0054742999999999</v>
      </c>
      <c r="P335" s="17">
        <f t="shared" si="132"/>
        <v>0</v>
      </c>
      <c r="Q335" s="14">
        <f t="shared" ca="1" si="133"/>
        <v>5.4742999899999996</v>
      </c>
      <c r="R335" s="20">
        <f t="shared" si="137"/>
        <v>0</v>
      </c>
      <c r="S335" s="14">
        <f t="shared" si="134"/>
        <v>0</v>
      </c>
      <c r="T335" s="4" t="str">
        <f t="shared" si="135"/>
        <v>J=</v>
      </c>
      <c r="U335" s="29">
        <f t="shared" si="136"/>
        <v>45043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40"/>
        <v>45029</v>
      </c>
      <c r="B336" s="90">
        <f t="shared" ca="1" si="121"/>
        <v>1006.160694</v>
      </c>
      <c r="C336" s="14">
        <f t="shared" si="122"/>
        <v>1000</v>
      </c>
      <c r="D336" s="63">
        <f t="shared" si="138"/>
        <v>45026</v>
      </c>
      <c r="E336" s="61">
        <f ca="1">IF(D336&lt;$B$1,VLOOKUP(D336,[1]DI!$A$4:$B$15000,2,FALSE),0)</f>
        <v>0.13650000000000001</v>
      </c>
      <c r="F336" s="14">
        <f t="shared" ca="1" si="123"/>
        <v>1.00050788</v>
      </c>
      <c r="G336" s="92">
        <f t="shared" ca="1" si="124"/>
        <v>1.1652288197191401</v>
      </c>
      <c r="H336" s="92">
        <f t="shared" ca="1" si="125"/>
        <v>1.15991615212402</v>
      </c>
      <c r="I336" s="14">
        <f t="shared" ca="1" si="126"/>
        <v>1.00458022</v>
      </c>
      <c r="J336" s="13">
        <f t="shared" si="139"/>
        <v>4.4999999999999998E-2</v>
      </c>
      <c r="K336" s="29">
        <f t="shared" si="127"/>
        <v>45015</v>
      </c>
      <c r="L336" s="2">
        <f t="shared" si="128"/>
        <v>9</v>
      </c>
      <c r="M336" s="17">
        <f t="shared" si="129"/>
        <v>9</v>
      </c>
      <c r="N336" s="12">
        <f t="shared" si="130"/>
        <v>1.001573268</v>
      </c>
      <c r="O336" s="12">
        <f t="shared" ca="1" si="131"/>
        <v>1.0061606940000001</v>
      </c>
      <c r="P336" s="17">
        <f t="shared" si="132"/>
        <v>0</v>
      </c>
      <c r="Q336" s="14">
        <f t="shared" ca="1" si="133"/>
        <v>6.1606940000000003</v>
      </c>
      <c r="R336" s="20">
        <f t="shared" si="137"/>
        <v>0</v>
      </c>
      <c r="S336" s="14">
        <f t="shared" si="134"/>
        <v>0</v>
      </c>
      <c r="T336" s="4" t="str">
        <f t="shared" si="135"/>
        <v>J=</v>
      </c>
      <c r="U336" s="29">
        <f t="shared" si="136"/>
        <v>45043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40"/>
        <v>45030</v>
      </c>
      <c r="B337" s="90">
        <f t="shared" ca="1" si="121"/>
        <v>1006.847547</v>
      </c>
      <c r="C337" s="14">
        <f t="shared" si="122"/>
        <v>1000</v>
      </c>
      <c r="D337" s="63">
        <f t="shared" si="138"/>
        <v>45027</v>
      </c>
      <c r="E337" s="61">
        <f ca="1">IF(D337&lt;$B$1,VLOOKUP(D337,[1]DI!$A$4:$B$15000,2,FALSE),0)</f>
        <v>0.13650000000000001</v>
      </c>
      <c r="F337" s="14">
        <f t="shared" ca="1" si="123"/>
        <v>1.00050788</v>
      </c>
      <c r="G337" s="92">
        <f t="shared" ca="1" si="124"/>
        <v>1.1658206161321001</v>
      </c>
      <c r="H337" s="92">
        <f t="shared" ca="1" si="125"/>
        <v>1.15991615212402</v>
      </c>
      <c r="I337" s="14">
        <f t="shared" ca="1" si="126"/>
        <v>1.0050904199999999</v>
      </c>
      <c r="J337" s="13">
        <f t="shared" si="139"/>
        <v>4.4999999999999998E-2</v>
      </c>
      <c r="K337" s="29">
        <f t="shared" si="127"/>
        <v>45015</v>
      </c>
      <c r="L337" s="2">
        <f t="shared" si="128"/>
        <v>10</v>
      </c>
      <c r="M337" s="17">
        <f t="shared" si="129"/>
        <v>10</v>
      </c>
      <c r="N337" s="12">
        <f t="shared" si="130"/>
        <v>1.0017482280000001</v>
      </c>
      <c r="O337" s="12">
        <f t="shared" ca="1" si="131"/>
        <v>1.006847547</v>
      </c>
      <c r="P337" s="17">
        <f t="shared" si="132"/>
        <v>0</v>
      </c>
      <c r="Q337" s="14">
        <f t="shared" ca="1" si="133"/>
        <v>6.8475469999999996</v>
      </c>
      <c r="R337" s="20">
        <f t="shared" si="137"/>
        <v>0</v>
      </c>
      <c r="S337" s="14">
        <f t="shared" si="134"/>
        <v>0</v>
      </c>
      <c r="T337" s="4" t="str">
        <f t="shared" si="135"/>
        <v>J=</v>
      </c>
      <c r="U337" s="29">
        <f t="shared" si="136"/>
        <v>45043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40"/>
        <v>45033</v>
      </c>
      <c r="B338" s="90">
        <f t="shared" ca="1" si="121"/>
        <v>1007.53488099</v>
      </c>
      <c r="C338" s="14">
        <f t="shared" si="122"/>
        <v>1000</v>
      </c>
      <c r="D338" s="63">
        <f t="shared" si="138"/>
        <v>45028</v>
      </c>
      <c r="E338" s="61">
        <f ca="1">IF(D338&lt;$B$1,VLOOKUP(D338,[1]DI!$A$4:$B$15000,2,FALSE),0)</f>
        <v>0.13650000000000001</v>
      </c>
      <c r="F338" s="14">
        <f t="shared" ca="1" si="123"/>
        <v>1.00050788</v>
      </c>
      <c r="G338" s="92">
        <f t="shared" ca="1" si="124"/>
        <v>1.16641271310662</v>
      </c>
      <c r="H338" s="92">
        <f t="shared" ca="1" si="125"/>
        <v>1.15991615212402</v>
      </c>
      <c r="I338" s="14">
        <f t="shared" ca="1" si="126"/>
        <v>1.00560089</v>
      </c>
      <c r="J338" s="13">
        <f t="shared" si="139"/>
        <v>4.4999999999999998E-2</v>
      </c>
      <c r="K338" s="29">
        <f t="shared" si="127"/>
        <v>45015</v>
      </c>
      <c r="L338" s="2">
        <f t="shared" si="128"/>
        <v>11</v>
      </c>
      <c r="M338" s="17">
        <f t="shared" si="129"/>
        <v>11</v>
      </c>
      <c r="N338" s="12">
        <f t="shared" si="130"/>
        <v>1.001923219</v>
      </c>
      <c r="O338" s="12">
        <f t="shared" ca="1" si="131"/>
        <v>1.007534881</v>
      </c>
      <c r="P338" s="17">
        <f t="shared" si="132"/>
        <v>0</v>
      </c>
      <c r="Q338" s="14">
        <f t="shared" ca="1" si="133"/>
        <v>7.5348809899999996</v>
      </c>
      <c r="R338" s="20">
        <f t="shared" si="137"/>
        <v>0</v>
      </c>
      <c r="S338" s="14">
        <f t="shared" si="134"/>
        <v>0</v>
      </c>
      <c r="T338" s="4" t="str">
        <f t="shared" si="135"/>
        <v>J=</v>
      </c>
      <c r="U338" s="29">
        <f t="shared" si="136"/>
        <v>45043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40"/>
        <v>45034</v>
      </c>
      <c r="B339" s="90">
        <f t="shared" ca="1" si="121"/>
        <v>1008.22267399</v>
      </c>
      <c r="C339" s="14">
        <f t="shared" si="122"/>
        <v>1000</v>
      </c>
      <c r="D339" s="63">
        <f t="shared" si="138"/>
        <v>45029</v>
      </c>
      <c r="E339" s="61">
        <f ca="1">IF(D339&lt;$B$1,VLOOKUP(D339,[1]DI!$A$4:$B$15000,2,FALSE),0)</f>
        <v>0.13650000000000001</v>
      </c>
      <c r="F339" s="14">
        <f t="shared" ca="1" si="123"/>
        <v>1.00050788</v>
      </c>
      <c r="G339" s="92">
        <f t="shared" ca="1" si="124"/>
        <v>1.1670051107953501</v>
      </c>
      <c r="H339" s="92">
        <f t="shared" ca="1" si="125"/>
        <v>1.15991615212402</v>
      </c>
      <c r="I339" s="14">
        <f t="shared" ca="1" si="126"/>
        <v>1.00611161</v>
      </c>
      <c r="J339" s="13">
        <f t="shared" si="139"/>
        <v>4.4999999999999998E-2</v>
      </c>
      <c r="K339" s="29">
        <f t="shared" si="127"/>
        <v>45015</v>
      </c>
      <c r="L339" s="2">
        <f t="shared" si="128"/>
        <v>12</v>
      </c>
      <c r="M339" s="17">
        <f t="shared" si="129"/>
        <v>12</v>
      </c>
      <c r="N339" s="12">
        <f t="shared" si="130"/>
        <v>1.00209824</v>
      </c>
      <c r="O339" s="12">
        <f t="shared" ca="1" si="131"/>
        <v>1.008222674</v>
      </c>
      <c r="P339" s="17">
        <f t="shared" si="132"/>
        <v>0</v>
      </c>
      <c r="Q339" s="14">
        <f t="shared" ca="1" si="133"/>
        <v>8.2226739900000005</v>
      </c>
      <c r="R339" s="20">
        <f t="shared" si="137"/>
        <v>0</v>
      </c>
      <c r="S339" s="14">
        <f t="shared" si="134"/>
        <v>0</v>
      </c>
      <c r="T339" s="4" t="str">
        <f t="shared" si="135"/>
        <v>J=</v>
      </c>
      <c r="U339" s="29">
        <f t="shared" si="136"/>
        <v>45043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40"/>
        <v>45035</v>
      </c>
      <c r="B340" s="90">
        <f t="shared" ca="1" si="121"/>
        <v>1008.91094699</v>
      </c>
      <c r="C340" s="14">
        <f t="shared" si="122"/>
        <v>1000</v>
      </c>
      <c r="D340" s="63">
        <f t="shared" si="138"/>
        <v>45030</v>
      </c>
      <c r="E340" s="61">
        <f ca="1">IF(D340&lt;$B$1,VLOOKUP(D340,[1]DI!$A$4:$B$15000,2,FALSE),0)</f>
        <v>0.13650000000000001</v>
      </c>
      <c r="F340" s="14">
        <f t="shared" ca="1" si="123"/>
        <v>1.00050788</v>
      </c>
      <c r="G340" s="92">
        <f t="shared" ca="1" si="124"/>
        <v>1.16759780935102</v>
      </c>
      <c r="H340" s="92">
        <f t="shared" ca="1" si="125"/>
        <v>1.15991615212402</v>
      </c>
      <c r="I340" s="14">
        <f t="shared" ca="1" si="126"/>
        <v>1.0066226</v>
      </c>
      <c r="J340" s="13">
        <f t="shared" si="139"/>
        <v>4.4999999999999998E-2</v>
      </c>
      <c r="K340" s="29">
        <f t="shared" si="127"/>
        <v>45015</v>
      </c>
      <c r="L340" s="2">
        <f t="shared" si="128"/>
        <v>13</v>
      </c>
      <c r="M340" s="17">
        <f t="shared" si="129"/>
        <v>13</v>
      </c>
      <c r="N340" s="12">
        <f t="shared" si="130"/>
        <v>1.0022732919999999</v>
      </c>
      <c r="O340" s="12">
        <f t="shared" ca="1" si="131"/>
        <v>1.0089109469999999</v>
      </c>
      <c r="P340" s="17">
        <f t="shared" si="132"/>
        <v>0</v>
      </c>
      <c r="Q340" s="14">
        <f t="shared" ca="1" si="133"/>
        <v>8.9109469899999993</v>
      </c>
      <c r="R340" s="20">
        <f t="shared" si="137"/>
        <v>0</v>
      </c>
      <c r="S340" s="14">
        <f t="shared" si="134"/>
        <v>0</v>
      </c>
      <c r="T340" s="4" t="str">
        <f t="shared" si="135"/>
        <v>J=</v>
      </c>
      <c r="U340" s="29">
        <f t="shared" si="136"/>
        <v>45043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40"/>
        <v>45036</v>
      </c>
      <c r="B341" s="90">
        <f t="shared" ca="1" si="121"/>
        <v>1009.599681</v>
      </c>
      <c r="C341" s="14">
        <f t="shared" si="122"/>
        <v>1000</v>
      </c>
      <c r="D341" s="63">
        <f t="shared" si="138"/>
        <v>45033</v>
      </c>
      <c r="E341" s="61">
        <f ca="1">IF(D341&lt;$B$1,VLOOKUP(D341,[1]DI!$A$4:$B$15000,2,FALSE),0)</f>
        <v>0.13650000000000001</v>
      </c>
      <c r="F341" s="14">
        <f t="shared" ca="1" si="123"/>
        <v>1.00050788</v>
      </c>
      <c r="G341" s="92">
        <f t="shared" ca="1" si="124"/>
        <v>1.1681908089264299</v>
      </c>
      <c r="H341" s="92">
        <f t="shared" ca="1" si="125"/>
        <v>1.15991615212402</v>
      </c>
      <c r="I341" s="14">
        <f t="shared" ca="1" si="126"/>
        <v>1.0071338400000001</v>
      </c>
      <c r="J341" s="13">
        <f t="shared" si="139"/>
        <v>4.4999999999999998E-2</v>
      </c>
      <c r="K341" s="29">
        <f t="shared" si="127"/>
        <v>45015</v>
      </c>
      <c r="L341" s="2">
        <f t="shared" si="128"/>
        <v>14</v>
      </c>
      <c r="M341" s="17">
        <f t="shared" si="129"/>
        <v>14</v>
      </c>
      <c r="N341" s="12">
        <f t="shared" si="130"/>
        <v>1.0024483749999999</v>
      </c>
      <c r="O341" s="12">
        <f t="shared" ca="1" si="131"/>
        <v>1.0095996810000001</v>
      </c>
      <c r="P341" s="17">
        <f t="shared" si="132"/>
        <v>0</v>
      </c>
      <c r="Q341" s="14">
        <f t="shared" ca="1" si="133"/>
        <v>9.5996810000000004</v>
      </c>
      <c r="R341" s="20">
        <f t="shared" si="137"/>
        <v>0</v>
      </c>
      <c r="S341" s="14">
        <f t="shared" si="134"/>
        <v>0</v>
      </c>
      <c r="T341" s="4" t="str">
        <f t="shared" si="135"/>
        <v>J=</v>
      </c>
      <c r="U341" s="29">
        <f t="shared" si="136"/>
        <v>45043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40"/>
        <v>45040</v>
      </c>
      <c r="B342" s="90">
        <f t="shared" ca="1" si="121"/>
        <v>1010.2888850000001</v>
      </c>
      <c r="C342" s="14">
        <f t="shared" si="122"/>
        <v>1000</v>
      </c>
      <c r="D342" s="63">
        <f t="shared" si="138"/>
        <v>45034</v>
      </c>
      <c r="E342" s="61">
        <f ca="1">IF(D342&lt;$B$1,VLOOKUP(D342,[1]DI!$A$4:$B$15000,2,FALSE),0)</f>
        <v>0.13650000000000001</v>
      </c>
      <c r="F342" s="14">
        <f t="shared" ca="1" si="123"/>
        <v>1.00050788</v>
      </c>
      <c r="G342" s="92">
        <f t="shared" ca="1" si="124"/>
        <v>1.16878410967447</v>
      </c>
      <c r="H342" s="92">
        <f t="shared" ca="1" si="125"/>
        <v>1.15991615212402</v>
      </c>
      <c r="I342" s="14">
        <f t="shared" ca="1" si="126"/>
        <v>1.0076453400000001</v>
      </c>
      <c r="J342" s="13">
        <f t="shared" si="139"/>
        <v>4.4999999999999998E-2</v>
      </c>
      <c r="K342" s="29">
        <f t="shared" si="127"/>
        <v>45015</v>
      </c>
      <c r="L342" s="2">
        <f t="shared" si="128"/>
        <v>15</v>
      </c>
      <c r="M342" s="17">
        <f t="shared" si="129"/>
        <v>15</v>
      </c>
      <c r="N342" s="12">
        <f t="shared" si="130"/>
        <v>1.002623488</v>
      </c>
      <c r="O342" s="12">
        <f t="shared" ca="1" si="131"/>
        <v>1.010288885</v>
      </c>
      <c r="P342" s="17">
        <f t="shared" si="132"/>
        <v>0</v>
      </c>
      <c r="Q342" s="14">
        <f t="shared" ca="1" si="133"/>
        <v>10.288885000000001</v>
      </c>
      <c r="R342" s="20">
        <f t="shared" si="137"/>
        <v>0</v>
      </c>
      <c r="S342" s="14">
        <f t="shared" si="134"/>
        <v>0</v>
      </c>
      <c r="T342" s="4" t="str">
        <f t="shared" si="135"/>
        <v>J=</v>
      </c>
      <c r="U342" s="29">
        <f t="shared" si="136"/>
        <v>45043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40"/>
        <v>45041</v>
      </c>
      <c r="B343" s="90">
        <f t="shared" ca="1" si="121"/>
        <v>1010.978571</v>
      </c>
      <c r="C343" s="14">
        <f t="shared" si="122"/>
        <v>1000</v>
      </c>
      <c r="D343" s="63">
        <f t="shared" si="138"/>
        <v>45035</v>
      </c>
      <c r="E343" s="61">
        <f ca="1">IF(D343&lt;$B$1,VLOOKUP(D343,[1]DI!$A$4:$B$15000,2,FALSE),0)</f>
        <v>0.13650000000000001</v>
      </c>
      <c r="F343" s="14">
        <f t="shared" ca="1" si="123"/>
        <v>1.00050788</v>
      </c>
      <c r="G343" s="92">
        <f t="shared" ca="1" si="124"/>
        <v>1.1693777117480899</v>
      </c>
      <c r="H343" s="92">
        <f t="shared" ca="1" si="125"/>
        <v>1.15991615212402</v>
      </c>
      <c r="I343" s="14">
        <f t="shared" ca="1" si="126"/>
        <v>1.00815711</v>
      </c>
      <c r="J343" s="13">
        <f t="shared" si="139"/>
        <v>4.4999999999999998E-2</v>
      </c>
      <c r="K343" s="29">
        <f t="shared" si="127"/>
        <v>45015</v>
      </c>
      <c r="L343" s="2">
        <f t="shared" si="128"/>
        <v>16</v>
      </c>
      <c r="M343" s="17">
        <f t="shared" si="129"/>
        <v>16</v>
      </c>
      <c r="N343" s="12">
        <f t="shared" si="130"/>
        <v>1.002798632</v>
      </c>
      <c r="O343" s="12">
        <f t="shared" ca="1" si="131"/>
        <v>1.0109785710000001</v>
      </c>
      <c r="P343" s="17">
        <f t="shared" si="132"/>
        <v>0</v>
      </c>
      <c r="Q343" s="14">
        <f t="shared" ca="1" si="133"/>
        <v>10.978571000000001</v>
      </c>
      <c r="R343" s="20">
        <f t="shared" si="137"/>
        <v>0</v>
      </c>
      <c r="S343" s="14">
        <f t="shared" si="134"/>
        <v>0</v>
      </c>
      <c r="T343" s="4" t="str">
        <f t="shared" si="135"/>
        <v>J=</v>
      </c>
      <c r="U343" s="29">
        <f t="shared" si="136"/>
        <v>45043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40"/>
        <v>45042</v>
      </c>
      <c r="B344" s="90">
        <f t="shared" ca="1" si="121"/>
        <v>1011.668716</v>
      </c>
      <c r="C344" s="14">
        <f t="shared" si="122"/>
        <v>1000</v>
      </c>
      <c r="D344" s="63">
        <f t="shared" si="138"/>
        <v>45036</v>
      </c>
      <c r="E344" s="61">
        <f ca="1">IF(D344&lt;$B$1,VLOOKUP(D344,[1]DI!$A$4:$B$15000,2,FALSE),0)</f>
        <v>0.13650000000000001</v>
      </c>
      <c r="F344" s="14">
        <f t="shared" ca="1" si="123"/>
        <v>1.00050788</v>
      </c>
      <c r="G344" s="92">
        <f t="shared" ca="1" si="124"/>
        <v>1.1699716153003299</v>
      </c>
      <c r="H344" s="92">
        <f t="shared" ca="1" si="125"/>
        <v>1.15991615212402</v>
      </c>
      <c r="I344" s="14">
        <f t="shared" ca="1" si="126"/>
        <v>1.0086691299999999</v>
      </c>
      <c r="J344" s="13">
        <f t="shared" si="139"/>
        <v>4.4999999999999998E-2</v>
      </c>
      <c r="K344" s="29">
        <f t="shared" si="127"/>
        <v>45015</v>
      </c>
      <c r="L344" s="2">
        <f t="shared" si="128"/>
        <v>17</v>
      </c>
      <c r="M344" s="17">
        <f t="shared" si="129"/>
        <v>17</v>
      </c>
      <c r="N344" s="12">
        <f t="shared" si="130"/>
        <v>1.002973806</v>
      </c>
      <c r="O344" s="12">
        <f t="shared" ca="1" si="131"/>
        <v>1.011668716</v>
      </c>
      <c r="P344" s="17">
        <f t="shared" si="132"/>
        <v>0</v>
      </c>
      <c r="Q344" s="14">
        <f t="shared" ca="1" si="133"/>
        <v>11.668716</v>
      </c>
      <c r="R344" s="20">
        <f t="shared" si="137"/>
        <v>0</v>
      </c>
      <c r="S344" s="14">
        <f t="shared" si="134"/>
        <v>0</v>
      </c>
      <c r="T344" s="4" t="str">
        <f t="shared" si="135"/>
        <v>J=</v>
      </c>
      <c r="U344" s="29">
        <f t="shared" si="136"/>
        <v>45043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40"/>
        <v>45043</v>
      </c>
      <c r="B345" s="90">
        <f t="shared" ca="1" si="121"/>
        <v>1012.359333</v>
      </c>
      <c r="C345" s="14">
        <f t="shared" si="122"/>
        <v>1000</v>
      </c>
      <c r="D345" s="63">
        <f t="shared" si="138"/>
        <v>45040</v>
      </c>
      <c r="E345" s="61">
        <f ca="1">IF(D345&lt;$B$1,VLOOKUP(D345,[1]DI!$A$4:$B$15000,2,FALSE),0)</f>
        <v>0.13650000000000001</v>
      </c>
      <c r="F345" s="14">
        <f t="shared" ca="1" si="123"/>
        <v>1.00050788</v>
      </c>
      <c r="G345" s="92">
        <f t="shared" ca="1" si="124"/>
        <v>1.1705658204843099</v>
      </c>
      <c r="H345" s="92">
        <f t="shared" ca="1" si="125"/>
        <v>1.15991615212402</v>
      </c>
      <c r="I345" s="14">
        <f t="shared" ca="1" si="126"/>
        <v>1.0091814100000001</v>
      </c>
      <c r="J345" s="13">
        <f t="shared" si="139"/>
        <v>4.4999999999999998E-2</v>
      </c>
      <c r="K345" s="29">
        <f t="shared" si="127"/>
        <v>45015</v>
      </c>
      <c r="L345" s="2">
        <f t="shared" si="128"/>
        <v>18</v>
      </c>
      <c r="M345" s="17">
        <f t="shared" si="129"/>
        <v>18</v>
      </c>
      <c r="N345" s="12">
        <f t="shared" si="130"/>
        <v>1.0031490110000001</v>
      </c>
      <c r="O345" s="12">
        <f t="shared" ca="1" si="131"/>
        <v>1.012359333</v>
      </c>
      <c r="P345" s="17">
        <f t="shared" si="132"/>
        <v>16</v>
      </c>
      <c r="Q345" s="14">
        <f t="shared" ca="1" si="133"/>
        <v>12.359332999999999</v>
      </c>
      <c r="R345" s="20">
        <f t="shared" si="137"/>
        <v>0</v>
      </c>
      <c r="S345" s="14">
        <f t="shared" si="134"/>
        <v>0</v>
      </c>
      <c r="T345" s="4" t="str">
        <f t="shared" si="135"/>
        <v>J=</v>
      </c>
      <c r="U345" s="29">
        <f t="shared" si="136"/>
        <v>45043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40"/>
        <v>45044</v>
      </c>
      <c r="B346" s="90">
        <f t="shared" ca="1" si="121"/>
        <v>1000.682654</v>
      </c>
      <c r="C346" s="14">
        <f t="shared" si="122"/>
        <v>1000</v>
      </c>
      <c r="D346" s="63">
        <f t="shared" si="138"/>
        <v>45041</v>
      </c>
      <c r="E346" s="61">
        <f ca="1">IF(D346&lt;$B$1,VLOOKUP(D346,[1]DI!$A$4:$B$15000,2,FALSE),0)</f>
        <v>0.13650000000000001</v>
      </c>
      <c r="F346" s="14">
        <f t="shared" ca="1" si="123"/>
        <v>1.00050788</v>
      </c>
      <c r="G346" s="92">
        <f t="shared" ca="1" si="124"/>
        <v>1.1711603274532201</v>
      </c>
      <c r="H346" s="92">
        <f t="shared" ca="1" si="125"/>
        <v>1.1705658204843099</v>
      </c>
      <c r="I346" s="14">
        <f t="shared" ca="1" si="126"/>
        <v>1.00050788</v>
      </c>
      <c r="J346" s="13">
        <f t="shared" si="139"/>
        <v>4.4999999999999998E-2</v>
      </c>
      <c r="K346" s="29">
        <f t="shared" si="127"/>
        <v>45043</v>
      </c>
      <c r="L346" s="2">
        <f t="shared" si="128"/>
        <v>1</v>
      </c>
      <c r="M346" s="17">
        <f t="shared" si="129"/>
        <v>1</v>
      </c>
      <c r="N346" s="12">
        <f t="shared" si="130"/>
        <v>1.000174685</v>
      </c>
      <c r="O346" s="12">
        <f t="shared" ca="1" si="131"/>
        <v>1.000682654</v>
      </c>
      <c r="P346" s="17">
        <f t="shared" si="132"/>
        <v>0</v>
      </c>
      <c r="Q346" s="14">
        <f t="shared" ca="1" si="133"/>
        <v>0.68265399999999998</v>
      </c>
      <c r="R346" s="20">
        <f t="shared" si="137"/>
        <v>0</v>
      </c>
      <c r="S346" s="14">
        <f t="shared" si="134"/>
        <v>0</v>
      </c>
      <c r="T346" s="4" t="str">
        <f t="shared" si="135"/>
        <v>J=</v>
      </c>
      <c r="U346" s="29">
        <f t="shared" si="136"/>
        <v>45076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40"/>
        <v>45048</v>
      </c>
      <c r="B347" s="90">
        <f t="shared" ca="1" si="121"/>
        <v>1001.365776</v>
      </c>
      <c r="C347" s="14">
        <f t="shared" si="122"/>
        <v>1000</v>
      </c>
      <c r="D347" s="63">
        <f t="shared" si="138"/>
        <v>45042</v>
      </c>
      <c r="E347" s="61">
        <f ca="1">IF(D347&lt;$B$1,VLOOKUP(D347,[1]DI!$A$4:$B$15000,2,FALSE),0)</f>
        <v>0.13650000000000001</v>
      </c>
      <c r="F347" s="14">
        <f t="shared" ca="1" si="123"/>
        <v>1.00050788</v>
      </c>
      <c r="G347" s="92">
        <f t="shared" ca="1" si="124"/>
        <v>1.17175513636033</v>
      </c>
      <c r="H347" s="92">
        <f t="shared" ca="1" si="125"/>
        <v>1.1705658204843099</v>
      </c>
      <c r="I347" s="14">
        <f t="shared" ca="1" si="126"/>
        <v>1.00101602</v>
      </c>
      <c r="J347" s="13">
        <f t="shared" si="139"/>
        <v>4.4999999999999998E-2</v>
      </c>
      <c r="K347" s="29">
        <f t="shared" si="127"/>
        <v>45043</v>
      </c>
      <c r="L347" s="2">
        <f t="shared" si="128"/>
        <v>2</v>
      </c>
      <c r="M347" s="17">
        <f t="shared" si="129"/>
        <v>2</v>
      </c>
      <c r="N347" s="12">
        <f t="shared" si="130"/>
        <v>1.000349401</v>
      </c>
      <c r="O347" s="12">
        <f t="shared" ca="1" si="131"/>
        <v>1.0013657760000001</v>
      </c>
      <c r="P347" s="17">
        <f t="shared" si="132"/>
        <v>0</v>
      </c>
      <c r="Q347" s="14">
        <f t="shared" ca="1" si="133"/>
        <v>1.3657760000000001</v>
      </c>
      <c r="R347" s="20">
        <f t="shared" si="137"/>
        <v>0</v>
      </c>
      <c r="S347" s="14">
        <f t="shared" si="134"/>
        <v>0</v>
      </c>
      <c r="T347" s="4" t="str">
        <f t="shared" si="135"/>
        <v>J=</v>
      </c>
      <c r="U347" s="29">
        <f t="shared" si="136"/>
        <v>45076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40"/>
        <v>45049</v>
      </c>
      <c r="B348" s="90">
        <f t="shared" ca="1" si="121"/>
        <v>1002.04935699</v>
      </c>
      <c r="C348" s="14">
        <f t="shared" si="122"/>
        <v>1000</v>
      </c>
      <c r="D348" s="63">
        <f t="shared" si="138"/>
        <v>45043</v>
      </c>
      <c r="E348" s="61">
        <f ca="1">IF(D348&lt;$B$1,VLOOKUP(D348,[1]DI!$A$4:$B$15000,2,FALSE),0)</f>
        <v>0.13650000000000001</v>
      </c>
      <c r="F348" s="14">
        <f t="shared" ca="1" si="123"/>
        <v>1.00050788</v>
      </c>
      <c r="G348" s="92">
        <f t="shared" ca="1" si="124"/>
        <v>1.17235024735898</v>
      </c>
      <c r="H348" s="92">
        <f t="shared" ca="1" si="125"/>
        <v>1.1705658204843099</v>
      </c>
      <c r="I348" s="14">
        <f t="shared" ca="1" si="126"/>
        <v>1.00152441</v>
      </c>
      <c r="J348" s="13">
        <f t="shared" si="139"/>
        <v>4.4999999999999998E-2</v>
      </c>
      <c r="K348" s="29">
        <f t="shared" si="127"/>
        <v>45043</v>
      </c>
      <c r="L348" s="2">
        <f t="shared" si="128"/>
        <v>3</v>
      </c>
      <c r="M348" s="17">
        <f t="shared" si="129"/>
        <v>3</v>
      </c>
      <c r="N348" s="12">
        <f t="shared" si="130"/>
        <v>1.000524148</v>
      </c>
      <c r="O348" s="12">
        <f t="shared" ca="1" si="131"/>
        <v>1.002049357</v>
      </c>
      <c r="P348" s="17">
        <f t="shared" si="132"/>
        <v>0</v>
      </c>
      <c r="Q348" s="14">
        <f t="shared" ca="1" si="133"/>
        <v>2.0493569900000002</v>
      </c>
      <c r="R348" s="20">
        <f t="shared" si="137"/>
        <v>0</v>
      </c>
      <c r="S348" s="14">
        <f t="shared" si="134"/>
        <v>0</v>
      </c>
      <c r="T348" s="4" t="str">
        <f t="shared" si="135"/>
        <v>J=</v>
      </c>
      <c r="U348" s="29">
        <f t="shared" si="136"/>
        <v>45076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40"/>
        <v>45050</v>
      </c>
      <c r="B349" s="90">
        <f t="shared" ca="1" si="121"/>
        <v>1002.733416</v>
      </c>
      <c r="C349" s="14">
        <f t="shared" si="122"/>
        <v>1000</v>
      </c>
      <c r="D349" s="63">
        <f t="shared" si="138"/>
        <v>45044</v>
      </c>
      <c r="E349" s="61">
        <f ca="1">IF(D349&lt;$B$1,VLOOKUP(D349,[1]DI!$A$4:$B$15000,2,FALSE),0)</f>
        <v>0.13650000000000001</v>
      </c>
      <c r="F349" s="14">
        <f t="shared" ca="1" si="123"/>
        <v>1.00050788</v>
      </c>
      <c r="G349" s="92">
        <f t="shared" ca="1" si="124"/>
        <v>1.1729456606026101</v>
      </c>
      <c r="H349" s="92">
        <f t="shared" ca="1" si="125"/>
        <v>1.1705658204843099</v>
      </c>
      <c r="I349" s="14">
        <f t="shared" ca="1" si="126"/>
        <v>1.00203307</v>
      </c>
      <c r="J349" s="13">
        <f t="shared" si="139"/>
        <v>4.4999999999999998E-2</v>
      </c>
      <c r="K349" s="29">
        <f t="shared" si="127"/>
        <v>45043</v>
      </c>
      <c r="L349" s="2">
        <f t="shared" si="128"/>
        <v>4</v>
      </c>
      <c r="M349" s="17">
        <f t="shared" si="129"/>
        <v>4</v>
      </c>
      <c r="N349" s="12">
        <f t="shared" si="130"/>
        <v>1.000698925</v>
      </c>
      <c r="O349" s="12">
        <f t="shared" ca="1" si="131"/>
        <v>1.0027334160000001</v>
      </c>
      <c r="P349" s="17">
        <f t="shared" si="132"/>
        <v>0</v>
      </c>
      <c r="Q349" s="14">
        <f t="shared" ca="1" si="133"/>
        <v>2.7334160000000001</v>
      </c>
      <c r="R349" s="20">
        <f t="shared" si="137"/>
        <v>0</v>
      </c>
      <c r="S349" s="14">
        <f t="shared" si="134"/>
        <v>0</v>
      </c>
      <c r="T349" s="4" t="str">
        <f t="shared" si="135"/>
        <v>J=</v>
      </c>
      <c r="U349" s="29">
        <f t="shared" si="136"/>
        <v>45076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40"/>
        <v>45051</v>
      </c>
      <c r="B350" s="90">
        <f t="shared" ca="1" si="121"/>
        <v>1003.4179329900001</v>
      </c>
      <c r="C350" s="14">
        <f t="shared" si="122"/>
        <v>1000</v>
      </c>
      <c r="D350" s="63">
        <f t="shared" si="138"/>
        <v>45048</v>
      </c>
      <c r="E350" s="61">
        <f ca="1">IF(D350&lt;$B$1,VLOOKUP(D350,[1]DI!$A$4:$B$15000,2,FALSE),0)</f>
        <v>0.13650000000000001</v>
      </c>
      <c r="F350" s="14">
        <f t="shared" ca="1" si="123"/>
        <v>1.00050788</v>
      </c>
      <c r="G350" s="92">
        <f t="shared" ca="1" si="124"/>
        <v>1.17354137624472</v>
      </c>
      <c r="H350" s="92">
        <f t="shared" ca="1" si="125"/>
        <v>1.1705658204843099</v>
      </c>
      <c r="I350" s="14">
        <f t="shared" ca="1" si="126"/>
        <v>1.0025419799999999</v>
      </c>
      <c r="J350" s="13">
        <f t="shared" si="139"/>
        <v>4.4999999999999998E-2</v>
      </c>
      <c r="K350" s="29">
        <f t="shared" si="127"/>
        <v>45043</v>
      </c>
      <c r="L350" s="2">
        <f t="shared" si="128"/>
        <v>5</v>
      </c>
      <c r="M350" s="17">
        <f t="shared" si="129"/>
        <v>5</v>
      </c>
      <c r="N350" s="12">
        <f t="shared" si="130"/>
        <v>1.0008737320000001</v>
      </c>
      <c r="O350" s="12">
        <f t="shared" ca="1" si="131"/>
        <v>1.0034179329999999</v>
      </c>
      <c r="P350" s="17">
        <f t="shared" si="132"/>
        <v>0</v>
      </c>
      <c r="Q350" s="14">
        <f t="shared" ca="1" si="133"/>
        <v>3.4179329900000002</v>
      </c>
      <c r="R350" s="20">
        <f t="shared" si="137"/>
        <v>0</v>
      </c>
      <c r="S350" s="14">
        <f t="shared" si="134"/>
        <v>0</v>
      </c>
      <c r="T350" s="4" t="str">
        <f t="shared" si="135"/>
        <v>J=</v>
      </c>
      <c r="U350" s="29">
        <f t="shared" si="136"/>
        <v>45076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40"/>
        <v>45054</v>
      </c>
      <c r="B351" s="90">
        <f t="shared" ca="1" si="121"/>
        <v>1004.10291899</v>
      </c>
      <c r="C351" s="14">
        <f t="shared" si="122"/>
        <v>1000</v>
      </c>
      <c r="D351" s="63">
        <f t="shared" si="138"/>
        <v>45049</v>
      </c>
      <c r="E351" s="61">
        <f ca="1">IF(D351&lt;$B$1,VLOOKUP(D351,[1]DI!$A$4:$B$15000,2,FALSE),0)</f>
        <v>0.13650000000000001</v>
      </c>
      <c r="F351" s="14">
        <f t="shared" ca="1" si="123"/>
        <v>1.00050788</v>
      </c>
      <c r="G351" s="92">
        <f t="shared" ca="1" si="124"/>
        <v>1.17413739443889</v>
      </c>
      <c r="H351" s="92">
        <f t="shared" ca="1" si="125"/>
        <v>1.1705658204843099</v>
      </c>
      <c r="I351" s="14">
        <f t="shared" ca="1" si="126"/>
        <v>1.0030511499999999</v>
      </c>
      <c r="J351" s="13">
        <f t="shared" si="139"/>
        <v>4.4999999999999998E-2</v>
      </c>
      <c r="K351" s="29">
        <f t="shared" si="127"/>
        <v>45043</v>
      </c>
      <c r="L351" s="2">
        <f t="shared" si="128"/>
        <v>6</v>
      </c>
      <c r="M351" s="17">
        <f t="shared" si="129"/>
        <v>6</v>
      </c>
      <c r="N351" s="12">
        <f t="shared" si="130"/>
        <v>1.00104857</v>
      </c>
      <c r="O351" s="12">
        <f t="shared" ca="1" si="131"/>
        <v>1.0041029189999999</v>
      </c>
      <c r="P351" s="17">
        <f t="shared" si="132"/>
        <v>0</v>
      </c>
      <c r="Q351" s="14">
        <f t="shared" ca="1" si="133"/>
        <v>4.10291899</v>
      </c>
      <c r="R351" s="20">
        <f t="shared" si="137"/>
        <v>0</v>
      </c>
      <c r="S351" s="14">
        <f t="shared" si="134"/>
        <v>0</v>
      </c>
      <c r="T351" s="4" t="str">
        <f t="shared" si="135"/>
        <v>J=</v>
      </c>
      <c r="U351" s="29">
        <f t="shared" si="136"/>
        <v>45076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40"/>
        <v>45055</v>
      </c>
      <c r="B352" s="90">
        <f t="shared" ca="1" si="121"/>
        <v>1004.78837499</v>
      </c>
      <c r="C352" s="14">
        <f t="shared" si="122"/>
        <v>1000</v>
      </c>
      <c r="D352" s="63">
        <f t="shared" si="138"/>
        <v>45050</v>
      </c>
      <c r="E352" s="61">
        <f ca="1">IF(D352&lt;$B$1,VLOOKUP(D352,[1]DI!$A$4:$B$15000,2,FALSE),0)</f>
        <v>0.13650000000000001</v>
      </c>
      <c r="F352" s="14">
        <f t="shared" ca="1" si="123"/>
        <v>1.00050788</v>
      </c>
      <c r="G352" s="92">
        <f t="shared" ca="1" si="124"/>
        <v>1.17473371533878</v>
      </c>
      <c r="H352" s="92">
        <f t="shared" ca="1" si="125"/>
        <v>1.1705658204843099</v>
      </c>
      <c r="I352" s="14">
        <f t="shared" ca="1" si="126"/>
        <v>1.00356058</v>
      </c>
      <c r="J352" s="13">
        <f t="shared" si="139"/>
        <v>4.4999999999999998E-2</v>
      </c>
      <c r="K352" s="29">
        <f t="shared" si="127"/>
        <v>45043</v>
      </c>
      <c r="L352" s="2">
        <f t="shared" si="128"/>
        <v>7</v>
      </c>
      <c r="M352" s="17">
        <f t="shared" si="129"/>
        <v>7</v>
      </c>
      <c r="N352" s="12">
        <f t="shared" si="130"/>
        <v>1.0012234390000001</v>
      </c>
      <c r="O352" s="12">
        <f t="shared" ca="1" si="131"/>
        <v>1.004788375</v>
      </c>
      <c r="P352" s="17">
        <f t="shared" si="132"/>
        <v>0</v>
      </c>
      <c r="Q352" s="14">
        <f t="shared" ca="1" si="133"/>
        <v>4.7883749900000003</v>
      </c>
      <c r="R352" s="20">
        <f t="shared" si="137"/>
        <v>0</v>
      </c>
      <c r="S352" s="14">
        <f t="shared" si="134"/>
        <v>0</v>
      </c>
      <c r="T352" s="4" t="str">
        <f t="shared" si="135"/>
        <v>J=</v>
      </c>
      <c r="U352" s="29">
        <f t="shared" si="136"/>
        <v>45076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40"/>
        <v>45056</v>
      </c>
      <c r="B353" s="90">
        <f t="shared" ca="1" si="121"/>
        <v>1005.47429999</v>
      </c>
      <c r="C353" s="14">
        <f t="shared" si="122"/>
        <v>1000</v>
      </c>
      <c r="D353" s="63">
        <f t="shared" si="138"/>
        <v>45051</v>
      </c>
      <c r="E353" s="61">
        <f ca="1">IF(D353&lt;$B$1,VLOOKUP(D353,[1]DI!$A$4:$B$15000,2,FALSE),0)</f>
        <v>0.13650000000000001</v>
      </c>
      <c r="F353" s="14">
        <f t="shared" ca="1" si="123"/>
        <v>1.00050788</v>
      </c>
      <c r="G353" s="92">
        <f t="shared" ca="1" si="124"/>
        <v>1.17533033909813</v>
      </c>
      <c r="H353" s="92">
        <f t="shared" ca="1" si="125"/>
        <v>1.1705658204843099</v>
      </c>
      <c r="I353" s="14">
        <f t="shared" ca="1" si="126"/>
        <v>1.0040702699999999</v>
      </c>
      <c r="J353" s="13">
        <f t="shared" si="139"/>
        <v>4.4999999999999998E-2</v>
      </c>
      <c r="K353" s="29">
        <f t="shared" si="127"/>
        <v>45043</v>
      </c>
      <c r="L353" s="2">
        <f t="shared" si="128"/>
        <v>8</v>
      </c>
      <c r="M353" s="17">
        <f t="shared" si="129"/>
        <v>8</v>
      </c>
      <c r="N353" s="12">
        <f t="shared" si="130"/>
        <v>1.001398338</v>
      </c>
      <c r="O353" s="12">
        <f t="shared" ca="1" si="131"/>
        <v>1.0054742999999999</v>
      </c>
      <c r="P353" s="17">
        <f t="shared" si="132"/>
        <v>0</v>
      </c>
      <c r="Q353" s="14">
        <f t="shared" ca="1" si="133"/>
        <v>5.4742999899999996</v>
      </c>
      <c r="R353" s="20">
        <f t="shared" si="137"/>
        <v>0</v>
      </c>
      <c r="S353" s="14">
        <f t="shared" si="134"/>
        <v>0</v>
      </c>
      <c r="T353" s="4" t="str">
        <f t="shared" si="135"/>
        <v>J=</v>
      </c>
      <c r="U353" s="29">
        <f t="shared" si="136"/>
        <v>45076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40"/>
        <v>45057</v>
      </c>
      <c r="B354" s="90">
        <f t="shared" ca="1" si="121"/>
        <v>1006.160694</v>
      </c>
      <c r="C354" s="14">
        <f t="shared" si="122"/>
        <v>1000</v>
      </c>
      <c r="D354" s="63">
        <f t="shared" si="138"/>
        <v>45054</v>
      </c>
      <c r="E354" s="61">
        <f ca="1">IF(D354&lt;$B$1,VLOOKUP(D354,[1]DI!$A$4:$B$15000,2,FALSE),0)</f>
        <v>0.13650000000000001</v>
      </c>
      <c r="F354" s="14">
        <f t="shared" ca="1" si="123"/>
        <v>1.00050788</v>
      </c>
      <c r="G354" s="92">
        <f t="shared" ca="1" si="124"/>
        <v>1.17592726587075</v>
      </c>
      <c r="H354" s="92">
        <f t="shared" ca="1" si="125"/>
        <v>1.1705658204843099</v>
      </c>
      <c r="I354" s="14">
        <f t="shared" ca="1" si="126"/>
        <v>1.00458022</v>
      </c>
      <c r="J354" s="13">
        <f t="shared" si="139"/>
        <v>4.4999999999999998E-2</v>
      </c>
      <c r="K354" s="29">
        <f t="shared" si="127"/>
        <v>45043</v>
      </c>
      <c r="L354" s="2">
        <f t="shared" si="128"/>
        <v>9</v>
      </c>
      <c r="M354" s="17">
        <f t="shared" si="129"/>
        <v>9</v>
      </c>
      <c r="N354" s="12">
        <f t="shared" si="130"/>
        <v>1.001573268</v>
      </c>
      <c r="O354" s="12">
        <f t="shared" ca="1" si="131"/>
        <v>1.0061606940000001</v>
      </c>
      <c r="P354" s="17">
        <f t="shared" si="132"/>
        <v>0</v>
      </c>
      <c r="Q354" s="14">
        <f t="shared" ca="1" si="133"/>
        <v>6.1606940000000003</v>
      </c>
      <c r="R354" s="20">
        <f t="shared" si="137"/>
        <v>0</v>
      </c>
      <c r="S354" s="14">
        <f t="shared" si="134"/>
        <v>0</v>
      </c>
      <c r="T354" s="4" t="str">
        <f t="shared" si="135"/>
        <v>J=</v>
      </c>
      <c r="U354" s="29">
        <f t="shared" si="136"/>
        <v>45076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40"/>
        <v>45058</v>
      </c>
      <c r="B355" s="90">
        <f t="shared" ca="1" si="121"/>
        <v>1006.847547</v>
      </c>
      <c r="C355" s="14">
        <f t="shared" si="122"/>
        <v>1000</v>
      </c>
      <c r="D355" s="63">
        <f t="shared" si="138"/>
        <v>45055</v>
      </c>
      <c r="E355" s="61">
        <f ca="1">IF(D355&lt;$B$1,VLOOKUP(D355,[1]DI!$A$4:$B$15000,2,FALSE),0)</f>
        <v>0.13650000000000001</v>
      </c>
      <c r="F355" s="14">
        <f t="shared" ca="1" si="123"/>
        <v>1.00050788</v>
      </c>
      <c r="G355" s="92">
        <f t="shared" ca="1" si="124"/>
        <v>1.1765244958105401</v>
      </c>
      <c r="H355" s="92">
        <f t="shared" ca="1" si="125"/>
        <v>1.1705658204843099</v>
      </c>
      <c r="I355" s="14">
        <f t="shared" ca="1" si="126"/>
        <v>1.0050904199999999</v>
      </c>
      <c r="J355" s="13">
        <f t="shared" si="139"/>
        <v>4.4999999999999998E-2</v>
      </c>
      <c r="K355" s="29">
        <f t="shared" si="127"/>
        <v>45043</v>
      </c>
      <c r="L355" s="2">
        <f t="shared" si="128"/>
        <v>10</v>
      </c>
      <c r="M355" s="17">
        <f t="shared" si="129"/>
        <v>10</v>
      </c>
      <c r="N355" s="12">
        <f t="shared" si="130"/>
        <v>1.0017482280000001</v>
      </c>
      <c r="O355" s="12">
        <f t="shared" ca="1" si="131"/>
        <v>1.006847547</v>
      </c>
      <c r="P355" s="17">
        <f t="shared" si="132"/>
        <v>0</v>
      </c>
      <c r="Q355" s="14">
        <f t="shared" ca="1" si="133"/>
        <v>6.8475469999999996</v>
      </c>
      <c r="R355" s="20">
        <f t="shared" si="137"/>
        <v>0</v>
      </c>
      <c r="S355" s="14">
        <f t="shared" si="134"/>
        <v>0</v>
      </c>
      <c r="T355" s="4" t="str">
        <f t="shared" si="135"/>
        <v>J=</v>
      </c>
      <c r="U355" s="29">
        <f t="shared" si="136"/>
        <v>45076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40"/>
        <v>45061</v>
      </c>
      <c r="B356" s="90">
        <f t="shared" ca="1" si="121"/>
        <v>1007.53488099</v>
      </c>
      <c r="C356" s="14">
        <f t="shared" si="122"/>
        <v>1000</v>
      </c>
      <c r="D356" s="63">
        <f t="shared" si="138"/>
        <v>45056</v>
      </c>
      <c r="E356" s="61">
        <f ca="1">IF(D356&lt;$B$1,VLOOKUP(D356,[1]DI!$A$4:$B$15000,2,FALSE),0)</f>
        <v>0.13650000000000001</v>
      </c>
      <c r="F356" s="14">
        <f t="shared" ca="1" si="123"/>
        <v>1.00050788</v>
      </c>
      <c r="G356" s="92">
        <f t="shared" ca="1" si="124"/>
        <v>1.1771220290714699</v>
      </c>
      <c r="H356" s="92">
        <f t="shared" ca="1" si="125"/>
        <v>1.1705658204843099</v>
      </c>
      <c r="I356" s="14">
        <f t="shared" ca="1" si="126"/>
        <v>1.00560089</v>
      </c>
      <c r="J356" s="13">
        <f t="shared" si="139"/>
        <v>4.4999999999999998E-2</v>
      </c>
      <c r="K356" s="29">
        <f t="shared" si="127"/>
        <v>45043</v>
      </c>
      <c r="L356" s="2">
        <f t="shared" si="128"/>
        <v>11</v>
      </c>
      <c r="M356" s="17">
        <f t="shared" si="129"/>
        <v>11</v>
      </c>
      <c r="N356" s="12">
        <f t="shared" si="130"/>
        <v>1.001923219</v>
      </c>
      <c r="O356" s="12">
        <f t="shared" ca="1" si="131"/>
        <v>1.007534881</v>
      </c>
      <c r="P356" s="17">
        <f t="shared" si="132"/>
        <v>0</v>
      </c>
      <c r="Q356" s="14">
        <f t="shared" ca="1" si="133"/>
        <v>7.5348809899999996</v>
      </c>
      <c r="R356" s="20">
        <f t="shared" si="137"/>
        <v>0</v>
      </c>
      <c r="S356" s="14">
        <f t="shared" si="134"/>
        <v>0</v>
      </c>
      <c r="T356" s="4" t="str">
        <f t="shared" si="135"/>
        <v>J=</v>
      </c>
      <c r="U356" s="29">
        <f t="shared" si="136"/>
        <v>45076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40"/>
        <v>45062</v>
      </c>
      <c r="B357" s="90">
        <f t="shared" ca="1" si="121"/>
        <v>1008.22267399</v>
      </c>
      <c r="C357" s="14">
        <f t="shared" si="122"/>
        <v>1000</v>
      </c>
      <c r="D357" s="63">
        <f t="shared" si="138"/>
        <v>45057</v>
      </c>
      <c r="E357" s="61">
        <f ca="1">IF(D357&lt;$B$1,VLOOKUP(D357,[1]DI!$A$4:$B$15000,2,FALSE),0)</f>
        <v>0.13650000000000001</v>
      </c>
      <c r="F357" s="14">
        <f t="shared" ca="1" si="123"/>
        <v>1.00050788</v>
      </c>
      <c r="G357" s="92">
        <f t="shared" ca="1" si="124"/>
        <v>1.17771986580759</v>
      </c>
      <c r="H357" s="92">
        <f t="shared" ca="1" si="125"/>
        <v>1.1705658204843099</v>
      </c>
      <c r="I357" s="14">
        <f t="shared" ca="1" si="126"/>
        <v>1.00611161</v>
      </c>
      <c r="J357" s="13">
        <f t="shared" si="139"/>
        <v>4.4999999999999998E-2</v>
      </c>
      <c r="K357" s="29">
        <f t="shared" si="127"/>
        <v>45043</v>
      </c>
      <c r="L357" s="2">
        <f t="shared" si="128"/>
        <v>12</v>
      </c>
      <c r="M357" s="17">
        <f t="shared" si="129"/>
        <v>12</v>
      </c>
      <c r="N357" s="12">
        <f t="shared" si="130"/>
        <v>1.00209824</v>
      </c>
      <c r="O357" s="12">
        <f t="shared" ca="1" si="131"/>
        <v>1.008222674</v>
      </c>
      <c r="P357" s="17">
        <f t="shared" si="132"/>
        <v>0</v>
      </c>
      <c r="Q357" s="14">
        <f t="shared" ca="1" si="133"/>
        <v>8.2226739900000005</v>
      </c>
      <c r="R357" s="20">
        <f t="shared" si="137"/>
        <v>0</v>
      </c>
      <c r="S357" s="14">
        <f t="shared" si="134"/>
        <v>0</v>
      </c>
      <c r="T357" s="4" t="str">
        <f t="shared" si="135"/>
        <v>J=</v>
      </c>
      <c r="U357" s="29">
        <f t="shared" si="136"/>
        <v>45076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40"/>
        <v>45063</v>
      </c>
      <c r="B358" s="90">
        <f t="shared" ca="1" si="121"/>
        <v>1008.91094699</v>
      </c>
      <c r="C358" s="14">
        <f t="shared" si="122"/>
        <v>1000</v>
      </c>
      <c r="D358" s="63">
        <f t="shared" si="138"/>
        <v>45058</v>
      </c>
      <c r="E358" s="61">
        <f ca="1">IF(D358&lt;$B$1,VLOOKUP(D358,[1]DI!$A$4:$B$15000,2,FALSE),0)</f>
        <v>0.13650000000000001</v>
      </c>
      <c r="F358" s="14">
        <f t="shared" ca="1" si="123"/>
        <v>1.00050788</v>
      </c>
      <c r="G358" s="92">
        <f t="shared" ca="1" si="124"/>
        <v>1.1783180061730401</v>
      </c>
      <c r="H358" s="92">
        <f t="shared" ca="1" si="125"/>
        <v>1.1705658204843099</v>
      </c>
      <c r="I358" s="14">
        <f t="shared" ca="1" si="126"/>
        <v>1.0066226</v>
      </c>
      <c r="J358" s="13">
        <f t="shared" si="139"/>
        <v>4.4999999999999998E-2</v>
      </c>
      <c r="K358" s="29">
        <f t="shared" si="127"/>
        <v>45043</v>
      </c>
      <c r="L358" s="2">
        <f t="shared" si="128"/>
        <v>13</v>
      </c>
      <c r="M358" s="17">
        <f t="shared" si="129"/>
        <v>13</v>
      </c>
      <c r="N358" s="12">
        <f t="shared" si="130"/>
        <v>1.0022732919999999</v>
      </c>
      <c r="O358" s="12">
        <f t="shared" ca="1" si="131"/>
        <v>1.0089109469999999</v>
      </c>
      <c r="P358" s="17">
        <f t="shared" si="132"/>
        <v>0</v>
      </c>
      <c r="Q358" s="14">
        <f t="shared" ca="1" si="133"/>
        <v>8.9109469899999993</v>
      </c>
      <c r="R358" s="20">
        <f t="shared" si="137"/>
        <v>0</v>
      </c>
      <c r="S358" s="14">
        <f t="shared" si="134"/>
        <v>0</v>
      </c>
      <c r="T358" s="4" t="str">
        <f t="shared" si="135"/>
        <v>J=</v>
      </c>
      <c r="U358" s="29">
        <f t="shared" si="136"/>
        <v>45076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40"/>
        <v>45064</v>
      </c>
      <c r="B359" s="90">
        <f t="shared" ca="1" si="121"/>
        <v>1009.599681</v>
      </c>
      <c r="C359" s="14">
        <f t="shared" si="122"/>
        <v>1000</v>
      </c>
      <c r="D359" s="63">
        <f t="shared" si="138"/>
        <v>45061</v>
      </c>
      <c r="E359" s="61">
        <f ca="1">IF(D359&lt;$B$1,VLOOKUP(D359,[1]DI!$A$4:$B$15000,2,FALSE),0)</f>
        <v>0.13650000000000001</v>
      </c>
      <c r="F359" s="14">
        <f t="shared" ca="1" si="123"/>
        <v>1.00050788</v>
      </c>
      <c r="G359" s="92">
        <f t="shared" ca="1" si="124"/>
        <v>1.17891645032202</v>
      </c>
      <c r="H359" s="92">
        <f t="shared" ca="1" si="125"/>
        <v>1.1705658204843099</v>
      </c>
      <c r="I359" s="14">
        <f t="shared" ca="1" si="126"/>
        <v>1.0071338400000001</v>
      </c>
      <c r="J359" s="13">
        <f t="shared" si="139"/>
        <v>4.4999999999999998E-2</v>
      </c>
      <c r="K359" s="29">
        <f t="shared" si="127"/>
        <v>45043</v>
      </c>
      <c r="L359" s="2">
        <f t="shared" si="128"/>
        <v>14</v>
      </c>
      <c r="M359" s="17">
        <f t="shared" si="129"/>
        <v>14</v>
      </c>
      <c r="N359" s="12">
        <f t="shared" si="130"/>
        <v>1.0024483749999999</v>
      </c>
      <c r="O359" s="12">
        <f t="shared" ca="1" si="131"/>
        <v>1.0095996810000001</v>
      </c>
      <c r="P359" s="17">
        <f t="shared" si="132"/>
        <v>0</v>
      </c>
      <c r="Q359" s="14">
        <f t="shared" ca="1" si="133"/>
        <v>9.5996810000000004</v>
      </c>
      <c r="R359" s="20">
        <f t="shared" si="137"/>
        <v>0</v>
      </c>
      <c r="S359" s="14">
        <f t="shared" si="134"/>
        <v>0</v>
      </c>
      <c r="T359" s="4" t="str">
        <f t="shared" si="135"/>
        <v>J=</v>
      </c>
      <c r="U359" s="29">
        <f t="shared" si="136"/>
        <v>45076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40"/>
        <v>45065</v>
      </c>
      <c r="B360" s="90">
        <f t="shared" ca="1" si="121"/>
        <v>1010.2888850000001</v>
      </c>
      <c r="C360" s="14">
        <f t="shared" si="122"/>
        <v>1000</v>
      </c>
      <c r="D360" s="63">
        <f t="shared" si="138"/>
        <v>45062</v>
      </c>
      <c r="E360" s="61">
        <f ca="1">IF(D360&lt;$B$1,VLOOKUP(D360,[1]DI!$A$4:$B$15000,2,FALSE),0)</f>
        <v>0.13650000000000001</v>
      </c>
      <c r="F360" s="14">
        <f t="shared" ca="1" si="123"/>
        <v>1.00050788</v>
      </c>
      <c r="G360" s="92">
        <f t="shared" ca="1" si="124"/>
        <v>1.1795151984088099</v>
      </c>
      <c r="H360" s="92">
        <f t="shared" ca="1" si="125"/>
        <v>1.1705658204843099</v>
      </c>
      <c r="I360" s="14">
        <f t="shared" ca="1" si="126"/>
        <v>1.0076453400000001</v>
      </c>
      <c r="J360" s="13">
        <f t="shared" si="139"/>
        <v>4.4999999999999998E-2</v>
      </c>
      <c r="K360" s="29">
        <f t="shared" si="127"/>
        <v>45043</v>
      </c>
      <c r="L360" s="2">
        <f t="shared" si="128"/>
        <v>15</v>
      </c>
      <c r="M360" s="17">
        <f t="shared" si="129"/>
        <v>15</v>
      </c>
      <c r="N360" s="12">
        <f t="shared" si="130"/>
        <v>1.002623488</v>
      </c>
      <c r="O360" s="12">
        <f t="shared" ca="1" si="131"/>
        <v>1.010288885</v>
      </c>
      <c r="P360" s="17">
        <f t="shared" si="132"/>
        <v>0</v>
      </c>
      <c r="Q360" s="14">
        <f t="shared" ca="1" si="133"/>
        <v>10.288885000000001</v>
      </c>
      <c r="R360" s="20">
        <f t="shared" si="137"/>
        <v>0</v>
      </c>
      <c r="S360" s="14">
        <f t="shared" si="134"/>
        <v>0</v>
      </c>
      <c r="T360" s="4" t="str">
        <f t="shared" si="135"/>
        <v>J=</v>
      </c>
      <c r="U360" s="29">
        <f t="shared" si="136"/>
        <v>45076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40"/>
        <v>45068</v>
      </c>
      <c r="B361" s="90">
        <f t="shared" ca="1" si="121"/>
        <v>1010.978571</v>
      </c>
      <c r="C361" s="14">
        <f t="shared" si="122"/>
        <v>1000</v>
      </c>
      <c r="D361" s="63">
        <f t="shared" si="138"/>
        <v>45063</v>
      </c>
      <c r="E361" s="61">
        <f ca="1">IF(D361&lt;$B$1,VLOOKUP(D361,[1]DI!$A$4:$B$15000,2,FALSE),0)</f>
        <v>0.13650000000000001</v>
      </c>
      <c r="F361" s="14">
        <f t="shared" ca="1" si="123"/>
        <v>1.00050788</v>
      </c>
      <c r="G361" s="92">
        <f t="shared" ca="1" si="124"/>
        <v>1.18011425058778</v>
      </c>
      <c r="H361" s="92">
        <f t="shared" ca="1" si="125"/>
        <v>1.1705658204843099</v>
      </c>
      <c r="I361" s="14">
        <f t="shared" ca="1" si="126"/>
        <v>1.00815711</v>
      </c>
      <c r="J361" s="13">
        <f t="shared" si="139"/>
        <v>4.4999999999999998E-2</v>
      </c>
      <c r="K361" s="29">
        <f t="shared" si="127"/>
        <v>45043</v>
      </c>
      <c r="L361" s="2">
        <f t="shared" si="128"/>
        <v>16</v>
      </c>
      <c r="M361" s="17">
        <f t="shared" si="129"/>
        <v>16</v>
      </c>
      <c r="N361" s="12">
        <f t="shared" si="130"/>
        <v>1.002798632</v>
      </c>
      <c r="O361" s="12">
        <f t="shared" ca="1" si="131"/>
        <v>1.0109785710000001</v>
      </c>
      <c r="P361" s="17">
        <f t="shared" si="132"/>
        <v>0</v>
      </c>
      <c r="Q361" s="14">
        <f t="shared" ca="1" si="133"/>
        <v>10.978571000000001</v>
      </c>
      <c r="R361" s="20">
        <f t="shared" si="137"/>
        <v>0</v>
      </c>
      <c r="S361" s="14">
        <f t="shared" si="134"/>
        <v>0</v>
      </c>
      <c r="T361" s="4" t="str">
        <f t="shared" si="135"/>
        <v>J=</v>
      </c>
      <c r="U361" s="29">
        <f t="shared" si="136"/>
        <v>45076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40"/>
        <v>45069</v>
      </c>
      <c r="B362" s="90">
        <f t="shared" ca="1" si="121"/>
        <v>1011.668716</v>
      </c>
      <c r="C362" s="14">
        <f t="shared" si="122"/>
        <v>1000</v>
      </c>
      <c r="D362" s="63">
        <f t="shared" si="138"/>
        <v>45064</v>
      </c>
      <c r="E362" s="61">
        <f ca="1">IF(D362&lt;$B$1,VLOOKUP(D362,[1]DI!$A$4:$B$15000,2,FALSE),0)</f>
        <v>0.13650000000000001</v>
      </c>
      <c r="F362" s="14">
        <f t="shared" ca="1" si="123"/>
        <v>1.00050788</v>
      </c>
      <c r="G362" s="92">
        <f t="shared" ca="1" si="124"/>
        <v>1.1807136070133699</v>
      </c>
      <c r="H362" s="92">
        <f t="shared" ca="1" si="125"/>
        <v>1.1705658204843099</v>
      </c>
      <c r="I362" s="14">
        <f t="shared" ca="1" si="126"/>
        <v>1.0086691299999999</v>
      </c>
      <c r="J362" s="13">
        <f t="shared" si="139"/>
        <v>4.4999999999999998E-2</v>
      </c>
      <c r="K362" s="29">
        <f t="shared" si="127"/>
        <v>45043</v>
      </c>
      <c r="L362" s="2">
        <f t="shared" si="128"/>
        <v>17</v>
      </c>
      <c r="M362" s="17">
        <f t="shared" si="129"/>
        <v>17</v>
      </c>
      <c r="N362" s="12">
        <f t="shared" si="130"/>
        <v>1.002973806</v>
      </c>
      <c r="O362" s="12">
        <f t="shared" ca="1" si="131"/>
        <v>1.011668716</v>
      </c>
      <c r="P362" s="17">
        <f t="shared" si="132"/>
        <v>0</v>
      </c>
      <c r="Q362" s="14">
        <f t="shared" ca="1" si="133"/>
        <v>11.668716</v>
      </c>
      <c r="R362" s="20">
        <f t="shared" si="137"/>
        <v>0</v>
      </c>
      <c r="S362" s="14">
        <f t="shared" si="134"/>
        <v>0</v>
      </c>
      <c r="T362" s="4" t="str">
        <f t="shared" si="135"/>
        <v>J=</v>
      </c>
      <c r="U362" s="29">
        <f t="shared" si="136"/>
        <v>45076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40"/>
        <v>45070</v>
      </c>
      <c r="B363" s="90">
        <f t="shared" ca="1" si="121"/>
        <v>1012.359333</v>
      </c>
      <c r="C363" s="14">
        <f t="shared" si="122"/>
        <v>1000</v>
      </c>
      <c r="D363" s="63">
        <f t="shared" si="138"/>
        <v>45065</v>
      </c>
      <c r="E363" s="61">
        <f ca="1">IF(D363&lt;$B$1,VLOOKUP(D363,[1]DI!$A$4:$B$15000,2,FALSE),0)</f>
        <v>0.13650000000000001</v>
      </c>
      <c r="F363" s="14">
        <f t="shared" ca="1" si="123"/>
        <v>1.00050788</v>
      </c>
      <c r="G363" s="92">
        <f t="shared" ca="1" si="124"/>
        <v>1.1813132678400999</v>
      </c>
      <c r="H363" s="92">
        <f t="shared" ca="1" si="125"/>
        <v>1.1705658204843099</v>
      </c>
      <c r="I363" s="14">
        <f t="shared" ca="1" si="126"/>
        <v>1.0091814100000001</v>
      </c>
      <c r="J363" s="13">
        <f t="shared" si="139"/>
        <v>4.4999999999999998E-2</v>
      </c>
      <c r="K363" s="29">
        <f t="shared" si="127"/>
        <v>45043</v>
      </c>
      <c r="L363" s="2">
        <f t="shared" si="128"/>
        <v>18</v>
      </c>
      <c r="M363" s="17">
        <f t="shared" si="129"/>
        <v>18</v>
      </c>
      <c r="N363" s="12">
        <f t="shared" si="130"/>
        <v>1.0031490110000001</v>
      </c>
      <c r="O363" s="12">
        <f t="shared" ca="1" si="131"/>
        <v>1.012359333</v>
      </c>
      <c r="P363" s="17">
        <f t="shared" si="132"/>
        <v>0</v>
      </c>
      <c r="Q363" s="14">
        <f t="shared" ca="1" si="133"/>
        <v>12.359332999999999</v>
      </c>
      <c r="R363" s="20">
        <f t="shared" si="137"/>
        <v>0</v>
      </c>
      <c r="S363" s="14">
        <f t="shared" si="134"/>
        <v>0</v>
      </c>
      <c r="T363" s="4" t="str">
        <f t="shared" si="135"/>
        <v>J=</v>
      </c>
      <c r="U363" s="29">
        <f t="shared" si="136"/>
        <v>45076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40"/>
        <v>45071</v>
      </c>
      <c r="B364" s="90">
        <f t="shared" ca="1" si="121"/>
        <v>1013.050432</v>
      </c>
      <c r="C364" s="14">
        <f t="shared" si="122"/>
        <v>1000</v>
      </c>
      <c r="D364" s="63">
        <f t="shared" si="138"/>
        <v>45068</v>
      </c>
      <c r="E364" s="61">
        <f ca="1">IF(D364&lt;$B$1,VLOOKUP(D364,[1]DI!$A$4:$B$15000,2,FALSE),0)</f>
        <v>0.13650000000000001</v>
      </c>
      <c r="F364" s="14">
        <f t="shared" ca="1" si="123"/>
        <v>1.00050788</v>
      </c>
      <c r="G364" s="92">
        <f t="shared" ca="1" si="124"/>
        <v>1.1819132332225699</v>
      </c>
      <c r="H364" s="92">
        <f t="shared" ca="1" si="125"/>
        <v>1.1705658204843099</v>
      </c>
      <c r="I364" s="14">
        <f t="shared" ca="1" si="126"/>
        <v>1.0096939599999999</v>
      </c>
      <c r="J364" s="13">
        <f t="shared" si="139"/>
        <v>4.4999999999999998E-2</v>
      </c>
      <c r="K364" s="29">
        <f t="shared" si="127"/>
        <v>45043</v>
      </c>
      <c r="L364" s="2">
        <f t="shared" si="128"/>
        <v>19</v>
      </c>
      <c r="M364" s="17">
        <f t="shared" si="129"/>
        <v>19</v>
      </c>
      <c r="N364" s="12">
        <f t="shared" si="130"/>
        <v>1.0033242469999999</v>
      </c>
      <c r="O364" s="12">
        <f t="shared" ca="1" si="131"/>
        <v>1.013050432</v>
      </c>
      <c r="P364" s="17">
        <f t="shared" si="132"/>
        <v>0</v>
      </c>
      <c r="Q364" s="14">
        <f t="shared" ca="1" si="133"/>
        <v>13.050432000000001</v>
      </c>
      <c r="R364" s="20">
        <f t="shared" si="137"/>
        <v>0</v>
      </c>
      <c r="S364" s="14">
        <f t="shared" si="134"/>
        <v>0</v>
      </c>
      <c r="T364" s="4" t="str">
        <f t="shared" si="135"/>
        <v>J=</v>
      </c>
      <c r="U364" s="29">
        <f t="shared" si="136"/>
        <v>45076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40"/>
        <v>45072</v>
      </c>
      <c r="B365" s="90">
        <f t="shared" ca="1" si="121"/>
        <v>1013.74199199</v>
      </c>
      <c r="C365" s="14">
        <f t="shared" si="122"/>
        <v>1000</v>
      </c>
      <c r="D365" s="63">
        <f t="shared" si="138"/>
        <v>45069</v>
      </c>
      <c r="E365" s="61">
        <f ca="1">IF(D365&lt;$B$1,VLOOKUP(D365,[1]DI!$A$4:$B$15000,2,FALSE),0)</f>
        <v>0.13650000000000001</v>
      </c>
      <c r="F365" s="14">
        <f t="shared" ca="1" si="123"/>
        <v>1.00050788</v>
      </c>
      <c r="G365" s="92">
        <f t="shared" ca="1" si="124"/>
        <v>1.1825135033154599</v>
      </c>
      <c r="H365" s="92">
        <f t="shared" ca="1" si="125"/>
        <v>1.1705658204843099</v>
      </c>
      <c r="I365" s="14">
        <f t="shared" ca="1" si="126"/>
        <v>1.01020676</v>
      </c>
      <c r="J365" s="13">
        <f t="shared" si="139"/>
        <v>4.4999999999999998E-2</v>
      </c>
      <c r="K365" s="29">
        <f t="shared" si="127"/>
        <v>45043</v>
      </c>
      <c r="L365" s="2">
        <f t="shared" si="128"/>
        <v>20</v>
      </c>
      <c r="M365" s="17">
        <f t="shared" si="129"/>
        <v>20</v>
      </c>
      <c r="N365" s="12">
        <f t="shared" si="130"/>
        <v>1.003499513</v>
      </c>
      <c r="O365" s="12">
        <f t="shared" ca="1" si="131"/>
        <v>1.0137419919999999</v>
      </c>
      <c r="P365" s="17">
        <f t="shared" si="132"/>
        <v>0</v>
      </c>
      <c r="Q365" s="14">
        <f t="shared" ca="1" si="133"/>
        <v>13.741991990000001</v>
      </c>
      <c r="R365" s="20">
        <f t="shared" si="137"/>
        <v>0</v>
      </c>
      <c r="S365" s="14">
        <f t="shared" si="134"/>
        <v>0</v>
      </c>
      <c r="T365" s="4" t="str">
        <f t="shared" si="135"/>
        <v>J=</v>
      </c>
      <c r="U365" s="29">
        <f t="shared" si="136"/>
        <v>45076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40"/>
        <v>45075</v>
      </c>
      <c r="B366" s="90">
        <f t="shared" ca="1" si="121"/>
        <v>1014.434022</v>
      </c>
      <c r="C366" s="14">
        <f t="shared" si="122"/>
        <v>1000</v>
      </c>
      <c r="D366" s="63">
        <f t="shared" si="138"/>
        <v>45070</v>
      </c>
      <c r="E366" s="61">
        <f ca="1">IF(D366&lt;$B$1,VLOOKUP(D366,[1]DI!$A$4:$B$15000,2,FALSE),0)</f>
        <v>0.13650000000000001</v>
      </c>
      <c r="F366" s="14">
        <f t="shared" ca="1" si="123"/>
        <v>1.00050788</v>
      </c>
      <c r="G366" s="92">
        <f t="shared" ca="1" si="124"/>
        <v>1.1831140782735201</v>
      </c>
      <c r="H366" s="92">
        <f t="shared" ca="1" si="125"/>
        <v>1.1705658204843099</v>
      </c>
      <c r="I366" s="14">
        <f t="shared" ca="1" si="126"/>
        <v>1.01071982</v>
      </c>
      <c r="J366" s="13">
        <f t="shared" si="139"/>
        <v>4.4999999999999998E-2</v>
      </c>
      <c r="K366" s="29">
        <f t="shared" si="127"/>
        <v>45043</v>
      </c>
      <c r="L366" s="2">
        <f t="shared" si="128"/>
        <v>21</v>
      </c>
      <c r="M366" s="17">
        <f t="shared" si="129"/>
        <v>21</v>
      </c>
      <c r="N366" s="12">
        <f t="shared" si="130"/>
        <v>1.0036748090000001</v>
      </c>
      <c r="O366" s="12">
        <f t="shared" ca="1" si="131"/>
        <v>1.0144340220000001</v>
      </c>
      <c r="P366" s="17">
        <f t="shared" si="132"/>
        <v>0</v>
      </c>
      <c r="Q366" s="14">
        <f t="shared" ca="1" si="133"/>
        <v>14.434022000000001</v>
      </c>
      <c r="R366" s="20">
        <f t="shared" si="137"/>
        <v>0</v>
      </c>
      <c r="S366" s="14">
        <f t="shared" si="134"/>
        <v>0</v>
      </c>
      <c r="T366" s="4" t="str">
        <f t="shared" si="135"/>
        <v>J=</v>
      </c>
      <c r="U366" s="29">
        <f t="shared" si="136"/>
        <v>45076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40"/>
        <v>45076</v>
      </c>
      <c r="B367" s="90">
        <f t="shared" ca="1" si="121"/>
        <v>1015.12653599</v>
      </c>
      <c r="C367" s="14">
        <f t="shared" si="122"/>
        <v>1000</v>
      </c>
      <c r="D367" s="63">
        <f t="shared" si="138"/>
        <v>45071</v>
      </c>
      <c r="E367" s="61">
        <f ca="1">IF(D367&lt;$B$1,VLOOKUP(D367,[1]DI!$A$4:$B$15000,2,FALSE),0)</f>
        <v>0.13650000000000001</v>
      </c>
      <c r="F367" s="14">
        <f t="shared" ca="1" si="123"/>
        <v>1.00050788</v>
      </c>
      <c r="G367" s="92">
        <f t="shared" ca="1" si="124"/>
        <v>1.18371495825159</v>
      </c>
      <c r="H367" s="92">
        <f t="shared" ca="1" si="125"/>
        <v>1.1705658204843099</v>
      </c>
      <c r="I367" s="14">
        <f t="shared" ca="1" si="126"/>
        <v>1.01123315</v>
      </c>
      <c r="J367" s="13">
        <f t="shared" si="139"/>
        <v>4.4999999999999998E-2</v>
      </c>
      <c r="K367" s="29">
        <f t="shared" si="127"/>
        <v>45043</v>
      </c>
      <c r="L367" s="2">
        <f t="shared" si="128"/>
        <v>22</v>
      </c>
      <c r="M367" s="17">
        <f t="shared" si="129"/>
        <v>22</v>
      </c>
      <c r="N367" s="12">
        <f t="shared" si="130"/>
        <v>1.0038501369999999</v>
      </c>
      <c r="O367" s="12">
        <f t="shared" ca="1" si="131"/>
        <v>1.0151265359999999</v>
      </c>
      <c r="P367" s="17">
        <f t="shared" si="132"/>
        <v>17</v>
      </c>
      <c r="Q367" s="14">
        <f t="shared" ca="1" si="133"/>
        <v>15.126535990000001</v>
      </c>
      <c r="R367" s="20">
        <f t="shared" si="137"/>
        <v>0</v>
      </c>
      <c r="S367" s="14">
        <f t="shared" si="134"/>
        <v>0</v>
      </c>
      <c r="T367" s="4" t="str">
        <f t="shared" si="135"/>
        <v>J=</v>
      </c>
      <c r="U367" s="29">
        <f t="shared" si="136"/>
        <v>45076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40"/>
        <v>45077</v>
      </c>
      <c r="B368" s="90">
        <f t="shared" ca="1" si="121"/>
        <v>1000.682654</v>
      </c>
      <c r="C368" s="14">
        <f t="shared" si="122"/>
        <v>1000</v>
      </c>
      <c r="D368" s="63">
        <f t="shared" si="138"/>
        <v>45072</v>
      </c>
      <c r="E368" s="61">
        <f ca="1">IF(D368&lt;$B$1,VLOOKUP(D368,[1]DI!$A$4:$B$15000,2,FALSE),0)</f>
        <v>0.13650000000000001</v>
      </c>
      <c r="F368" s="14">
        <f t="shared" ca="1" si="123"/>
        <v>1.00050788</v>
      </c>
      <c r="G368" s="92">
        <f t="shared" ca="1" si="124"/>
        <v>1.1843161434045899</v>
      </c>
      <c r="H368" s="92">
        <f t="shared" ca="1" si="125"/>
        <v>1.18371495825159</v>
      </c>
      <c r="I368" s="14">
        <f t="shared" ca="1" si="126"/>
        <v>1.00050788</v>
      </c>
      <c r="J368" s="13">
        <f t="shared" si="139"/>
        <v>4.4999999999999998E-2</v>
      </c>
      <c r="K368" s="29">
        <f t="shared" si="127"/>
        <v>45076</v>
      </c>
      <c r="L368" s="2">
        <f t="shared" si="128"/>
        <v>1</v>
      </c>
      <c r="M368" s="17">
        <f t="shared" si="129"/>
        <v>1</v>
      </c>
      <c r="N368" s="12">
        <f t="shared" si="130"/>
        <v>1.000174685</v>
      </c>
      <c r="O368" s="12">
        <f t="shared" ca="1" si="131"/>
        <v>1.000682654</v>
      </c>
      <c r="P368" s="17">
        <f t="shared" si="132"/>
        <v>0</v>
      </c>
      <c r="Q368" s="14">
        <f t="shared" ca="1" si="133"/>
        <v>0.68265399999999998</v>
      </c>
      <c r="R368" s="20">
        <f t="shared" si="137"/>
        <v>0</v>
      </c>
      <c r="S368" s="14">
        <f t="shared" si="134"/>
        <v>0</v>
      </c>
      <c r="T368" s="4" t="str">
        <f t="shared" si="135"/>
        <v>J=</v>
      </c>
      <c r="U368" s="29">
        <f t="shared" si="136"/>
        <v>45106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40"/>
        <v>45078</v>
      </c>
      <c r="B369" s="90">
        <f t="shared" ca="1" si="121"/>
        <v>1001.365776</v>
      </c>
      <c r="C369" s="14">
        <f t="shared" si="122"/>
        <v>1000</v>
      </c>
      <c r="D369" s="63">
        <f t="shared" si="138"/>
        <v>45075</v>
      </c>
      <c r="E369" s="61">
        <f ca="1">IF(D369&lt;$B$1,VLOOKUP(D369,[1]DI!$A$4:$B$15000,2,FALSE),0)</f>
        <v>0.13650000000000001</v>
      </c>
      <c r="F369" s="14">
        <f t="shared" ca="1" si="123"/>
        <v>1.00050788</v>
      </c>
      <c r="G369" s="92">
        <f t="shared" ca="1" si="124"/>
        <v>1.1849176338875</v>
      </c>
      <c r="H369" s="92">
        <f t="shared" ca="1" si="125"/>
        <v>1.18371495825159</v>
      </c>
      <c r="I369" s="14">
        <f t="shared" ca="1" si="126"/>
        <v>1.00101602</v>
      </c>
      <c r="J369" s="13">
        <f t="shared" si="139"/>
        <v>4.4999999999999998E-2</v>
      </c>
      <c r="K369" s="29">
        <f t="shared" si="127"/>
        <v>45076</v>
      </c>
      <c r="L369" s="2">
        <f t="shared" si="128"/>
        <v>2</v>
      </c>
      <c r="M369" s="17">
        <f t="shared" si="129"/>
        <v>2</v>
      </c>
      <c r="N369" s="12">
        <f t="shared" si="130"/>
        <v>1.000349401</v>
      </c>
      <c r="O369" s="12">
        <f t="shared" ca="1" si="131"/>
        <v>1.0013657760000001</v>
      </c>
      <c r="P369" s="17">
        <f t="shared" si="132"/>
        <v>0</v>
      </c>
      <c r="Q369" s="14">
        <f t="shared" ca="1" si="133"/>
        <v>1.3657760000000001</v>
      </c>
      <c r="R369" s="20">
        <f t="shared" si="137"/>
        <v>0</v>
      </c>
      <c r="S369" s="14">
        <f t="shared" si="134"/>
        <v>0</v>
      </c>
      <c r="T369" s="4" t="str">
        <f t="shared" si="135"/>
        <v>J=</v>
      </c>
      <c r="U369" s="29">
        <f t="shared" si="136"/>
        <v>45106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40"/>
        <v>45079</v>
      </c>
      <c r="B370" s="90">
        <f t="shared" ca="1" si="121"/>
        <v>1002.04935699</v>
      </c>
      <c r="C370" s="14">
        <f t="shared" si="122"/>
        <v>1000</v>
      </c>
      <c r="D370" s="63">
        <f t="shared" si="138"/>
        <v>45076</v>
      </c>
      <c r="E370" s="61">
        <f ca="1">IF(D370&lt;$B$1,VLOOKUP(D370,[1]DI!$A$4:$B$15000,2,FALSE),0)</f>
        <v>0.13650000000000001</v>
      </c>
      <c r="F370" s="14">
        <f t="shared" ca="1" si="123"/>
        <v>1.00050788</v>
      </c>
      <c r="G370" s="92">
        <f t="shared" ca="1" si="124"/>
        <v>1.1855194298553999</v>
      </c>
      <c r="H370" s="92">
        <f t="shared" ca="1" si="125"/>
        <v>1.18371495825159</v>
      </c>
      <c r="I370" s="14">
        <f t="shared" ca="1" si="126"/>
        <v>1.00152441</v>
      </c>
      <c r="J370" s="13">
        <f t="shared" si="139"/>
        <v>4.4999999999999998E-2</v>
      </c>
      <c r="K370" s="29">
        <f t="shared" si="127"/>
        <v>45076</v>
      </c>
      <c r="L370" s="2">
        <f t="shared" si="128"/>
        <v>3</v>
      </c>
      <c r="M370" s="17">
        <f t="shared" si="129"/>
        <v>3</v>
      </c>
      <c r="N370" s="12">
        <f t="shared" si="130"/>
        <v>1.000524148</v>
      </c>
      <c r="O370" s="12">
        <f t="shared" ca="1" si="131"/>
        <v>1.002049357</v>
      </c>
      <c r="P370" s="17">
        <f t="shared" si="132"/>
        <v>0</v>
      </c>
      <c r="Q370" s="14">
        <f t="shared" ca="1" si="133"/>
        <v>2.0493569900000002</v>
      </c>
      <c r="R370" s="20">
        <f t="shared" si="137"/>
        <v>0</v>
      </c>
      <c r="S370" s="14">
        <f t="shared" si="134"/>
        <v>0</v>
      </c>
      <c r="T370" s="4" t="str">
        <f t="shared" si="135"/>
        <v>J=</v>
      </c>
      <c r="U370" s="29">
        <f t="shared" si="136"/>
        <v>45106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40"/>
        <v>45082</v>
      </c>
      <c r="B371" s="90">
        <f t="shared" ca="1" si="121"/>
        <v>1002.733416</v>
      </c>
      <c r="C371" s="14">
        <f t="shared" si="122"/>
        <v>1000</v>
      </c>
      <c r="D371" s="63">
        <f t="shared" si="138"/>
        <v>45077</v>
      </c>
      <c r="E371" s="61">
        <f ca="1">IF(D371&lt;$B$1,VLOOKUP(D371,[1]DI!$A$4:$B$15000,2,FALSE),0)</f>
        <v>0.13650000000000001</v>
      </c>
      <c r="F371" s="14">
        <f t="shared" ca="1" si="123"/>
        <v>1.00050788</v>
      </c>
      <c r="G371" s="92">
        <f t="shared" ca="1" si="124"/>
        <v>1.1861215314634399</v>
      </c>
      <c r="H371" s="92">
        <f t="shared" ca="1" si="125"/>
        <v>1.18371495825159</v>
      </c>
      <c r="I371" s="14">
        <f t="shared" ca="1" si="126"/>
        <v>1.00203307</v>
      </c>
      <c r="J371" s="13">
        <f t="shared" si="139"/>
        <v>4.4999999999999998E-2</v>
      </c>
      <c r="K371" s="29">
        <f t="shared" si="127"/>
        <v>45076</v>
      </c>
      <c r="L371" s="2">
        <f t="shared" si="128"/>
        <v>4</v>
      </c>
      <c r="M371" s="17">
        <f t="shared" si="129"/>
        <v>4</v>
      </c>
      <c r="N371" s="12">
        <f t="shared" si="130"/>
        <v>1.000698925</v>
      </c>
      <c r="O371" s="12">
        <f t="shared" ca="1" si="131"/>
        <v>1.0027334160000001</v>
      </c>
      <c r="P371" s="17">
        <f t="shared" si="132"/>
        <v>0</v>
      </c>
      <c r="Q371" s="14">
        <f t="shared" ca="1" si="133"/>
        <v>2.7334160000000001</v>
      </c>
      <c r="R371" s="20">
        <f t="shared" si="137"/>
        <v>0</v>
      </c>
      <c r="S371" s="14">
        <f t="shared" si="134"/>
        <v>0</v>
      </c>
      <c r="T371" s="4" t="str">
        <f t="shared" si="135"/>
        <v>J=</v>
      </c>
      <c r="U371" s="29">
        <f t="shared" si="136"/>
        <v>45106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40"/>
        <v>45083</v>
      </c>
      <c r="B372" s="90">
        <f t="shared" ca="1" si="121"/>
        <v>1003.4179329900001</v>
      </c>
      <c r="C372" s="14">
        <f t="shared" si="122"/>
        <v>1000</v>
      </c>
      <c r="D372" s="63">
        <f t="shared" si="138"/>
        <v>45078</v>
      </c>
      <c r="E372" s="61">
        <f ca="1">IF(D372&lt;$B$1,VLOOKUP(D372,[1]DI!$A$4:$B$15000,2,FALSE),0)</f>
        <v>0.13650000000000001</v>
      </c>
      <c r="F372" s="14">
        <f t="shared" ca="1" si="123"/>
        <v>1.00050788</v>
      </c>
      <c r="G372" s="92">
        <f t="shared" ca="1" si="124"/>
        <v>1.18672393886684</v>
      </c>
      <c r="H372" s="92">
        <f t="shared" ca="1" si="125"/>
        <v>1.18371495825159</v>
      </c>
      <c r="I372" s="14">
        <f t="shared" ca="1" si="126"/>
        <v>1.0025419799999999</v>
      </c>
      <c r="J372" s="13">
        <f t="shared" si="139"/>
        <v>4.4999999999999998E-2</v>
      </c>
      <c r="K372" s="29">
        <f t="shared" si="127"/>
        <v>45076</v>
      </c>
      <c r="L372" s="2">
        <f t="shared" si="128"/>
        <v>5</v>
      </c>
      <c r="M372" s="17">
        <f t="shared" si="129"/>
        <v>5</v>
      </c>
      <c r="N372" s="12">
        <f t="shared" si="130"/>
        <v>1.0008737320000001</v>
      </c>
      <c r="O372" s="12">
        <f t="shared" ca="1" si="131"/>
        <v>1.0034179329999999</v>
      </c>
      <c r="P372" s="17">
        <f t="shared" si="132"/>
        <v>0</v>
      </c>
      <c r="Q372" s="14">
        <f t="shared" ca="1" si="133"/>
        <v>3.4179329900000002</v>
      </c>
      <c r="R372" s="20">
        <f t="shared" si="137"/>
        <v>0</v>
      </c>
      <c r="S372" s="14">
        <f t="shared" si="134"/>
        <v>0</v>
      </c>
      <c r="T372" s="4" t="str">
        <f t="shared" si="135"/>
        <v>J=</v>
      </c>
      <c r="U372" s="29">
        <f t="shared" si="136"/>
        <v>45106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40"/>
        <v>45084</v>
      </c>
      <c r="B373" s="90">
        <f t="shared" ca="1" si="121"/>
        <v>1004.10291899</v>
      </c>
      <c r="C373" s="14">
        <f t="shared" si="122"/>
        <v>1000</v>
      </c>
      <c r="D373" s="63">
        <f t="shared" si="138"/>
        <v>45079</v>
      </c>
      <c r="E373" s="61">
        <f ca="1">IF(D373&lt;$B$1,VLOOKUP(D373,[1]DI!$A$4:$B$15000,2,FALSE),0)</f>
        <v>0.13650000000000001</v>
      </c>
      <c r="F373" s="14">
        <f t="shared" ca="1" si="123"/>
        <v>1.00050788</v>
      </c>
      <c r="G373" s="92">
        <f t="shared" ca="1" si="124"/>
        <v>1.1873266522209101</v>
      </c>
      <c r="H373" s="92">
        <f t="shared" ca="1" si="125"/>
        <v>1.18371495825159</v>
      </c>
      <c r="I373" s="14">
        <f t="shared" ca="1" si="126"/>
        <v>1.0030511499999999</v>
      </c>
      <c r="J373" s="13">
        <f t="shared" si="139"/>
        <v>4.4999999999999998E-2</v>
      </c>
      <c r="K373" s="29">
        <f t="shared" si="127"/>
        <v>45076</v>
      </c>
      <c r="L373" s="2">
        <f t="shared" si="128"/>
        <v>6</v>
      </c>
      <c r="M373" s="17">
        <f t="shared" si="129"/>
        <v>6</v>
      </c>
      <c r="N373" s="12">
        <f t="shared" si="130"/>
        <v>1.00104857</v>
      </c>
      <c r="O373" s="12">
        <f t="shared" ca="1" si="131"/>
        <v>1.0041029189999999</v>
      </c>
      <c r="P373" s="17">
        <f t="shared" si="132"/>
        <v>0</v>
      </c>
      <c r="Q373" s="14">
        <f t="shared" ca="1" si="133"/>
        <v>4.10291899</v>
      </c>
      <c r="R373" s="20">
        <f t="shared" si="137"/>
        <v>0</v>
      </c>
      <c r="S373" s="14">
        <f t="shared" si="134"/>
        <v>0</v>
      </c>
      <c r="T373" s="4" t="str">
        <f t="shared" si="135"/>
        <v>J=</v>
      </c>
      <c r="U373" s="29">
        <f t="shared" si="136"/>
        <v>45106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40"/>
        <v>45086</v>
      </c>
      <c r="B374" s="90">
        <f t="shared" ca="1" si="121"/>
        <v>1004.78837499</v>
      </c>
      <c r="C374" s="14">
        <f t="shared" si="122"/>
        <v>1000</v>
      </c>
      <c r="D374" s="63">
        <f t="shared" si="138"/>
        <v>45082</v>
      </c>
      <c r="E374" s="61">
        <f ca="1">IF(D374&lt;$B$1,VLOOKUP(D374,[1]DI!$A$4:$B$15000,2,FALSE),0)</f>
        <v>0.13650000000000001</v>
      </c>
      <c r="F374" s="14">
        <f t="shared" ca="1" si="123"/>
        <v>1.00050788</v>
      </c>
      <c r="G374" s="92">
        <f t="shared" ca="1" si="124"/>
        <v>1.1879296716810399</v>
      </c>
      <c r="H374" s="92">
        <f t="shared" ca="1" si="125"/>
        <v>1.18371495825159</v>
      </c>
      <c r="I374" s="14">
        <f t="shared" ca="1" si="126"/>
        <v>1.00356058</v>
      </c>
      <c r="J374" s="13">
        <f t="shared" si="139"/>
        <v>4.4999999999999998E-2</v>
      </c>
      <c r="K374" s="29">
        <f t="shared" si="127"/>
        <v>45076</v>
      </c>
      <c r="L374" s="2">
        <f t="shared" si="128"/>
        <v>7</v>
      </c>
      <c r="M374" s="17">
        <f t="shared" si="129"/>
        <v>7</v>
      </c>
      <c r="N374" s="12">
        <f t="shared" si="130"/>
        <v>1.0012234390000001</v>
      </c>
      <c r="O374" s="12">
        <f t="shared" ca="1" si="131"/>
        <v>1.004788375</v>
      </c>
      <c r="P374" s="17">
        <f t="shared" si="132"/>
        <v>0</v>
      </c>
      <c r="Q374" s="14">
        <f t="shared" ca="1" si="133"/>
        <v>4.7883749900000003</v>
      </c>
      <c r="R374" s="20">
        <f t="shared" si="137"/>
        <v>0</v>
      </c>
      <c r="S374" s="14">
        <f t="shared" si="134"/>
        <v>0</v>
      </c>
      <c r="T374" s="4" t="str">
        <f t="shared" si="135"/>
        <v>J=</v>
      </c>
      <c r="U374" s="29">
        <f t="shared" si="136"/>
        <v>45106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40"/>
        <v>45089</v>
      </c>
      <c r="B375" s="90">
        <f t="shared" ca="1" si="121"/>
        <v>1005.47429999</v>
      </c>
      <c r="C375" s="14">
        <f t="shared" si="122"/>
        <v>1000</v>
      </c>
      <c r="D375" s="63">
        <f t="shared" si="138"/>
        <v>45083</v>
      </c>
      <c r="E375" s="61">
        <f ca="1">IF(D375&lt;$B$1,VLOOKUP(D375,[1]DI!$A$4:$B$15000,2,FALSE),0)</f>
        <v>0.13650000000000001</v>
      </c>
      <c r="F375" s="14">
        <f t="shared" ca="1" si="123"/>
        <v>1.00050788</v>
      </c>
      <c r="G375" s="92">
        <f t="shared" ca="1" si="124"/>
        <v>1.1885329974026899</v>
      </c>
      <c r="H375" s="92">
        <f t="shared" ca="1" si="125"/>
        <v>1.18371495825159</v>
      </c>
      <c r="I375" s="14">
        <f t="shared" ca="1" si="126"/>
        <v>1.0040702699999999</v>
      </c>
      <c r="J375" s="13">
        <f t="shared" si="139"/>
        <v>4.4999999999999998E-2</v>
      </c>
      <c r="K375" s="29">
        <f t="shared" si="127"/>
        <v>45076</v>
      </c>
      <c r="L375" s="2">
        <f t="shared" si="128"/>
        <v>8</v>
      </c>
      <c r="M375" s="17">
        <f t="shared" si="129"/>
        <v>8</v>
      </c>
      <c r="N375" s="12">
        <f t="shared" si="130"/>
        <v>1.001398338</v>
      </c>
      <c r="O375" s="12">
        <f t="shared" ca="1" si="131"/>
        <v>1.0054742999999999</v>
      </c>
      <c r="P375" s="17">
        <f t="shared" si="132"/>
        <v>0</v>
      </c>
      <c r="Q375" s="14">
        <f t="shared" ca="1" si="133"/>
        <v>5.4742999899999996</v>
      </c>
      <c r="R375" s="20">
        <f t="shared" si="137"/>
        <v>0</v>
      </c>
      <c r="S375" s="14">
        <f t="shared" si="134"/>
        <v>0</v>
      </c>
      <c r="T375" s="4" t="str">
        <f t="shared" si="135"/>
        <v>J=</v>
      </c>
      <c r="U375" s="29">
        <f t="shared" si="136"/>
        <v>45106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40"/>
        <v>45090</v>
      </c>
      <c r="B376" s="90">
        <f t="shared" ca="1" si="121"/>
        <v>1006.160694</v>
      </c>
      <c r="C376" s="14">
        <f t="shared" si="122"/>
        <v>1000</v>
      </c>
      <c r="D376" s="63">
        <f t="shared" si="138"/>
        <v>45084</v>
      </c>
      <c r="E376" s="61">
        <f ca="1">IF(D376&lt;$B$1,VLOOKUP(D376,[1]DI!$A$4:$B$15000,2,FALSE),0)</f>
        <v>0.13650000000000001</v>
      </c>
      <c r="F376" s="14">
        <f t="shared" ca="1" si="123"/>
        <v>1.00050788</v>
      </c>
      <c r="G376" s="92">
        <f t="shared" ca="1" si="124"/>
        <v>1.1891366295414101</v>
      </c>
      <c r="H376" s="92">
        <f t="shared" ca="1" si="125"/>
        <v>1.18371495825159</v>
      </c>
      <c r="I376" s="14">
        <f t="shared" ca="1" si="126"/>
        <v>1.00458022</v>
      </c>
      <c r="J376" s="13">
        <f t="shared" si="139"/>
        <v>4.4999999999999998E-2</v>
      </c>
      <c r="K376" s="29">
        <f t="shared" si="127"/>
        <v>45076</v>
      </c>
      <c r="L376" s="2">
        <f t="shared" si="128"/>
        <v>9</v>
      </c>
      <c r="M376" s="17">
        <f t="shared" si="129"/>
        <v>9</v>
      </c>
      <c r="N376" s="12">
        <f t="shared" si="130"/>
        <v>1.001573268</v>
      </c>
      <c r="O376" s="12">
        <f t="shared" ca="1" si="131"/>
        <v>1.0061606940000001</v>
      </c>
      <c r="P376" s="17">
        <f t="shared" si="132"/>
        <v>0</v>
      </c>
      <c r="Q376" s="14">
        <f t="shared" ca="1" si="133"/>
        <v>6.1606940000000003</v>
      </c>
      <c r="R376" s="20">
        <f t="shared" si="137"/>
        <v>0</v>
      </c>
      <c r="S376" s="14">
        <f t="shared" si="134"/>
        <v>0</v>
      </c>
      <c r="T376" s="4" t="str">
        <f t="shared" si="135"/>
        <v>J=</v>
      </c>
      <c r="U376" s="29">
        <f t="shared" si="136"/>
        <v>45106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40"/>
        <v>45091</v>
      </c>
      <c r="B377" s="90">
        <f t="shared" ca="1" si="121"/>
        <v>1006.847547</v>
      </c>
      <c r="C377" s="14">
        <f t="shared" si="122"/>
        <v>1000</v>
      </c>
      <c r="D377" s="63">
        <f t="shared" si="138"/>
        <v>45086</v>
      </c>
      <c r="E377" s="61">
        <f ca="1">IF(D377&lt;$B$1,VLOOKUP(D377,[1]DI!$A$4:$B$15000,2,FALSE),0)</f>
        <v>0.13650000000000001</v>
      </c>
      <c r="F377" s="14">
        <f t="shared" ca="1" si="123"/>
        <v>1.00050788</v>
      </c>
      <c r="G377" s="92">
        <f t="shared" ca="1" si="124"/>
        <v>1.1897405682528199</v>
      </c>
      <c r="H377" s="92">
        <f t="shared" ca="1" si="125"/>
        <v>1.18371495825159</v>
      </c>
      <c r="I377" s="14">
        <f t="shared" ca="1" si="126"/>
        <v>1.0050904199999999</v>
      </c>
      <c r="J377" s="13">
        <f t="shared" si="139"/>
        <v>4.4999999999999998E-2</v>
      </c>
      <c r="K377" s="29">
        <f t="shared" si="127"/>
        <v>45076</v>
      </c>
      <c r="L377" s="2">
        <f t="shared" si="128"/>
        <v>10</v>
      </c>
      <c r="M377" s="17">
        <f t="shared" si="129"/>
        <v>10</v>
      </c>
      <c r="N377" s="12">
        <f t="shared" si="130"/>
        <v>1.0017482280000001</v>
      </c>
      <c r="O377" s="12">
        <f t="shared" ca="1" si="131"/>
        <v>1.006847547</v>
      </c>
      <c r="P377" s="17">
        <f t="shared" si="132"/>
        <v>0</v>
      </c>
      <c r="Q377" s="14">
        <f t="shared" ca="1" si="133"/>
        <v>6.8475469999999996</v>
      </c>
      <c r="R377" s="20">
        <f t="shared" si="137"/>
        <v>0</v>
      </c>
      <c r="S377" s="14">
        <f t="shared" si="134"/>
        <v>0</v>
      </c>
      <c r="T377" s="4" t="str">
        <f t="shared" si="135"/>
        <v>J=</v>
      </c>
      <c r="U377" s="29">
        <f t="shared" si="136"/>
        <v>45106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40"/>
        <v>45092</v>
      </c>
      <c r="B378" s="90">
        <f t="shared" ca="1" si="121"/>
        <v>1007.53488099</v>
      </c>
      <c r="C378" s="14">
        <f t="shared" si="122"/>
        <v>1000</v>
      </c>
      <c r="D378" s="63">
        <f t="shared" si="138"/>
        <v>45089</v>
      </c>
      <c r="E378" s="61">
        <f ca="1">IF(D378&lt;$B$1,VLOOKUP(D378,[1]DI!$A$4:$B$15000,2,FALSE),0)</f>
        <v>0.13650000000000001</v>
      </c>
      <c r="F378" s="14">
        <f t="shared" ca="1" si="123"/>
        <v>1.00050788</v>
      </c>
      <c r="G378" s="92">
        <f t="shared" ca="1" si="124"/>
        <v>1.19034481369262</v>
      </c>
      <c r="H378" s="92">
        <f t="shared" ca="1" si="125"/>
        <v>1.18371495825159</v>
      </c>
      <c r="I378" s="14">
        <f t="shared" ca="1" si="126"/>
        <v>1.00560089</v>
      </c>
      <c r="J378" s="13">
        <f t="shared" si="139"/>
        <v>4.4999999999999998E-2</v>
      </c>
      <c r="K378" s="29">
        <f t="shared" si="127"/>
        <v>45076</v>
      </c>
      <c r="L378" s="2">
        <f t="shared" si="128"/>
        <v>11</v>
      </c>
      <c r="M378" s="17">
        <f t="shared" si="129"/>
        <v>11</v>
      </c>
      <c r="N378" s="12">
        <f t="shared" si="130"/>
        <v>1.001923219</v>
      </c>
      <c r="O378" s="12">
        <f t="shared" ca="1" si="131"/>
        <v>1.007534881</v>
      </c>
      <c r="P378" s="17">
        <f t="shared" si="132"/>
        <v>0</v>
      </c>
      <c r="Q378" s="14">
        <f t="shared" ca="1" si="133"/>
        <v>7.5348809899999996</v>
      </c>
      <c r="R378" s="20">
        <f t="shared" si="137"/>
        <v>0</v>
      </c>
      <c r="S378" s="14">
        <f t="shared" si="134"/>
        <v>0</v>
      </c>
      <c r="T378" s="4" t="str">
        <f t="shared" si="135"/>
        <v>J=</v>
      </c>
      <c r="U378" s="29">
        <f t="shared" si="136"/>
        <v>45106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40"/>
        <v>45093</v>
      </c>
      <c r="B379" s="90">
        <f t="shared" ca="1" si="121"/>
        <v>1008.22267399</v>
      </c>
      <c r="C379" s="14">
        <f t="shared" si="122"/>
        <v>1000</v>
      </c>
      <c r="D379" s="63">
        <f t="shared" si="138"/>
        <v>45090</v>
      </c>
      <c r="E379" s="61">
        <f ca="1">IF(D379&lt;$B$1,VLOOKUP(D379,[1]DI!$A$4:$B$15000,2,FALSE),0)</f>
        <v>0.13650000000000001</v>
      </c>
      <c r="F379" s="14">
        <f t="shared" ca="1" si="123"/>
        <v>1.00050788</v>
      </c>
      <c r="G379" s="92">
        <f t="shared" ca="1" si="124"/>
        <v>1.1909493660166</v>
      </c>
      <c r="H379" s="92">
        <f t="shared" ca="1" si="125"/>
        <v>1.18371495825159</v>
      </c>
      <c r="I379" s="14">
        <f t="shared" ca="1" si="126"/>
        <v>1.00611161</v>
      </c>
      <c r="J379" s="13">
        <f t="shared" si="139"/>
        <v>4.4999999999999998E-2</v>
      </c>
      <c r="K379" s="29">
        <f t="shared" si="127"/>
        <v>45076</v>
      </c>
      <c r="L379" s="2">
        <f t="shared" si="128"/>
        <v>12</v>
      </c>
      <c r="M379" s="17">
        <f t="shared" si="129"/>
        <v>12</v>
      </c>
      <c r="N379" s="12">
        <f t="shared" si="130"/>
        <v>1.00209824</v>
      </c>
      <c r="O379" s="12">
        <f t="shared" ca="1" si="131"/>
        <v>1.008222674</v>
      </c>
      <c r="P379" s="17">
        <f t="shared" si="132"/>
        <v>0</v>
      </c>
      <c r="Q379" s="14">
        <f t="shared" ca="1" si="133"/>
        <v>8.2226739900000005</v>
      </c>
      <c r="R379" s="20">
        <f t="shared" si="137"/>
        <v>0</v>
      </c>
      <c r="S379" s="14">
        <f t="shared" si="134"/>
        <v>0</v>
      </c>
      <c r="T379" s="4" t="str">
        <f t="shared" si="135"/>
        <v>J=</v>
      </c>
      <c r="U379" s="29">
        <f t="shared" si="136"/>
        <v>45106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40"/>
        <v>45096</v>
      </c>
      <c r="B380" s="90">
        <f t="shared" ca="1" si="121"/>
        <v>1008.91094699</v>
      </c>
      <c r="C380" s="14">
        <f t="shared" si="122"/>
        <v>1000</v>
      </c>
      <c r="D380" s="63">
        <f t="shared" si="138"/>
        <v>45091</v>
      </c>
      <c r="E380" s="61">
        <f ca="1">IF(D380&lt;$B$1,VLOOKUP(D380,[1]DI!$A$4:$B$15000,2,FALSE),0)</f>
        <v>0.13650000000000001</v>
      </c>
      <c r="F380" s="14">
        <f t="shared" ca="1" si="123"/>
        <v>1.00050788</v>
      </c>
      <c r="G380" s="92">
        <f t="shared" ca="1" si="124"/>
        <v>1.19155422538061</v>
      </c>
      <c r="H380" s="92">
        <f t="shared" ca="1" si="125"/>
        <v>1.18371495825159</v>
      </c>
      <c r="I380" s="14">
        <f t="shared" ca="1" si="126"/>
        <v>1.0066226</v>
      </c>
      <c r="J380" s="13">
        <f t="shared" si="139"/>
        <v>4.4999999999999998E-2</v>
      </c>
      <c r="K380" s="29">
        <f t="shared" si="127"/>
        <v>45076</v>
      </c>
      <c r="L380" s="2">
        <f t="shared" si="128"/>
        <v>13</v>
      </c>
      <c r="M380" s="17">
        <f t="shared" si="129"/>
        <v>13</v>
      </c>
      <c r="N380" s="12">
        <f t="shared" si="130"/>
        <v>1.0022732919999999</v>
      </c>
      <c r="O380" s="12">
        <f t="shared" ca="1" si="131"/>
        <v>1.0089109469999999</v>
      </c>
      <c r="P380" s="17">
        <f t="shared" si="132"/>
        <v>0</v>
      </c>
      <c r="Q380" s="14">
        <f t="shared" ca="1" si="133"/>
        <v>8.9109469899999993</v>
      </c>
      <c r="R380" s="20">
        <f t="shared" si="137"/>
        <v>0</v>
      </c>
      <c r="S380" s="14">
        <f t="shared" si="134"/>
        <v>0</v>
      </c>
      <c r="T380" s="4" t="str">
        <f t="shared" si="135"/>
        <v>J=</v>
      </c>
      <c r="U380" s="29">
        <f t="shared" si="136"/>
        <v>45106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40"/>
        <v>45097</v>
      </c>
      <c r="B381" s="90">
        <f t="shared" ca="1" si="121"/>
        <v>1009.599681</v>
      </c>
      <c r="C381" s="14">
        <f t="shared" si="122"/>
        <v>1000</v>
      </c>
      <c r="D381" s="63">
        <f t="shared" si="138"/>
        <v>45092</v>
      </c>
      <c r="E381" s="61">
        <f ca="1">IF(D381&lt;$B$1,VLOOKUP(D381,[1]DI!$A$4:$B$15000,2,FALSE),0)</f>
        <v>0.13650000000000001</v>
      </c>
      <c r="F381" s="14">
        <f t="shared" ca="1" si="123"/>
        <v>1.00050788</v>
      </c>
      <c r="G381" s="92">
        <f t="shared" ca="1" si="124"/>
        <v>1.1921593919405999</v>
      </c>
      <c r="H381" s="92">
        <f t="shared" ca="1" si="125"/>
        <v>1.18371495825159</v>
      </c>
      <c r="I381" s="14">
        <f t="shared" ca="1" si="126"/>
        <v>1.0071338400000001</v>
      </c>
      <c r="J381" s="13">
        <f t="shared" si="139"/>
        <v>4.4999999999999998E-2</v>
      </c>
      <c r="K381" s="29">
        <f t="shared" si="127"/>
        <v>45076</v>
      </c>
      <c r="L381" s="2">
        <f t="shared" si="128"/>
        <v>14</v>
      </c>
      <c r="M381" s="17">
        <f t="shared" si="129"/>
        <v>14</v>
      </c>
      <c r="N381" s="12">
        <f t="shared" si="130"/>
        <v>1.0024483749999999</v>
      </c>
      <c r="O381" s="12">
        <f t="shared" ca="1" si="131"/>
        <v>1.0095996810000001</v>
      </c>
      <c r="P381" s="17">
        <f t="shared" si="132"/>
        <v>0</v>
      </c>
      <c r="Q381" s="14">
        <f t="shared" ca="1" si="133"/>
        <v>9.5996810000000004</v>
      </c>
      <c r="R381" s="20">
        <f t="shared" si="137"/>
        <v>0</v>
      </c>
      <c r="S381" s="14">
        <f t="shared" si="134"/>
        <v>0</v>
      </c>
      <c r="T381" s="4" t="str">
        <f t="shared" si="135"/>
        <v>J=</v>
      </c>
      <c r="U381" s="29">
        <f t="shared" si="136"/>
        <v>45106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40"/>
        <v>45098</v>
      </c>
      <c r="B382" s="90">
        <f t="shared" ca="1" si="121"/>
        <v>1010.2888850000001</v>
      </c>
      <c r="C382" s="14">
        <f t="shared" si="122"/>
        <v>1000</v>
      </c>
      <c r="D382" s="63">
        <f t="shared" si="138"/>
        <v>45093</v>
      </c>
      <c r="E382" s="61">
        <f ca="1">IF(D382&lt;$B$1,VLOOKUP(D382,[1]DI!$A$4:$B$15000,2,FALSE),0)</f>
        <v>0.13650000000000001</v>
      </c>
      <c r="F382" s="14">
        <f t="shared" ca="1" si="123"/>
        <v>1.00050788</v>
      </c>
      <c r="G382" s="92">
        <f t="shared" ca="1" si="124"/>
        <v>1.19276486585258</v>
      </c>
      <c r="H382" s="92">
        <f t="shared" ca="1" si="125"/>
        <v>1.18371495825159</v>
      </c>
      <c r="I382" s="14">
        <f t="shared" ca="1" si="126"/>
        <v>1.0076453400000001</v>
      </c>
      <c r="J382" s="13">
        <f t="shared" si="139"/>
        <v>4.4999999999999998E-2</v>
      </c>
      <c r="K382" s="29">
        <f t="shared" si="127"/>
        <v>45076</v>
      </c>
      <c r="L382" s="2">
        <f t="shared" si="128"/>
        <v>15</v>
      </c>
      <c r="M382" s="17">
        <f t="shared" si="129"/>
        <v>15</v>
      </c>
      <c r="N382" s="12">
        <f t="shared" si="130"/>
        <v>1.002623488</v>
      </c>
      <c r="O382" s="12">
        <f t="shared" ca="1" si="131"/>
        <v>1.010288885</v>
      </c>
      <c r="P382" s="17">
        <f t="shared" si="132"/>
        <v>0</v>
      </c>
      <c r="Q382" s="14">
        <f t="shared" ca="1" si="133"/>
        <v>10.288885000000001</v>
      </c>
      <c r="R382" s="20">
        <f t="shared" si="137"/>
        <v>0</v>
      </c>
      <c r="S382" s="14">
        <f t="shared" si="134"/>
        <v>0</v>
      </c>
      <c r="T382" s="4" t="str">
        <f t="shared" si="135"/>
        <v>J=</v>
      </c>
      <c r="U382" s="29">
        <f t="shared" si="136"/>
        <v>45106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40"/>
        <v>45099</v>
      </c>
      <c r="B383" s="90">
        <f t="shared" ca="1" si="121"/>
        <v>1010.978571</v>
      </c>
      <c r="C383" s="14">
        <f t="shared" si="122"/>
        <v>1000</v>
      </c>
      <c r="D383" s="63">
        <f t="shared" si="138"/>
        <v>45096</v>
      </c>
      <c r="E383" s="61">
        <f ca="1">IF(D383&lt;$B$1,VLOOKUP(D383,[1]DI!$A$4:$B$15000,2,FALSE),0)</f>
        <v>0.13650000000000001</v>
      </c>
      <c r="F383" s="14">
        <f t="shared" ca="1" si="123"/>
        <v>1.00050788</v>
      </c>
      <c r="G383" s="92">
        <f t="shared" ca="1" si="124"/>
        <v>1.19337064727265</v>
      </c>
      <c r="H383" s="92">
        <f t="shared" ca="1" si="125"/>
        <v>1.18371495825159</v>
      </c>
      <c r="I383" s="14">
        <f t="shared" ca="1" si="126"/>
        <v>1.00815711</v>
      </c>
      <c r="J383" s="13">
        <f t="shared" si="139"/>
        <v>4.4999999999999998E-2</v>
      </c>
      <c r="K383" s="29">
        <f t="shared" si="127"/>
        <v>45076</v>
      </c>
      <c r="L383" s="2">
        <f t="shared" si="128"/>
        <v>16</v>
      </c>
      <c r="M383" s="17">
        <f t="shared" si="129"/>
        <v>16</v>
      </c>
      <c r="N383" s="12">
        <f t="shared" si="130"/>
        <v>1.002798632</v>
      </c>
      <c r="O383" s="12">
        <f t="shared" ca="1" si="131"/>
        <v>1.0109785710000001</v>
      </c>
      <c r="P383" s="17">
        <f t="shared" si="132"/>
        <v>0</v>
      </c>
      <c r="Q383" s="14">
        <f t="shared" ca="1" si="133"/>
        <v>10.978571000000001</v>
      </c>
      <c r="R383" s="20">
        <f t="shared" si="137"/>
        <v>0</v>
      </c>
      <c r="S383" s="14">
        <f t="shared" si="134"/>
        <v>0</v>
      </c>
      <c r="T383" s="4" t="str">
        <f t="shared" si="135"/>
        <v>J=</v>
      </c>
      <c r="U383" s="29">
        <f t="shared" si="136"/>
        <v>45106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40"/>
        <v>45100</v>
      </c>
      <c r="B384" s="90">
        <f t="shared" ca="1" si="121"/>
        <v>1011.668716</v>
      </c>
      <c r="C384" s="14">
        <f t="shared" si="122"/>
        <v>1000</v>
      </c>
      <c r="D384" s="63">
        <f t="shared" si="138"/>
        <v>45097</v>
      </c>
      <c r="E384" s="61">
        <f ca="1">IF(D384&lt;$B$1,VLOOKUP(D384,[1]DI!$A$4:$B$15000,2,FALSE),0)</f>
        <v>0.13650000000000001</v>
      </c>
      <c r="F384" s="14">
        <f t="shared" ca="1" si="123"/>
        <v>1.00050788</v>
      </c>
      <c r="G384" s="92">
        <f t="shared" ca="1" si="124"/>
        <v>1.19397673635699</v>
      </c>
      <c r="H384" s="92">
        <f t="shared" ca="1" si="125"/>
        <v>1.18371495825159</v>
      </c>
      <c r="I384" s="14">
        <f t="shared" ca="1" si="126"/>
        <v>1.0086691299999999</v>
      </c>
      <c r="J384" s="13">
        <f t="shared" si="139"/>
        <v>4.4999999999999998E-2</v>
      </c>
      <c r="K384" s="29">
        <f t="shared" si="127"/>
        <v>45076</v>
      </c>
      <c r="L384" s="2">
        <f t="shared" si="128"/>
        <v>17</v>
      </c>
      <c r="M384" s="17">
        <f t="shared" si="129"/>
        <v>17</v>
      </c>
      <c r="N384" s="12">
        <f t="shared" si="130"/>
        <v>1.002973806</v>
      </c>
      <c r="O384" s="12">
        <f t="shared" ca="1" si="131"/>
        <v>1.011668716</v>
      </c>
      <c r="P384" s="17">
        <f t="shared" si="132"/>
        <v>0</v>
      </c>
      <c r="Q384" s="14">
        <f t="shared" ca="1" si="133"/>
        <v>11.668716</v>
      </c>
      <c r="R384" s="20">
        <f t="shared" si="137"/>
        <v>0</v>
      </c>
      <c r="S384" s="14">
        <f t="shared" si="134"/>
        <v>0</v>
      </c>
      <c r="T384" s="4" t="str">
        <f t="shared" si="135"/>
        <v>J=</v>
      </c>
      <c r="U384" s="29">
        <f t="shared" si="136"/>
        <v>45106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40"/>
        <v>45103</v>
      </c>
      <c r="B385" s="90">
        <f t="shared" ca="1" si="121"/>
        <v>1012.359333</v>
      </c>
      <c r="C385" s="14">
        <f t="shared" si="122"/>
        <v>1000</v>
      </c>
      <c r="D385" s="63">
        <f t="shared" si="138"/>
        <v>45098</v>
      </c>
      <c r="E385" s="61">
        <f ca="1">IF(D385&lt;$B$1,VLOOKUP(D385,[1]DI!$A$4:$B$15000,2,FALSE),0)</f>
        <v>0.13650000000000001</v>
      </c>
      <c r="F385" s="14">
        <f t="shared" ca="1" si="123"/>
        <v>1.00050788</v>
      </c>
      <c r="G385" s="92">
        <f t="shared" ca="1" si="124"/>
        <v>1.1945831332618499</v>
      </c>
      <c r="H385" s="92">
        <f t="shared" ca="1" si="125"/>
        <v>1.18371495825159</v>
      </c>
      <c r="I385" s="14">
        <f t="shared" ca="1" si="126"/>
        <v>1.0091814100000001</v>
      </c>
      <c r="J385" s="13">
        <f t="shared" si="139"/>
        <v>4.4999999999999998E-2</v>
      </c>
      <c r="K385" s="29">
        <f t="shared" si="127"/>
        <v>45076</v>
      </c>
      <c r="L385" s="2">
        <f t="shared" si="128"/>
        <v>18</v>
      </c>
      <c r="M385" s="17">
        <f t="shared" si="129"/>
        <v>18</v>
      </c>
      <c r="N385" s="12">
        <f t="shared" si="130"/>
        <v>1.0031490110000001</v>
      </c>
      <c r="O385" s="12">
        <f t="shared" ca="1" si="131"/>
        <v>1.012359333</v>
      </c>
      <c r="P385" s="17">
        <f t="shared" si="132"/>
        <v>0</v>
      </c>
      <c r="Q385" s="14">
        <f t="shared" ca="1" si="133"/>
        <v>12.359332999999999</v>
      </c>
      <c r="R385" s="20">
        <f t="shared" si="137"/>
        <v>0</v>
      </c>
      <c r="S385" s="14">
        <f t="shared" si="134"/>
        <v>0</v>
      </c>
      <c r="T385" s="4" t="str">
        <f t="shared" si="135"/>
        <v>J=</v>
      </c>
      <c r="U385" s="29">
        <f t="shared" si="136"/>
        <v>45106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40"/>
        <v>45104</v>
      </c>
      <c r="B386" s="90">
        <f t="shared" ca="1" si="121"/>
        <v>1013.050432</v>
      </c>
      <c r="C386" s="14">
        <f t="shared" si="122"/>
        <v>1000</v>
      </c>
      <c r="D386" s="63">
        <f t="shared" si="138"/>
        <v>45099</v>
      </c>
      <c r="E386" s="61">
        <f ca="1">IF(D386&lt;$B$1,VLOOKUP(D386,[1]DI!$A$4:$B$15000,2,FALSE),0)</f>
        <v>0.13650000000000001</v>
      </c>
      <c r="F386" s="14">
        <f t="shared" ca="1" si="123"/>
        <v>1.00050788</v>
      </c>
      <c r="G386" s="92">
        <f t="shared" ca="1" si="124"/>
        <v>1.1951898381435699</v>
      </c>
      <c r="H386" s="92">
        <f t="shared" ca="1" si="125"/>
        <v>1.18371495825159</v>
      </c>
      <c r="I386" s="14">
        <f t="shared" ca="1" si="126"/>
        <v>1.0096939599999999</v>
      </c>
      <c r="J386" s="13">
        <f t="shared" si="139"/>
        <v>4.4999999999999998E-2</v>
      </c>
      <c r="K386" s="29">
        <f t="shared" si="127"/>
        <v>45076</v>
      </c>
      <c r="L386" s="2">
        <f t="shared" si="128"/>
        <v>19</v>
      </c>
      <c r="M386" s="17">
        <f t="shared" si="129"/>
        <v>19</v>
      </c>
      <c r="N386" s="12">
        <f t="shared" si="130"/>
        <v>1.0033242469999999</v>
      </c>
      <c r="O386" s="12">
        <f t="shared" ca="1" si="131"/>
        <v>1.013050432</v>
      </c>
      <c r="P386" s="17">
        <f t="shared" si="132"/>
        <v>0</v>
      </c>
      <c r="Q386" s="14">
        <f t="shared" ca="1" si="133"/>
        <v>13.050432000000001</v>
      </c>
      <c r="R386" s="20">
        <f t="shared" si="137"/>
        <v>0</v>
      </c>
      <c r="S386" s="14">
        <f t="shared" si="134"/>
        <v>0</v>
      </c>
      <c r="T386" s="4" t="str">
        <f t="shared" si="135"/>
        <v>J=</v>
      </c>
      <c r="U386" s="29">
        <f t="shared" si="136"/>
        <v>45106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40"/>
        <v>45105</v>
      </c>
      <c r="B387" s="90">
        <f t="shared" ca="1" si="121"/>
        <v>1013.74199199</v>
      </c>
      <c r="C387" s="14">
        <f t="shared" si="122"/>
        <v>1000</v>
      </c>
      <c r="D387" s="63">
        <f t="shared" si="138"/>
        <v>45100</v>
      </c>
      <c r="E387" s="61">
        <f ca="1">IF(D387&lt;$B$1,VLOOKUP(D387,[1]DI!$A$4:$B$15000,2,FALSE),0)</f>
        <v>0.13650000000000001</v>
      </c>
      <c r="F387" s="14">
        <f t="shared" ca="1" si="123"/>
        <v>1.00050788</v>
      </c>
      <c r="G387" s="92">
        <f t="shared" ca="1" si="124"/>
        <v>1.1957968511585699</v>
      </c>
      <c r="H387" s="92">
        <f t="shared" ca="1" si="125"/>
        <v>1.18371495825159</v>
      </c>
      <c r="I387" s="14">
        <f t="shared" ca="1" si="126"/>
        <v>1.01020676</v>
      </c>
      <c r="J387" s="13">
        <f t="shared" si="139"/>
        <v>4.4999999999999998E-2</v>
      </c>
      <c r="K387" s="29">
        <f t="shared" si="127"/>
        <v>45076</v>
      </c>
      <c r="L387" s="2">
        <f t="shared" si="128"/>
        <v>20</v>
      </c>
      <c r="M387" s="17">
        <f t="shared" si="129"/>
        <v>20</v>
      </c>
      <c r="N387" s="12">
        <f t="shared" si="130"/>
        <v>1.003499513</v>
      </c>
      <c r="O387" s="12">
        <f t="shared" ca="1" si="131"/>
        <v>1.0137419919999999</v>
      </c>
      <c r="P387" s="17">
        <f t="shared" si="132"/>
        <v>0</v>
      </c>
      <c r="Q387" s="14">
        <f t="shared" ca="1" si="133"/>
        <v>13.741991990000001</v>
      </c>
      <c r="R387" s="20">
        <f t="shared" si="137"/>
        <v>0</v>
      </c>
      <c r="S387" s="14">
        <f t="shared" si="134"/>
        <v>0</v>
      </c>
      <c r="T387" s="4" t="str">
        <f t="shared" si="135"/>
        <v>J=</v>
      </c>
      <c r="U387" s="29">
        <f t="shared" si="136"/>
        <v>45106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40"/>
        <v>45106</v>
      </c>
      <c r="B388" s="90">
        <f t="shared" ca="1" si="121"/>
        <v>1014.434022</v>
      </c>
      <c r="C388" s="14">
        <f t="shared" si="122"/>
        <v>1000</v>
      </c>
      <c r="D388" s="63">
        <f t="shared" si="138"/>
        <v>45103</v>
      </c>
      <c r="E388" s="61">
        <f ca="1">IF(D388&lt;$B$1,VLOOKUP(D388,[1]DI!$A$4:$B$15000,2,FALSE),0)</f>
        <v>0.13650000000000001</v>
      </c>
      <c r="F388" s="14">
        <f t="shared" ca="1" si="123"/>
        <v>1.00050788</v>
      </c>
      <c r="G388" s="92">
        <f t="shared" ca="1" si="124"/>
        <v>1.1964041724633401</v>
      </c>
      <c r="H388" s="92">
        <f t="shared" ca="1" si="125"/>
        <v>1.18371495825159</v>
      </c>
      <c r="I388" s="14">
        <f t="shared" ca="1" si="126"/>
        <v>1.01071982</v>
      </c>
      <c r="J388" s="13">
        <f t="shared" si="139"/>
        <v>4.4999999999999998E-2</v>
      </c>
      <c r="K388" s="29">
        <f t="shared" si="127"/>
        <v>45076</v>
      </c>
      <c r="L388" s="2">
        <f t="shared" si="128"/>
        <v>21</v>
      </c>
      <c r="M388" s="17">
        <f t="shared" si="129"/>
        <v>21</v>
      </c>
      <c r="N388" s="12">
        <f t="shared" si="130"/>
        <v>1.0036748090000001</v>
      </c>
      <c r="O388" s="12">
        <f t="shared" ca="1" si="131"/>
        <v>1.0144340220000001</v>
      </c>
      <c r="P388" s="17">
        <f t="shared" si="132"/>
        <v>18</v>
      </c>
      <c r="Q388" s="14">
        <f t="shared" ca="1" si="133"/>
        <v>14.434022000000001</v>
      </c>
      <c r="R388" s="20">
        <f>S388/C388</f>
        <v>0.33333299999000005</v>
      </c>
      <c r="S388" s="14">
        <v>333.33299999000002</v>
      </c>
      <c r="T388" s="4" t="str">
        <f t="shared" si="135"/>
        <v>J=</v>
      </c>
      <c r="U388" s="29">
        <f t="shared" si="136"/>
        <v>45106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40"/>
        <v>45107</v>
      </c>
      <c r="B389" s="90">
        <f t="shared" ca="1" si="121"/>
        <v>667.12210290000007</v>
      </c>
      <c r="C389" s="14">
        <f t="shared" si="122"/>
        <v>666.66700001000004</v>
      </c>
      <c r="D389" s="63">
        <f t="shared" si="138"/>
        <v>45104</v>
      </c>
      <c r="E389" s="61">
        <f ca="1">IF(D389&lt;$B$1,VLOOKUP(D389,[1]DI!$A$4:$B$15000,2,FALSE),0)</f>
        <v>0.13650000000000001</v>
      </c>
      <c r="F389" s="14">
        <f t="shared" ca="1" si="123"/>
        <v>1.00050788</v>
      </c>
      <c r="G389" s="92">
        <f t="shared" ca="1" si="124"/>
        <v>1.19701180221445</v>
      </c>
      <c r="H389" s="92">
        <f t="shared" ca="1" si="125"/>
        <v>1.1964041724633401</v>
      </c>
      <c r="I389" s="14">
        <f t="shared" ca="1" si="126"/>
        <v>1.00050788</v>
      </c>
      <c r="J389" s="13">
        <f t="shared" si="139"/>
        <v>4.4999999999999998E-2</v>
      </c>
      <c r="K389" s="29">
        <f t="shared" si="127"/>
        <v>45106</v>
      </c>
      <c r="L389" s="2">
        <f t="shared" si="128"/>
        <v>1</v>
      </c>
      <c r="M389" s="17">
        <f t="shared" si="129"/>
        <v>1</v>
      </c>
      <c r="N389" s="12">
        <f t="shared" si="130"/>
        <v>1.000174685</v>
      </c>
      <c r="O389" s="12">
        <f t="shared" ca="1" si="131"/>
        <v>1.000682654</v>
      </c>
      <c r="P389" s="17">
        <f t="shared" si="132"/>
        <v>0</v>
      </c>
      <c r="Q389" s="14">
        <f t="shared" ca="1" si="133"/>
        <v>0.45510288999999998</v>
      </c>
      <c r="R389" s="20">
        <f t="shared" si="137"/>
        <v>0</v>
      </c>
      <c r="S389" s="14">
        <f t="shared" si="134"/>
        <v>0</v>
      </c>
      <c r="T389" s="4" t="str">
        <f t="shared" si="135"/>
        <v>J=</v>
      </c>
      <c r="U389" s="29">
        <f t="shared" si="136"/>
        <v>45135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40"/>
        <v>45110</v>
      </c>
      <c r="B390" s="90">
        <f t="shared" ref="B390:B438" ca="1" si="141">IF(A390&lt;=TODAY(),C390+Q390,IF(AND(A390&gt;TODAY(),A390&lt;=$B$1),IF(VLOOKUP(TODAY(),$A$10:$E$5000,4,FALSE)=0,"n.d",C390+Q390),"n.d"))</f>
        <v>667.57751779</v>
      </c>
      <c r="C390" s="14">
        <f t="shared" ref="C390:C439" si="142">(C389-S389)</f>
        <v>666.66700001000004</v>
      </c>
      <c r="D390" s="63">
        <f t="shared" si="138"/>
        <v>45105</v>
      </c>
      <c r="E390" s="61">
        <f ca="1">IF(D390&lt;$B$1,VLOOKUP(D390,[1]DI!$A$4:$B$15000,2,FALSE),0)</f>
        <v>0.13650000000000001</v>
      </c>
      <c r="F390" s="14">
        <f t="shared" ref="F390:F438" ca="1" si="143">ROUND(1+ROUND(((1+E390)^(1/252))-1,8),16)</f>
        <v>1.00050788</v>
      </c>
      <c r="G390" s="92">
        <f t="shared" ref="G390:G438" ca="1" si="144">ROUND(F389*G389,16)</f>
        <v>1.19761974056856</v>
      </c>
      <c r="H390" s="92">
        <f t="shared" ref="H390:H438" ca="1" si="145">IF(P389&gt;0,G389,H389)</f>
        <v>1.1964041724633401</v>
      </c>
      <c r="I390" s="14">
        <f t="shared" ref="I390:I438" ca="1" si="146">ROUND(G390/H390,8)</f>
        <v>1.00101602</v>
      </c>
      <c r="J390" s="13">
        <f t="shared" si="139"/>
        <v>4.4999999999999998E-2</v>
      </c>
      <c r="K390" s="29">
        <f t="shared" ref="K390:K438" si="147">IF(P389&gt;0,VLOOKUP(P389,X$12:AH$150,2),K389)</f>
        <v>45106</v>
      </c>
      <c r="L390" s="2">
        <f t="shared" ref="L390:L438" si="148">IF(A390&gt;K390,IF(NETWORKDAYS(K390,A390,$X$160:$X$544)-1=0,1,NETWORKDAYS(K390,A390,$X$160:$X$544)-1),0)</f>
        <v>2</v>
      </c>
      <c r="M390" s="17">
        <f t="shared" ref="M390:M438" si="149">IF(AND(L390=1,L389=1),1,IF(L390&gt;0,IF(L390=L389,L390+1,L390),0))</f>
        <v>2</v>
      </c>
      <c r="N390" s="12">
        <f t="shared" ref="N390:N438" si="150">ROUND((J390+1)^(M390/252),9)</f>
        <v>1.000349401</v>
      </c>
      <c r="O390" s="12">
        <f t="shared" ref="O390:O438" ca="1" si="151">ROUND(I390*N390,9)</f>
        <v>1.0013657760000001</v>
      </c>
      <c r="P390" s="17">
        <f t="shared" ref="P390:P438" si="152">IF(VLOOKUP(A390,Y$12:AF$150,8)=VLOOKUP(A389,Y$12:AF$150,8),0,VLOOKUP(A390,Y$12:AF$150,8))</f>
        <v>0</v>
      </c>
      <c r="Q390" s="14">
        <f t="shared" ref="Q390:Q438" ca="1" si="153">TRUNC(((O390-1)*C390),8)</f>
        <v>0.91051778000000005</v>
      </c>
      <c r="R390" s="20">
        <f t="shared" si="137"/>
        <v>0</v>
      </c>
      <c r="S390" s="14">
        <f t="shared" ref="S390:S438" si="154">IF(R390&gt;0,TRUNC(R390*C390,8),0)</f>
        <v>0</v>
      </c>
      <c r="T390" s="4" t="str">
        <f t="shared" ref="T390:T438" si="155">IF(P389&gt;0,VLOOKUP(P389,X$12:AH$150,10),T389)</f>
        <v>J=</v>
      </c>
      <c r="U390" s="29">
        <f t="shared" ref="U390:U438" si="156">IF(P389&gt;0,VLOOKUP(P389,X$12:AH$150,11),U389)</f>
        <v>45135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40"/>
        <v>45111</v>
      </c>
      <c r="B391" s="90">
        <f t="shared" ca="1" si="141"/>
        <v>668.03323869000008</v>
      </c>
      <c r="C391" s="14">
        <f t="shared" si="142"/>
        <v>666.66700001000004</v>
      </c>
      <c r="D391" s="63">
        <f t="shared" si="138"/>
        <v>45106</v>
      </c>
      <c r="E391" s="61">
        <f ca="1">IF(D391&lt;$B$1,VLOOKUP(D391,[1]DI!$A$4:$B$15000,2,FALSE),0)</f>
        <v>0.13650000000000001</v>
      </c>
      <c r="F391" s="14">
        <f t="shared" ca="1" si="143"/>
        <v>1.00050788</v>
      </c>
      <c r="G391" s="92">
        <f t="shared" ca="1" si="144"/>
        <v>1.1982279876824</v>
      </c>
      <c r="H391" s="92">
        <f t="shared" ca="1" si="145"/>
        <v>1.1964041724633401</v>
      </c>
      <c r="I391" s="14">
        <f t="shared" ca="1" si="146"/>
        <v>1.00152441</v>
      </c>
      <c r="J391" s="13">
        <f t="shared" si="139"/>
        <v>4.4999999999999998E-2</v>
      </c>
      <c r="K391" s="29">
        <f t="shared" si="147"/>
        <v>45106</v>
      </c>
      <c r="L391" s="2">
        <f t="shared" si="148"/>
        <v>3</v>
      </c>
      <c r="M391" s="17">
        <f t="shared" si="149"/>
        <v>3</v>
      </c>
      <c r="N391" s="12">
        <f t="shared" si="150"/>
        <v>1.000524148</v>
      </c>
      <c r="O391" s="12">
        <f t="shared" ca="1" si="151"/>
        <v>1.002049357</v>
      </c>
      <c r="P391" s="17">
        <f t="shared" si="152"/>
        <v>0</v>
      </c>
      <c r="Q391" s="14">
        <f t="shared" ca="1" si="153"/>
        <v>1.3662386799999999</v>
      </c>
      <c r="R391" s="20">
        <f t="shared" si="137"/>
        <v>0</v>
      </c>
      <c r="S391" s="14">
        <f t="shared" si="154"/>
        <v>0</v>
      </c>
      <c r="T391" s="4" t="str">
        <f t="shared" si="155"/>
        <v>J=</v>
      </c>
      <c r="U391" s="29">
        <f t="shared" si="156"/>
        <v>45135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40"/>
        <v>45112</v>
      </c>
      <c r="B392" s="90">
        <f t="shared" ca="1" si="141"/>
        <v>668.48927824999998</v>
      </c>
      <c r="C392" s="14">
        <f t="shared" si="142"/>
        <v>666.66700001000004</v>
      </c>
      <c r="D392" s="63">
        <f t="shared" si="138"/>
        <v>45107</v>
      </c>
      <c r="E392" s="61">
        <f ca="1">IF(D392&lt;$B$1,VLOOKUP(D392,[1]DI!$A$4:$B$15000,2,FALSE),0)</f>
        <v>0.13650000000000001</v>
      </c>
      <c r="F392" s="14">
        <f t="shared" ca="1" si="143"/>
        <v>1.00050788</v>
      </c>
      <c r="G392" s="92">
        <f t="shared" ca="1" si="144"/>
        <v>1.1988365437127799</v>
      </c>
      <c r="H392" s="92">
        <f t="shared" ca="1" si="145"/>
        <v>1.1964041724633401</v>
      </c>
      <c r="I392" s="14">
        <f t="shared" ca="1" si="146"/>
        <v>1.00203307</v>
      </c>
      <c r="J392" s="13">
        <f t="shared" si="139"/>
        <v>4.4999999999999998E-2</v>
      </c>
      <c r="K392" s="29">
        <f t="shared" si="147"/>
        <v>45106</v>
      </c>
      <c r="L392" s="2">
        <f t="shared" si="148"/>
        <v>4</v>
      </c>
      <c r="M392" s="17">
        <f t="shared" si="149"/>
        <v>4</v>
      </c>
      <c r="N392" s="12">
        <f t="shared" si="150"/>
        <v>1.000698925</v>
      </c>
      <c r="O392" s="12">
        <f t="shared" ca="1" si="151"/>
        <v>1.0027334160000001</v>
      </c>
      <c r="P392" s="17">
        <f t="shared" si="152"/>
        <v>0</v>
      </c>
      <c r="Q392" s="14">
        <f t="shared" ca="1" si="153"/>
        <v>1.8222782399999999</v>
      </c>
      <c r="R392" s="20">
        <f t="shared" si="137"/>
        <v>0</v>
      </c>
      <c r="S392" s="14">
        <f t="shared" si="154"/>
        <v>0</v>
      </c>
      <c r="T392" s="4" t="str">
        <f t="shared" si="155"/>
        <v>J=</v>
      </c>
      <c r="U392" s="29">
        <f t="shared" si="156"/>
        <v>45135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40"/>
        <v>45113</v>
      </c>
      <c r="B393" s="90">
        <f t="shared" ca="1" si="141"/>
        <v>668.94562314000007</v>
      </c>
      <c r="C393" s="14">
        <f t="shared" si="142"/>
        <v>666.66700001000004</v>
      </c>
      <c r="D393" s="63">
        <f t="shared" si="138"/>
        <v>45110</v>
      </c>
      <c r="E393" s="61">
        <f ca="1">IF(D393&lt;$B$1,VLOOKUP(D393,[1]DI!$A$4:$B$15000,2,FALSE),0)</f>
        <v>0.13650000000000001</v>
      </c>
      <c r="F393" s="14">
        <f t="shared" ca="1" si="143"/>
        <v>1.00050788</v>
      </c>
      <c r="G393" s="92">
        <f t="shared" ca="1" si="144"/>
        <v>1.1994454088166</v>
      </c>
      <c r="H393" s="92">
        <f t="shared" ca="1" si="145"/>
        <v>1.1964041724633401</v>
      </c>
      <c r="I393" s="14">
        <f t="shared" ca="1" si="146"/>
        <v>1.0025419799999999</v>
      </c>
      <c r="J393" s="13">
        <f t="shared" si="139"/>
        <v>4.4999999999999998E-2</v>
      </c>
      <c r="K393" s="29">
        <f t="shared" si="147"/>
        <v>45106</v>
      </c>
      <c r="L393" s="2">
        <f t="shared" si="148"/>
        <v>5</v>
      </c>
      <c r="M393" s="17">
        <f t="shared" si="149"/>
        <v>5</v>
      </c>
      <c r="N393" s="12">
        <f t="shared" si="150"/>
        <v>1.0008737320000001</v>
      </c>
      <c r="O393" s="12">
        <f t="shared" ca="1" si="151"/>
        <v>1.0034179329999999</v>
      </c>
      <c r="P393" s="17">
        <f t="shared" si="152"/>
        <v>0</v>
      </c>
      <c r="Q393" s="14">
        <f t="shared" ca="1" si="153"/>
        <v>2.2786231300000002</v>
      </c>
      <c r="R393" s="20">
        <f t="shared" si="137"/>
        <v>0</v>
      </c>
      <c r="S393" s="14">
        <f t="shared" si="154"/>
        <v>0</v>
      </c>
      <c r="T393" s="4" t="str">
        <f t="shared" si="155"/>
        <v>J=</v>
      </c>
      <c r="U393" s="29">
        <f t="shared" si="156"/>
        <v>45135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40"/>
        <v>45114</v>
      </c>
      <c r="B394" s="90">
        <f t="shared" ca="1" si="141"/>
        <v>669.40228071000001</v>
      </c>
      <c r="C394" s="14">
        <f t="shared" si="142"/>
        <v>666.66700001000004</v>
      </c>
      <c r="D394" s="63">
        <f t="shared" si="138"/>
        <v>45111</v>
      </c>
      <c r="E394" s="61">
        <f ca="1">IF(D394&lt;$B$1,VLOOKUP(D394,[1]DI!$A$4:$B$15000,2,FALSE),0)</f>
        <v>0.13650000000000001</v>
      </c>
      <c r="F394" s="14">
        <f t="shared" ca="1" si="143"/>
        <v>1.00050788</v>
      </c>
      <c r="G394" s="92">
        <f t="shared" ca="1" si="144"/>
        <v>1.20005458315083</v>
      </c>
      <c r="H394" s="92">
        <f t="shared" ca="1" si="145"/>
        <v>1.1964041724633401</v>
      </c>
      <c r="I394" s="14">
        <f t="shared" ca="1" si="146"/>
        <v>1.0030511499999999</v>
      </c>
      <c r="J394" s="13">
        <f t="shared" si="139"/>
        <v>4.4999999999999998E-2</v>
      </c>
      <c r="K394" s="29">
        <f t="shared" si="147"/>
        <v>45106</v>
      </c>
      <c r="L394" s="2">
        <f t="shared" si="148"/>
        <v>6</v>
      </c>
      <c r="M394" s="17">
        <f t="shared" si="149"/>
        <v>6</v>
      </c>
      <c r="N394" s="12">
        <f t="shared" si="150"/>
        <v>1.00104857</v>
      </c>
      <c r="O394" s="12">
        <f t="shared" ca="1" si="151"/>
        <v>1.0041029189999999</v>
      </c>
      <c r="P394" s="17">
        <f t="shared" si="152"/>
        <v>0</v>
      </c>
      <c r="Q394" s="14">
        <f t="shared" ca="1" si="153"/>
        <v>2.7352807000000001</v>
      </c>
      <c r="R394" s="20">
        <f t="shared" si="137"/>
        <v>0</v>
      </c>
      <c r="S394" s="14">
        <f t="shared" si="154"/>
        <v>0</v>
      </c>
      <c r="T394" s="4" t="str">
        <f t="shared" si="155"/>
        <v>J=</v>
      </c>
      <c r="U394" s="29">
        <f t="shared" si="156"/>
        <v>45135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40"/>
        <v>45117</v>
      </c>
      <c r="B395" s="90">
        <f t="shared" ca="1" si="141"/>
        <v>669.85925159999999</v>
      </c>
      <c r="C395" s="14">
        <f t="shared" si="142"/>
        <v>666.66700001000004</v>
      </c>
      <c r="D395" s="63">
        <f t="shared" si="138"/>
        <v>45112</v>
      </c>
      <c r="E395" s="61">
        <f ca="1">IF(D395&lt;$B$1,VLOOKUP(D395,[1]DI!$A$4:$B$15000,2,FALSE),0)</f>
        <v>0.13650000000000001</v>
      </c>
      <c r="F395" s="14">
        <f t="shared" ca="1" si="143"/>
        <v>1.00050788</v>
      </c>
      <c r="G395" s="92">
        <f t="shared" ca="1" si="144"/>
        <v>1.2006640668725199</v>
      </c>
      <c r="H395" s="92">
        <f t="shared" ca="1" si="145"/>
        <v>1.1964041724633401</v>
      </c>
      <c r="I395" s="14">
        <f t="shared" ca="1" si="146"/>
        <v>1.00356058</v>
      </c>
      <c r="J395" s="13">
        <f t="shared" si="139"/>
        <v>4.4999999999999998E-2</v>
      </c>
      <c r="K395" s="29">
        <f t="shared" si="147"/>
        <v>45106</v>
      </c>
      <c r="L395" s="2">
        <f t="shared" si="148"/>
        <v>7</v>
      </c>
      <c r="M395" s="17">
        <f t="shared" si="149"/>
        <v>7</v>
      </c>
      <c r="N395" s="12">
        <f t="shared" si="150"/>
        <v>1.0012234390000001</v>
      </c>
      <c r="O395" s="12">
        <f t="shared" ca="1" si="151"/>
        <v>1.004788375</v>
      </c>
      <c r="P395" s="17">
        <f t="shared" si="152"/>
        <v>0</v>
      </c>
      <c r="Q395" s="14">
        <f t="shared" ca="1" si="153"/>
        <v>3.1922515900000001</v>
      </c>
      <c r="R395" s="20">
        <f t="shared" si="137"/>
        <v>0</v>
      </c>
      <c r="S395" s="14">
        <f t="shared" si="154"/>
        <v>0</v>
      </c>
      <c r="T395" s="4" t="str">
        <f t="shared" si="155"/>
        <v>J=</v>
      </c>
      <c r="U395" s="29">
        <f t="shared" si="156"/>
        <v>45135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40"/>
        <v>45118</v>
      </c>
      <c r="B396" s="90">
        <f t="shared" ca="1" si="141"/>
        <v>670.31653516000006</v>
      </c>
      <c r="C396" s="14">
        <f t="shared" si="142"/>
        <v>666.66700001000004</v>
      </c>
      <c r="D396" s="63">
        <f t="shared" si="138"/>
        <v>45113</v>
      </c>
      <c r="E396" s="61">
        <f ca="1">IF(D396&lt;$B$1,VLOOKUP(D396,[1]DI!$A$4:$B$15000,2,FALSE),0)</f>
        <v>0.13650000000000001</v>
      </c>
      <c r="F396" s="14">
        <f t="shared" ca="1" si="143"/>
        <v>1.00050788</v>
      </c>
      <c r="G396" s="92">
        <f t="shared" ca="1" si="144"/>
        <v>1.2012738601388</v>
      </c>
      <c r="H396" s="92">
        <f t="shared" ca="1" si="145"/>
        <v>1.1964041724633401</v>
      </c>
      <c r="I396" s="14">
        <f t="shared" ca="1" si="146"/>
        <v>1.0040702699999999</v>
      </c>
      <c r="J396" s="13">
        <f t="shared" si="139"/>
        <v>4.4999999999999998E-2</v>
      </c>
      <c r="K396" s="29">
        <f t="shared" si="147"/>
        <v>45106</v>
      </c>
      <c r="L396" s="2">
        <f t="shared" si="148"/>
        <v>8</v>
      </c>
      <c r="M396" s="17">
        <f t="shared" si="149"/>
        <v>8</v>
      </c>
      <c r="N396" s="12">
        <f t="shared" si="150"/>
        <v>1.001398338</v>
      </c>
      <c r="O396" s="12">
        <f t="shared" ca="1" si="151"/>
        <v>1.0054742999999999</v>
      </c>
      <c r="P396" s="17">
        <f t="shared" si="152"/>
        <v>0</v>
      </c>
      <c r="Q396" s="14">
        <f t="shared" ca="1" si="153"/>
        <v>3.6495351500000002</v>
      </c>
      <c r="R396" s="20">
        <f t="shared" ref="R396:R437" si="157">IF($P396&gt;0,VLOOKUP($P396,$X$12:$AD$150,7),0)</f>
        <v>0</v>
      </c>
      <c r="S396" s="14">
        <f t="shared" si="154"/>
        <v>0</v>
      </c>
      <c r="T396" s="4" t="str">
        <f t="shared" si="155"/>
        <v>J=</v>
      </c>
      <c r="U396" s="29">
        <f t="shared" si="156"/>
        <v>45135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40"/>
        <v>45119</v>
      </c>
      <c r="B397" s="90">
        <f t="shared" ca="1" si="141"/>
        <v>670.77413139000009</v>
      </c>
      <c r="C397" s="14">
        <f t="shared" si="142"/>
        <v>666.66700001000004</v>
      </c>
      <c r="D397" s="63">
        <f t="shared" ref="D397:D438" si="158">WORKDAY($A397,-3,$X$160:$X$544)</f>
        <v>45114</v>
      </c>
      <c r="E397" s="61">
        <f ca="1">IF(D397&lt;$B$1,VLOOKUP(D397,[1]DI!$A$4:$B$15000,2,FALSE),0)</f>
        <v>0.13650000000000001</v>
      </c>
      <c r="F397" s="14">
        <f t="shared" ca="1" si="143"/>
        <v>1.00050788</v>
      </c>
      <c r="G397" s="92">
        <f t="shared" ca="1" si="144"/>
        <v>1.2018839631068901</v>
      </c>
      <c r="H397" s="92">
        <f t="shared" ca="1" si="145"/>
        <v>1.1964041724633401</v>
      </c>
      <c r="I397" s="14">
        <f t="shared" ca="1" si="146"/>
        <v>1.00458022</v>
      </c>
      <c r="J397" s="13">
        <f t="shared" ref="J397:J438" si="159">J396</f>
        <v>4.4999999999999998E-2</v>
      </c>
      <c r="K397" s="29">
        <f t="shared" si="147"/>
        <v>45106</v>
      </c>
      <c r="L397" s="2">
        <f t="shared" si="148"/>
        <v>9</v>
      </c>
      <c r="M397" s="17">
        <f t="shared" si="149"/>
        <v>9</v>
      </c>
      <c r="N397" s="12">
        <f t="shared" si="150"/>
        <v>1.001573268</v>
      </c>
      <c r="O397" s="12">
        <f t="shared" ca="1" si="151"/>
        <v>1.0061606940000001</v>
      </c>
      <c r="P397" s="17">
        <f t="shared" si="152"/>
        <v>0</v>
      </c>
      <c r="Q397" s="14">
        <f t="shared" ca="1" si="153"/>
        <v>4.1071313800000002</v>
      </c>
      <c r="R397" s="20">
        <f t="shared" si="157"/>
        <v>0</v>
      </c>
      <c r="S397" s="14">
        <f t="shared" si="154"/>
        <v>0</v>
      </c>
      <c r="T397" s="4" t="str">
        <f t="shared" si="155"/>
        <v>J=</v>
      </c>
      <c r="U397" s="29">
        <f t="shared" si="156"/>
        <v>45135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39" si="160">WORKDAY($A397,1,$X$166:$X$544)</f>
        <v>45120</v>
      </c>
      <c r="B398" s="90">
        <f t="shared" ca="1" si="141"/>
        <v>671.23203362000004</v>
      </c>
      <c r="C398" s="14">
        <f t="shared" si="142"/>
        <v>666.66700001000004</v>
      </c>
      <c r="D398" s="63">
        <f t="shared" si="158"/>
        <v>45117</v>
      </c>
      <c r="E398" s="61">
        <f ca="1">IF(D398&lt;$B$1,VLOOKUP(D398,[1]DI!$A$4:$B$15000,2,FALSE),0)</f>
        <v>0.13650000000000001</v>
      </c>
      <c r="F398" s="14">
        <f t="shared" ca="1" si="143"/>
        <v>1.00050788</v>
      </c>
      <c r="G398" s="92">
        <f t="shared" ca="1" si="144"/>
        <v>1.20249437593407</v>
      </c>
      <c r="H398" s="92">
        <f t="shared" ca="1" si="145"/>
        <v>1.1964041724633401</v>
      </c>
      <c r="I398" s="14">
        <f t="shared" ca="1" si="146"/>
        <v>1.0050904199999999</v>
      </c>
      <c r="J398" s="13">
        <f t="shared" si="159"/>
        <v>4.4999999999999998E-2</v>
      </c>
      <c r="K398" s="29">
        <f t="shared" si="147"/>
        <v>45106</v>
      </c>
      <c r="L398" s="2">
        <f t="shared" si="148"/>
        <v>10</v>
      </c>
      <c r="M398" s="17">
        <f t="shared" si="149"/>
        <v>10</v>
      </c>
      <c r="N398" s="12">
        <f t="shared" si="150"/>
        <v>1.0017482280000001</v>
      </c>
      <c r="O398" s="12">
        <f t="shared" ca="1" si="151"/>
        <v>1.006847547</v>
      </c>
      <c r="P398" s="17">
        <f t="shared" si="152"/>
        <v>0</v>
      </c>
      <c r="Q398" s="14">
        <f t="shared" ca="1" si="153"/>
        <v>4.5650336100000004</v>
      </c>
      <c r="R398" s="20">
        <f t="shared" si="157"/>
        <v>0</v>
      </c>
      <c r="S398" s="14">
        <f t="shared" si="154"/>
        <v>0</v>
      </c>
      <c r="T398" s="4" t="str">
        <f t="shared" si="155"/>
        <v>J=</v>
      </c>
      <c r="U398" s="29">
        <f t="shared" si="156"/>
        <v>45135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60"/>
        <v>45121</v>
      </c>
      <c r="B399" s="90">
        <f t="shared" ca="1" si="141"/>
        <v>671.69025652000005</v>
      </c>
      <c r="C399" s="14">
        <f t="shared" si="142"/>
        <v>666.66700001000004</v>
      </c>
      <c r="D399" s="63">
        <f t="shared" si="158"/>
        <v>45118</v>
      </c>
      <c r="E399" s="61">
        <f ca="1">IF(D399&lt;$B$1,VLOOKUP(D399,[1]DI!$A$4:$B$15000,2,FALSE),0)</f>
        <v>0.13650000000000001</v>
      </c>
      <c r="F399" s="14">
        <f t="shared" ca="1" si="143"/>
        <v>1.00050788</v>
      </c>
      <c r="G399" s="92">
        <f t="shared" ca="1" si="144"/>
        <v>1.2031050987777201</v>
      </c>
      <c r="H399" s="92">
        <f t="shared" ca="1" si="145"/>
        <v>1.1964041724633401</v>
      </c>
      <c r="I399" s="14">
        <f t="shared" ca="1" si="146"/>
        <v>1.00560089</v>
      </c>
      <c r="J399" s="13">
        <f t="shared" si="159"/>
        <v>4.4999999999999998E-2</v>
      </c>
      <c r="K399" s="29">
        <f t="shared" si="147"/>
        <v>45106</v>
      </c>
      <c r="L399" s="2">
        <f t="shared" si="148"/>
        <v>11</v>
      </c>
      <c r="M399" s="17">
        <f t="shared" si="149"/>
        <v>11</v>
      </c>
      <c r="N399" s="12">
        <f t="shared" si="150"/>
        <v>1.001923219</v>
      </c>
      <c r="O399" s="12">
        <f t="shared" ca="1" si="151"/>
        <v>1.007534881</v>
      </c>
      <c r="P399" s="17">
        <f t="shared" si="152"/>
        <v>0</v>
      </c>
      <c r="Q399" s="14">
        <f t="shared" ca="1" si="153"/>
        <v>5.0232565100000004</v>
      </c>
      <c r="R399" s="20">
        <f t="shared" si="157"/>
        <v>0</v>
      </c>
      <c r="S399" s="14">
        <f t="shared" si="154"/>
        <v>0</v>
      </c>
      <c r="T399" s="4" t="str">
        <f t="shared" si="155"/>
        <v>J=</v>
      </c>
      <c r="U399" s="29">
        <f t="shared" si="156"/>
        <v>45135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60"/>
        <v>45124</v>
      </c>
      <c r="B400" s="90">
        <f t="shared" ca="1" si="141"/>
        <v>672.14878541000007</v>
      </c>
      <c r="C400" s="14">
        <f t="shared" si="142"/>
        <v>666.66700001000004</v>
      </c>
      <c r="D400" s="63">
        <f t="shared" si="158"/>
        <v>45119</v>
      </c>
      <c r="E400" s="61">
        <f ca="1">IF(D400&lt;$B$1,VLOOKUP(D400,[1]DI!$A$4:$B$15000,2,FALSE),0)</f>
        <v>0.13650000000000001</v>
      </c>
      <c r="F400" s="14">
        <f t="shared" ca="1" si="143"/>
        <v>1.00050788</v>
      </c>
      <c r="G400" s="92">
        <f t="shared" ca="1" si="144"/>
        <v>1.20371613179529</v>
      </c>
      <c r="H400" s="92">
        <f t="shared" ca="1" si="145"/>
        <v>1.1964041724633401</v>
      </c>
      <c r="I400" s="14">
        <f t="shared" ca="1" si="146"/>
        <v>1.00611161</v>
      </c>
      <c r="J400" s="13">
        <f t="shared" si="159"/>
        <v>4.4999999999999998E-2</v>
      </c>
      <c r="K400" s="29">
        <f t="shared" si="147"/>
        <v>45106</v>
      </c>
      <c r="L400" s="2">
        <f t="shared" si="148"/>
        <v>12</v>
      </c>
      <c r="M400" s="17">
        <f t="shared" si="149"/>
        <v>12</v>
      </c>
      <c r="N400" s="12">
        <f t="shared" si="150"/>
        <v>1.00209824</v>
      </c>
      <c r="O400" s="12">
        <f t="shared" ca="1" si="151"/>
        <v>1.008222674</v>
      </c>
      <c r="P400" s="17">
        <f t="shared" si="152"/>
        <v>0</v>
      </c>
      <c r="Q400" s="14">
        <f t="shared" ca="1" si="153"/>
        <v>5.4817853999999997</v>
      </c>
      <c r="R400" s="20">
        <f t="shared" si="157"/>
        <v>0</v>
      </c>
      <c r="S400" s="14">
        <f t="shared" si="154"/>
        <v>0</v>
      </c>
      <c r="T400" s="4" t="str">
        <f t="shared" si="155"/>
        <v>J=</v>
      </c>
      <c r="U400" s="29">
        <f t="shared" si="156"/>
        <v>45135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60"/>
        <v>45125</v>
      </c>
      <c r="B401" s="90">
        <f t="shared" ca="1" si="141"/>
        <v>672.60763431000009</v>
      </c>
      <c r="C401" s="14">
        <f t="shared" si="142"/>
        <v>666.66700001000004</v>
      </c>
      <c r="D401" s="63">
        <f t="shared" si="158"/>
        <v>45120</v>
      </c>
      <c r="E401" s="61">
        <f ca="1">IF(D401&lt;$B$1,VLOOKUP(D401,[1]DI!$A$4:$B$15000,2,FALSE),0)</f>
        <v>0.13650000000000001</v>
      </c>
      <c r="F401" s="14">
        <f t="shared" ca="1" si="143"/>
        <v>1.00050788</v>
      </c>
      <c r="G401" s="92">
        <f t="shared" ca="1" si="144"/>
        <v>1.20432747514431</v>
      </c>
      <c r="H401" s="92">
        <f t="shared" ca="1" si="145"/>
        <v>1.1964041724633401</v>
      </c>
      <c r="I401" s="14">
        <f t="shared" ca="1" si="146"/>
        <v>1.0066226</v>
      </c>
      <c r="J401" s="13">
        <f t="shared" si="159"/>
        <v>4.4999999999999998E-2</v>
      </c>
      <c r="K401" s="29">
        <f t="shared" si="147"/>
        <v>45106</v>
      </c>
      <c r="L401" s="2">
        <f t="shared" si="148"/>
        <v>13</v>
      </c>
      <c r="M401" s="17">
        <f t="shared" si="149"/>
        <v>13</v>
      </c>
      <c r="N401" s="12">
        <f t="shared" si="150"/>
        <v>1.0022732919999999</v>
      </c>
      <c r="O401" s="12">
        <f t="shared" ca="1" si="151"/>
        <v>1.0089109469999999</v>
      </c>
      <c r="P401" s="17">
        <f t="shared" si="152"/>
        <v>0</v>
      </c>
      <c r="Q401" s="14">
        <f t="shared" ca="1" si="153"/>
        <v>5.9406343000000001</v>
      </c>
      <c r="R401" s="20">
        <f t="shared" si="157"/>
        <v>0</v>
      </c>
      <c r="S401" s="14">
        <f t="shared" si="154"/>
        <v>0</v>
      </c>
      <c r="T401" s="4" t="str">
        <f t="shared" si="155"/>
        <v>J=</v>
      </c>
      <c r="U401" s="29">
        <f t="shared" si="156"/>
        <v>45135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60"/>
        <v>45126</v>
      </c>
      <c r="B402" s="90">
        <f t="shared" ca="1" si="141"/>
        <v>673.06679054000006</v>
      </c>
      <c r="C402" s="14">
        <f t="shared" si="142"/>
        <v>666.66700001000004</v>
      </c>
      <c r="D402" s="63">
        <f t="shared" si="158"/>
        <v>45121</v>
      </c>
      <c r="E402" s="61">
        <f ca="1">IF(D402&lt;$B$1,VLOOKUP(D402,[1]DI!$A$4:$B$15000,2,FALSE),0)</f>
        <v>0.13650000000000001</v>
      </c>
      <c r="F402" s="14">
        <f t="shared" ca="1" si="143"/>
        <v>1.00050788</v>
      </c>
      <c r="G402" s="92">
        <f t="shared" ca="1" si="144"/>
        <v>1.2049391289823901</v>
      </c>
      <c r="H402" s="92">
        <f t="shared" ca="1" si="145"/>
        <v>1.1964041724633401</v>
      </c>
      <c r="I402" s="14">
        <f t="shared" ca="1" si="146"/>
        <v>1.0071338400000001</v>
      </c>
      <c r="J402" s="13">
        <f t="shared" si="159"/>
        <v>4.4999999999999998E-2</v>
      </c>
      <c r="K402" s="29">
        <f t="shared" si="147"/>
        <v>45106</v>
      </c>
      <c r="L402" s="2">
        <f t="shared" si="148"/>
        <v>14</v>
      </c>
      <c r="M402" s="17">
        <f t="shared" si="149"/>
        <v>14</v>
      </c>
      <c r="N402" s="12">
        <f t="shared" si="150"/>
        <v>1.0024483749999999</v>
      </c>
      <c r="O402" s="12">
        <f t="shared" ca="1" si="151"/>
        <v>1.0095996810000001</v>
      </c>
      <c r="P402" s="17">
        <f t="shared" si="152"/>
        <v>0</v>
      </c>
      <c r="Q402" s="14">
        <f t="shared" ca="1" si="153"/>
        <v>6.3997905299999998</v>
      </c>
      <c r="R402" s="20">
        <f t="shared" si="157"/>
        <v>0</v>
      </c>
      <c r="S402" s="14">
        <f t="shared" si="154"/>
        <v>0</v>
      </c>
      <c r="T402" s="4" t="str">
        <f t="shared" si="155"/>
        <v>J=</v>
      </c>
      <c r="U402" s="29">
        <f t="shared" si="156"/>
        <v>45135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60"/>
        <v>45127</v>
      </c>
      <c r="B403" s="90">
        <f t="shared" ca="1" si="141"/>
        <v>673.52626010000006</v>
      </c>
      <c r="C403" s="14">
        <f t="shared" si="142"/>
        <v>666.66700001000004</v>
      </c>
      <c r="D403" s="63">
        <f t="shared" si="158"/>
        <v>45124</v>
      </c>
      <c r="E403" s="61">
        <f ca="1">IF(D403&lt;$B$1,VLOOKUP(D403,[1]DI!$A$4:$B$15000,2,FALSE),0)</f>
        <v>0.13650000000000001</v>
      </c>
      <c r="F403" s="14">
        <f t="shared" ca="1" si="143"/>
        <v>1.00050788</v>
      </c>
      <c r="G403" s="92">
        <f t="shared" ca="1" si="144"/>
        <v>1.20555109346722</v>
      </c>
      <c r="H403" s="92">
        <f t="shared" ca="1" si="145"/>
        <v>1.1964041724633401</v>
      </c>
      <c r="I403" s="14">
        <f t="shared" ca="1" si="146"/>
        <v>1.0076453400000001</v>
      </c>
      <c r="J403" s="13">
        <f t="shared" si="159"/>
        <v>4.4999999999999998E-2</v>
      </c>
      <c r="K403" s="29">
        <f t="shared" si="147"/>
        <v>45106</v>
      </c>
      <c r="L403" s="2">
        <f t="shared" si="148"/>
        <v>15</v>
      </c>
      <c r="M403" s="17">
        <f t="shared" si="149"/>
        <v>15</v>
      </c>
      <c r="N403" s="12">
        <f t="shared" si="150"/>
        <v>1.002623488</v>
      </c>
      <c r="O403" s="12">
        <f t="shared" ca="1" si="151"/>
        <v>1.010288885</v>
      </c>
      <c r="P403" s="17">
        <f t="shared" si="152"/>
        <v>0</v>
      </c>
      <c r="Q403" s="14">
        <f t="shared" ca="1" si="153"/>
        <v>6.8592600900000003</v>
      </c>
      <c r="R403" s="20">
        <f t="shared" si="157"/>
        <v>0</v>
      </c>
      <c r="S403" s="14">
        <f t="shared" si="154"/>
        <v>0</v>
      </c>
      <c r="T403" s="4" t="str">
        <f t="shared" si="155"/>
        <v>J=</v>
      </c>
      <c r="U403" s="29">
        <f t="shared" si="156"/>
        <v>45135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60"/>
        <v>45128</v>
      </c>
      <c r="B404" s="90">
        <f t="shared" ca="1" si="141"/>
        <v>673.98605100000009</v>
      </c>
      <c r="C404" s="14">
        <f t="shared" si="142"/>
        <v>666.66700001000004</v>
      </c>
      <c r="D404" s="63">
        <f t="shared" si="158"/>
        <v>45125</v>
      </c>
      <c r="E404" s="61">
        <f ca="1">IF(D404&lt;$B$1,VLOOKUP(D404,[1]DI!$A$4:$B$15000,2,FALSE),0)</f>
        <v>0.13650000000000001</v>
      </c>
      <c r="F404" s="14">
        <f t="shared" ca="1" si="143"/>
        <v>1.00050788</v>
      </c>
      <c r="G404" s="92">
        <f t="shared" ca="1" si="144"/>
        <v>1.20616336875657</v>
      </c>
      <c r="H404" s="92">
        <f t="shared" ca="1" si="145"/>
        <v>1.1964041724633401</v>
      </c>
      <c r="I404" s="14">
        <f t="shared" ca="1" si="146"/>
        <v>1.00815711</v>
      </c>
      <c r="J404" s="13">
        <f t="shared" si="159"/>
        <v>4.4999999999999998E-2</v>
      </c>
      <c r="K404" s="29">
        <f t="shared" si="147"/>
        <v>45106</v>
      </c>
      <c r="L404" s="2">
        <f t="shared" si="148"/>
        <v>16</v>
      </c>
      <c r="M404" s="17">
        <f t="shared" si="149"/>
        <v>16</v>
      </c>
      <c r="N404" s="12">
        <f t="shared" si="150"/>
        <v>1.002798632</v>
      </c>
      <c r="O404" s="12">
        <f t="shared" ca="1" si="151"/>
        <v>1.0109785710000001</v>
      </c>
      <c r="P404" s="17">
        <f t="shared" si="152"/>
        <v>0</v>
      </c>
      <c r="Q404" s="14">
        <f t="shared" ca="1" si="153"/>
        <v>7.31905099</v>
      </c>
      <c r="R404" s="20">
        <f t="shared" si="157"/>
        <v>0</v>
      </c>
      <c r="S404" s="14">
        <f t="shared" si="154"/>
        <v>0</v>
      </c>
      <c r="T404" s="4" t="str">
        <f t="shared" si="155"/>
        <v>J=</v>
      </c>
      <c r="U404" s="29">
        <f t="shared" si="156"/>
        <v>45135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60"/>
        <v>45131</v>
      </c>
      <c r="B405" s="90">
        <f t="shared" ca="1" si="141"/>
        <v>674.44614789000002</v>
      </c>
      <c r="C405" s="14">
        <f t="shared" si="142"/>
        <v>666.66700001000004</v>
      </c>
      <c r="D405" s="63">
        <f t="shared" si="158"/>
        <v>45126</v>
      </c>
      <c r="E405" s="61">
        <f ca="1">IF(D405&lt;$B$1,VLOOKUP(D405,[1]DI!$A$4:$B$15000,2,FALSE),0)</f>
        <v>0.13650000000000001</v>
      </c>
      <c r="F405" s="14">
        <f t="shared" ca="1" si="143"/>
        <v>1.00050788</v>
      </c>
      <c r="G405" s="92">
        <f t="shared" ca="1" si="144"/>
        <v>1.2067759550082899</v>
      </c>
      <c r="H405" s="92">
        <f t="shared" ca="1" si="145"/>
        <v>1.1964041724633401</v>
      </c>
      <c r="I405" s="14">
        <f t="shared" ca="1" si="146"/>
        <v>1.0086691299999999</v>
      </c>
      <c r="J405" s="13">
        <f t="shared" si="159"/>
        <v>4.4999999999999998E-2</v>
      </c>
      <c r="K405" s="29">
        <f t="shared" si="147"/>
        <v>45106</v>
      </c>
      <c r="L405" s="2">
        <f t="shared" si="148"/>
        <v>17</v>
      </c>
      <c r="M405" s="17">
        <f t="shared" si="149"/>
        <v>17</v>
      </c>
      <c r="N405" s="12">
        <f t="shared" si="150"/>
        <v>1.002973806</v>
      </c>
      <c r="O405" s="12">
        <f t="shared" ca="1" si="151"/>
        <v>1.011668716</v>
      </c>
      <c r="P405" s="17">
        <f t="shared" si="152"/>
        <v>0</v>
      </c>
      <c r="Q405" s="14">
        <f t="shared" ca="1" si="153"/>
        <v>7.77914788</v>
      </c>
      <c r="R405" s="20">
        <f t="shared" si="157"/>
        <v>0</v>
      </c>
      <c r="S405" s="14">
        <f t="shared" si="154"/>
        <v>0</v>
      </c>
      <c r="T405" s="4" t="str">
        <f t="shared" si="155"/>
        <v>J=</v>
      </c>
      <c r="U405" s="29">
        <f t="shared" si="156"/>
        <v>45135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60"/>
        <v>45132</v>
      </c>
      <c r="B406" s="90">
        <f t="shared" ca="1" si="141"/>
        <v>674.90655946000004</v>
      </c>
      <c r="C406" s="14">
        <f t="shared" si="142"/>
        <v>666.66700001000004</v>
      </c>
      <c r="D406" s="63">
        <f t="shared" si="158"/>
        <v>45127</v>
      </c>
      <c r="E406" s="61">
        <f ca="1">IF(D406&lt;$B$1,VLOOKUP(D406,[1]DI!$A$4:$B$15000,2,FALSE),0)</f>
        <v>0.13650000000000001</v>
      </c>
      <c r="F406" s="14">
        <f t="shared" ca="1" si="143"/>
        <v>1.00050788</v>
      </c>
      <c r="G406" s="92">
        <f t="shared" ca="1" si="144"/>
        <v>1.20738885238032</v>
      </c>
      <c r="H406" s="92">
        <f t="shared" ca="1" si="145"/>
        <v>1.1964041724633401</v>
      </c>
      <c r="I406" s="14">
        <f t="shared" ca="1" si="146"/>
        <v>1.0091814100000001</v>
      </c>
      <c r="J406" s="13">
        <f t="shared" si="159"/>
        <v>4.4999999999999998E-2</v>
      </c>
      <c r="K406" s="29">
        <f t="shared" si="147"/>
        <v>45106</v>
      </c>
      <c r="L406" s="2">
        <f t="shared" si="148"/>
        <v>18</v>
      </c>
      <c r="M406" s="17">
        <f t="shared" si="149"/>
        <v>18</v>
      </c>
      <c r="N406" s="12">
        <f t="shared" si="150"/>
        <v>1.0031490110000001</v>
      </c>
      <c r="O406" s="12">
        <f t="shared" ca="1" si="151"/>
        <v>1.012359333</v>
      </c>
      <c r="P406" s="17">
        <f t="shared" si="152"/>
        <v>0</v>
      </c>
      <c r="Q406" s="14">
        <f t="shared" ca="1" si="153"/>
        <v>8.2395594499999998</v>
      </c>
      <c r="R406" s="20">
        <f t="shared" si="157"/>
        <v>0</v>
      </c>
      <c r="S406" s="14">
        <f t="shared" si="154"/>
        <v>0</v>
      </c>
      <c r="T406" s="4" t="str">
        <f t="shared" si="155"/>
        <v>J=</v>
      </c>
      <c r="U406" s="29">
        <f t="shared" si="156"/>
        <v>45135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60"/>
        <v>45133</v>
      </c>
      <c r="B407" s="90">
        <f t="shared" ca="1" si="141"/>
        <v>675.36729236000008</v>
      </c>
      <c r="C407" s="14">
        <f t="shared" si="142"/>
        <v>666.66700001000004</v>
      </c>
      <c r="D407" s="63">
        <f t="shared" si="158"/>
        <v>45128</v>
      </c>
      <c r="E407" s="61">
        <f ca="1">IF(D407&lt;$B$1,VLOOKUP(D407,[1]DI!$A$4:$B$15000,2,FALSE),0)</f>
        <v>0.13650000000000001</v>
      </c>
      <c r="F407" s="14">
        <f t="shared" ca="1" si="143"/>
        <v>1.00050788</v>
      </c>
      <c r="G407" s="92">
        <f t="shared" ca="1" si="144"/>
        <v>1.2080020610306701</v>
      </c>
      <c r="H407" s="92">
        <f t="shared" ca="1" si="145"/>
        <v>1.1964041724633401</v>
      </c>
      <c r="I407" s="14">
        <f t="shared" ca="1" si="146"/>
        <v>1.0096939599999999</v>
      </c>
      <c r="J407" s="13">
        <f t="shared" si="159"/>
        <v>4.4999999999999998E-2</v>
      </c>
      <c r="K407" s="29">
        <f t="shared" si="147"/>
        <v>45106</v>
      </c>
      <c r="L407" s="2">
        <f t="shared" si="148"/>
        <v>19</v>
      </c>
      <c r="M407" s="17">
        <f t="shared" si="149"/>
        <v>19</v>
      </c>
      <c r="N407" s="12">
        <f t="shared" si="150"/>
        <v>1.0033242469999999</v>
      </c>
      <c r="O407" s="12">
        <f t="shared" ca="1" si="151"/>
        <v>1.013050432</v>
      </c>
      <c r="P407" s="17">
        <f t="shared" si="152"/>
        <v>0</v>
      </c>
      <c r="Q407" s="14">
        <f t="shared" ca="1" si="153"/>
        <v>8.7002923499999998</v>
      </c>
      <c r="R407" s="20">
        <f t="shared" si="157"/>
        <v>0</v>
      </c>
      <c r="S407" s="14">
        <f t="shared" si="154"/>
        <v>0</v>
      </c>
      <c r="T407" s="4" t="str">
        <f t="shared" si="155"/>
        <v>J=</v>
      </c>
      <c r="U407" s="29">
        <f t="shared" si="156"/>
        <v>45135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60"/>
        <v>45134</v>
      </c>
      <c r="B408" s="90">
        <f t="shared" ca="1" si="141"/>
        <v>675.82833259000006</v>
      </c>
      <c r="C408" s="14">
        <f t="shared" si="142"/>
        <v>666.66700001000004</v>
      </c>
      <c r="D408" s="63">
        <f t="shared" si="158"/>
        <v>45131</v>
      </c>
      <c r="E408" s="61">
        <f ca="1">IF(D408&lt;$B$1,VLOOKUP(D408,[1]DI!$A$4:$B$15000,2,FALSE),0)</f>
        <v>0.13650000000000001</v>
      </c>
      <c r="F408" s="14">
        <f t="shared" ca="1" si="143"/>
        <v>1.00050788</v>
      </c>
      <c r="G408" s="92">
        <f t="shared" ca="1" si="144"/>
        <v>1.2086155811174299</v>
      </c>
      <c r="H408" s="92">
        <f t="shared" ca="1" si="145"/>
        <v>1.1964041724633401</v>
      </c>
      <c r="I408" s="14">
        <f t="shared" ca="1" si="146"/>
        <v>1.01020676</v>
      </c>
      <c r="J408" s="13">
        <f t="shared" si="159"/>
        <v>4.4999999999999998E-2</v>
      </c>
      <c r="K408" s="29">
        <f t="shared" si="147"/>
        <v>45106</v>
      </c>
      <c r="L408" s="2">
        <f t="shared" si="148"/>
        <v>20</v>
      </c>
      <c r="M408" s="17">
        <f t="shared" si="149"/>
        <v>20</v>
      </c>
      <c r="N408" s="12">
        <f t="shared" si="150"/>
        <v>1.003499513</v>
      </c>
      <c r="O408" s="12">
        <f t="shared" ca="1" si="151"/>
        <v>1.0137419919999999</v>
      </c>
      <c r="P408" s="17">
        <f t="shared" si="152"/>
        <v>0</v>
      </c>
      <c r="Q408" s="14">
        <f t="shared" ca="1" si="153"/>
        <v>9.1613325799999998</v>
      </c>
      <c r="R408" s="20">
        <f t="shared" si="157"/>
        <v>0</v>
      </c>
      <c r="S408" s="14">
        <f t="shared" si="154"/>
        <v>0</v>
      </c>
      <c r="T408" s="4" t="str">
        <f t="shared" si="155"/>
        <v>J=</v>
      </c>
      <c r="U408" s="29">
        <f t="shared" si="156"/>
        <v>45135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60"/>
        <v>45135</v>
      </c>
      <c r="B409" s="90">
        <f t="shared" ca="1" si="141"/>
        <v>676.28968615000008</v>
      </c>
      <c r="C409" s="14">
        <f t="shared" si="142"/>
        <v>666.66700001000004</v>
      </c>
      <c r="D409" s="63">
        <f t="shared" si="158"/>
        <v>45132</v>
      </c>
      <c r="E409" s="61">
        <f ca="1">IF(D409&lt;$B$1,VLOOKUP(D409,[1]DI!$A$4:$B$15000,2,FALSE),0)</f>
        <v>0.13650000000000001</v>
      </c>
      <c r="F409" s="14">
        <f t="shared" ca="1" si="143"/>
        <v>1.00050788</v>
      </c>
      <c r="G409" s="92">
        <f t="shared" ca="1" si="144"/>
        <v>1.2092294127987699</v>
      </c>
      <c r="H409" s="92">
        <f t="shared" ca="1" si="145"/>
        <v>1.1964041724633401</v>
      </c>
      <c r="I409" s="14">
        <f t="shared" ca="1" si="146"/>
        <v>1.01071982</v>
      </c>
      <c r="J409" s="13">
        <f t="shared" si="159"/>
        <v>4.4999999999999998E-2</v>
      </c>
      <c r="K409" s="29">
        <f t="shared" si="147"/>
        <v>45106</v>
      </c>
      <c r="L409" s="2">
        <f t="shared" si="148"/>
        <v>21</v>
      </c>
      <c r="M409" s="17">
        <f t="shared" si="149"/>
        <v>21</v>
      </c>
      <c r="N409" s="12">
        <f t="shared" si="150"/>
        <v>1.0036748090000001</v>
      </c>
      <c r="O409" s="12">
        <f t="shared" ca="1" si="151"/>
        <v>1.0144340220000001</v>
      </c>
      <c r="P409" s="17">
        <f t="shared" si="152"/>
        <v>19</v>
      </c>
      <c r="Q409" s="14">
        <f t="shared" ca="1" si="153"/>
        <v>9.6226861400000008</v>
      </c>
      <c r="R409" s="20">
        <f t="shared" si="157"/>
        <v>0</v>
      </c>
      <c r="S409" s="14">
        <f t="shared" si="154"/>
        <v>0</v>
      </c>
      <c r="T409" s="4" t="str">
        <f t="shared" si="155"/>
        <v>J=</v>
      </c>
      <c r="U409" s="29">
        <f t="shared" si="156"/>
        <v>45135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60"/>
        <v>45138</v>
      </c>
      <c r="B410" s="90">
        <f t="shared" ca="1" si="141"/>
        <v>667.12210290000007</v>
      </c>
      <c r="C410" s="14">
        <f t="shared" si="142"/>
        <v>666.66700001000004</v>
      </c>
      <c r="D410" s="63">
        <f t="shared" si="158"/>
        <v>45133</v>
      </c>
      <c r="E410" s="61">
        <f ca="1">IF(D410&lt;$B$1,VLOOKUP(D410,[1]DI!$A$4:$B$15000,2,FALSE),0)</f>
        <v>0.13650000000000001</v>
      </c>
      <c r="F410" s="14">
        <f t="shared" ca="1" si="143"/>
        <v>1.00050788</v>
      </c>
      <c r="G410" s="92">
        <f t="shared" ca="1" si="144"/>
        <v>1.2098435562329399</v>
      </c>
      <c r="H410" s="92">
        <f t="shared" ca="1" si="145"/>
        <v>1.2092294127987699</v>
      </c>
      <c r="I410" s="14">
        <f t="shared" ca="1" si="146"/>
        <v>1.00050788</v>
      </c>
      <c r="J410" s="13">
        <f t="shared" si="159"/>
        <v>4.4999999999999998E-2</v>
      </c>
      <c r="K410" s="29">
        <f t="shared" si="147"/>
        <v>45135</v>
      </c>
      <c r="L410" s="2">
        <f t="shared" si="148"/>
        <v>1</v>
      </c>
      <c r="M410" s="17">
        <f t="shared" si="149"/>
        <v>1</v>
      </c>
      <c r="N410" s="12">
        <f t="shared" si="150"/>
        <v>1.000174685</v>
      </c>
      <c r="O410" s="12">
        <f t="shared" ca="1" si="151"/>
        <v>1.000682654</v>
      </c>
      <c r="P410" s="17">
        <f t="shared" si="152"/>
        <v>0</v>
      </c>
      <c r="Q410" s="14">
        <f t="shared" ca="1" si="153"/>
        <v>0.45510288999999998</v>
      </c>
      <c r="R410" s="20">
        <f t="shared" si="157"/>
        <v>0</v>
      </c>
      <c r="S410" s="14">
        <f t="shared" si="154"/>
        <v>0</v>
      </c>
      <c r="T410" s="4" t="str">
        <f t="shared" si="155"/>
        <v>J=</v>
      </c>
      <c r="U410" s="29">
        <f t="shared" si="156"/>
        <v>45168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60"/>
        <v>45139</v>
      </c>
      <c r="B411" s="90">
        <f t="shared" ca="1" si="141"/>
        <v>667.57751779</v>
      </c>
      <c r="C411" s="14">
        <f t="shared" si="142"/>
        <v>666.66700001000004</v>
      </c>
      <c r="D411" s="63">
        <f t="shared" si="158"/>
        <v>45134</v>
      </c>
      <c r="E411" s="61">
        <f ca="1">IF(D411&lt;$B$1,VLOOKUP(D411,[1]DI!$A$4:$B$15000,2,FALSE),0)</f>
        <v>0.13650000000000001</v>
      </c>
      <c r="F411" s="14">
        <f t="shared" ca="1" si="143"/>
        <v>1.00050788</v>
      </c>
      <c r="G411" s="92">
        <f t="shared" ca="1" si="144"/>
        <v>1.2104580115782799</v>
      </c>
      <c r="H411" s="92">
        <f t="shared" ca="1" si="145"/>
        <v>1.2092294127987699</v>
      </c>
      <c r="I411" s="14">
        <f t="shared" ca="1" si="146"/>
        <v>1.00101602</v>
      </c>
      <c r="J411" s="13">
        <f t="shared" si="159"/>
        <v>4.4999999999999998E-2</v>
      </c>
      <c r="K411" s="29">
        <f t="shared" si="147"/>
        <v>45135</v>
      </c>
      <c r="L411" s="2">
        <f t="shared" si="148"/>
        <v>2</v>
      </c>
      <c r="M411" s="17">
        <f t="shared" si="149"/>
        <v>2</v>
      </c>
      <c r="N411" s="12">
        <f t="shared" si="150"/>
        <v>1.000349401</v>
      </c>
      <c r="O411" s="12">
        <f t="shared" ca="1" si="151"/>
        <v>1.0013657760000001</v>
      </c>
      <c r="P411" s="17">
        <f t="shared" si="152"/>
        <v>0</v>
      </c>
      <c r="Q411" s="14">
        <f t="shared" ca="1" si="153"/>
        <v>0.91051778000000005</v>
      </c>
      <c r="R411" s="20">
        <f t="shared" si="157"/>
        <v>0</v>
      </c>
      <c r="S411" s="14">
        <f t="shared" si="154"/>
        <v>0</v>
      </c>
      <c r="T411" s="4" t="str">
        <f t="shared" si="155"/>
        <v>J=</v>
      </c>
      <c r="U411" s="29">
        <f t="shared" si="156"/>
        <v>45168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60"/>
        <v>45140</v>
      </c>
      <c r="B412" s="90">
        <f t="shared" ca="1" si="141"/>
        <v>668.03323869000008</v>
      </c>
      <c r="C412" s="14">
        <f t="shared" si="142"/>
        <v>666.66700001000004</v>
      </c>
      <c r="D412" s="63">
        <f t="shared" si="158"/>
        <v>45135</v>
      </c>
      <c r="E412" s="61">
        <f ca="1">IF(D412&lt;$B$1,VLOOKUP(D412,[1]DI!$A$4:$B$15000,2,FALSE),0)</f>
        <v>0.13650000000000001</v>
      </c>
      <c r="F412" s="14">
        <f t="shared" ca="1" si="143"/>
        <v>1.00050788</v>
      </c>
      <c r="G412" s="92">
        <f t="shared" ca="1" si="144"/>
        <v>1.2110727789932001</v>
      </c>
      <c r="H412" s="92">
        <f t="shared" ca="1" si="145"/>
        <v>1.2092294127987699</v>
      </c>
      <c r="I412" s="14">
        <f t="shared" ca="1" si="146"/>
        <v>1.00152441</v>
      </c>
      <c r="J412" s="13">
        <f t="shared" si="159"/>
        <v>4.4999999999999998E-2</v>
      </c>
      <c r="K412" s="29">
        <f t="shared" si="147"/>
        <v>45135</v>
      </c>
      <c r="L412" s="2">
        <f t="shared" si="148"/>
        <v>3</v>
      </c>
      <c r="M412" s="17">
        <f t="shared" si="149"/>
        <v>3</v>
      </c>
      <c r="N412" s="12">
        <f t="shared" si="150"/>
        <v>1.000524148</v>
      </c>
      <c r="O412" s="12">
        <f t="shared" ca="1" si="151"/>
        <v>1.002049357</v>
      </c>
      <c r="P412" s="17">
        <f t="shared" si="152"/>
        <v>0</v>
      </c>
      <c r="Q412" s="14">
        <f t="shared" ca="1" si="153"/>
        <v>1.3662386799999999</v>
      </c>
      <c r="R412" s="20">
        <f t="shared" si="157"/>
        <v>0</v>
      </c>
      <c r="S412" s="14">
        <f t="shared" si="154"/>
        <v>0</v>
      </c>
      <c r="T412" s="4" t="str">
        <f t="shared" si="155"/>
        <v>J=</v>
      </c>
      <c r="U412" s="29">
        <f t="shared" si="156"/>
        <v>45168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60"/>
        <v>45141</v>
      </c>
      <c r="B413" s="90">
        <f t="shared" ca="1" si="141"/>
        <v>668.48927824999998</v>
      </c>
      <c r="C413" s="14">
        <f t="shared" si="142"/>
        <v>666.66700001000004</v>
      </c>
      <c r="D413" s="63">
        <f t="shared" si="158"/>
        <v>45138</v>
      </c>
      <c r="E413" s="61">
        <f ca="1">IF(D413&lt;$B$1,VLOOKUP(D413,[1]DI!$A$4:$B$15000,2,FALSE),0)</f>
        <v>0.13650000000000001</v>
      </c>
      <c r="F413" s="14">
        <f t="shared" ca="1" si="143"/>
        <v>1.00050788</v>
      </c>
      <c r="G413" s="92">
        <f t="shared" ca="1" si="144"/>
        <v>1.2116878586362001</v>
      </c>
      <c r="H413" s="92">
        <f t="shared" ca="1" si="145"/>
        <v>1.2092294127987699</v>
      </c>
      <c r="I413" s="14">
        <f t="shared" ca="1" si="146"/>
        <v>1.00203307</v>
      </c>
      <c r="J413" s="13">
        <f t="shared" si="159"/>
        <v>4.4999999999999998E-2</v>
      </c>
      <c r="K413" s="29">
        <f t="shared" si="147"/>
        <v>45135</v>
      </c>
      <c r="L413" s="2">
        <f t="shared" si="148"/>
        <v>4</v>
      </c>
      <c r="M413" s="17">
        <f t="shared" si="149"/>
        <v>4</v>
      </c>
      <c r="N413" s="12">
        <f t="shared" si="150"/>
        <v>1.000698925</v>
      </c>
      <c r="O413" s="12">
        <f t="shared" ca="1" si="151"/>
        <v>1.0027334160000001</v>
      </c>
      <c r="P413" s="17">
        <f t="shared" si="152"/>
        <v>0</v>
      </c>
      <c r="Q413" s="14">
        <f t="shared" ca="1" si="153"/>
        <v>1.8222782399999999</v>
      </c>
      <c r="R413" s="20">
        <f t="shared" si="157"/>
        <v>0</v>
      </c>
      <c r="S413" s="14">
        <f t="shared" si="154"/>
        <v>0</v>
      </c>
      <c r="T413" s="4" t="str">
        <f t="shared" si="155"/>
        <v>J=</v>
      </c>
      <c r="U413" s="29">
        <f t="shared" si="156"/>
        <v>45168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60"/>
        <v>45142</v>
      </c>
      <c r="B414" s="90">
        <f t="shared" ca="1" si="141"/>
        <v>668.94562314000007</v>
      </c>
      <c r="C414" s="14">
        <f t="shared" si="142"/>
        <v>666.66700001000004</v>
      </c>
      <c r="D414" s="63">
        <f t="shared" si="158"/>
        <v>45139</v>
      </c>
      <c r="E414" s="61">
        <f ca="1">IF(D414&lt;$B$1,VLOOKUP(D414,[1]DI!$A$4:$B$15000,2,FALSE),0)</f>
        <v>0.13650000000000001</v>
      </c>
      <c r="F414" s="14">
        <f t="shared" ca="1" si="143"/>
        <v>1.00050788</v>
      </c>
      <c r="G414" s="92">
        <f t="shared" ca="1" si="144"/>
        <v>1.21230325066584</v>
      </c>
      <c r="H414" s="92">
        <f t="shared" ca="1" si="145"/>
        <v>1.2092294127987699</v>
      </c>
      <c r="I414" s="14">
        <f t="shared" ca="1" si="146"/>
        <v>1.0025419799999999</v>
      </c>
      <c r="J414" s="13">
        <f t="shared" si="159"/>
        <v>4.4999999999999998E-2</v>
      </c>
      <c r="K414" s="29">
        <f t="shared" si="147"/>
        <v>45135</v>
      </c>
      <c r="L414" s="2">
        <f t="shared" si="148"/>
        <v>5</v>
      </c>
      <c r="M414" s="17">
        <f t="shared" si="149"/>
        <v>5</v>
      </c>
      <c r="N414" s="12">
        <f t="shared" si="150"/>
        <v>1.0008737320000001</v>
      </c>
      <c r="O414" s="12">
        <f t="shared" ca="1" si="151"/>
        <v>1.0034179329999999</v>
      </c>
      <c r="P414" s="17">
        <f t="shared" si="152"/>
        <v>0</v>
      </c>
      <c r="Q414" s="14">
        <f t="shared" ca="1" si="153"/>
        <v>2.2786231300000002</v>
      </c>
      <c r="R414" s="20">
        <f t="shared" si="157"/>
        <v>0</v>
      </c>
      <c r="S414" s="14">
        <f t="shared" si="154"/>
        <v>0</v>
      </c>
      <c r="T414" s="4" t="str">
        <f t="shared" si="155"/>
        <v>J=</v>
      </c>
      <c r="U414" s="29">
        <f t="shared" si="156"/>
        <v>45168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60"/>
        <v>45145</v>
      </c>
      <c r="B415" s="90">
        <f t="shared" ca="1" si="141"/>
        <v>669.40228071000001</v>
      </c>
      <c r="C415" s="14">
        <f t="shared" si="142"/>
        <v>666.66700001000004</v>
      </c>
      <c r="D415" s="63">
        <f t="shared" si="158"/>
        <v>45140</v>
      </c>
      <c r="E415" s="61">
        <f ca="1">IF(D415&lt;$B$1,VLOOKUP(D415,[1]DI!$A$4:$B$15000,2,FALSE),0)</f>
        <v>0.13650000000000001</v>
      </c>
      <c r="F415" s="14">
        <f t="shared" ca="1" si="143"/>
        <v>1.00050788</v>
      </c>
      <c r="G415" s="92">
        <f t="shared" ca="1" si="144"/>
        <v>1.21291895524079</v>
      </c>
      <c r="H415" s="92">
        <f t="shared" ca="1" si="145"/>
        <v>1.2092294127987699</v>
      </c>
      <c r="I415" s="14">
        <f t="shared" ca="1" si="146"/>
        <v>1.0030511499999999</v>
      </c>
      <c r="J415" s="13">
        <f t="shared" si="159"/>
        <v>4.4999999999999998E-2</v>
      </c>
      <c r="K415" s="29">
        <f t="shared" si="147"/>
        <v>45135</v>
      </c>
      <c r="L415" s="2">
        <f t="shared" si="148"/>
        <v>6</v>
      </c>
      <c r="M415" s="17">
        <f t="shared" si="149"/>
        <v>6</v>
      </c>
      <c r="N415" s="12">
        <f t="shared" si="150"/>
        <v>1.00104857</v>
      </c>
      <c r="O415" s="12">
        <f t="shared" ca="1" si="151"/>
        <v>1.0041029189999999</v>
      </c>
      <c r="P415" s="17">
        <f t="shared" si="152"/>
        <v>0</v>
      </c>
      <c r="Q415" s="14">
        <f t="shared" ca="1" si="153"/>
        <v>2.7352807000000001</v>
      </c>
      <c r="R415" s="20">
        <f t="shared" si="157"/>
        <v>0</v>
      </c>
      <c r="S415" s="14">
        <f t="shared" si="154"/>
        <v>0</v>
      </c>
      <c r="T415" s="4" t="str">
        <f t="shared" si="155"/>
        <v>J=</v>
      </c>
      <c r="U415" s="29">
        <f t="shared" si="156"/>
        <v>45168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60"/>
        <v>45146</v>
      </c>
      <c r="B416" s="90">
        <f t="shared" ca="1" si="141"/>
        <v>669.85925159999999</v>
      </c>
      <c r="C416" s="14">
        <f t="shared" si="142"/>
        <v>666.66700001000004</v>
      </c>
      <c r="D416" s="63">
        <f t="shared" si="158"/>
        <v>45141</v>
      </c>
      <c r="E416" s="61">
        <f ca="1">IF(D416&lt;$B$1,VLOOKUP(D416,[1]DI!$A$4:$B$15000,2,FALSE),0)</f>
        <v>0.13150000000000001</v>
      </c>
      <c r="F416" s="14">
        <f t="shared" ca="1" si="143"/>
        <v>1.0004903700000001</v>
      </c>
      <c r="G416" s="92">
        <f t="shared" ca="1" si="144"/>
        <v>1.2135349725197799</v>
      </c>
      <c r="H416" s="92">
        <f t="shared" ca="1" si="145"/>
        <v>1.2092294127987699</v>
      </c>
      <c r="I416" s="14">
        <f t="shared" ca="1" si="146"/>
        <v>1.00356058</v>
      </c>
      <c r="J416" s="13">
        <f t="shared" si="159"/>
        <v>4.4999999999999998E-2</v>
      </c>
      <c r="K416" s="29">
        <f t="shared" si="147"/>
        <v>45135</v>
      </c>
      <c r="L416" s="2">
        <f t="shared" si="148"/>
        <v>7</v>
      </c>
      <c r="M416" s="17">
        <f t="shared" si="149"/>
        <v>7</v>
      </c>
      <c r="N416" s="12">
        <f t="shared" si="150"/>
        <v>1.0012234390000001</v>
      </c>
      <c r="O416" s="12">
        <f t="shared" ca="1" si="151"/>
        <v>1.004788375</v>
      </c>
      <c r="P416" s="17">
        <f t="shared" si="152"/>
        <v>0</v>
      </c>
      <c r="Q416" s="14">
        <f t="shared" ca="1" si="153"/>
        <v>3.1922515900000001</v>
      </c>
      <c r="R416" s="20">
        <f t="shared" si="157"/>
        <v>0</v>
      </c>
      <c r="S416" s="14">
        <f t="shared" si="154"/>
        <v>0</v>
      </c>
      <c r="T416" s="4" t="str">
        <f t="shared" si="155"/>
        <v>J=</v>
      </c>
      <c r="U416" s="29">
        <f t="shared" si="156"/>
        <v>45168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60"/>
        <v>45147</v>
      </c>
      <c r="B417" s="90">
        <f t="shared" ca="1" si="141"/>
        <v>670.30480516</v>
      </c>
      <c r="C417" s="14">
        <f t="shared" si="142"/>
        <v>666.66700001000004</v>
      </c>
      <c r="D417" s="63">
        <f t="shared" si="158"/>
        <v>45142</v>
      </c>
      <c r="E417" s="61">
        <f ca="1">IF(D417&lt;$B$1,VLOOKUP(D417,[1]DI!$A$4:$B$15000,2,FALSE),0)</f>
        <v>0.13150000000000001</v>
      </c>
      <c r="F417" s="14">
        <f t="shared" ca="1" si="143"/>
        <v>1.0004903700000001</v>
      </c>
      <c r="G417" s="92">
        <f t="shared" ca="1" si="144"/>
        <v>1.2141300536642501</v>
      </c>
      <c r="H417" s="92">
        <f t="shared" ca="1" si="145"/>
        <v>1.2092294127987699</v>
      </c>
      <c r="I417" s="14">
        <f t="shared" ca="1" si="146"/>
        <v>1.0040526999999999</v>
      </c>
      <c r="J417" s="13">
        <f t="shared" si="159"/>
        <v>4.4999999999999998E-2</v>
      </c>
      <c r="K417" s="29">
        <f t="shared" si="147"/>
        <v>45135</v>
      </c>
      <c r="L417" s="2">
        <f t="shared" si="148"/>
        <v>8</v>
      </c>
      <c r="M417" s="17">
        <f t="shared" si="149"/>
        <v>8</v>
      </c>
      <c r="N417" s="12">
        <f t="shared" si="150"/>
        <v>1.001398338</v>
      </c>
      <c r="O417" s="12">
        <f t="shared" ca="1" si="151"/>
        <v>1.0054567050000001</v>
      </c>
      <c r="P417" s="17">
        <f t="shared" si="152"/>
        <v>0</v>
      </c>
      <c r="Q417" s="14">
        <f t="shared" ca="1" si="153"/>
        <v>3.6378051500000002</v>
      </c>
      <c r="R417" s="20">
        <f t="shared" si="157"/>
        <v>0</v>
      </c>
      <c r="S417" s="14">
        <f t="shared" si="154"/>
        <v>0</v>
      </c>
      <c r="T417" s="4" t="str">
        <f t="shared" si="155"/>
        <v>J=</v>
      </c>
      <c r="U417" s="29">
        <f t="shared" si="156"/>
        <v>45168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60"/>
        <v>45148</v>
      </c>
      <c r="B418" s="90">
        <f t="shared" ca="1" si="141"/>
        <v>670.75064805</v>
      </c>
      <c r="C418" s="14">
        <f t="shared" si="142"/>
        <v>666.66700001000004</v>
      </c>
      <c r="D418" s="63">
        <f t="shared" si="158"/>
        <v>45145</v>
      </c>
      <c r="E418" s="61">
        <f ca="1">IF(D418&lt;$B$1,VLOOKUP(D418,[1]DI!$A$4:$B$15000,2,FALSE),0)</f>
        <v>0.13150000000000001</v>
      </c>
      <c r="F418" s="14">
        <f t="shared" ca="1" si="143"/>
        <v>1.0004903700000001</v>
      </c>
      <c r="G418" s="92">
        <f t="shared" ca="1" si="144"/>
        <v>1.21472542661867</v>
      </c>
      <c r="H418" s="92">
        <f t="shared" ca="1" si="145"/>
        <v>1.2092294127987699</v>
      </c>
      <c r="I418" s="14">
        <f t="shared" ca="1" si="146"/>
        <v>1.0045450499999999</v>
      </c>
      <c r="J418" s="13">
        <f t="shared" si="159"/>
        <v>4.4999999999999998E-2</v>
      </c>
      <c r="K418" s="29">
        <f t="shared" si="147"/>
        <v>45135</v>
      </c>
      <c r="L418" s="2">
        <f t="shared" si="148"/>
        <v>9</v>
      </c>
      <c r="M418" s="17">
        <f t="shared" si="149"/>
        <v>9</v>
      </c>
      <c r="N418" s="12">
        <f t="shared" si="150"/>
        <v>1.001573268</v>
      </c>
      <c r="O418" s="12">
        <f t="shared" ca="1" si="151"/>
        <v>1.0061254690000001</v>
      </c>
      <c r="P418" s="17">
        <f t="shared" si="152"/>
        <v>0</v>
      </c>
      <c r="Q418" s="14">
        <f t="shared" ca="1" si="153"/>
        <v>4.0836480399999999</v>
      </c>
      <c r="R418" s="20">
        <f t="shared" si="157"/>
        <v>0</v>
      </c>
      <c r="S418" s="14">
        <f t="shared" si="154"/>
        <v>0</v>
      </c>
      <c r="T418" s="4" t="str">
        <f t="shared" si="155"/>
        <v>J=</v>
      </c>
      <c r="U418" s="29">
        <f t="shared" si="156"/>
        <v>45168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60"/>
        <v>45149</v>
      </c>
      <c r="B419" s="90">
        <f t="shared" ca="1" si="141"/>
        <v>671.19679227000006</v>
      </c>
      <c r="C419" s="14">
        <f t="shared" si="142"/>
        <v>666.66700001000004</v>
      </c>
      <c r="D419" s="63">
        <f t="shared" si="158"/>
        <v>45146</v>
      </c>
      <c r="E419" s="61">
        <f ca="1">IF(D419&lt;$B$1,VLOOKUP(D419,[1]DI!$A$4:$B$15000,2,FALSE),0)</f>
        <v>0.13150000000000001</v>
      </c>
      <c r="F419" s="14">
        <f t="shared" ca="1" si="143"/>
        <v>1.0004903700000001</v>
      </c>
      <c r="G419" s="92">
        <f t="shared" ca="1" si="144"/>
        <v>1.2153210915261199</v>
      </c>
      <c r="H419" s="92">
        <f t="shared" ca="1" si="145"/>
        <v>1.2092294127987699</v>
      </c>
      <c r="I419" s="14">
        <f t="shared" ca="1" si="146"/>
        <v>1.00503765</v>
      </c>
      <c r="J419" s="13">
        <f t="shared" si="159"/>
        <v>4.4999999999999998E-2</v>
      </c>
      <c r="K419" s="29">
        <f t="shared" si="147"/>
        <v>45135</v>
      </c>
      <c r="L419" s="2">
        <f t="shared" si="148"/>
        <v>10</v>
      </c>
      <c r="M419" s="17">
        <f t="shared" si="149"/>
        <v>10</v>
      </c>
      <c r="N419" s="12">
        <f t="shared" si="150"/>
        <v>1.0017482280000001</v>
      </c>
      <c r="O419" s="12">
        <f t="shared" ca="1" si="151"/>
        <v>1.006794685</v>
      </c>
      <c r="P419" s="17">
        <f t="shared" si="152"/>
        <v>0</v>
      </c>
      <c r="Q419" s="14">
        <f t="shared" ca="1" si="153"/>
        <v>4.5297922599999998</v>
      </c>
      <c r="R419" s="20">
        <f t="shared" si="157"/>
        <v>0</v>
      </c>
      <c r="S419" s="14">
        <f t="shared" si="154"/>
        <v>0</v>
      </c>
      <c r="T419" s="4" t="str">
        <f t="shared" si="155"/>
        <v>J=</v>
      </c>
      <c r="U419" s="29">
        <f t="shared" si="156"/>
        <v>45168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60"/>
        <v>45152</v>
      </c>
      <c r="B420" s="90">
        <f t="shared" ca="1" si="141"/>
        <v>671.64323249000006</v>
      </c>
      <c r="C420" s="14">
        <f t="shared" si="142"/>
        <v>666.66700001000004</v>
      </c>
      <c r="D420" s="63">
        <f t="shared" si="158"/>
        <v>45147</v>
      </c>
      <c r="E420" s="61">
        <f ca="1">IF(D420&lt;$B$1,VLOOKUP(D420,[1]DI!$A$4:$B$15000,2,FALSE),0)</f>
        <v>0.13150000000000001</v>
      </c>
      <c r="F420" s="14">
        <f t="shared" ca="1" si="143"/>
        <v>1.0004903700000001</v>
      </c>
      <c r="G420" s="92">
        <f t="shared" ca="1" si="144"/>
        <v>1.2159170485297699</v>
      </c>
      <c r="H420" s="92">
        <f t="shared" ca="1" si="145"/>
        <v>1.2092294127987699</v>
      </c>
      <c r="I420" s="14">
        <f t="shared" ca="1" si="146"/>
        <v>1.0055304899999999</v>
      </c>
      <c r="J420" s="13">
        <f t="shared" si="159"/>
        <v>4.4999999999999998E-2</v>
      </c>
      <c r="K420" s="29">
        <f t="shared" si="147"/>
        <v>45135</v>
      </c>
      <c r="L420" s="2">
        <f t="shared" si="148"/>
        <v>11</v>
      </c>
      <c r="M420" s="17">
        <f t="shared" si="149"/>
        <v>11</v>
      </c>
      <c r="N420" s="12">
        <f t="shared" si="150"/>
        <v>1.001923219</v>
      </c>
      <c r="O420" s="12">
        <f t="shared" ca="1" si="151"/>
        <v>1.007464345</v>
      </c>
      <c r="P420" s="17">
        <f t="shared" si="152"/>
        <v>0</v>
      </c>
      <c r="Q420" s="14">
        <f t="shared" ca="1" si="153"/>
        <v>4.9762324800000002</v>
      </c>
      <c r="R420" s="20">
        <f t="shared" si="157"/>
        <v>0</v>
      </c>
      <c r="S420" s="14">
        <f t="shared" si="154"/>
        <v>0</v>
      </c>
      <c r="T420" s="4" t="str">
        <f t="shared" si="155"/>
        <v>J=</v>
      </c>
      <c r="U420" s="29">
        <f t="shared" si="156"/>
        <v>45168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60"/>
        <v>45153</v>
      </c>
      <c r="B421" s="90">
        <f t="shared" ca="1" si="141"/>
        <v>672.08997538000006</v>
      </c>
      <c r="C421" s="14">
        <f t="shared" si="142"/>
        <v>666.66700001000004</v>
      </c>
      <c r="D421" s="63">
        <f t="shared" si="158"/>
        <v>45148</v>
      </c>
      <c r="E421" s="61">
        <f ca="1">IF(D421&lt;$B$1,VLOOKUP(D421,[1]DI!$A$4:$B$15000,2,FALSE),0)</f>
        <v>0.13150000000000001</v>
      </c>
      <c r="F421" s="14">
        <f t="shared" ca="1" si="143"/>
        <v>1.0004903700000001</v>
      </c>
      <c r="G421" s="92">
        <f t="shared" ca="1" si="144"/>
        <v>1.2165132977728601</v>
      </c>
      <c r="H421" s="92">
        <f t="shared" ca="1" si="145"/>
        <v>1.2092294127987699</v>
      </c>
      <c r="I421" s="14">
        <f t="shared" ca="1" si="146"/>
        <v>1.0060235799999999</v>
      </c>
      <c r="J421" s="13">
        <f t="shared" si="159"/>
        <v>4.4999999999999998E-2</v>
      </c>
      <c r="K421" s="29">
        <f t="shared" si="147"/>
        <v>45135</v>
      </c>
      <c r="L421" s="2">
        <f t="shared" si="148"/>
        <v>12</v>
      </c>
      <c r="M421" s="17">
        <f t="shared" si="149"/>
        <v>12</v>
      </c>
      <c r="N421" s="12">
        <f t="shared" si="150"/>
        <v>1.00209824</v>
      </c>
      <c r="O421" s="12">
        <f t="shared" ca="1" si="151"/>
        <v>1.0081344590000001</v>
      </c>
      <c r="P421" s="17">
        <f t="shared" si="152"/>
        <v>0</v>
      </c>
      <c r="Q421" s="14">
        <f t="shared" ca="1" si="153"/>
        <v>5.4229753699999996</v>
      </c>
      <c r="R421" s="20">
        <f t="shared" si="157"/>
        <v>0</v>
      </c>
      <c r="S421" s="14">
        <f t="shared" si="154"/>
        <v>0</v>
      </c>
      <c r="T421" s="4" t="str">
        <f t="shared" si="155"/>
        <v>J=</v>
      </c>
      <c r="U421" s="29">
        <f t="shared" si="156"/>
        <v>45168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60"/>
        <v>45154</v>
      </c>
      <c r="B422" s="90">
        <f t="shared" ca="1" si="141"/>
        <v>672.53700761000005</v>
      </c>
      <c r="C422" s="14">
        <f t="shared" si="142"/>
        <v>666.66700001000004</v>
      </c>
      <c r="D422" s="63">
        <f t="shared" si="158"/>
        <v>45149</v>
      </c>
      <c r="E422" s="61">
        <f ca="1">IF(D422&lt;$B$1,VLOOKUP(D422,[1]DI!$A$4:$B$15000,2,FALSE),0)</f>
        <v>0.13150000000000001</v>
      </c>
      <c r="F422" s="14">
        <f t="shared" ca="1" si="143"/>
        <v>1.0004903700000001</v>
      </c>
      <c r="G422" s="92">
        <f t="shared" ca="1" si="144"/>
        <v>1.2171098393986901</v>
      </c>
      <c r="H422" s="92">
        <f t="shared" ca="1" si="145"/>
        <v>1.2092294127987699</v>
      </c>
      <c r="I422" s="14">
        <f t="shared" ca="1" si="146"/>
        <v>1.0065169</v>
      </c>
      <c r="J422" s="13">
        <f t="shared" si="159"/>
        <v>4.4999999999999998E-2</v>
      </c>
      <c r="K422" s="29">
        <f t="shared" si="147"/>
        <v>45135</v>
      </c>
      <c r="L422" s="2">
        <f t="shared" si="148"/>
        <v>13</v>
      </c>
      <c r="M422" s="17">
        <f t="shared" si="149"/>
        <v>13</v>
      </c>
      <c r="N422" s="12">
        <f t="shared" si="150"/>
        <v>1.0022732919999999</v>
      </c>
      <c r="O422" s="12">
        <f t="shared" ca="1" si="151"/>
        <v>1.0088050070000001</v>
      </c>
      <c r="P422" s="17">
        <f t="shared" si="152"/>
        <v>0</v>
      </c>
      <c r="Q422" s="14">
        <f t="shared" ca="1" si="153"/>
        <v>5.8700076000000001</v>
      </c>
      <c r="R422" s="20">
        <f t="shared" si="157"/>
        <v>0</v>
      </c>
      <c r="S422" s="14">
        <f t="shared" si="154"/>
        <v>0</v>
      </c>
      <c r="T422" s="4" t="str">
        <f t="shared" si="155"/>
        <v>J=</v>
      </c>
      <c r="U422" s="29">
        <f t="shared" si="156"/>
        <v>45168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60"/>
        <v>45155</v>
      </c>
      <c r="B423" s="90">
        <f t="shared" ca="1" si="141"/>
        <v>672.98434250000003</v>
      </c>
      <c r="C423" s="14">
        <f t="shared" si="142"/>
        <v>666.66700001000004</v>
      </c>
      <c r="D423" s="63">
        <f t="shared" si="158"/>
        <v>45152</v>
      </c>
      <c r="E423" s="61">
        <f ca="1">IF(D423&lt;$B$1,VLOOKUP(D423,[1]DI!$A$4:$B$15000,2,FALSE),0)</f>
        <v>0.13150000000000001</v>
      </c>
      <c r="F423" s="14">
        <f t="shared" ca="1" si="143"/>
        <v>1.0004903700000001</v>
      </c>
      <c r="G423" s="92">
        <f t="shared" ca="1" si="144"/>
        <v>1.2177066735506401</v>
      </c>
      <c r="H423" s="92">
        <f t="shared" ca="1" si="145"/>
        <v>1.2092294127987699</v>
      </c>
      <c r="I423" s="14">
        <f t="shared" ca="1" si="146"/>
        <v>1.00701047</v>
      </c>
      <c r="J423" s="13">
        <f t="shared" si="159"/>
        <v>4.4999999999999998E-2</v>
      </c>
      <c r="K423" s="29">
        <f t="shared" si="147"/>
        <v>45135</v>
      </c>
      <c r="L423" s="2">
        <f t="shared" si="148"/>
        <v>14</v>
      </c>
      <c r="M423" s="17">
        <f t="shared" si="149"/>
        <v>14</v>
      </c>
      <c r="N423" s="12">
        <f t="shared" si="150"/>
        <v>1.0024483749999999</v>
      </c>
      <c r="O423" s="12">
        <f t="shared" ca="1" si="151"/>
        <v>1.0094760089999999</v>
      </c>
      <c r="P423" s="17">
        <f t="shared" si="152"/>
        <v>0</v>
      </c>
      <c r="Q423" s="14">
        <f t="shared" ca="1" si="153"/>
        <v>6.3173424899999997</v>
      </c>
      <c r="R423" s="20">
        <f t="shared" si="157"/>
        <v>0</v>
      </c>
      <c r="S423" s="14">
        <f t="shared" si="154"/>
        <v>0</v>
      </c>
      <c r="T423" s="4" t="str">
        <f t="shared" si="155"/>
        <v>J=</v>
      </c>
      <c r="U423" s="29">
        <f t="shared" si="156"/>
        <v>45168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60"/>
        <v>45156</v>
      </c>
      <c r="B424" s="90">
        <f t="shared" ca="1" si="141"/>
        <v>673.43196671999999</v>
      </c>
      <c r="C424" s="14">
        <f t="shared" si="142"/>
        <v>666.66700001000004</v>
      </c>
      <c r="D424" s="63">
        <f t="shared" si="158"/>
        <v>45153</v>
      </c>
      <c r="E424" s="61">
        <f ca="1">IF(D424&lt;$B$1,VLOOKUP(D424,[1]DI!$A$4:$B$15000,2,FALSE),0)</f>
        <v>0.13150000000000001</v>
      </c>
      <c r="F424" s="14">
        <f t="shared" ca="1" si="143"/>
        <v>1.0004903700000001</v>
      </c>
      <c r="G424" s="92">
        <f t="shared" ca="1" si="144"/>
        <v>1.21830380037215</v>
      </c>
      <c r="H424" s="92">
        <f t="shared" ca="1" si="145"/>
        <v>1.2092294127987699</v>
      </c>
      <c r="I424" s="14">
        <f t="shared" ca="1" si="146"/>
        <v>1.0075042700000001</v>
      </c>
      <c r="J424" s="13">
        <f t="shared" si="159"/>
        <v>4.4999999999999998E-2</v>
      </c>
      <c r="K424" s="29">
        <f t="shared" si="147"/>
        <v>45135</v>
      </c>
      <c r="L424" s="2">
        <f t="shared" si="148"/>
        <v>15</v>
      </c>
      <c r="M424" s="17">
        <f t="shared" si="149"/>
        <v>15</v>
      </c>
      <c r="N424" s="12">
        <f t="shared" si="150"/>
        <v>1.002623488</v>
      </c>
      <c r="O424" s="12">
        <f t="shared" ca="1" si="151"/>
        <v>1.0101474450000001</v>
      </c>
      <c r="P424" s="17">
        <f t="shared" si="152"/>
        <v>0</v>
      </c>
      <c r="Q424" s="14">
        <f t="shared" ca="1" si="153"/>
        <v>6.7649667100000004</v>
      </c>
      <c r="R424" s="20">
        <f t="shared" si="157"/>
        <v>0</v>
      </c>
      <c r="S424" s="14">
        <f t="shared" si="154"/>
        <v>0</v>
      </c>
      <c r="T424" s="4" t="str">
        <f t="shared" si="155"/>
        <v>J=</v>
      </c>
      <c r="U424" s="29">
        <f t="shared" si="156"/>
        <v>45168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60"/>
        <v>45159</v>
      </c>
      <c r="B425" s="90">
        <f t="shared" ca="1" si="141"/>
        <v>673.87989428000003</v>
      </c>
      <c r="C425" s="14">
        <f t="shared" si="142"/>
        <v>666.66700001000004</v>
      </c>
      <c r="D425" s="63">
        <f t="shared" si="158"/>
        <v>45154</v>
      </c>
      <c r="E425" s="61">
        <f ca="1">IF(D425&lt;$B$1,VLOOKUP(D425,[1]DI!$A$4:$B$15000,2,FALSE),0)</f>
        <v>0.13150000000000001</v>
      </c>
      <c r="F425" s="14">
        <f t="shared" ca="1" si="143"/>
        <v>1.0004903700000001</v>
      </c>
      <c r="G425" s="92">
        <f t="shared" ca="1" si="144"/>
        <v>1.2189012200067399</v>
      </c>
      <c r="H425" s="92">
        <f t="shared" ca="1" si="145"/>
        <v>1.2092294127987699</v>
      </c>
      <c r="I425" s="14">
        <f t="shared" ca="1" si="146"/>
        <v>1.00799832</v>
      </c>
      <c r="J425" s="13">
        <f t="shared" si="159"/>
        <v>4.4999999999999998E-2</v>
      </c>
      <c r="K425" s="29">
        <f t="shared" si="147"/>
        <v>45135</v>
      </c>
      <c r="L425" s="2">
        <f t="shared" si="148"/>
        <v>16</v>
      </c>
      <c r="M425" s="17">
        <f t="shared" si="149"/>
        <v>16</v>
      </c>
      <c r="N425" s="12">
        <f t="shared" si="150"/>
        <v>1.002798632</v>
      </c>
      <c r="O425" s="12">
        <f t="shared" ca="1" si="151"/>
        <v>1.010819336</v>
      </c>
      <c r="P425" s="17">
        <f t="shared" si="152"/>
        <v>0</v>
      </c>
      <c r="Q425" s="14">
        <f t="shared" ca="1" si="153"/>
        <v>7.2128942699999996</v>
      </c>
      <c r="R425" s="20">
        <f t="shared" si="157"/>
        <v>0</v>
      </c>
      <c r="S425" s="14">
        <f t="shared" si="154"/>
        <v>0</v>
      </c>
      <c r="T425" s="4" t="str">
        <f t="shared" si="155"/>
        <v>J=</v>
      </c>
      <c r="U425" s="29">
        <f t="shared" si="156"/>
        <v>45168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60"/>
        <v>45160</v>
      </c>
      <c r="B426" s="90">
        <f t="shared" ca="1" si="141"/>
        <v>674.32811784</v>
      </c>
      <c r="C426" s="14">
        <f t="shared" si="142"/>
        <v>666.66700001000004</v>
      </c>
      <c r="D426" s="63">
        <f t="shared" si="158"/>
        <v>45155</v>
      </c>
      <c r="E426" s="61">
        <f ca="1">IF(D426&lt;$B$1,VLOOKUP(D426,[1]DI!$A$4:$B$15000,2,FALSE),0)</f>
        <v>0.13150000000000001</v>
      </c>
      <c r="F426" s="14">
        <f t="shared" ca="1" si="143"/>
        <v>1.0004903700000001</v>
      </c>
      <c r="G426" s="92">
        <f t="shared" ca="1" si="144"/>
        <v>1.2194989325979899</v>
      </c>
      <c r="H426" s="92">
        <f t="shared" ca="1" si="145"/>
        <v>1.2092294127987699</v>
      </c>
      <c r="I426" s="14">
        <f t="shared" ca="1" si="146"/>
        <v>1.00849261</v>
      </c>
      <c r="J426" s="13">
        <f t="shared" si="159"/>
        <v>4.4999999999999998E-2</v>
      </c>
      <c r="K426" s="29">
        <f t="shared" si="147"/>
        <v>45135</v>
      </c>
      <c r="L426" s="2">
        <f t="shared" si="148"/>
        <v>17</v>
      </c>
      <c r="M426" s="17">
        <f t="shared" si="149"/>
        <v>17</v>
      </c>
      <c r="N426" s="12">
        <f t="shared" si="150"/>
        <v>1.002973806</v>
      </c>
      <c r="O426" s="12">
        <f t="shared" ca="1" si="151"/>
        <v>1.0114916709999999</v>
      </c>
      <c r="P426" s="17">
        <f t="shared" si="152"/>
        <v>0</v>
      </c>
      <c r="Q426" s="14">
        <f t="shared" ca="1" si="153"/>
        <v>7.6611178300000002</v>
      </c>
      <c r="R426" s="20">
        <f t="shared" si="157"/>
        <v>0</v>
      </c>
      <c r="S426" s="14">
        <f t="shared" si="154"/>
        <v>0</v>
      </c>
      <c r="T426" s="4" t="str">
        <f t="shared" si="155"/>
        <v>J=</v>
      </c>
      <c r="U426" s="29">
        <f t="shared" si="156"/>
        <v>45168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60"/>
        <v>45161</v>
      </c>
      <c r="B427" s="90">
        <f t="shared" ca="1" si="141"/>
        <v>674.77664539</v>
      </c>
      <c r="C427" s="14">
        <f t="shared" si="142"/>
        <v>666.66700001000004</v>
      </c>
      <c r="D427" s="63">
        <f t="shared" si="158"/>
        <v>45156</v>
      </c>
      <c r="E427" s="61">
        <f ca="1">IF(D427&lt;$B$1,VLOOKUP(D427,[1]DI!$A$4:$B$15000,2,FALSE),0)</f>
        <v>0.13150000000000001</v>
      </c>
      <c r="F427" s="14">
        <f t="shared" ca="1" si="143"/>
        <v>1.0004903700000001</v>
      </c>
      <c r="G427" s="92">
        <f t="shared" ca="1" si="144"/>
        <v>1.2200969382895701</v>
      </c>
      <c r="H427" s="92">
        <f t="shared" ca="1" si="145"/>
        <v>1.2092294127987699</v>
      </c>
      <c r="I427" s="14">
        <f t="shared" ca="1" si="146"/>
        <v>1.0089871500000001</v>
      </c>
      <c r="J427" s="13">
        <f t="shared" si="159"/>
        <v>4.4999999999999998E-2</v>
      </c>
      <c r="K427" s="29">
        <f t="shared" si="147"/>
        <v>45135</v>
      </c>
      <c r="L427" s="2">
        <f t="shared" si="148"/>
        <v>18</v>
      </c>
      <c r="M427" s="17">
        <f t="shared" si="149"/>
        <v>18</v>
      </c>
      <c r="N427" s="12">
        <f t="shared" si="150"/>
        <v>1.0031490110000001</v>
      </c>
      <c r="O427" s="12">
        <f t="shared" ca="1" si="151"/>
        <v>1.0121644620000001</v>
      </c>
      <c r="P427" s="17">
        <f t="shared" si="152"/>
        <v>0</v>
      </c>
      <c r="Q427" s="14">
        <f t="shared" ca="1" si="153"/>
        <v>8.1096453799999999</v>
      </c>
      <c r="R427" s="20">
        <f t="shared" si="157"/>
        <v>0</v>
      </c>
      <c r="S427" s="14">
        <f t="shared" si="154"/>
        <v>0</v>
      </c>
      <c r="T427" s="4" t="str">
        <f t="shared" si="155"/>
        <v>J=</v>
      </c>
      <c r="U427" s="29">
        <f t="shared" si="156"/>
        <v>45168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60"/>
        <v>45162</v>
      </c>
      <c r="B428" s="90">
        <f t="shared" ca="1" si="141"/>
        <v>675.22546895000005</v>
      </c>
      <c r="C428" s="14">
        <f t="shared" si="142"/>
        <v>666.66700001000004</v>
      </c>
      <c r="D428" s="63">
        <f t="shared" si="158"/>
        <v>45159</v>
      </c>
      <c r="E428" s="61">
        <f ca="1">IF(D428&lt;$B$1,VLOOKUP(D428,[1]DI!$A$4:$B$15000,2,FALSE),0)</f>
        <v>0.13150000000000001</v>
      </c>
      <c r="F428" s="14">
        <f t="shared" ca="1" si="143"/>
        <v>1.0004903700000001</v>
      </c>
      <c r="G428" s="92">
        <f t="shared" ca="1" si="144"/>
        <v>1.2206952372252</v>
      </c>
      <c r="H428" s="92">
        <f t="shared" ca="1" si="145"/>
        <v>1.2092294127987699</v>
      </c>
      <c r="I428" s="14">
        <f t="shared" ca="1" si="146"/>
        <v>1.00948193</v>
      </c>
      <c r="J428" s="13">
        <f t="shared" si="159"/>
        <v>4.4999999999999998E-2</v>
      </c>
      <c r="K428" s="29">
        <f t="shared" si="147"/>
        <v>45135</v>
      </c>
      <c r="L428" s="2">
        <f t="shared" si="148"/>
        <v>19</v>
      </c>
      <c r="M428" s="17">
        <f t="shared" si="149"/>
        <v>19</v>
      </c>
      <c r="N428" s="12">
        <f t="shared" si="150"/>
        <v>1.0033242469999999</v>
      </c>
      <c r="O428" s="12">
        <f t="shared" ca="1" si="151"/>
        <v>1.0128376969999999</v>
      </c>
      <c r="P428" s="17">
        <f t="shared" si="152"/>
        <v>0</v>
      </c>
      <c r="Q428" s="14">
        <f t="shared" ca="1" si="153"/>
        <v>8.5584689399999991</v>
      </c>
      <c r="R428" s="20">
        <f t="shared" si="157"/>
        <v>0</v>
      </c>
      <c r="S428" s="14">
        <f t="shared" si="154"/>
        <v>0</v>
      </c>
      <c r="T428" s="4" t="str">
        <f t="shared" si="155"/>
        <v>J=</v>
      </c>
      <c r="U428" s="29">
        <f t="shared" si="156"/>
        <v>45168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60"/>
        <v>45163</v>
      </c>
      <c r="B429" s="90">
        <f t="shared" ca="1" si="141"/>
        <v>675.67458918</v>
      </c>
      <c r="C429" s="14">
        <f t="shared" si="142"/>
        <v>666.66700001000004</v>
      </c>
      <c r="D429" s="63">
        <f t="shared" si="158"/>
        <v>45160</v>
      </c>
      <c r="E429" s="61">
        <f ca="1">IF(D429&lt;$B$1,VLOOKUP(D429,[1]DI!$A$4:$B$15000,2,FALSE),0)</f>
        <v>0.13150000000000001</v>
      </c>
      <c r="F429" s="14">
        <f t="shared" ca="1" si="143"/>
        <v>1.0004903700000001</v>
      </c>
      <c r="G429" s="92">
        <f t="shared" ca="1" si="144"/>
        <v>1.2212938295486799</v>
      </c>
      <c r="H429" s="92">
        <f t="shared" ca="1" si="145"/>
        <v>1.2092294127987699</v>
      </c>
      <c r="I429" s="14">
        <f t="shared" ca="1" si="146"/>
        <v>1.00997695</v>
      </c>
      <c r="J429" s="13">
        <f t="shared" si="159"/>
        <v>4.4999999999999998E-2</v>
      </c>
      <c r="K429" s="29">
        <f t="shared" si="147"/>
        <v>45135</v>
      </c>
      <c r="L429" s="2">
        <f t="shared" si="148"/>
        <v>20</v>
      </c>
      <c r="M429" s="17">
        <f t="shared" si="149"/>
        <v>20</v>
      </c>
      <c r="N429" s="12">
        <f t="shared" si="150"/>
        <v>1.003499513</v>
      </c>
      <c r="O429" s="12">
        <f t="shared" ca="1" si="151"/>
        <v>1.0135113769999999</v>
      </c>
      <c r="P429" s="17">
        <f t="shared" si="152"/>
        <v>0</v>
      </c>
      <c r="Q429" s="14">
        <f t="shared" ca="1" si="153"/>
        <v>9.0075891699999993</v>
      </c>
      <c r="R429" s="20">
        <f t="shared" si="157"/>
        <v>0</v>
      </c>
      <c r="S429" s="14">
        <f t="shared" si="154"/>
        <v>0</v>
      </c>
      <c r="T429" s="4" t="str">
        <f t="shared" si="155"/>
        <v>J=</v>
      </c>
      <c r="U429" s="29">
        <f t="shared" si="156"/>
        <v>45168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60"/>
        <v>45166</v>
      </c>
      <c r="B430" s="90">
        <f t="shared" ca="1" si="141"/>
        <v>676.12400607000006</v>
      </c>
      <c r="C430" s="14">
        <f t="shared" si="142"/>
        <v>666.66700001000004</v>
      </c>
      <c r="D430" s="63">
        <f t="shared" si="158"/>
        <v>45161</v>
      </c>
      <c r="E430" s="61">
        <f ca="1">IF(D430&lt;$B$1,VLOOKUP(D430,[1]DI!$A$4:$B$15000,2,FALSE),0)</f>
        <v>0.13150000000000001</v>
      </c>
      <c r="F430" s="14">
        <f t="shared" ca="1" si="143"/>
        <v>1.0004903700000001</v>
      </c>
      <c r="G430" s="92">
        <f t="shared" ca="1" si="144"/>
        <v>1.2218927154038799</v>
      </c>
      <c r="H430" s="92">
        <f t="shared" ca="1" si="145"/>
        <v>1.2092294127987699</v>
      </c>
      <c r="I430" s="14">
        <f t="shared" ca="1" si="146"/>
        <v>1.0104722100000001</v>
      </c>
      <c r="J430" s="13">
        <f t="shared" si="159"/>
        <v>4.4999999999999998E-2</v>
      </c>
      <c r="K430" s="29">
        <f t="shared" si="147"/>
        <v>45135</v>
      </c>
      <c r="L430" s="2">
        <f t="shared" si="148"/>
        <v>21</v>
      </c>
      <c r="M430" s="17">
        <f t="shared" si="149"/>
        <v>21</v>
      </c>
      <c r="N430" s="12">
        <f t="shared" si="150"/>
        <v>1.0036748090000001</v>
      </c>
      <c r="O430" s="12">
        <f t="shared" ca="1" si="151"/>
        <v>1.0141855019999999</v>
      </c>
      <c r="P430" s="17">
        <f t="shared" si="152"/>
        <v>0</v>
      </c>
      <c r="Q430" s="14">
        <f t="shared" ca="1" si="153"/>
        <v>9.4570060599999994</v>
      </c>
      <c r="R430" s="20">
        <f t="shared" si="157"/>
        <v>0</v>
      </c>
      <c r="S430" s="14">
        <f t="shared" si="154"/>
        <v>0</v>
      </c>
      <c r="T430" s="4" t="str">
        <f t="shared" si="155"/>
        <v>J=</v>
      </c>
      <c r="U430" s="29">
        <f t="shared" si="156"/>
        <v>45168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60"/>
        <v>45167</v>
      </c>
      <c r="B431" s="90">
        <f t="shared" ca="1" si="141"/>
        <v>676.57372096000006</v>
      </c>
      <c r="C431" s="14">
        <f t="shared" si="142"/>
        <v>666.66700001000004</v>
      </c>
      <c r="D431" s="63">
        <f t="shared" si="158"/>
        <v>45162</v>
      </c>
      <c r="E431" s="61">
        <f ca="1">IF(D431&lt;$B$1,VLOOKUP(D431,[1]DI!$A$4:$B$15000,2,FALSE),0)</f>
        <v>0.13150000000000001</v>
      </c>
      <c r="F431" s="14">
        <f t="shared" ca="1" si="143"/>
        <v>1.0004903700000001</v>
      </c>
      <c r="G431" s="92">
        <f t="shared" ca="1" si="144"/>
        <v>1.2224918949347301</v>
      </c>
      <c r="H431" s="92">
        <f t="shared" ca="1" si="145"/>
        <v>1.2092294127987699</v>
      </c>
      <c r="I431" s="14">
        <f t="shared" ca="1" si="146"/>
        <v>1.0109677100000001</v>
      </c>
      <c r="J431" s="13">
        <f t="shared" si="159"/>
        <v>4.4999999999999998E-2</v>
      </c>
      <c r="K431" s="29">
        <f t="shared" si="147"/>
        <v>45135</v>
      </c>
      <c r="L431" s="2">
        <f t="shared" si="148"/>
        <v>22</v>
      </c>
      <c r="M431" s="17">
        <f t="shared" si="149"/>
        <v>22</v>
      </c>
      <c r="N431" s="12">
        <f t="shared" si="150"/>
        <v>1.0038501369999999</v>
      </c>
      <c r="O431" s="12">
        <f t="shared" ca="1" si="151"/>
        <v>1.014860074</v>
      </c>
      <c r="P431" s="17">
        <f t="shared" si="152"/>
        <v>0</v>
      </c>
      <c r="Q431" s="14">
        <f t="shared" ca="1" si="153"/>
        <v>9.9067209500000004</v>
      </c>
      <c r="R431" s="20">
        <f t="shared" si="157"/>
        <v>0</v>
      </c>
      <c r="S431" s="14">
        <f t="shared" si="154"/>
        <v>0</v>
      </c>
      <c r="T431" s="4" t="str">
        <f t="shared" si="155"/>
        <v>J=</v>
      </c>
      <c r="U431" s="29">
        <f t="shared" si="156"/>
        <v>45168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60"/>
        <v>45168</v>
      </c>
      <c r="B432" s="90">
        <f t="shared" ca="1" si="141"/>
        <v>677.02373918000001</v>
      </c>
      <c r="C432" s="14">
        <f t="shared" si="142"/>
        <v>666.66700001000004</v>
      </c>
      <c r="D432" s="63">
        <f t="shared" si="158"/>
        <v>45163</v>
      </c>
      <c r="E432" s="61">
        <f ca="1">IF(D432&lt;$B$1,VLOOKUP(D432,[1]DI!$A$4:$B$15000,2,FALSE),0)</f>
        <v>0.13150000000000001</v>
      </c>
      <c r="F432" s="14">
        <f t="shared" ca="1" si="143"/>
        <v>1.0004903700000001</v>
      </c>
      <c r="G432" s="92">
        <f t="shared" ca="1" si="144"/>
        <v>1.22309136828525</v>
      </c>
      <c r="H432" s="92">
        <f t="shared" ca="1" si="145"/>
        <v>1.2092294127987699</v>
      </c>
      <c r="I432" s="14">
        <f t="shared" ca="1" si="146"/>
        <v>1.0114634600000001</v>
      </c>
      <c r="J432" s="13">
        <f t="shared" si="159"/>
        <v>4.4999999999999998E-2</v>
      </c>
      <c r="K432" s="29">
        <f t="shared" si="147"/>
        <v>45135</v>
      </c>
      <c r="L432" s="2">
        <f t="shared" si="148"/>
        <v>23</v>
      </c>
      <c r="M432" s="17">
        <f t="shared" si="149"/>
        <v>23</v>
      </c>
      <c r="N432" s="12">
        <f t="shared" si="150"/>
        <v>1.004025495</v>
      </c>
      <c r="O432" s="12">
        <f t="shared" ca="1" si="151"/>
        <v>1.015535101</v>
      </c>
      <c r="P432" s="17">
        <f t="shared" si="152"/>
        <v>20</v>
      </c>
      <c r="Q432" s="14">
        <f t="shared" ca="1" si="153"/>
        <v>10.356739170000001</v>
      </c>
      <c r="R432" s="20">
        <f t="shared" si="157"/>
        <v>0</v>
      </c>
      <c r="S432" s="14">
        <f t="shared" si="154"/>
        <v>0</v>
      </c>
      <c r="T432" s="4" t="str">
        <f t="shared" si="155"/>
        <v>J=</v>
      </c>
      <c r="U432" s="29">
        <f t="shared" si="156"/>
        <v>45168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60"/>
        <v>45169</v>
      </c>
      <c r="B433" s="90">
        <f t="shared" ca="1" si="141"/>
        <v>667.11042756000006</v>
      </c>
      <c r="C433" s="14">
        <f t="shared" si="142"/>
        <v>666.66700001000004</v>
      </c>
      <c r="D433" s="63">
        <f t="shared" si="158"/>
        <v>45166</v>
      </c>
      <c r="E433" s="61">
        <f ca="1">IF(D433&lt;$B$1,VLOOKUP(D433,[1]DI!$A$4:$B$15000,2,FALSE),0)</f>
        <v>0.13150000000000001</v>
      </c>
      <c r="F433" s="14">
        <f t="shared" ca="1" si="143"/>
        <v>1.0004903700000001</v>
      </c>
      <c r="G433" s="92">
        <f t="shared" ca="1" si="144"/>
        <v>1.2236911355995199</v>
      </c>
      <c r="H433" s="92">
        <f t="shared" ca="1" si="145"/>
        <v>1.22309136828525</v>
      </c>
      <c r="I433" s="14">
        <f t="shared" ca="1" si="146"/>
        <v>1.0004903700000001</v>
      </c>
      <c r="J433" s="13">
        <f t="shared" si="159"/>
        <v>4.4999999999999998E-2</v>
      </c>
      <c r="K433" s="29">
        <f t="shared" si="147"/>
        <v>45168</v>
      </c>
      <c r="L433" s="2">
        <f t="shared" si="148"/>
        <v>1</v>
      </c>
      <c r="M433" s="17">
        <f t="shared" si="149"/>
        <v>1</v>
      </c>
      <c r="N433" s="12">
        <f t="shared" si="150"/>
        <v>1.000174685</v>
      </c>
      <c r="O433" s="12">
        <f t="shared" ca="1" si="151"/>
        <v>1.000665141</v>
      </c>
      <c r="P433" s="17">
        <f t="shared" si="152"/>
        <v>0</v>
      </c>
      <c r="Q433" s="14">
        <f t="shared" ca="1" si="153"/>
        <v>0.44342755</v>
      </c>
      <c r="R433" s="20">
        <f t="shared" si="157"/>
        <v>0</v>
      </c>
      <c r="S433" s="14">
        <f t="shared" si="154"/>
        <v>0</v>
      </c>
      <c r="T433" s="4" t="str">
        <f t="shared" si="155"/>
        <v>J=</v>
      </c>
      <c r="U433" s="29">
        <f t="shared" si="156"/>
        <v>45197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60"/>
        <v>45170</v>
      </c>
      <c r="B434" s="90">
        <f t="shared" ca="1" si="141"/>
        <v>667.55414977999999</v>
      </c>
      <c r="C434" s="14">
        <f t="shared" si="142"/>
        <v>666.66700001000004</v>
      </c>
      <c r="D434" s="63">
        <f t="shared" si="158"/>
        <v>45167</v>
      </c>
      <c r="E434" s="61">
        <f ca="1">IF(D434&lt;$B$1,VLOOKUP(D434,[1]DI!$A$4:$B$15000,2,FALSE),0)</f>
        <v>0.13150000000000001</v>
      </c>
      <c r="F434" s="14">
        <f t="shared" ca="1" si="143"/>
        <v>1.0004903700000001</v>
      </c>
      <c r="G434" s="92">
        <f t="shared" ca="1" si="144"/>
        <v>1.2242911970216801</v>
      </c>
      <c r="H434" s="92">
        <f t="shared" ca="1" si="145"/>
        <v>1.22309136828525</v>
      </c>
      <c r="I434" s="14">
        <f t="shared" ca="1" si="146"/>
        <v>1.00098098</v>
      </c>
      <c r="J434" s="13">
        <f t="shared" si="159"/>
        <v>4.4999999999999998E-2</v>
      </c>
      <c r="K434" s="29">
        <f t="shared" si="147"/>
        <v>45168</v>
      </c>
      <c r="L434" s="2">
        <f t="shared" si="148"/>
        <v>2</v>
      </c>
      <c r="M434" s="17">
        <f t="shared" si="149"/>
        <v>2</v>
      </c>
      <c r="N434" s="12">
        <f t="shared" si="150"/>
        <v>1.000349401</v>
      </c>
      <c r="O434" s="12">
        <f t="shared" ca="1" si="151"/>
        <v>1.001330724</v>
      </c>
      <c r="P434" s="17">
        <f t="shared" si="152"/>
        <v>0</v>
      </c>
      <c r="Q434" s="14">
        <f t="shared" ca="1" si="153"/>
        <v>0.88714976999999995</v>
      </c>
      <c r="R434" s="20">
        <f t="shared" si="157"/>
        <v>0</v>
      </c>
      <c r="S434" s="14">
        <f t="shared" si="154"/>
        <v>0</v>
      </c>
      <c r="T434" s="4" t="str">
        <f t="shared" si="155"/>
        <v>J=</v>
      </c>
      <c r="U434" s="29">
        <f t="shared" si="156"/>
        <v>45197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60"/>
        <v>45173</v>
      </c>
      <c r="B435" s="90">
        <f t="shared" ca="1" si="141"/>
        <v>667.99816667000005</v>
      </c>
      <c r="C435" s="14">
        <f t="shared" si="142"/>
        <v>666.66700001000004</v>
      </c>
      <c r="D435" s="63">
        <f t="shared" si="158"/>
        <v>45168</v>
      </c>
      <c r="E435" s="61">
        <f ca="1">IF(D435&lt;$B$1,VLOOKUP(D435,[1]DI!$A$4:$B$15000,2,FALSE),0)</f>
        <v>0.13150000000000001</v>
      </c>
      <c r="F435" s="14">
        <f t="shared" ca="1" si="143"/>
        <v>1.0004903700000001</v>
      </c>
      <c r="G435" s="92">
        <f t="shared" ca="1" si="144"/>
        <v>1.2248915526959601</v>
      </c>
      <c r="H435" s="92">
        <f t="shared" ca="1" si="145"/>
        <v>1.22309136828525</v>
      </c>
      <c r="I435" s="14">
        <f t="shared" ca="1" si="146"/>
        <v>1.0014718300000001</v>
      </c>
      <c r="J435" s="13">
        <f t="shared" si="159"/>
        <v>4.4999999999999998E-2</v>
      </c>
      <c r="K435" s="29">
        <f t="shared" si="147"/>
        <v>45168</v>
      </c>
      <c r="L435" s="2">
        <f t="shared" si="148"/>
        <v>3</v>
      </c>
      <c r="M435" s="17">
        <f t="shared" si="149"/>
        <v>3</v>
      </c>
      <c r="N435" s="12">
        <f t="shared" si="150"/>
        <v>1.000524148</v>
      </c>
      <c r="O435" s="12">
        <f t="shared" ca="1" si="151"/>
        <v>1.0019967489999999</v>
      </c>
      <c r="P435" s="17">
        <f t="shared" si="152"/>
        <v>0</v>
      </c>
      <c r="Q435" s="14">
        <f t="shared" ca="1" si="153"/>
        <v>1.3311666600000001</v>
      </c>
      <c r="R435" s="20">
        <f t="shared" si="157"/>
        <v>0</v>
      </c>
      <c r="S435" s="14">
        <f t="shared" si="154"/>
        <v>0</v>
      </c>
      <c r="T435" s="4" t="str">
        <f t="shared" si="155"/>
        <v>J=</v>
      </c>
      <c r="U435" s="29">
        <f t="shared" si="156"/>
        <v>45197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60"/>
        <v>45174</v>
      </c>
      <c r="B436" s="90">
        <f t="shared" ca="1" si="141"/>
        <v>668.44247889000007</v>
      </c>
      <c r="C436" s="14">
        <f t="shared" si="142"/>
        <v>666.66700001000004</v>
      </c>
      <c r="D436" s="63">
        <f t="shared" si="158"/>
        <v>45169</v>
      </c>
      <c r="E436" s="61">
        <f ca="1">IF(D436&lt;$B$1,VLOOKUP(D436,[1]DI!$A$4:$B$15000,2,FALSE),0)</f>
        <v>0.13150000000000001</v>
      </c>
      <c r="F436" s="14">
        <f t="shared" ca="1" si="143"/>
        <v>1.0004903700000001</v>
      </c>
      <c r="G436" s="92">
        <f t="shared" ca="1" si="144"/>
        <v>1.2254922027666599</v>
      </c>
      <c r="H436" s="92">
        <f t="shared" ca="1" si="145"/>
        <v>1.22309136828525</v>
      </c>
      <c r="I436" s="14">
        <f t="shared" ca="1" si="146"/>
        <v>1.00196292</v>
      </c>
      <c r="J436" s="13">
        <f t="shared" si="159"/>
        <v>4.4999999999999998E-2</v>
      </c>
      <c r="K436" s="29">
        <f t="shared" si="147"/>
        <v>45168</v>
      </c>
      <c r="L436" s="2">
        <f t="shared" si="148"/>
        <v>4</v>
      </c>
      <c r="M436" s="17">
        <f t="shared" si="149"/>
        <v>4</v>
      </c>
      <c r="N436" s="12">
        <f t="shared" si="150"/>
        <v>1.000698925</v>
      </c>
      <c r="O436" s="12">
        <f t="shared" ca="1" si="151"/>
        <v>1.0026632170000001</v>
      </c>
      <c r="P436" s="17">
        <f t="shared" si="152"/>
        <v>0</v>
      </c>
      <c r="Q436" s="14">
        <f t="shared" ca="1" si="153"/>
        <v>1.7754788800000001</v>
      </c>
      <c r="R436" s="20">
        <f t="shared" si="157"/>
        <v>0</v>
      </c>
      <c r="S436" s="14">
        <f t="shared" si="154"/>
        <v>0</v>
      </c>
      <c r="T436" s="4" t="str">
        <f t="shared" si="155"/>
        <v>J=</v>
      </c>
      <c r="U436" s="29">
        <f t="shared" si="156"/>
        <v>45197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60"/>
        <v>45175</v>
      </c>
      <c r="B437" s="90">
        <f t="shared" ca="1" si="141"/>
        <v>668.88709177999999</v>
      </c>
      <c r="C437" s="14">
        <f t="shared" si="142"/>
        <v>666.66700001000004</v>
      </c>
      <c r="D437" s="63">
        <f t="shared" si="158"/>
        <v>45170</v>
      </c>
      <c r="E437" s="61">
        <f ca="1">IF(D437&lt;$B$1,VLOOKUP(D437,[1]DI!$A$4:$B$15000,2,FALSE),0)</f>
        <v>0.13150000000000001</v>
      </c>
      <c r="F437" s="14">
        <f t="shared" ca="1" si="143"/>
        <v>1.0004903700000001</v>
      </c>
      <c r="G437" s="92">
        <f t="shared" ca="1" si="144"/>
        <v>1.22609314737813</v>
      </c>
      <c r="H437" s="92">
        <f t="shared" ca="1" si="145"/>
        <v>1.22309136828525</v>
      </c>
      <c r="I437" s="14">
        <f t="shared" ca="1" si="146"/>
        <v>1.0024542599999999</v>
      </c>
      <c r="J437" s="13">
        <f t="shared" si="159"/>
        <v>4.4999999999999998E-2</v>
      </c>
      <c r="K437" s="29">
        <f t="shared" si="147"/>
        <v>45168</v>
      </c>
      <c r="L437" s="2">
        <f t="shared" si="148"/>
        <v>5</v>
      </c>
      <c r="M437" s="17">
        <f t="shared" si="149"/>
        <v>5</v>
      </c>
      <c r="N437" s="12">
        <f t="shared" si="150"/>
        <v>1.0008737320000001</v>
      </c>
      <c r="O437" s="12">
        <f t="shared" ca="1" si="151"/>
        <v>1.003330136</v>
      </c>
      <c r="P437" s="17">
        <f t="shared" si="152"/>
        <v>0</v>
      </c>
      <c r="Q437" s="14">
        <f t="shared" ca="1" si="153"/>
        <v>2.2200917699999998</v>
      </c>
      <c r="R437" s="20">
        <f t="shared" si="157"/>
        <v>0</v>
      </c>
      <c r="S437" s="14">
        <f t="shared" si="154"/>
        <v>0</v>
      </c>
      <c r="T437" s="4" t="str">
        <f t="shared" si="155"/>
        <v>J=</v>
      </c>
      <c r="U437" s="29">
        <f t="shared" si="156"/>
        <v>45197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ht="15" x14ac:dyDescent="0.25">
      <c r="A438" s="164">
        <f t="shared" si="160"/>
        <v>45177</v>
      </c>
      <c r="B438" s="165">
        <f t="shared" ca="1" si="141"/>
        <v>669.33199400000001</v>
      </c>
      <c r="C438" s="166">
        <f t="shared" si="142"/>
        <v>666.66700001000004</v>
      </c>
      <c r="D438" s="167">
        <f t="shared" si="158"/>
        <v>45173</v>
      </c>
      <c r="E438" s="168">
        <f ca="1">IF(D438&lt;$B$1,VLOOKUP(D438,[1]DI!$A$4:$B$15000,2,FALSE),0)</f>
        <v>0.13150000000000001</v>
      </c>
      <c r="F438" s="166">
        <f t="shared" ca="1" si="143"/>
        <v>1.0004903700000001</v>
      </c>
      <c r="G438" s="169">
        <f t="shared" ca="1" si="144"/>
        <v>1.2266943866748099</v>
      </c>
      <c r="H438" s="169">
        <f t="shared" ca="1" si="145"/>
        <v>1.22309136828525</v>
      </c>
      <c r="I438" s="166">
        <f t="shared" ca="1" si="146"/>
        <v>1.00294583</v>
      </c>
      <c r="J438" s="168">
        <f t="shared" si="159"/>
        <v>4.4999999999999998E-2</v>
      </c>
      <c r="K438" s="167">
        <f t="shared" si="147"/>
        <v>45168</v>
      </c>
      <c r="L438" s="170">
        <f t="shared" si="148"/>
        <v>6</v>
      </c>
      <c r="M438" s="171">
        <f t="shared" si="149"/>
        <v>6</v>
      </c>
      <c r="N438" s="172">
        <f t="shared" si="150"/>
        <v>1.00104857</v>
      </c>
      <c r="O438" s="172">
        <f t="shared" ca="1" si="151"/>
        <v>1.0039974890000001</v>
      </c>
      <c r="P438" s="171">
        <f t="shared" si="152"/>
        <v>0</v>
      </c>
      <c r="Q438" s="166">
        <f t="shared" ca="1" si="153"/>
        <v>2.6649939900000001</v>
      </c>
      <c r="R438" s="173">
        <v>1</v>
      </c>
      <c r="S438" s="166">
        <f t="shared" si="154"/>
        <v>666.66700001000004</v>
      </c>
      <c r="T438" s="174" t="str">
        <f t="shared" si="155"/>
        <v>J=</v>
      </c>
      <c r="U438" s="167">
        <f t="shared" si="156"/>
        <v>45197</v>
      </c>
      <c r="V438" s="175" t="s">
        <v>86</v>
      </c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60"/>
        <v>45180</v>
      </c>
      <c r="B439" s="90"/>
      <c r="C439" s="14">
        <f t="shared" si="142"/>
        <v>0</v>
      </c>
      <c r="D439" s="63"/>
      <c r="E439" s="61"/>
      <c r="F439" s="14"/>
      <c r="G439" s="92"/>
      <c r="H439" s="92"/>
      <c r="I439" s="14"/>
      <c r="J439" s="13"/>
      <c r="K439" s="29"/>
      <c r="L439" s="2"/>
      <c r="M439" s="17"/>
      <c r="N439" s="12"/>
      <c r="O439" s="12"/>
      <c r="P439" s="17"/>
      <c r="Q439" s="14"/>
      <c r="R439" s="20"/>
      <c r="S439" s="14"/>
      <c r="T439" s="4"/>
      <c r="U439" s="29"/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/>
      <c r="B440" s="90"/>
      <c r="C440" s="14"/>
      <c r="D440" s="63"/>
      <c r="E440" s="61"/>
      <c r="F440" s="14"/>
      <c r="G440" s="92"/>
      <c r="H440" s="92"/>
      <c r="I440" s="14"/>
      <c r="J440" s="13"/>
      <c r="K440" s="29"/>
      <c r="L440" s="2"/>
      <c r="M440" s="17"/>
      <c r="N440" s="12"/>
      <c r="O440" s="12"/>
      <c r="P440" s="17"/>
      <c r="Q440" s="14"/>
      <c r="R440" s="20"/>
      <c r="S440" s="14"/>
      <c r="T440" s="4"/>
      <c r="U440" s="29"/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/>
      <c r="B441" s="90"/>
      <c r="C441" s="14"/>
      <c r="D441" s="63"/>
      <c r="E441" s="61"/>
      <c r="F441" s="14"/>
      <c r="G441" s="92"/>
      <c r="H441" s="92"/>
      <c r="I441" s="14"/>
      <c r="J441" s="13"/>
      <c r="K441" s="29"/>
      <c r="L441" s="2"/>
      <c r="M441" s="17"/>
      <c r="N441" s="12"/>
      <c r="O441" s="12"/>
      <c r="P441" s="17"/>
      <c r="Q441" s="14"/>
      <c r="R441" s="20"/>
      <c r="S441" s="14"/>
      <c r="T441" s="4"/>
      <c r="U441" s="29"/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/>
      <c r="B442" s="90"/>
      <c r="C442" s="14"/>
      <c r="D442" s="63"/>
      <c r="E442" s="61"/>
      <c r="F442" s="14"/>
      <c r="G442" s="92"/>
      <c r="H442" s="92"/>
      <c r="I442" s="14"/>
      <c r="J442" s="13"/>
      <c r="K442" s="29"/>
      <c r="L442" s="2"/>
      <c r="M442" s="17"/>
      <c r="N442" s="12"/>
      <c r="O442" s="12"/>
      <c r="P442" s="17"/>
      <c r="Q442" s="14"/>
      <c r="R442" s="20"/>
      <c r="S442" s="14"/>
      <c r="T442" s="4"/>
      <c r="U442" s="29"/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/>
      <c r="B443" s="90"/>
      <c r="C443" s="14"/>
      <c r="D443" s="63"/>
      <c r="E443" s="61"/>
      <c r="F443" s="14"/>
      <c r="G443" s="92"/>
      <c r="H443" s="92"/>
      <c r="I443" s="14"/>
      <c r="J443" s="13"/>
      <c r="K443" s="29"/>
      <c r="L443" s="2"/>
      <c r="M443" s="17"/>
      <c r="N443" s="12"/>
      <c r="O443" s="12"/>
      <c r="P443" s="17"/>
      <c r="Q443" s="14"/>
      <c r="R443" s="20"/>
      <c r="S443" s="14"/>
      <c r="T443" s="4"/>
      <c r="U443" s="29"/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/>
      <c r="B444" s="90"/>
      <c r="C444" s="14"/>
      <c r="D444" s="63"/>
      <c r="E444" s="61"/>
      <c r="F444" s="14"/>
      <c r="G444" s="92"/>
      <c r="H444" s="92"/>
      <c r="I444" s="14"/>
      <c r="J444" s="13"/>
      <c r="K444" s="29"/>
      <c r="L444" s="2"/>
      <c r="M444" s="17"/>
      <c r="N444" s="12"/>
      <c r="O444" s="12"/>
      <c r="P444" s="17"/>
      <c r="Q444" s="14"/>
      <c r="R444" s="20"/>
      <c r="S444" s="14"/>
      <c r="T444" s="4"/>
      <c r="U444" s="29"/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/>
      <c r="B445" s="90"/>
      <c r="C445" s="14"/>
      <c r="D445" s="63"/>
      <c r="E445" s="61"/>
      <c r="F445" s="14"/>
      <c r="G445" s="92"/>
      <c r="H445" s="92"/>
      <c r="I445" s="14"/>
      <c r="J445" s="13"/>
      <c r="K445" s="29"/>
      <c r="L445" s="2"/>
      <c r="M445" s="17"/>
      <c r="N445" s="12"/>
      <c r="O445" s="12"/>
      <c r="P445" s="17"/>
      <c r="Q445" s="14"/>
      <c r="R445" s="20"/>
      <c r="S445" s="14"/>
      <c r="T445" s="4"/>
      <c r="U445" s="29"/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/>
      <c r="B446" s="90"/>
      <c r="C446" s="14"/>
      <c r="D446" s="63"/>
      <c r="E446" s="61"/>
      <c r="F446" s="14"/>
      <c r="G446" s="92"/>
      <c r="H446" s="92"/>
      <c r="I446" s="14"/>
      <c r="J446" s="13"/>
      <c r="K446" s="29"/>
      <c r="L446" s="2"/>
      <c r="M446" s="17"/>
      <c r="N446" s="12"/>
      <c r="O446" s="12"/>
      <c r="P446" s="17"/>
      <c r="Q446" s="14"/>
      <c r="R446" s="20"/>
      <c r="S446" s="14"/>
      <c r="T446" s="4"/>
      <c r="U446" s="29"/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/>
      <c r="B447" s="90"/>
      <c r="C447" s="14"/>
      <c r="D447" s="63"/>
      <c r="E447" s="61"/>
      <c r="F447" s="14"/>
      <c r="G447" s="92"/>
      <c r="H447" s="92"/>
      <c r="I447" s="14"/>
      <c r="J447" s="13"/>
      <c r="K447" s="29"/>
      <c r="L447" s="2"/>
      <c r="M447" s="17"/>
      <c r="N447" s="12"/>
      <c r="O447" s="12"/>
      <c r="P447" s="17"/>
      <c r="Q447" s="14"/>
      <c r="R447" s="20"/>
      <c r="S447" s="14"/>
      <c r="T447" s="4"/>
      <c r="U447" s="29"/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/>
      <c r="B448" s="90"/>
      <c r="C448" s="14"/>
      <c r="D448" s="63"/>
      <c r="E448" s="61"/>
      <c r="F448" s="14"/>
      <c r="G448" s="92"/>
      <c r="H448" s="92"/>
      <c r="I448" s="14"/>
      <c r="J448" s="13"/>
      <c r="K448" s="29"/>
      <c r="L448" s="2"/>
      <c r="M448" s="17"/>
      <c r="N448" s="12"/>
      <c r="O448" s="12"/>
      <c r="P448" s="17"/>
      <c r="Q448" s="14"/>
      <c r="R448" s="20"/>
      <c r="S448" s="14"/>
      <c r="T448" s="4"/>
      <c r="U448" s="29"/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/>
      <c r="B449" s="90"/>
      <c r="C449" s="14"/>
      <c r="D449" s="63"/>
      <c r="E449" s="61"/>
      <c r="F449" s="14"/>
      <c r="G449" s="92"/>
      <c r="H449" s="92"/>
      <c r="I449" s="14"/>
      <c r="J449" s="13"/>
      <c r="K449" s="29"/>
      <c r="L449" s="2"/>
      <c r="M449" s="17"/>
      <c r="N449" s="12"/>
      <c r="O449" s="12"/>
      <c r="P449" s="17"/>
      <c r="Q449" s="14"/>
      <c r="R449" s="20"/>
      <c r="S449" s="14"/>
      <c r="T449" s="4"/>
      <c r="U449" s="29"/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/>
      <c r="B450" s="90"/>
      <c r="C450" s="14"/>
      <c r="D450" s="63"/>
      <c r="E450" s="61"/>
      <c r="F450" s="14"/>
      <c r="G450" s="92"/>
      <c r="H450" s="92"/>
      <c r="I450" s="14"/>
      <c r="J450" s="13"/>
      <c r="K450" s="29"/>
      <c r="L450" s="2"/>
      <c r="M450" s="17"/>
      <c r="N450" s="12"/>
      <c r="O450" s="12"/>
      <c r="P450" s="17"/>
      <c r="Q450" s="14"/>
      <c r="R450" s="20"/>
      <c r="S450" s="14"/>
      <c r="T450" s="4"/>
      <c r="U450" s="29"/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/>
      <c r="B451" s="90"/>
      <c r="C451" s="14"/>
      <c r="D451" s="63"/>
      <c r="E451" s="61"/>
      <c r="F451" s="14"/>
      <c r="G451" s="92"/>
      <c r="H451" s="92"/>
      <c r="I451" s="14"/>
      <c r="J451" s="13"/>
      <c r="K451" s="29"/>
      <c r="L451" s="2"/>
      <c r="M451" s="17"/>
      <c r="N451" s="12"/>
      <c r="O451" s="12"/>
      <c r="P451" s="17"/>
      <c r="Q451" s="14"/>
      <c r="R451" s="20"/>
      <c r="S451" s="14"/>
      <c r="T451" s="4"/>
      <c r="U451" s="29"/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/>
      <c r="B452" s="90"/>
      <c r="C452" s="14"/>
      <c r="D452" s="63"/>
      <c r="E452" s="61"/>
      <c r="F452" s="14"/>
      <c r="G452" s="92"/>
      <c r="H452" s="92"/>
      <c r="I452" s="14"/>
      <c r="J452" s="13"/>
      <c r="K452" s="29"/>
      <c r="L452" s="2"/>
      <c r="M452" s="17"/>
      <c r="N452" s="12"/>
      <c r="O452" s="12"/>
      <c r="P452" s="17"/>
      <c r="Q452" s="14"/>
      <c r="R452" s="20"/>
      <c r="S452" s="14"/>
      <c r="T452" s="4"/>
      <c r="U452" s="29"/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/>
      <c r="B453" s="90"/>
      <c r="C453" s="14"/>
      <c r="D453" s="63"/>
      <c r="E453" s="61"/>
      <c r="F453" s="14"/>
      <c r="G453" s="92"/>
      <c r="H453" s="92"/>
      <c r="I453" s="14"/>
      <c r="J453" s="13"/>
      <c r="K453" s="29"/>
      <c r="L453" s="2"/>
      <c r="M453" s="17"/>
      <c r="N453" s="12"/>
      <c r="O453" s="12"/>
      <c r="P453" s="17"/>
      <c r="Q453" s="14"/>
      <c r="R453" s="20"/>
      <c r="S453" s="14"/>
      <c r="T453" s="4"/>
      <c r="U453" s="29"/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/>
      <c r="B454" s="90"/>
      <c r="C454" s="14"/>
      <c r="D454" s="63"/>
      <c r="E454" s="61"/>
      <c r="F454" s="14"/>
      <c r="G454" s="92"/>
      <c r="H454" s="92"/>
      <c r="I454" s="14"/>
      <c r="J454" s="13"/>
      <c r="K454" s="29"/>
      <c r="L454" s="2"/>
      <c r="M454" s="17"/>
      <c r="N454" s="12"/>
      <c r="O454" s="12"/>
      <c r="P454" s="17"/>
      <c r="Q454" s="14"/>
      <c r="R454" s="20"/>
      <c r="S454" s="14"/>
      <c r="T454" s="4"/>
      <c r="U454" s="29"/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/>
      <c r="B455" s="90"/>
      <c r="C455" s="14"/>
      <c r="D455" s="63"/>
      <c r="E455" s="61"/>
      <c r="F455" s="14"/>
      <c r="G455" s="92"/>
      <c r="H455" s="92"/>
      <c r="I455" s="14"/>
      <c r="J455" s="13"/>
      <c r="K455" s="29"/>
      <c r="L455" s="2"/>
      <c r="M455" s="17"/>
      <c r="N455" s="12"/>
      <c r="O455" s="12"/>
      <c r="P455" s="17"/>
      <c r="Q455" s="14"/>
      <c r="R455" s="20"/>
      <c r="S455" s="14"/>
      <c r="T455" s="4"/>
      <c r="U455" s="29"/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/>
      <c r="B456" s="90"/>
      <c r="C456" s="14"/>
      <c r="D456" s="63"/>
      <c r="E456" s="61"/>
      <c r="F456" s="14"/>
      <c r="G456" s="92"/>
      <c r="H456" s="92"/>
      <c r="I456" s="14"/>
      <c r="J456" s="13"/>
      <c r="K456" s="29"/>
      <c r="L456" s="2"/>
      <c r="M456" s="17"/>
      <c r="N456" s="12"/>
      <c r="O456" s="12"/>
      <c r="P456" s="17"/>
      <c r="Q456" s="14"/>
      <c r="R456" s="20"/>
      <c r="S456" s="14"/>
      <c r="T456" s="4"/>
      <c r="U456" s="29"/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/>
      <c r="B457" s="90"/>
      <c r="C457" s="14"/>
      <c r="D457" s="63"/>
      <c r="E457" s="61"/>
      <c r="F457" s="14"/>
      <c r="G457" s="92"/>
      <c r="H457" s="92"/>
      <c r="I457" s="14"/>
      <c r="J457" s="13"/>
      <c r="K457" s="29"/>
      <c r="L457" s="2"/>
      <c r="M457" s="17"/>
      <c r="N457" s="12"/>
      <c r="O457" s="12"/>
      <c r="P457" s="17"/>
      <c r="Q457" s="14"/>
      <c r="R457" s="20"/>
      <c r="S457" s="14"/>
      <c r="T457" s="4"/>
      <c r="U457" s="29"/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/>
      <c r="B458" s="90"/>
      <c r="C458" s="14"/>
      <c r="D458" s="63"/>
      <c r="E458" s="61"/>
      <c r="F458" s="14"/>
      <c r="G458" s="92"/>
      <c r="H458" s="92"/>
      <c r="I458" s="14"/>
      <c r="J458" s="13"/>
      <c r="K458" s="29"/>
      <c r="L458" s="2"/>
      <c r="M458" s="17"/>
      <c r="N458" s="12"/>
      <c r="O458" s="12"/>
      <c r="P458" s="17"/>
      <c r="Q458" s="14"/>
      <c r="R458" s="20"/>
      <c r="S458" s="14"/>
      <c r="T458" s="4"/>
      <c r="U458" s="29"/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/>
      <c r="B459" s="90"/>
      <c r="C459" s="14"/>
      <c r="D459" s="63"/>
      <c r="E459" s="61"/>
      <c r="F459" s="14"/>
      <c r="G459" s="92"/>
      <c r="H459" s="92"/>
      <c r="I459" s="14"/>
      <c r="J459" s="13"/>
      <c r="K459" s="29"/>
      <c r="L459" s="2"/>
      <c r="M459" s="17"/>
      <c r="N459" s="12"/>
      <c r="O459" s="12"/>
      <c r="P459" s="17"/>
      <c r="Q459" s="14"/>
      <c r="R459" s="20"/>
      <c r="S459" s="14"/>
      <c r="T459" s="4"/>
      <c r="U459" s="29"/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/>
      <c r="B460" s="90"/>
      <c r="C460" s="14"/>
      <c r="D460" s="63"/>
      <c r="E460" s="61"/>
      <c r="F460" s="14"/>
      <c r="G460" s="92"/>
      <c r="H460" s="92"/>
      <c r="I460" s="14"/>
      <c r="J460" s="13"/>
      <c r="K460" s="29"/>
      <c r="L460" s="2"/>
      <c r="M460" s="17"/>
      <c r="N460" s="12"/>
      <c r="O460" s="12"/>
      <c r="P460" s="17"/>
      <c r="Q460" s="14"/>
      <c r="R460" s="20"/>
      <c r="S460" s="14"/>
      <c r="T460" s="4"/>
      <c r="U460" s="29"/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/>
      <c r="B461" s="90"/>
      <c r="C461" s="14"/>
      <c r="D461" s="63"/>
      <c r="E461" s="61"/>
      <c r="F461" s="14"/>
      <c r="G461" s="92"/>
      <c r="H461" s="92"/>
      <c r="I461" s="14"/>
      <c r="J461" s="13"/>
      <c r="K461" s="29"/>
      <c r="L461" s="2"/>
      <c r="M461" s="17"/>
      <c r="N461" s="12"/>
      <c r="O461" s="12"/>
      <c r="P461" s="17"/>
      <c r="Q461" s="14"/>
      <c r="R461" s="20"/>
      <c r="S461" s="14"/>
      <c r="T461" s="4"/>
      <c r="U461" s="29"/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/>
      <c r="B462" s="90"/>
      <c r="C462" s="14"/>
      <c r="D462" s="63"/>
      <c r="E462" s="61"/>
      <c r="F462" s="14"/>
      <c r="G462" s="92"/>
      <c r="H462" s="92"/>
      <c r="I462" s="14"/>
      <c r="J462" s="13"/>
      <c r="K462" s="29"/>
      <c r="L462" s="2"/>
      <c r="M462" s="17"/>
      <c r="N462" s="12"/>
      <c r="O462" s="12"/>
      <c r="P462" s="17"/>
      <c r="Q462" s="14"/>
      <c r="R462" s="20"/>
      <c r="S462" s="14"/>
      <c r="T462" s="4"/>
      <c r="U462" s="29"/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/>
      <c r="B463" s="90"/>
      <c r="C463" s="14"/>
      <c r="D463" s="63"/>
      <c r="E463" s="61"/>
      <c r="F463" s="14"/>
      <c r="G463" s="92"/>
      <c r="H463" s="92"/>
      <c r="I463" s="14"/>
      <c r="J463" s="13"/>
      <c r="K463" s="29"/>
      <c r="L463" s="2"/>
      <c r="M463" s="17"/>
      <c r="N463" s="12"/>
      <c r="O463" s="12"/>
      <c r="P463" s="17"/>
      <c r="Q463" s="14"/>
      <c r="R463" s="20"/>
      <c r="S463" s="14"/>
      <c r="T463" s="4"/>
      <c r="U463" s="29"/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/>
      <c r="B464" s="90"/>
      <c r="C464" s="14"/>
      <c r="D464" s="63"/>
      <c r="E464" s="61"/>
      <c r="F464" s="14"/>
      <c r="G464" s="92"/>
      <c r="H464" s="92"/>
      <c r="I464" s="14"/>
      <c r="J464" s="13"/>
      <c r="K464" s="29"/>
      <c r="L464" s="2"/>
      <c r="M464" s="17"/>
      <c r="N464" s="12"/>
      <c r="O464" s="12"/>
      <c r="P464" s="17"/>
      <c r="Q464" s="14"/>
      <c r="R464" s="20"/>
      <c r="S464" s="14"/>
      <c r="T464" s="4"/>
      <c r="U464" s="29"/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/>
      <c r="B465" s="90"/>
      <c r="C465" s="14"/>
      <c r="D465" s="63"/>
      <c r="E465" s="61"/>
      <c r="F465" s="14"/>
      <c r="G465" s="92"/>
      <c r="H465" s="92"/>
      <c r="I465" s="14"/>
      <c r="J465" s="13"/>
      <c r="K465" s="29"/>
      <c r="L465" s="2"/>
      <c r="M465" s="17"/>
      <c r="N465" s="12"/>
      <c r="O465" s="12"/>
      <c r="P465" s="17"/>
      <c r="Q465" s="14"/>
      <c r="R465" s="20"/>
      <c r="S465" s="14"/>
      <c r="T465" s="4"/>
      <c r="U465" s="29"/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/>
      <c r="B466" s="90"/>
      <c r="C466" s="14"/>
      <c r="D466" s="63"/>
      <c r="E466" s="61"/>
      <c r="F466" s="14"/>
      <c r="G466" s="92"/>
      <c r="H466" s="92"/>
      <c r="I466" s="14"/>
      <c r="J466" s="13"/>
      <c r="K466" s="29"/>
      <c r="L466" s="2"/>
      <c r="M466" s="17"/>
      <c r="N466" s="12"/>
      <c r="O466" s="12"/>
      <c r="P466" s="17"/>
      <c r="Q466" s="14"/>
      <c r="R466" s="20"/>
      <c r="S466" s="14"/>
      <c r="T466" s="4"/>
      <c r="U466" s="29"/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/>
      <c r="B467" s="90"/>
      <c r="C467" s="14"/>
      <c r="D467" s="63"/>
      <c r="E467" s="61"/>
      <c r="F467" s="14"/>
      <c r="G467" s="92"/>
      <c r="H467" s="92"/>
      <c r="I467" s="14"/>
      <c r="J467" s="13"/>
      <c r="K467" s="29"/>
      <c r="L467" s="2"/>
      <c r="M467" s="17"/>
      <c r="N467" s="12"/>
      <c r="O467" s="12"/>
      <c r="P467" s="17"/>
      <c r="Q467" s="14"/>
      <c r="R467" s="20"/>
      <c r="S467" s="14"/>
      <c r="T467" s="4"/>
      <c r="U467" s="29"/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/>
      <c r="B468" s="90"/>
      <c r="C468" s="14"/>
      <c r="D468" s="63"/>
      <c r="E468" s="61"/>
      <c r="F468" s="14"/>
      <c r="G468" s="92"/>
      <c r="H468" s="92"/>
      <c r="I468" s="14"/>
      <c r="J468" s="13"/>
      <c r="K468" s="29"/>
      <c r="L468" s="2"/>
      <c r="M468" s="17"/>
      <c r="N468" s="12"/>
      <c r="O468" s="12"/>
      <c r="P468" s="17"/>
      <c r="Q468" s="14"/>
      <c r="R468" s="20"/>
      <c r="S468" s="14"/>
      <c r="T468" s="4"/>
      <c r="U468" s="29"/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/>
      <c r="B469" s="90"/>
      <c r="C469" s="14"/>
      <c r="D469" s="63"/>
      <c r="E469" s="61"/>
      <c r="F469" s="14"/>
      <c r="G469" s="92"/>
      <c r="H469" s="92"/>
      <c r="I469" s="14"/>
      <c r="J469" s="13"/>
      <c r="K469" s="29"/>
      <c r="L469" s="2"/>
      <c r="M469" s="17"/>
      <c r="N469" s="12"/>
      <c r="O469" s="12"/>
      <c r="P469" s="17"/>
      <c r="Q469" s="14"/>
      <c r="R469" s="20"/>
      <c r="S469" s="14"/>
      <c r="T469" s="4"/>
      <c r="U469" s="29"/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/>
      <c r="B470" s="90"/>
      <c r="C470" s="14"/>
      <c r="D470" s="63"/>
      <c r="E470" s="61"/>
      <c r="F470" s="14"/>
      <c r="G470" s="92"/>
      <c r="H470" s="92"/>
      <c r="I470" s="14"/>
      <c r="J470" s="13"/>
      <c r="K470" s="29"/>
      <c r="L470" s="2"/>
      <c r="M470" s="17"/>
      <c r="N470" s="12"/>
      <c r="O470" s="12"/>
      <c r="P470" s="17"/>
      <c r="Q470" s="14"/>
      <c r="R470" s="20"/>
      <c r="S470" s="14"/>
      <c r="T470" s="4"/>
      <c r="U470" s="29"/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/>
      <c r="B471" s="90"/>
      <c r="C471" s="14"/>
      <c r="D471" s="63"/>
      <c r="E471" s="61"/>
      <c r="F471" s="14"/>
      <c r="G471" s="92"/>
      <c r="H471" s="92"/>
      <c r="I471" s="14"/>
      <c r="J471" s="13"/>
      <c r="K471" s="29"/>
      <c r="L471" s="2"/>
      <c r="M471" s="17"/>
      <c r="N471" s="12"/>
      <c r="O471" s="12"/>
      <c r="P471" s="17"/>
      <c r="Q471" s="14"/>
      <c r="R471" s="20"/>
      <c r="S471" s="14"/>
      <c r="T471" s="4"/>
      <c r="U471" s="29"/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/>
      <c r="B472" s="90"/>
      <c r="C472" s="14"/>
      <c r="D472" s="63"/>
      <c r="E472" s="61"/>
      <c r="F472" s="14"/>
      <c r="G472" s="92"/>
      <c r="H472" s="92"/>
      <c r="I472" s="14"/>
      <c r="J472" s="13"/>
      <c r="K472" s="29"/>
      <c r="L472" s="2"/>
      <c r="M472" s="17"/>
      <c r="N472" s="12"/>
      <c r="O472" s="12"/>
      <c r="P472" s="17"/>
      <c r="Q472" s="14"/>
      <c r="R472" s="20"/>
      <c r="S472" s="14"/>
      <c r="T472" s="4"/>
      <c r="U472" s="29"/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/>
      <c r="B473" s="90"/>
      <c r="C473" s="14"/>
      <c r="D473" s="63"/>
      <c r="E473" s="61"/>
      <c r="F473" s="14"/>
      <c r="G473" s="92"/>
      <c r="H473" s="92"/>
      <c r="I473" s="14"/>
      <c r="J473" s="13"/>
      <c r="K473" s="29"/>
      <c r="L473" s="2"/>
      <c r="M473" s="17"/>
      <c r="N473" s="12"/>
      <c r="O473" s="12"/>
      <c r="P473" s="17"/>
      <c r="Q473" s="14"/>
      <c r="R473" s="20"/>
      <c r="S473" s="14"/>
      <c r="T473" s="4"/>
      <c r="U473" s="29"/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/>
      <c r="B474" s="90"/>
      <c r="C474" s="14"/>
      <c r="D474" s="63"/>
      <c r="E474" s="61"/>
      <c r="F474" s="14"/>
      <c r="G474" s="92"/>
      <c r="H474" s="92"/>
      <c r="I474" s="14"/>
      <c r="J474" s="13"/>
      <c r="K474" s="29"/>
      <c r="L474" s="2"/>
      <c r="M474" s="17"/>
      <c r="N474" s="12"/>
      <c r="O474" s="12"/>
      <c r="P474" s="17"/>
      <c r="Q474" s="14"/>
      <c r="R474" s="20"/>
      <c r="S474" s="14"/>
      <c r="T474" s="4"/>
      <c r="U474" s="29"/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/>
      <c r="B475" s="90"/>
      <c r="C475" s="14"/>
      <c r="D475" s="63"/>
      <c r="E475" s="61"/>
      <c r="F475" s="14"/>
      <c r="G475" s="92"/>
      <c r="H475" s="92"/>
      <c r="I475" s="14"/>
      <c r="J475" s="13"/>
      <c r="K475" s="29"/>
      <c r="L475" s="2"/>
      <c r="M475" s="17"/>
      <c r="N475" s="12"/>
      <c r="O475" s="12"/>
      <c r="P475" s="17"/>
      <c r="Q475" s="14"/>
      <c r="R475" s="20"/>
      <c r="S475" s="14"/>
      <c r="T475" s="4"/>
      <c r="U475" s="29"/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/>
      <c r="B476" s="90"/>
      <c r="C476" s="14"/>
      <c r="D476" s="63"/>
      <c r="E476" s="61"/>
      <c r="F476" s="14"/>
      <c r="G476" s="92"/>
      <c r="H476" s="92"/>
      <c r="I476" s="14"/>
      <c r="J476" s="13"/>
      <c r="K476" s="29"/>
      <c r="L476" s="2"/>
      <c r="M476" s="17"/>
      <c r="N476" s="12"/>
      <c r="O476" s="12"/>
      <c r="P476" s="17"/>
      <c r="Q476" s="14"/>
      <c r="R476" s="20"/>
      <c r="S476" s="14"/>
      <c r="T476" s="4"/>
      <c r="U476" s="29"/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/>
      <c r="B477" s="90"/>
      <c r="C477" s="14"/>
      <c r="D477" s="63"/>
      <c r="E477" s="61"/>
      <c r="F477" s="14"/>
      <c r="G477" s="92"/>
      <c r="H477" s="92"/>
      <c r="I477" s="14"/>
      <c r="J477" s="13"/>
      <c r="K477" s="29"/>
      <c r="L477" s="2"/>
      <c r="M477" s="17"/>
      <c r="N477" s="12"/>
      <c r="O477" s="12"/>
      <c r="P477" s="17"/>
      <c r="Q477" s="14"/>
      <c r="R477" s="20"/>
      <c r="S477" s="14"/>
      <c r="T477" s="4"/>
      <c r="U477" s="29"/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/>
      <c r="B478" s="90"/>
      <c r="C478" s="14"/>
      <c r="D478" s="63"/>
      <c r="E478" s="61"/>
      <c r="F478" s="14"/>
      <c r="G478" s="92"/>
      <c r="H478" s="92"/>
      <c r="I478" s="14"/>
      <c r="J478" s="13"/>
      <c r="K478" s="29"/>
      <c r="L478" s="2"/>
      <c r="M478" s="17"/>
      <c r="N478" s="12"/>
      <c r="O478" s="12"/>
      <c r="P478" s="17"/>
      <c r="Q478" s="14"/>
      <c r="R478" s="20"/>
      <c r="S478" s="14"/>
      <c r="T478" s="4"/>
      <c r="U478" s="29"/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/>
      <c r="B479" s="90"/>
      <c r="C479" s="14"/>
      <c r="D479" s="63"/>
      <c r="E479" s="61"/>
      <c r="F479" s="14"/>
      <c r="G479" s="92"/>
      <c r="H479" s="92"/>
      <c r="I479" s="14"/>
      <c r="J479" s="13"/>
      <c r="K479" s="29"/>
      <c r="L479" s="2"/>
      <c r="M479" s="17"/>
      <c r="N479" s="12"/>
      <c r="O479" s="12"/>
      <c r="P479" s="17"/>
      <c r="Q479" s="14"/>
      <c r="R479" s="20"/>
      <c r="S479" s="14"/>
      <c r="T479" s="4"/>
      <c r="U479" s="29"/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/>
      <c r="B480" s="90"/>
      <c r="C480" s="14"/>
      <c r="D480" s="63"/>
      <c r="E480" s="61"/>
      <c r="F480" s="14"/>
      <c r="G480" s="92"/>
      <c r="H480" s="92"/>
      <c r="I480" s="14"/>
      <c r="J480" s="13"/>
      <c r="K480" s="29"/>
      <c r="L480" s="2"/>
      <c r="M480" s="17"/>
      <c r="N480" s="12"/>
      <c r="O480" s="12"/>
      <c r="P480" s="17"/>
      <c r="Q480" s="14"/>
      <c r="R480" s="20"/>
      <c r="S480" s="14"/>
      <c r="T480" s="4"/>
      <c r="U480" s="29"/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/>
      <c r="B481" s="90"/>
      <c r="C481" s="14"/>
      <c r="D481" s="63"/>
      <c r="E481" s="61"/>
      <c r="F481" s="14"/>
      <c r="G481" s="92"/>
      <c r="H481" s="92"/>
      <c r="I481" s="14"/>
      <c r="J481" s="13"/>
      <c r="K481" s="29"/>
      <c r="L481" s="2"/>
      <c r="M481" s="17"/>
      <c r="N481" s="12"/>
      <c r="O481" s="12"/>
      <c r="P481" s="17"/>
      <c r="Q481" s="14"/>
      <c r="R481" s="20"/>
      <c r="S481" s="14"/>
      <c r="T481" s="4"/>
      <c r="U481" s="29"/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/>
      <c r="B482" s="90"/>
      <c r="C482" s="14"/>
      <c r="D482" s="63"/>
      <c r="E482" s="61"/>
      <c r="F482" s="14"/>
      <c r="G482" s="92"/>
      <c r="H482" s="92"/>
      <c r="I482" s="14"/>
      <c r="J482" s="13"/>
      <c r="K482" s="29"/>
      <c r="L482" s="2"/>
      <c r="M482" s="17"/>
      <c r="N482" s="12"/>
      <c r="O482" s="12"/>
      <c r="P482" s="17"/>
      <c r="Q482" s="14"/>
      <c r="R482" s="20"/>
      <c r="S482" s="14"/>
      <c r="T482" s="4"/>
      <c r="U482" s="29"/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/>
      <c r="B483" s="90"/>
      <c r="C483" s="14"/>
      <c r="D483" s="63"/>
      <c r="E483" s="61"/>
      <c r="F483" s="14"/>
      <c r="G483" s="92"/>
      <c r="H483" s="92"/>
      <c r="I483" s="14"/>
      <c r="J483" s="13"/>
      <c r="K483" s="29"/>
      <c r="L483" s="2"/>
      <c r="M483" s="17"/>
      <c r="N483" s="12"/>
      <c r="O483" s="12"/>
      <c r="P483" s="17"/>
      <c r="Q483" s="14"/>
      <c r="R483" s="20"/>
      <c r="S483" s="14"/>
      <c r="T483" s="4"/>
      <c r="U483" s="29"/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/>
      <c r="B484" s="90"/>
      <c r="C484" s="14"/>
      <c r="D484" s="63"/>
      <c r="E484" s="61"/>
      <c r="F484" s="14"/>
      <c r="G484" s="92"/>
      <c r="H484" s="92"/>
      <c r="I484" s="14"/>
      <c r="J484" s="13"/>
      <c r="K484" s="29"/>
      <c r="L484" s="2"/>
      <c r="M484" s="17"/>
      <c r="N484" s="12"/>
      <c r="O484" s="12"/>
      <c r="P484" s="17"/>
      <c r="Q484" s="14"/>
      <c r="R484" s="20"/>
      <c r="S484" s="14"/>
      <c r="T484" s="4"/>
      <c r="U484" s="29"/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/>
      <c r="B485" s="90"/>
      <c r="C485" s="14"/>
      <c r="D485" s="63"/>
      <c r="E485" s="61"/>
      <c r="F485" s="14"/>
      <c r="G485" s="92"/>
      <c r="H485" s="92"/>
      <c r="I485" s="14"/>
      <c r="J485" s="13"/>
      <c r="K485" s="29"/>
      <c r="L485" s="2"/>
      <c r="M485" s="17"/>
      <c r="N485" s="12"/>
      <c r="O485" s="12"/>
      <c r="P485" s="17"/>
      <c r="Q485" s="14"/>
      <c r="R485" s="20"/>
      <c r="S485" s="14"/>
      <c r="T485" s="4"/>
      <c r="U485" s="29"/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/>
      <c r="B486" s="90"/>
      <c r="C486" s="14"/>
      <c r="D486" s="63"/>
      <c r="E486" s="61"/>
      <c r="F486" s="14"/>
      <c r="G486" s="92"/>
      <c r="H486" s="92"/>
      <c r="I486" s="14"/>
      <c r="J486" s="13"/>
      <c r="K486" s="29"/>
      <c r="L486" s="2"/>
      <c r="M486" s="17"/>
      <c r="N486" s="12"/>
      <c r="O486" s="12"/>
      <c r="P486" s="17"/>
      <c r="Q486" s="14"/>
      <c r="R486" s="20"/>
      <c r="S486" s="14"/>
      <c r="T486" s="4"/>
      <c r="U486" s="29"/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/>
      <c r="B487" s="90"/>
      <c r="C487" s="14"/>
      <c r="D487" s="63"/>
      <c r="E487" s="61"/>
      <c r="F487" s="14"/>
      <c r="G487" s="92"/>
      <c r="H487" s="92"/>
      <c r="I487" s="14"/>
      <c r="J487" s="13"/>
      <c r="K487" s="29"/>
      <c r="L487" s="2"/>
      <c r="M487" s="17"/>
      <c r="N487" s="12"/>
      <c r="O487" s="12"/>
      <c r="P487" s="17"/>
      <c r="Q487" s="14"/>
      <c r="R487" s="20"/>
      <c r="S487" s="14"/>
      <c r="T487" s="4"/>
      <c r="U487" s="29"/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/>
      <c r="B488" s="90"/>
      <c r="C488" s="14"/>
      <c r="D488" s="63"/>
      <c r="E488" s="61"/>
      <c r="F488" s="14"/>
      <c r="G488" s="92"/>
      <c r="H488" s="92"/>
      <c r="I488" s="14"/>
      <c r="J488" s="13"/>
      <c r="K488" s="29"/>
      <c r="L488" s="2"/>
      <c r="M488" s="17"/>
      <c r="N488" s="12"/>
      <c r="O488" s="12"/>
      <c r="P488" s="17"/>
      <c r="Q488" s="14"/>
      <c r="R488" s="20"/>
      <c r="S488" s="14"/>
      <c r="T488" s="4"/>
      <c r="U488" s="29"/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/>
      <c r="B489" s="90"/>
      <c r="C489" s="14"/>
      <c r="D489" s="63"/>
      <c r="E489" s="61"/>
      <c r="F489" s="14"/>
      <c r="G489" s="92"/>
      <c r="H489" s="92"/>
      <c r="I489" s="14"/>
      <c r="J489" s="13"/>
      <c r="K489" s="29"/>
      <c r="L489" s="2"/>
      <c r="M489" s="17"/>
      <c r="N489" s="12"/>
      <c r="O489" s="12"/>
      <c r="P489" s="17"/>
      <c r="Q489" s="14"/>
      <c r="R489" s="20"/>
      <c r="S489" s="14"/>
      <c r="T489" s="4"/>
      <c r="U489" s="29"/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/>
      <c r="B490" s="90"/>
      <c r="C490" s="14"/>
      <c r="D490" s="63"/>
      <c r="E490" s="61"/>
      <c r="F490" s="14"/>
      <c r="G490" s="92"/>
      <c r="H490" s="92"/>
      <c r="I490" s="14"/>
      <c r="J490" s="13"/>
      <c r="K490" s="29"/>
      <c r="L490" s="2"/>
      <c r="M490" s="17"/>
      <c r="N490" s="12"/>
      <c r="O490" s="12"/>
      <c r="P490" s="17"/>
      <c r="Q490" s="14"/>
      <c r="R490" s="20"/>
      <c r="S490" s="14"/>
      <c r="T490" s="4"/>
      <c r="U490" s="29"/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/>
      <c r="B491" s="90"/>
      <c r="C491" s="14"/>
      <c r="D491" s="63"/>
      <c r="E491" s="61"/>
      <c r="F491" s="14"/>
      <c r="G491" s="92"/>
      <c r="H491" s="92"/>
      <c r="I491" s="14"/>
      <c r="J491" s="13"/>
      <c r="K491" s="29"/>
      <c r="L491" s="2"/>
      <c r="M491" s="17"/>
      <c r="N491" s="12"/>
      <c r="O491" s="12"/>
      <c r="P491" s="17"/>
      <c r="Q491" s="14"/>
      <c r="R491" s="20"/>
      <c r="S491" s="14"/>
      <c r="T491" s="4"/>
      <c r="U491" s="29"/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/>
      <c r="B492" s="90"/>
      <c r="C492" s="14"/>
      <c r="D492" s="63"/>
      <c r="E492" s="61"/>
      <c r="F492" s="14"/>
      <c r="G492" s="92"/>
      <c r="H492" s="92"/>
      <c r="I492" s="14"/>
      <c r="J492" s="13"/>
      <c r="K492" s="29"/>
      <c r="L492" s="2"/>
      <c r="M492" s="17"/>
      <c r="N492" s="12"/>
      <c r="O492" s="12"/>
      <c r="P492" s="17"/>
      <c r="Q492" s="14"/>
      <c r="R492" s="20"/>
      <c r="S492" s="14"/>
      <c r="T492" s="4"/>
      <c r="U492" s="29"/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/>
      <c r="B493" s="90"/>
      <c r="C493" s="14"/>
      <c r="D493" s="63"/>
      <c r="E493" s="61"/>
      <c r="F493" s="14"/>
      <c r="G493" s="92"/>
      <c r="H493" s="92"/>
      <c r="I493" s="14"/>
      <c r="J493" s="13"/>
      <c r="K493" s="29"/>
      <c r="L493" s="2"/>
      <c r="M493" s="17"/>
      <c r="N493" s="12"/>
      <c r="O493" s="12"/>
      <c r="P493" s="17"/>
      <c r="Q493" s="14"/>
      <c r="R493" s="20"/>
      <c r="S493" s="14"/>
      <c r="T493" s="4"/>
      <c r="U493" s="29"/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/>
      <c r="B494" s="90"/>
      <c r="C494" s="14"/>
      <c r="D494" s="63"/>
      <c r="E494" s="61"/>
      <c r="F494" s="14"/>
      <c r="G494" s="92"/>
      <c r="H494" s="92"/>
      <c r="I494" s="14"/>
      <c r="J494" s="13"/>
      <c r="K494" s="29"/>
      <c r="L494" s="2"/>
      <c r="M494" s="17"/>
      <c r="N494" s="12"/>
      <c r="O494" s="12"/>
      <c r="P494" s="17"/>
      <c r="Q494" s="14"/>
      <c r="R494" s="20"/>
      <c r="S494" s="14"/>
      <c r="T494" s="4"/>
      <c r="U494" s="29"/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/>
      <c r="B495" s="90"/>
      <c r="C495" s="14"/>
      <c r="D495" s="63"/>
      <c r="E495" s="61"/>
      <c r="F495" s="14"/>
      <c r="G495" s="92"/>
      <c r="H495" s="92"/>
      <c r="I495" s="14"/>
      <c r="J495" s="13"/>
      <c r="K495" s="29"/>
      <c r="L495" s="2"/>
      <c r="M495" s="17"/>
      <c r="N495" s="12"/>
      <c r="O495" s="12"/>
      <c r="P495" s="17"/>
      <c r="Q495" s="14"/>
      <c r="R495" s="20"/>
      <c r="S495" s="14"/>
      <c r="T495" s="4"/>
      <c r="U495" s="29"/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/>
      <c r="B496" s="90"/>
      <c r="C496" s="14"/>
      <c r="D496" s="63"/>
      <c r="E496" s="61"/>
      <c r="F496" s="14"/>
      <c r="G496" s="92"/>
      <c r="H496" s="92"/>
      <c r="I496" s="14"/>
      <c r="J496" s="13"/>
      <c r="K496" s="29"/>
      <c r="L496" s="2"/>
      <c r="M496" s="17"/>
      <c r="N496" s="12"/>
      <c r="O496" s="12"/>
      <c r="P496" s="17"/>
      <c r="Q496" s="14"/>
      <c r="R496" s="20"/>
      <c r="S496" s="14"/>
      <c r="T496" s="4"/>
      <c r="U496" s="29"/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/>
      <c r="B497" s="90"/>
      <c r="C497" s="14"/>
      <c r="D497" s="63"/>
      <c r="E497" s="61"/>
      <c r="F497" s="14"/>
      <c r="G497" s="92"/>
      <c r="H497" s="92"/>
      <c r="I497" s="14"/>
      <c r="J497" s="13"/>
      <c r="K497" s="29"/>
      <c r="L497" s="2"/>
      <c r="M497" s="17"/>
      <c r="N497" s="12"/>
      <c r="O497" s="12"/>
      <c r="P497" s="17"/>
      <c r="Q497" s="14"/>
      <c r="R497" s="20"/>
      <c r="S497" s="14"/>
      <c r="T497" s="4"/>
      <c r="U497" s="29"/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/>
      <c r="B498" s="90"/>
      <c r="C498" s="14"/>
      <c r="D498" s="63"/>
      <c r="E498" s="61"/>
      <c r="F498" s="14"/>
      <c r="G498" s="92"/>
      <c r="H498" s="92"/>
      <c r="I498" s="14"/>
      <c r="J498" s="13"/>
      <c r="K498" s="29"/>
      <c r="L498" s="2"/>
      <c r="M498" s="17"/>
      <c r="N498" s="12"/>
      <c r="O498" s="12"/>
      <c r="P498" s="17"/>
      <c r="Q498" s="14"/>
      <c r="R498" s="20"/>
      <c r="S498" s="14"/>
      <c r="T498" s="4"/>
      <c r="U498" s="29"/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/>
      <c r="B499" s="90"/>
      <c r="C499" s="14"/>
      <c r="D499" s="63"/>
      <c r="E499" s="61"/>
      <c r="F499" s="14"/>
      <c r="G499" s="92"/>
      <c r="H499" s="92"/>
      <c r="I499" s="14"/>
      <c r="J499" s="13"/>
      <c r="K499" s="29"/>
      <c r="L499" s="2"/>
      <c r="M499" s="17"/>
      <c r="N499" s="12"/>
      <c r="O499" s="12"/>
      <c r="P499" s="17"/>
      <c r="Q499" s="14"/>
      <c r="R499" s="20"/>
      <c r="S499" s="14"/>
      <c r="T499" s="4"/>
      <c r="U499" s="29"/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/>
      <c r="B500" s="90"/>
      <c r="C500" s="14"/>
      <c r="D500" s="63"/>
      <c r="E500" s="61"/>
      <c r="F500" s="14"/>
      <c r="G500" s="92"/>
      <c r="H500" s="92"/>
      <c r="I500" s="14"/>
      <c r="J500" s="13"/>
      <c r="K500" s="29"/>
      <c r="L500" s="2"/>
      <c r="M500" s="17"/>
      <c r="N500" s="12"/>
      <c r="O500" s="12"/>
      <c r="P500" s="17"/>
      <c r="Q500" s="14"/>
      <c r="R500" s="20"/>
      <c r="S500" s="14"/>
      <c r="T500" s="4"/>
      <c r="U500" s="29"/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/>
      <c r="B501" s="90"/>
      <c r="C501" s="14"/>
      <c r="D501" s="63"/>
      <c r="E501" s="61"/>
      <c r="F501" s="14"/>
      <c r="G501" s="92"/>
      <c r="H501" s="92"/>
      <c r="I501" s="14"/>
      <c r="J501" s="13"/>
      <c r="K501" s="29"/>
      <c r="L501" s="2"/>
      <c r="M501" s="17"/>
      <c r="N501" s="12"/>
      <c r="O501" s="12"/>
      <c r="P501" s="17"/>
      <c r="Q501" s="14"/>
      <c r="R501" s="20"/>
      <c r="S501" s="14"/>
      <c r="T501" s="4"/>
      <c r="U501" s="29"/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/>
      <c r="B502" s="90"/>
      <c r="C502" s="14"/>
      <c r="D502" s="63"/>
      <c r="E502" s="61"/>
      <c r="F502" s="14"/>
      <c r="G502" s="92"/>
      <c r="H502" s="92"/>
      <c r="I502" s="14"/>
      <c r="J502" s="13"/>
      <c r="K502" s="29"/>
      <c r="L502" s="2"/>
      <c r="M502" s="17"/>
      <c r="N502" s="12"/>
      <c r="O502" s="12"/>
      <c r="P502" s="17"/>
      <c r="Q502" s="14"/>
      <c r="R502" s="20"/>
      <c r="S502" s="14"/>
      <c r="T502" s="4"/>
      <c r="U502" s="29"/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/>
      <c r="B503" s="90"/>
      <c r="C503" s="14"/>
      <c r="D503" s="63"/>
      <c r="E503" s="61"/>
      <c r="F503" s="14"/>
      <c r="G503" s="92"/>
      <c r="H503" s="92"/>
      <c r="I503" s="14"/>
      <c r="J503" s="13"/>
      <c r="K503" s="29"/>
      <c r="L503" s="2"/>
      <c r="M503" s="17"/>
      <c r="N503" s="12"/>
      <c r="O503" s="12"/>
      <c r="P503" s="17"/>
      <c r="Q503" s="14"/>
      <c r="R503" s="20"/>
      <c r="S503" s="14"/>
      <c r="T503" s="4"/>
      <c r="U503" s="29"/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/>
      <c r="B504" s="90"/>
      <c r="C504" s="14"/>
      <c r="D504" s="63"/>
      <c r="E504" s="61"/>
      <c r="F504" s="14"/>
      <c r="G504" s="92"/>
      <c r="H504" s="92"/>
      <c r="I504" s="14"/>
      <c r="J504" s="13"/>
      <c r="K504" s="29"/>
      <c r="L504" s="2"/>
      <c r="M504" s="17"/>
      <c r="N504" s="12"/>
      <c r="O504" s="12"/>
      <c r="P504" s="17"/>
      <c r="Q504" s="14"/>
      <c r="R504" s="20"/>
      <c r="S504" s="14"/>
      <c r="T504" s="4"/>
      <c r="U504" s="29"/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/>
      <c r="B505" s="90"/>
      <c r="C505" s="14"/>
      <c r="D505" s="63"/>
      <c r="E505" s="61"/>
      <c r="F505" s="14"/>
      <c r="G505" s="92"/>
      <c r="H505" s="92"/>
      <c r="I505" s="14"/>
      <c r="J505" s="13"/>
      <c r="K505" s="29"/>
      <c r="L505" s="2"/>
      <c r="M505" s="17"/>
      <c r="N505" s="12"/>
      <c r="O505" s="12"/>
      <c r="P505" s="17"/>
      <c r="Q505" s="14"/>
      <c r="R505" s="20"/>
      <c r="S505" s="14"/>
      <c r="T505" s="4"/>
      <c r="U505" s="29"/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/>
      <c r="B506" s="90"/>
      <c r="C506" s="14"/>
      <c r="D506" s="63"/>
      <c r="E506" s="61"/>
      <c r="F506" s="14"/>
      <c r="G506" s="92"/>
      <c r="H506" s="92"/>
      <c r="I506" s="14"/>
      <c r="J506" s="13"/>
      <c r="K506" s="29"/>
      <c r="L506" s="2"/>
      <c r="M506" s="17"/>
      <c r="N506" s="12"/>
      <c r="O506" s="12"/>
      <c r="P506" s="17"/>
      <c r="Q506" s="14"/>
      <c r="R506" s="20"/>
      <c r="S506" s="14"/>
      <c r="T506" s="4"/>
      <c r="U506" s="29"/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/>
      <c r="B507" s="90"/>
      <c r="C507" s="14"/>
      <c r="D507" s="63"/>
      <c r="E507" s="61"/>
      <c r="F507" s="14"/>
      <c r="G507" s="92"/>
      <c r="H507" s="92"/>
      <c r="I507" s="14"/>
      <c r="J507" s="13"/>
      <c r="K507" s="29"/>
      <c r="L507" s="2"/>
      <c r="M507" s="17"/>
      <c r="N507" s="12"/>
      <c r="O507" s="12"/>
      <c r="P507" s="17"/>
      <c r="Q507" s="14"/>
      <c r="R507" s="20"/>
      <c r="S507" s="14"/>
      <c r="T507" s="4"/>
      <c r="U507" s="29"/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/>
      <c r="B508" s="90"/>
      <c r="C508" s="14"/>
      <c r="D508" s="63"/>
      <c r="E508" s="61"/>
      <c r="F508" s="14"/>
      <c r="G508" s="92"/>
      <c r="H508" s="92"/>
      <c r="I508" s="14"/>
      <c r="J508" s="13"/>
      <c r="K508" s="29"/>
      <c r="L508" s="2"/>
      <c r="M508" s="17"/>
      <c r="N508" s="12"/>
      <c r="O508" s="12"/>
      <c r="P508" s="17"/>
      <c r="Q508" s="14"/>
      <c r="R508" s="20"/>
      <c r="S508" s="14"/>
      <c r="T508" s="4"/>
      <c r="U508" s="29"/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/>
      <c r="B509" s="90"/>
      <c r="C509" s="14"/>
      <c r="D509" s="63"/>
      <c r="E509" s="61"/>
      <c r="F509" s="14"/>
      <c r="G509" s="92"/>
      <c r="H509" s="92"/>
      <c r="I509" s="14"/>
      <c r="J509" s="13"/>
      <c r="K509" s="29"/>
      <c r="L509" s="2"/>
      <c r="M509" s="17"/>
      <c r="N509" s="12"/>
      <c r="O509" s="12"/>
      <c r="P509" s="17"/>
      <c r="Q509" s="14"/>
      <c r="R509" s="20"/>
      <c r="S509" s="14"/>
      <c r="T509" s="4"/>
      <c r="U509" s="29"/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/>
      <c r="B510" s="90"/>
      <c r="C510" s="14"/>
      <c r="D510" s="63"/>
      <c r="E510" s="61"/>
      <c r="F510" s="14"/>
      <c r="G510" s="92"/>
      <c r="H510" s="92"/>
      <c r="I510" s="14"/>
      <c r="J510" s="13"/>
      <c r="K510" s="29"/>
      <c r="L510" s="2"/>
      <c r="M510" s="17"/>
      <c r="N510" s="12"/>
      <c r="O510" s="12"/>
      <c r="P510" s="17"/>
      <c r="Q510" s="14"/>
      <c r="R510" s="20"/>
      <c r="S510" s="14"/>
      <c r="T510" s="4"/>
      <c r="U510" s="29"/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/>
      <c r="B511" s="90"/>
      <c r="C511" s="14"/>
      <c r="D511" s="63"/>
      <c r="E511" s="61"/>
      <c r="F511" s="14"/>
      <c r="G511" s="92"/>
      <c r="H511" s="92"/>
      <c r="I511" s="14"/>
      <c r="J511" s="13"/>
      <c r="K511" s="29"/>
      <c r="L511" s="2"/>
      <c r="M511" s="17"/>
      <c r="N511" s="12"/>
      <c r="O511" s="12"/>
      <c r="P511" s="17"/>
      <c r="Q511" s="14"/>
      <c r="R511" s="20"/>
      <c r="S511" s="14"/>
      <c r="T511" s="4"/>
      <c r="U511" s="29"/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/>
      <c r="B512" s="90"/>
      <c r="C512" s="14"/>
      <c r="D512" s="63"/>
      <c r="E512" s="61"/>
      <c r="F512" s="14"/>
      <c r="G512" s="92"/>
      <c r="H512" s="92"/>
      <c r="I512" s="14"/>
      <c r="J512" s="13"/>
      <c r="K512" s="29"/>
      <c r="L512" s="2"/>
      <c r="M512" s="17"/>
      <c r="N512" s="12"/>
      <c r="O512" s="12"/>
      <c r="P512" s="17"/>
      <c r="Q512" s="14"/>
      <c r="R512" s="20"/>
      <c r="S512" s="14"/>
      <c r="T512" s="4"/>
      <c r="U512" s="29"/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/>
      <c r="B513" s="90"/>
      <c r="C513" s="14"/>
      <c r="D513" s="63"/>
      <c r="E513" s="61"/>
      <c r="F513" s="14"/>
      <c r="G513" s="92"/>
      <c r="H513" s="92"/>
      <c r="I513" s="14"/>
      <c r="J513" s="13"/>
      <c r="K513" s="29"/>
      <c r="L513" s="2"/>
      <c r="M513" s="17"/>
      <c r="N513" s="12"/>
      <c r="O513" s="12"/>
      <c r="P513" s="17"/>
      <c r="Q513" s="14"/>
      <c r="R513" s="20"/>
      <c r="S513" s="14"/>
      <c r="T513" s="4"/>
      <c r="U513" s="29"/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/>
      <c r="B514" s="90"/>
      <c r="C514" s="14"/>
      <c r="D514" s="63"/>
      <c r="E514" s="61"/>
      <c r="F514" s="14"/>
      <c r="G514" s="92"/>
      <c r="H514" s="92"/>
      <c r="I514" s="14"/>
      <c r="J514" s="13"/>
      <c r="K514" s="29"/>
      <c r="L514" s="2"/>
      <c r="M514" s="17"/>
      <c r="N514" s="12"/>
      <c r="O514" s="12"/>
      <c r="P514" s="17"/>
      <c r="Q514" s="14"/>
      <c r="R514" s="20"/>
      <c r="S514" s="14"/>
      <c r="T514" s="4"/>
      <c r="U514" s="29"/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/>
      <c r="B515" s="90"/>
      <c r="C515" s="14"/>
      <c r="D515" s="63"/>
      <c r="E515" s="61"/>
      <c r="F515" s="14"/>
      <c r="G515" s="92"/>
      <c r="H515" s="92"/>
      <c r="I515" s="14"/>
      <c r="J515" s="13"/>
      <c r="K515" s="29"/>
      <c r="L515" s="2"/>
      <c r="M515" s="17"/>
      <c r="N515" s="12"/>
      <c r="O515" s="12"/>
      <c r="P515" s="17"/>
      <c r="Q515" s="14"/>
      <c r="R515" s="20"/>
      <c r="S515" s="14"/>
      <c r="T515" s="4"/>
      <c r="U515" s="29"/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/>
      <c r="B516" s="90"/>
      <c r="C516" s="14"/>
      <c r="D516" s="63"/>
      <c r="E516" s="61"/>
      <c r="F516" s="14"/>
      <c r="G516" s="92"/>
      <c r="H516" s="92"/>
      <c r="I516" s="14"/>
      <c r="J516" s="13"/>
      <c r="K516" s="29"/>
      <c r="L516" s="2"/>
      <c r="M516" s="17"/>
      <c r="N516" s="12"/>
      <c r="O516" s="12"/>
      <c r="P516" s="17"/>
      <c r="Q516" s="14"/>
      <c r="R516" s="20"/>
      <c r="S516" s="14"/>
      <c r="T516" s="4"/>
      <c r="U516" s="29"/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/>
      <c r="B517" s="90"/>
      <c r="C517" s="14"/>
      <c r="D517" s="63"/>
      <c r="E517" s="61"/>
      <c r="F517" s="14"/>
      <c r="G517" s="92"/>
      <c r="H517" s="92"/>
      <c r="I517" s="14"/>
      <c r="J517" s="13"/>
      <c r="K517" s="29"/>
      <c r="L517" s="2"/>
      <c r="M517" s="17"/>
      <c r="N517" s="12"/>
      <c r="O517" s="12"/>
      <c r="P517" s="17"/>
      <c r="Q517" s="14"/>
      <c r="R517" s="20"/>
      <c r="S517" s="14"/>
      <c r="T517" s="4"/>
      <c r="U517" s="29"/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/>
      <c r="B518" s="90"/>
      <c r="C518" s="14"/>
      <c r="D518" s="63"/>
      <c r="E518" s="61"/>
      <c r="F518" s="14"/>
      <c r="G518" s="92"/>
      <c r="H518" s="92"/>
      <c r="I518" s="14"/>
      <c r="J518" s="13"/>
      <c r="K518" s="29"/>
      <c r="L518" s="2"/>
      <c r="M518" s="17"/>
      <c r="N518" s="12"/>
      <c r="O518" s="12"/>
      <c r="P518" s="17"/>
      <c r="Q518" s="14"/>
      <c r="R518" s="20"/>
      <c r="S518" s="14"/>
      <c r="T518" s="4"/>
      <c r="U518" s="29"/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/>
      <c r="B519" s="90"/>
      <c r="C519" s="14"/>
      <c r="D519" s="63"/>
      <c r="E519" s="61"/>
      <c r="F519" s="14"/>
      <c r="G519" s="92"/>
      <c r="H519" s="92"/>
      <c r="I519" s="14"/>
      <c r="J519" s="13"/>
      <c r="K519" s="29"/>
      <c r="L519" s="2"/>
      <c r="M519" s="17"/>
      <c r="N519" s="12"/>
      <c r="O519" s="12"/>
      <c r="P519" s="17"/>
      <c r="Q519" s="14"/>
      <c r="R519" s="20"/>
      <c r="S519" s="14"/>
      <c r="T519" s="4"/>
      <c r="U519" s="29"/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/>
      <c r="B520" s="90"/>
      <c r="C520" s="14"/>
      <c r="D520" s="63"/>
      <c r="E520" s="61"/>
      <c r="F520" s="14"/>
      <c r="G520" s="92"/>
      <c r="H520" s="92"/>
      <c r="I520" s="14"/>
      <c r="J520" s="13"/>
      <c r="K520" s="29"/>
      <c r="L520" s="2"/>
      <c r="M520" s="17"/>
      <c r="N520" s="12"/>
      <c r="O520" s="12"/>
      <c r="P520" s="17"/>
      <c r="Q520" s="14"/>
      <c r="R520" s="20"/>
      <c r="S520" s="14"/>
      <c r="T520" s="4"/>
      <c r="U520" s="29"/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/>
      <c r="B521" s="90"/>
      <c r="C521" s="14"/>
      <c r="D521" s="63"/>
      <c r="E521" s="61"/>
      <c r="F521" s="14"/>
      <c r="G521" s="92"/>
      <c r="H521" s="92"/>
      <c r="I521" s="14"/>
      <c r="J521" s="13"/>
      <c r="K521" s="29"/>
      <c r="L521" s="2"/>
      <c r="M521" s="17"/>
      <c r="N521" s="12"/>
      <c r="O521" s="12"/>
      <c r="P521" s="17"/>
      <c r="Q521" s="14"/>
      <c r="R521" s="20"/>
      <c r="S521" s="14"/>
      <c r="T521" s="4"/>
      <c r="U521" s="29"/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/>
      <c r="B522" s="90"/>
      <c r="C522" s="14"/>
      <c r="D522" s="63"/>
      <c r="E522" s="61"/>
      <c r="F522" s="14"/>
      <c r="G522" s="92"/>
      <c r="H522" s="92"/>
      <c r="I522" s="14"/>
      <c r="J522" s="13"/>
      <c r="K522" s="29"/>
      <c r="L522" s="2"/>
      <c r="M522" s="17"/>
      <c r="N522" s="12"/>
      <c r="O522" s="12"/>
      <c r="P522" s="17"/>
      <c r="Q522" s="14"/>
      <c r="R522" s="20"/>
      <c r="S522" s="14"/>
      <c r="T522" s="4"/>
      <c r="U522" s="29"/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/>
      <c r="B523" s="90"/>
      <c r="C523" s="14"/>
      <c r="D523" s="63"/>
      <c r="E523" s="61"/>
      <c r="F523" s="14"/>
      <c r="G523" s="92"/>
      <c r="H523" s="92"/>
      <c r="I523" s="14"/>
      <c r="J523" s="13"/>
      <c r="K523" s="29"/>
      <c r="L523" s="2"/>
      <c r="M523" s="17"/>
      <c r="N523" s="12"/>
      <c r="O523" s="12"/>
      <c r="P523" s="17"/>
      <c r="Q523" s="14"/>
      <c r="R523" s="20"/>
      <c r="S523" s="14"/>
      <c r="T523" s="4"/>
      <c r="U523" s="29"/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/>
      <c r="B524" s="90"/>
      <c r="C524" s="14"/>
      <c r="D524" s="63"/>
      <c r="E524" s="61"/>
      <c r="F524" s="14"/>
      <c r="G524" s="92"/>
      <c r="H524" s="92"/>
      <c r="I524" s="14"/>
      <c r="J524" s="13"/>
      <c r="K524" s="29"/>
      <c r="L524" s="2"/>
      <c r="M524" s="17"/>
      <c r="N524" s="12"/>
      <c r="O524" s="12"/>
      <c r="P524" s="17"/>
      <c r="Q524" s="14"/>
      <c r="R524" s="20"/>
      <c r="S524" s="14"/>
      <c r="T524" s="4"/>
      <c r="U524" s="29"/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/>
      <c r="B525" s="90"/>
      <c r="C525" s="14"/>
      <c r="D525" s="63"/>
      <c r="E525" s="61"/>
      <c r="F525" s="14"/>
      <c r="G525" s="92"/>
      <c r="H525" s="92"/>
      <c r="I525" s="14"/>
      <c r="J525" s="13"/>
      <c r="K525" s="29"/>
      <c r="L525" s="2"/>
      <c r="M525" s="17"/>
      <c r="N525" s="12"/>
      <c r="O525" s="12"/>
      <c r="P525" s="17"/>
      <c r="Q525" s="14"/>
      <c r="R525" s="20"/>
      <c r="S525" s="14"/>
      <c r="T525" s="4"/>
      <c r="U525" s="29"/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/>
      <c r="B526" s="90"/>
      <c r="C526" s="14"/>
      <c r="D526" s="63"/>
      <c r="E526" s="61"/>
      <c r="F526" s="14"/>
      <c r="G526" s="92"/>
      <c r="H526" s="92"/>
      <c r="I526" s="14"/>
      <c r="J526" s="13"/>
      <c r="K526" s="29"/>
      <c r="L526" s="2"/>
      <c r="M526" s="17"/>
      <c r="N526" s="12"/>
      <c r="O526" s="12"/>
      <c r="P526" s="17"/>
      <c r="Q526" s="14"/>
      <c r="R526" s="20"/>
      <c r="S526" s="14"/>
      <c r="T526" s="4"/>
      <c r="U526" s="29"/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/>
      <c r="B527" s="90"/>
      <c r="C527" s="14"/>
      <c r="D527" s="63"/>
      <c r="E527" s="61"/>
      <c r="F527" s="14"/>
      <c r="G527" s="92"/>
      <c r="H527" s="92"/>
      <c r="I527" s="14"/>
      <c r="J527" s="13"/>
      <c r="K527" s="29"/>
      <c r="L527" s="2"/>
      <c r="M527" s="17"/>
      <c r="N527" s="12"/>
      <c r="O527" s="12"/>
      <c r="P527" s="17"/>
      <c r="Q527" s="14"/>
      <c r="R527" s="20"/>
      <c r="S527" s="14"/>
      <c r="T527" s="4"/>
      <c r="U527" s="29"/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/>
      <c r="B528" s="90"/>
      <c r="C528" s="14"/>
      <c r="D528" s="63"/>
      <c r="E528" s="61"/>
      <c r="F528" s="14"/>
      <c r="G528" s="92"/>
      <c r="H528" s="92"/>
      <c r="I528" s="14"/>
      <c r="J528" s="13"/>
      <c r="K528" s="29"/>
      <c r="L528" s="2"/>
      <c r="M528" s="17"/>
      <c r="N528" s="12"/>
      <c r="O528" s="12"/>
      <c r="P528" s="17"/>
      <c r="Q528" s="14"/>
      <c r="R528" s="20"/>
      <c r="S528" s="14"/>
      <c r="T528" s="4"/>
      <c r="U528" s="29"/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/>
      <c r="B529" s="90"/>
      <c r="C529" s="14"/>
      <c r="D529" s="63"/>
      <c r="E529" s="61"/>
      <c r="F529" s="14"/>
      <c r="G529" s="92"/>
      <c r="H529" s="92"/>
      <c r="I529" s="14"/>
      <c r="J529" s="13"/>
      <c r="K529" s="29"/>
      <c r="L529" s="2"/>
      <c r="M529" s="17"/>
      <c r="N529" s="12"/>
      <c r="O529" s="12"/>
      <c r="P529" s="17"/>
      <c r="Q529" s="14"/>
      <c r="R529" s="20"/>
      <c r="S529" s="14"/>
      <c r="T529" s="4"/>
      <c r="U529" s="29"/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/>
      <c r="B530" s="90"/>
      <c r="C530" s="14"/>
      <c r="D530" s="63"/>
      <c r="E530" s="61"/>
      <c r="F530" s="14"/>
      <c r="G530" s="92"/>
      <c r="H530" s="92"/>
      <c r="I530" s="14"/>
      <c r="J530" s="13"/>
      <c r="K530" s="29"/>
      <c r="L530" s="2"/>
      <c r="M530" s="17"/>
      <c r="N530" s="12"/>
      <c r="O530" s="12"/>
      <c r="P530" s="17"/>
      <c r="Q530" s="14"/>
      <c r="R530" s="20"/>
      <c r="S530" s="14"/>
      <c r="T530" s="4"/>
      <c r="U530" s="29"/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/>
      <c r="B531" s="90"/>
      <c r="C531" s="14"/>
      <c r="D531" s="63"/>
      <c r="E531" s="61"/>
      <c r="F531" s="14"/>
      <c r="G531" s="92"/>
      <c r="H531" s="92"/>
      <c r="I531" s="14"/>
      <c r="J531" s="13"/>
      <c r="K531" s="29"/>
      <c r="L531" s="2"/>
      <c r="M531" s="17"/>
      <c r="N531" s="12"/>
      <c r="O531" s="12"/>
      <c r="P531" s="17"/>
      <c r="Q531" s="14"/>
      <c r="R531" s="20"/>
      <c r="S531" s="14"/>
      <c r="T531" s="4"/>
      <c r="U531" s="29"/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/>
      <c r="B532" s="90"/>
      <c r="C532" s="14"/>
      <c r="D532" s="63"/>
      <c r="E532" s="61"/>
      <c r="F532" s="14"/>
      <c r="G532" s="92"/>
      <c r="H532" s="92"/>
      <c r="I532" s="14"/>
      <c r="J532" s="13"/>
      <c r="K532" s="29"/>
      <c r="L532" s="2"/>
      <c r="M532" s="17"/>
      <c r="N532" s="12"/>
      <c r="O532" s="12"/>
      <c r="P532" s="17"/>
      <c r="Q532" s="14"/>
      <c r="R532" s="20"/>
      <c r="S532" s="14"/>
      <c r="T532" s="4"/>
      <c r="U532" s="29"/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/>
      <c r="B533" s="90"/>
      <c r="C533" s="14"/>
      <c r="D533" s="63"/>
      <c r="E533" s="61"/>
      <c r="F533" s="14"/>
      <c r="G533" s="92"/>
      <c r="H533" s="92"/>
      <c r="I533" s="14"/>
      <c r="J533" s="13"/>
      <c r="K533" s="29"/>
      <c r="L533" s="2"/>
      <c r="M533" s="17"/>
      <c r="N533" s="12"/>
      <c r="O533" s="12"/>
      <c r="P533" s="17"/>
      <c r="Q533" s="14"/>
      <c r="R533" s="20"/>
      <c r="S533" s="14"/>
      <c r="T533" s="4"/>
      <c r="U533" s="29"/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/>
      <c r="B534" s="90"/>
      <c r="C534" s="14"/>
      <c r="D534" s="63"/>
      <c r="E534" s="61"/>
      <c r="F534" s="14"/>
      <c r="G534" s="92"/>
      <c r="H534" s="92"/>
      <c r="I534" s="14"/>
      <c r="J534" s="13"/>
      <c r="K534" s="29"/>
      <c r="L534" s="2"/>
      <c r="M534" s="17"/>
      <c r="N534" s="12"/>
      <c r="O534" s="12"/>
      <c r="P534" s="17"/>
      <c r="Q534" s="14"/>
      <c r="R534" s="20"/>
      <c r="S534" s="14"/>
      <c r="T534" s="4"/>
      <c r="U534" s="29"/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/>
      <c r="B535" s="90"/>
      <c r="C535" s="14"/>
      <c r="D535" s="63"/>
      <c r="E535" s="61"/>
      <c r="F535" s="14"/>
      <c r="G535" s="92"/>
      <c r="H535" s="92"/>
      <c r="I535" s="14"/>
      <c r="J535" s="13"/>
      <c r="K535" s="29"/>
      <c r="L535" s="2"/>
      <c r="M535" s="17"/>
      <c r="N535" s="12"/>
      <c r="O535" s="12"/>
      <c r="P535" s="17"/>
      <c r="Q535" s="14"/>
      <c r="R535" s="20"/>
      <c r="S535" s="14"/>
      <c r="T535" s="4"/>
      <c r="U535" s="29"/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/>
      <c r="B536" s="90"/>
      <c r="C536" s="14"/>
      <c r="D536" s="63"/>
      <c r="E536" s="61"/>
      <c r="F536" s="14"/>
      <c r="G536" s="92"/>
      <c r="H536" s="92"/>
      <c r="I536" s="14"/>
      <c r="J536" s="13"/>
      <c r="K536" s="29"/>
      <c r="L536" s="2"/>
      <c r="M536" s="17"/>
      <c r="N536" s="12"/>
      <c r="O536" s="12"/>
      <c r="P536" s="17"/>
      <c r="Q536" s="14"/>
      <c r="R536" s="20"/>
      <c r="S536" s="14"/>
      <c r="T536" s="4"/>
      <c r="U536" s="29"/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/>
      <c r="B537" s="90"/>
      <c r="C537" s="14"/>
      <c r="D537" s="63"/>
      <c r="E537" s="61"/>
      <c r="F537" s="14"/>
      <c r="G537" s="92"/>
      <c r="H537" s="92"/>
      <c r="I537" s="14"/>
      <c r="J537" s="13"/>
      <c r="K537" s="29"/>
      <c r="L537" s="2"/>
      <c r="M537" s="17"/>
      <c r="N537" s="12"/>
      <c r="O537" s="12"/>
      <c r="P537" s="17"/>
      <c r="Q537" s="14"/>
      <c r="R537" s="20"/>
      <c r="S537" s="14"/>
      <c r="T537" s="4"/>
      <c r="U537" s="29"/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/>
      <c r="B538" s="90"/>
      <c r="C538" s="14"/>
      <c r="D538" s="63"/>
      <c r="E538" s="61"/>
      <c r="F538" s="14"/>
      <c r="G538" s="92"/>
      <c r="H538" s="92"/>
      <c r="I538" s="14"/>
      <c r="J538" s="13"/>
      <c r="K538" s="29"/>
      <c r="L538" s="2"/>
      <c r="M538" s="17"/>
      <c r="N538" s="12"/>
      <c r="O538" s="12"/>
      <c r="P538" s="17"/>
      <c r="Q538" s="14"/>
      <c r="R538" s="20"/>
      <c r="S538" s="14"/>
      <c r="T538" s="4"/>
      <c r="U538" s="29"/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/>
      <c r="B539" s="90"/>
      <c r="C539" s="14"/>
      <c r="D539" s="63"/>
      <c r="E539" s="61"/>
      <c r="F539" s="14"/>
      <c r="G539" s="92"/>
      <c r="H539" s="92"/>
      <c r="I539" s="14"/>
      <c r="J539" s="13"/>
      <c r="K539" s="29"/>
      <c r="L539" s="2"/>
      <c r="M539" s="17"/>
      <c r="N539" s="12"/>
      <c r="O539" s="12"/>
      <c r="P539" s="17"/>
      <c r="Q539" s="14"/>
      <c r="R539" s="20"/>
      <c r="S539" s="14"/>
      <c r="T539" s="4"/>
      <c r="U539" s="29"/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/>
      <c r="B540" s="90"/>
      <c r="C540" s="14"/>
      <c r="D540" s="63"/>
      <c r="E540" s="61"/>
      <c r="F540" s="14"/>
      <c r="G540" s="92"/>
      <c r="H540" s="92"/>
      <c r="I540" s="14"/>
      <c r="J540" s="13"/>
      <c r="K540" s="29"/>
      <c r="L540" s="2"/>
      <c r="M540" s="17"/>
      <c r="N540" s="12"/>
      <c r="O540" s="12"/>
      <c r="P540" s="17"/>
      <c r="Q540" s="14"/>
      <c r="R540" s="20"/>
      <c r="S540" s="14"/>
      <c r="T540" s="4"/>
      <c r="U540" s="29"/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/>
      <c r="B541" s="90"/>
      <c r="C541" s="14"/>
      <c r="D541" s="63"/>
      <c r="E541" s="61"/>
      <c r="F541" s="14"/>
      <c r="G541" s="92"/>
      <c r="H541" s="92"/>
      <c r="I541" s="14"/>
      <c r="J541" s="13"/>
      <c r="K541" s="29"/>
      <c r="L541" s="2"/>
      <c r="M541" s="17"/>
      <c r="N541" s="12"/>
      <c r="O541" s="12"/>
      <c r="P541" s="17"/>
      <c r="Q541" s="14"/>
      <c r="R541" s="20"/>
      <c r="S541" s="14"/>
      <c r="T541" s="4"/>
      <c r="U541" s="29"/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/>
      <c r="B542" s="90"/>
      <c r="C542" s="14"/>
      <c r="D542" s="63"/>
      <c r="E542" s="61"/>
      <c r="F542" s="14"/>
      <c r="G542" s="92"/>
      <c r="H542" s="92"/>
      <c r="I542" s="14"/>
      <c r="J542" s="13"/>
      <c r="K542" s="29"/>
      <c r="L542" s="2"/>
      <c r="M542" s="17"/>
      <c r="N542" s="12"/>
      <c r="O542" s="12"/>
      <c r="P542" s="17"/>
      <c r="Q542" s="14"/>
      <c r="R542" s="20"/>
      <c r="S542" s="14"/>
      <c r="T542" s="4"/>
      <c r="U542" s="29"/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/>
      <c r="B543" s="90"/>
      <c r="C543" s="14"/>
      <c r="D543" s="63"/>
      <c r="E543" s="61"/>
      <c r="F543" s="14"/>
      <c r="G543" s="92"/>
      <c r="H543" s="92"/>
      <c r="I543" s="14"/>
      <c r="J543" s="13"/>
      <c r="K543" s="29"/>
      <c r="L543" s="2"/>
      <c r="M543" s="17"/>
      <c r="N543" s="12"/>
      <c r="O543" s="12"/>
      <c r="P543" s="17"/>
      <c r="Q543" s="14"/>
      <c r="R543" s="20"/>
      <c r="S543" s="14"/>
      <c r="T543" s="4"/>
      <c r="U543" s="29"/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/>
      <c r="B544" s="90"/>
      <c r="C544" s="14"/>
      <c r="D544" s="63"/>
      <c r="E544" s="61"/>
      <c r="F544" s="14"/>
      <c r="G544" s="92"/>
      <c r="H544" s="92"/>
      <c r="I544" s="14"/>
      <c r="J544" s="13"/>
      <c r="K544" s="29"/>
      <c r="L544" s="2"/>
      <c r="M544" s="17"/>
      <c r="N544" s="12"/>
      <c r="O544" s="12"/>
      <c r="P544" s="17"/>
      <c r="Q544" s="14"/>
      <c r="R544" s="20"/>
      <c r="S544" s="14"/>
      <c r="T544" s="4"/>
      <c r="U544" s="29"/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/>
      <c r="B545" s="90"/>
      <c r="C545" s="14"/>
      <c r="D545" s="63"/>
      <c r="E545" s="61"/>
      <c r="F545" s="14"/>
      <c r="G545" s="92"/>
      <c r="H545" s="92"/>
      <c r="I545" s="14"/>
      <c r="J545" s="13"/>
      <c r="K545" s="29"/>
      <c r="L545" s="2"/>
      <c r="M545" s="17"/>
      <c r="N545" s="12"/>
      <c r="O545" s="12"/>
      <c r="P545" s="17"/>
      <c r="Q545" s="14"/>
      <c r="R545" s="20"/>
      <c r="S545" s="14"/>
      <c r="T545" s="4"/>
      <c r="U545" s="29"/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/>
      <c r="B546" s="90"/>
      <c r="C546" s="14"/>
      <c r="D546" s="63"/>
      <c r="E546" s="61"/>
      <c r="F546" s="14"/>
      <c r="G546" s="92"/>
      <c r="H546" s="92"/>
      <c r="I546" s="14"/>
      <c r="J546" s="13"/>
      <c r="K546" s="29"/>
      <c r="L546" s="2"/>
      <c r="M546" s="17"/>
      <c r="N546" s="12"/>
      <c r="O546" s="12"/>
      <c r="P546" s="17"/>
      <c r="Q546" s="14"/>
      <c r="R546" s="20"/>
      <c r="S546" s="14"/>
      <c r="T546" s="4"/>
      <c r="U546" s="29"/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/>
      <c r="B547" s="90"/>
      <c r="C547" s="14"/>
      <c r="D547" s="63"/>
      <c r="E547" s="61"/>
      <c r="F547" s="14"/>
      <c r="G547" s="92"/>
      <c r="H547" s="92"/>
      <c r="I547" s="14"/>
      <c r="J547" s="13"/>
      <c r="K547" s="29"/>
      <c r="L547" s="2"/>
      <c r="M547" s="17"/>
      <c r="N547" s="12"/>
      <c r="O547" s="12"/>
      <c r="P547" s="17"/>
      <c r="Q547" s="14"/>
      <c r="R547" s="20"/>
      <c r="S547" s="14"/>
      <c r="T547" s="4"/>
      <c r="U547" s="29"/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/>
      <c r="B548" s="90"/>
      <c r="C548" s="14"/>
      <c r="D548" s="63"/>
      <c r="E548" s="61"/>
      <c r="F548" s="14"/>
      <c r="G548" s="92"/>
      <c r="H548" s="92"/>
      <c r="I548" s="14"/>
      <c r="J548" s="13"/>
      <c r="K548" s="29"/>
      <c r="L548" s="2"/>
      <c r="M548" s="17"/>
      <c r="N548" s="12"/>
      <c r="O548" s="12"/>
      <c r="P548" s="17"/>
      <c r="Q548" s="14"/>
      <c r="R548" s="20"/>
      <c r="S548" s="14"/>
      <c r="T548" s="4"/>
      <c r="U548" s="29"/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/>
      <c r="B549" s="90"/>
      <c r="C549" s="14"/>
      <c r="D549" s="63"/>
      <c r="E549" s="61"/>
      <c r="F549" s="14"/>
      <c r="G549" s="92"/>
      <c r="H549" s="92"/>
      <c r="I549" s="14"/>
      <c r="J549" s="13"/>
      <c r="K549" s="29"/>
      <c r="L549" s="2"/>
      <c r="M549" s="17"/>
      <c r="N549" s="12"/>
      <c r="O549" s="12"/>
      <c r="P549" s="17"/>
      <c r="Q549" s="14"/>
      <c r="R549" s="20"/>
      <c r="S549" s="14"/>
      <c r="T549" s="4"/>
      <c r="U549" s="29"/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/>
      <c r="B550" s="90"/>
      <c r="C550" s="14"/>
      <c r="D550" s="63"/>
      <c r="E550" s="61"/>
      <c r="F550" s="14"/>
      <c r="G550" s="92"/>
      <c r="H550" s="92"/>
      <c r="I550" s="14"/>
      <c r="J550" s="13"/>
      <c r="K550" s="29"/>
      <c r="L550" s="2"/>
      <c r="M550" s="17"/>
      <c r="N550" s="12"/>
      <c r="O550" s="12"/>
      <c r="P550" s="17"/>
      <c r="Q550" s="14"/>
      <c r="R550" s="20"/>
      <c r="S550" s="14"/>
      <c r="T550" s="4"/>
      <c r="U550" s="29"/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/>
      <c r="B551" s="90"/>
      <c r="C551" s="14"/>
      <c r="D551" s="63"/>
      <c r="E551" s="61"/>
      <c r="F551" s="14"/>
      <c r="G551" s="92"/>
      <c r="H551" s="92"/>
      <c r="I551" s="14"/>
      <c r="J551" s="13"/>
      <c r="K551" s="29"/>
      <c r="L551" s="2"/>
      <c r="M551" s="17"/>
      <c r="N551" s="12"/>
      <c r="O551" s="12"/>
      <c r="P551" s="17"/>
      <c r="Q551" s="14"/>
      <c r="R551" s="20"/>
      <c r="S551" s="14"/>
      <c r="T551" s="4"/>
      <c r="U551" s="29"/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/>
      <c r="B552" s="90"/>
      <c r="C552" s="14"/>
      <c r="D552" s="63"/>
      <c r="E552" s="61"/>
      <c r="F552" s="14"/>
      <c r="G552" s="92"/>
      <c r="H552" s="92"/>
      <c r="I552" s="14"/>
      <c r="J552" s="13"/>
      <c r="K552" s="29"/>
      <c r="L552" s="2"/>
      <c r="M552" s="17"/>
      <c r="N552" s="12"/>
      <c r="O552" s="12"/>
      <c r="P552" s="17"/>
      <c r="Q552" s="14"/>
      <c r="R552" s="20"/>
      <c r="S552" s="14"/>
      <c r="T552" s="4"/>
      <c r="U552" s="29"/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/>
      <c r="B553" s="90"/>
      <c r="C553" s="14"/>
      <c r="D553" s="63"/>
      <c r="E553" s="61"/>
      <c r="F553" s="14"/>
      <c r="G553" s="92"/>
      <c r="H553" s="92"/>
      <c r="I553" s="14"/>
      <c r="J553" s="13"/>
      <c r="K553" s="29"/>
      <c r="L553" s="2"/>
      <c r="M553" s="17"/>
      <c r="N553" s="12"/>
      <c r="O553" s="12"/>
      <c r="P553" s="17"/>
      <c r="Q553" s="14"/>
      <c r="R553" s="20"/>
      <c r="S553" s="14"/>
      <c r="T553" s="4"/>
      <c r="U553" s="29"/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/>
      <c r="B554" s="90"/>
      <c r="C554" s="14"/>
      <c r="D554" s="63"/>
      <c r="E554" s="61"/>
      <c r="F554" s="14"/>
      <c r="G554" s="92"/>
      <c r="H554" s="92"/>
      <c r="I554" s="14"/>
      <c r="J554" s="13"/>
      <c r="K554" s="29"/>
      <c r="L554" s="2"/>
      <c r="M554" s="17"/>
      <c r="N554" s="12"/>
      <c r="O554" s="12"/>
      <c r="P554" s="17"/>
      <c r="Q554" s="14"/>
      <c r="R554" s="20"/>
      <c r="S554" s="14"/>
      <c r="T554" s="4"/>
      <c r="U554" s="29"/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/>
      <c r="B555" s="90"/>
      <c r="C555" s="14"/>
      <c r="D555" s="63"/>
      <c r="E555" s="61"/>
      <c r="F555" s="14"/>
      <c r="G555" s="92"/>
      <c r="H555" s="92"/>
      <c r="I555" s="14"/>
      <c r="J555" s="13"/>
      <c r="K555" s="29"/>
      <c r="L555" s="2"/>
      <c r="M555" s="17"/>
      <c r="N555" s="12"/>
      <c r="O555" s="12"/>
      <c r="P555" s="17"/>
      <c r="Q555" s="14"/>
      <c r="R555" s="20"/>
      <c r="S555" s="14"/>
      <c r="T555" s="4"/>
      <c r="U555" s="29"/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/>
      <c r="B556" s="90"/>
      <c r="C556" s="14"/>
      <c r="D556" s="63"/>
      <c r="E556" s="61"/>
      <c r="F556" s="14"/>
      <c r="G556" s="92"/>
      <c r="H556" s="92"/>
      <c r="I556" s="14"/>
      <c r="J556" s="13"/>
      <c r="K556" s="29"/>
      <c r="L556" s="2"/>
      <c r="M556" s="17"/>
      <c r="N556" s="12"/>
      <c r="O556" s="12"/>
      <c r="P556" s="17"/>
      <c r="Q556" s="14"/>
      <c r="R556" s="20"/>
      <c r="S556" s="14"/>
      <c r="T556" s="4"/>
      <c r="U556" s="29"/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/>
      <c r="B557" s="90"/>
      <c r="C557" s="14"/>
      <c r="D557" s="63"/>
      <c r="E557" s="61"/>
      <c r="F557" s="14"/>
      <c r="G557" s="92"/>
      <c r="H557" s="92"/>
      <c r="I557" s="14"/>
      <c r="J557" s="13"/>
      <c r="K557" s="29"/>
      <c r="L557" s="2"/>
      <c r="M557" s="17"/>
      <c r="N557" s="12"/>
      <c r="O557" s="12"/>
      <c r="P557" s="17"/>
      <c r="Q557" s="14"/>
      <c r="R557" s="20"/>
      <c r="S557" s="14"/>
      <c r="T557" s="4"/>
      <c r="U557" s="29"/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/>
      <c r="B558" s="90"/>
      <c r="C558" s="14"/>
      <c r="D558" s="63"/>
      <c r="E558" s="61"/>
      <c r="F558" s="14"/>
      <c r="G558" s="92"/>
      <c r="H558" s="92"/>
      <c r="I558" s="14"/>
      <c r="J558" s="13"/>
      <c r="K558" s="29"/>
      <c r="L558" s="2"/>
      <c r="M558" s="17"/>
      <c r="N558" s="12"/>
      <c r="O558" s="12"/>
      <c r="P558" s="17"/>
      <c r="Q558" s="14"/>
      <c r="R558" s="20"/>
      <c r="S558" s="14"/>
      <c r="T558" s="4"/>
      <c r="U558" s="29"/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/>
      <c r="B559" s="90"/>
      <c r="C559" s="14"/>
      <c r="D559" s="63"/>
      <c r="E559" s="61"/>
      <c r="F559" s="14"/>
      <c r="G559" s="92"/>
      <c r="H559" s="92"/>
      <c r="I559" s="14"/>
      <c r="J559" s="13"/>
      <c r="K559" s="29"/>
      <c r="L559" s="2"/>
      <c r="M559" s="17"/>
      <c r="N559" s="12"/>
      <c r="O559" s="12"/>
      <c r="P559" s="17"/>
      <c r="Q559" s="14"/>
      <c r="R559" s="20"/>
      <c r="S559" s="14"/>
      <c r="T559" s="4"/>
      <c r="U559" s="29"/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/>
      <c r="B560" s="90"/>
      <c r="C560" s="14"/>
      <c r="D560" s="63"/>
      <c r="E560" s="61"/>
      <c r="F560" s="14"/>
      <c r="G560" s="92"/>
      <c r="H560" s="92"/>
      <c r="I560" s="14"/>
      <c r="J560" s="13"/>
      <c r="K560" s="29"/>
      <c r="L560" s="2"/>
      <c r="M560" s="17"/>
      <c r="N560" s="12"/>
      <c r="O560" s="12"/>
      <c r="P560" s="17"/>
      <c r="Q560" s="14"/>
      <c r="R560" s="20"/>
      <c r="S560" s="14"/>
      <c r="T560" s="4"/>
      <c r="U560" s="29"/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/>
      <c r="B561" s="90"/>
      <c r="C561" s="14"/>
      <c r="D561" s="63"/>
      <c r="E561" s="61"/>
      <c r="F561" s="14"/>
      <c r="G561" s="92"/>
      <c r="H561" s="92"/>
      <c r="I561" s="14"/>
      <c r="J561" s="13"/>
      <c r="K561" s="29"/>
      <c r="L561" s="2"/>
      <c r="M561" s="17"/>
      <c r="N561" s="12"/>
      <c r="O561" s="12"/>
      <c r="P561" s="17"/>
      <c r="Q561" s="14"/>
      <c r="R561" s="20"/>
      <c r="S561" s="14"/>
      <c r="T561" s="4"/>
      <c r="U561" s="29"/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/>
      <c r="B562" s="90"/>
      <c r="C562" s="14"/>
      <c r="D562" s="63"/>
      <c r="E562" s="61"/>
      <c r="F562" s="14"/>
      <c r="G562" s="92"/>
      <c r="H562" s="92"/>
      <c r="I562" s="14"/>
      <c r="J562" s="13"/>
      <c r="K562" s="29"/>
      <c r="L562" s="2"/>
      <c r="M562" s="17"/>
      <c r="N562" s="12"/>
      <c r="O562" s="12"/>
      <c r="P562" s="17"/>
      <c r="Q562" s="14"/>
      <c r="R562" s="20"/>
      <c r="S562" s="14"/>
      <c r="T562" s="4"/>
      <c r="U562" s="29"/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/>
      <c r="B563" s="90"/>
      <c r="C563" s="14"/>
      <c r="D563" s="63"/>
      <c r="E563" s="61"/>
      <c r="F563" s="14"/>
      <c r="G563" s="92"/>
      <c r="H563" s="92"/>
      <c r="I563" s="14"/>
      <c r="J563" s="13"/>
      <c r="K563" s="29"/>
      <c r="L563" s="2"/>
      <c r="M563" s="17"/>
      <c r="N563" s="12"/>
      <c r="O563" s="12"/>
      <c r="P563" s="17"/>
      <c r="Q563" s="14"/>
      <c r="R563" s="20"/>
      <c r="S563" s="14"/>
      <c r="T563" s="4"/>
      <c r="U563" s="29"/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/>
      <c r="B564" s="90"/>
      <c r="C564" s="14"/>
      <c r="D564" s="63"/>
      <c r="E564" s="61"/>
      <c r="F564" s="14"/>
      <c r="G564" s="92"/>
      <c r="H564" s="92"/>
      <c r="I564" s="14"/>
      <c r="J564" s="13"/>
      <c r="K564" s="29"/>
      <c r="L564" s="2"/>
      <c r="M564" s="17"/>
      <c r="N564" s="12"/>
      <c r="O564" s="12"/>
      <c r="P564" s="17"/>
      <c r="Q564" s="14"/>
      <c r="R564" s="20"/>
      <c r="S564" s="14"/>
      <c r="T564" s="4"/>
      <c r="U564" s="29"/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/>
      <c r="B565" s="90"/>
      <c r="C565" s="14"/>
      <c r="D565" s="63"/>
      <c r="E565" s="61"/>
      <c r="F565" s="14"/>
      <c r="G565" s="92"/>
      <c r="H565" s="92"/>
      <c r="I565" s="14"/>
      <c r="J565" s="13"/>
      <c r="K565" s="29"/>
      <c r="L565" s="2"/>
      <c r="M565" s="17"/>
      <c r="N565" s="12"/>
      <c r="O565" s="12"/>
      <c r="P565" s="17"/>
      <c r="Q565" s="14"/>
      <c r="R565" s="20"/>
      <c r="S565" s="14"/>
      <c r="T565" s="4"/>
      <c r="U565" s="29"/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/>
      <c r="B566" s="90"/>
      <c r="C566" s="14"/>
      <c r="D566" s="63"/>
      <c r="E566" s="61"/>
      <c r="F566" s="14"/>
      <c r="G566" s="92"/>
      <c r="H566" s="92"/>
      <c r="I566" s="14"/>
      <c r="J566" s="13"/>
      <c r="K566" s="29"/>
      <c r="L566" s="2"/>
      <c r="M566" s="17"/>
      <c r="N566" s="12"/>
      <c r="O566" s="12"/>
      <c r="P566" s="17"/>
      <c r="Q566" s="14"/>
      <c r="R566" s="20"/>
      <c r="S566" s="14"/>
      <c r="T566" s="4"/>
      <c r="U566" s="29"/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/>
      <c r="B567" s="90"/>
      <c r="C567" s="14"/>
      <c r="D567" s="63"/>
      <c r="E567" s="61"/>
      <c r="F567" s="14"/>
      <c r="G567" s="92"/>
      <c r="H567" s="92"/>
      <c r="I567" s="14"/>
      <c r="J567" s="13"/>
      <c r="K567" s="29"/>
      <c r="L567" s="2"/>
      <c r="M567" s="17"/>
      <c r="N567" s="12"/>
      <c r="O567" s="12"/>
      <c r="P567" s="17"/>
      <c r="Q567" s="14"/>
      <c r="R567" s="20"/>
      <c r="S567" s="14"/>
      <c r="T567" s="4"/>
      <c r="U567" s="29"/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/>
      <c r="B568" s="90"/>
      <c r="C568" s="14"/>
      <c r="D568" s="63"/>
      <c r="E568" s="61"/>
      <c r="F568" s="14"/>
      <c r="G568" s="92"/>
      <c r="H568" s="92"/>
      <c r="I568" s="14"/>
      <c r="J568" s="13"/>
      <c r="K568" s="29"/>
      <c r="L568" s="2"/>
      <c r="M568" s="17"/>
      <c r="N568" s="12"/>
      <c r="O568" s="12"/>
      <c r="P568" s="17"/>
      <c r="Q568" s="14"/>
      <c r="R568" s="20"/>
      <c r="S568" s="14"/>
      <c r="T568" s="4"/>
      <c r="U568" s="29"/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/>
      <c r="B569" s="90"/>
      <c r="C569" s="14"/>
      <c r="D569" s="63"/>
      <c r="E569" s="61"/>
      <c r="F569" s="14"/>
      <c r="G569" s="92"/>
      <c r="H569" s="92"/>
      <c r="I569" s="14"/>
      <c r="J569" s="13"/>
      <c r="K569" s="29"/>
      <c r="L569" s="2"/>
      <c r="M569" s="17"/>
      <c r="N569" s="12"/>
      <c r="O569" s="12"/>
      <c r="P569" s="17"/>
      <c r="Q569" s="14"/>
      <c r="R569" s="20"/>
      <c r="S569" s="14"/>
      <c r="T569" s="4"/>
      <c r="U569" s="29"/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/>
      <c r="B570" s="90"/>
      <c r="C570" s="14"/>
      <c r="D570" s="63"/>
      <c r="E570" s="61"/>
      <c r="F570" s="14"/>
      <c r="G570" s="92"/>
      <c r="H570" s="92"/>
      <c r="I570" s="14"/>
      <c r="J570" s="13"/>
      <c r="K570" s="29"/>
      <c r="L570" s="2"/>
      <c r="M570" s="17"/>
      <c r="N570" s="12"/>
      <c r="O570" s="12"/>
      <c r="P570" s="17"/>
      <c r="Q570" s="14"/>
      <c r="R570" s="20"/>
      <c r="S570" s="14"/>
      <c r="T570" s="4"/>
      <c r="U570" s="29"/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/>
      <c r="B571" s="90"/>
      <c r="C571" s="14"/>
      <c r="D571" s="63"/>
      <c r="E571" s="61"/>
      <c r="F571" s="14"/>
      <c r="G571" s="92"/>
      <c r="H571" s="92"/>
      <c r="I571" s="14"/>
      <c r="J571" s="13"/>
      <c r="K571" s="29"/>
      <c r="L571" s="2"/>
      <c r="M571" s="17"/>
      <c r="N571" s="12"/>
      <c r="O571" s="12"/>
      <c r="P571" s="17"/>
      <c r="Q571" s="14"/>
      <c r="R571" s="20"/>
      <c r="S571" s="14"/>
      <c r="T571" s="4"/>
      <c r="U571" s="29"/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/>
      <c r="B572" s="90"/>
      <c r="C572" s="14"/>
      <c r="D572" s="63"/>
      <c r="E572" s="61"/>
      <c r="F572" s="14"/>
      <c r="G572" s="92"/>
      <c r="H572" s="92"/>
      <c r="I572" s="14"/>
      <c r="J572" s="13"/>
      <c r="K572" s="29"/>
      <c r="L572" s="2"/>
      <c r="M572" s="17"/>
      <c r="N572" s="12"/>
      <c r="O572" s="12"/>
      <c r="P572" s="17"/>
      <c r="Q572" s="14"/>
      <c r="R572" s="20"/>
      <c r="S572" s="14"/>
      <c r="T572" s="4"/>
      <c r="U572" s="29"/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/>
      <c r="B573" s="90"/>
      <c r="C573" s="14"/>
      <c r="D573" s="63"/>
      <c r="E573" s="61"/>
      <c r="F573" s="14"/>
      <c r="G573" s="92"/>
      <c r="H573" s="92"/>
      <c r="I573" s="14"/>
      <c r="J573" s="13"/>
      <c r="K573" s="29"/>
      <c r="L573" s="2"/>
      <c r="M573" s="17"/>
      <c r="N573" s="12"/>
      <c r="O573" s="12"/>
      <c r="P573" s="17"/>
      <c r="Q573" s="14"/>
      <c r="R573" s="20"/>
      <c r="S573" s="14"/>
      <c r="T573" s="4"/>
      <c r="U573" s="29"/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/>
      <c r="B574" s="90"/>
      <c r="C574" s="14"/>
      <c r="D574" s="63"/>
      <c r="E574" s="61"/>
      <c r="F574" s="14"/>
      <c r="G574" s="92"/>
      <c r="H574" s="92"/>
      <c r="I574" s="14"/>
      <c r="J574" s="13"/>
      <c r="K574" s="29"/>
      <c r="L574" s="2"/>
      <c r="M574" s="17"/>
      <c r="N574" s="12"/>
      <c r="O574" s="12"/>
      <c r="P574" s="17"/>
      <c r="Q574" s="14"/>
      <c r="R574" s="20"/>
      <c r="S574" s="14"/>
      <c r="T574" s="4"/>
      <c r="U574" s="29"/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/>
      <c r="B575" s="90"/>
      <c r="C575" s="14"/>
      <c r="D575" s="63"/>
      <c r="E575" s="61"/>
      <c r="F575" s="14"/>
      <c r="G575" s="92"/>
      <c r="H575" s="92"/>
      <c r="I575" s="14"/>
      <c r="J575" s="13"/>
      <c r="K575" s="29"/>
      <c r="L575" s="2"/>
      <c r="M575" s="17"/>
      <c r="N575" s="12"/>
      <c r="O575" s="12"/>
      <c r="P575" s="17"/>
      <c r="Q575" s="14"/>
      <c r="R575" s="20"/>
      <c r="S575" s="14"/>
      <c r="T575" s="4"/>
      <c r="U575" s="29"/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/>
      <c r="B576" s="90"/>
      <c r="C576" s="14"/>
      <c r="D576" s="63"/>
      <c r="E576" s="61"/>
      <c r="F576" s="14"/>
      <c r="G576" s="92"/>
      <c r="H576" s="92"/>
      <c r="I576" s="14"/>
      <c r="J576" s="13"/>
      <c r="K576" s="29"/>
      <c r="L576" s="2"/>
      <c r="M576" s="17"/>
      <c r="N576" s="12"/>
      <c r="O576" s="12"/>
      <c r="P576" s="17"/>
      <c r="Q576" s="14"/>
      <c r="R576" s="20"/>
      <c r="S576" s="14"/>
      <c r="T576" s="4"/>
      <c r="U576" s="29"/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/>
      <c r="B577" s="90"/>
      <c r="C577" s="14"/>
      <c r="D577" s="63"/>
      <c r="E577" s="61"/>
      <c r="F577" s="14"/>
      <c r="G577" s="92"/>
      <c r="H577" s="92"/>
      <c r="I577" s="14"/>
      <c r="J577" s="13"/>
      <c r="K577" s="29"/>
      <c r="L577" s="2"/>
      <c r="M577" s="17"/>
      <c r="N577" s="12"/>
      <c r="O577" s="12"/>
      <c r="P577" s="17"/>
      <c r="Q577" s="14"/>
      <c r="R577" s="20"/>
      <c r="S577" s="14"/>
      <c r="T577" s="4"/>
      <c r="U577" s="29"/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/>
      <c r="B578" s="90"/>
      <c r="C578" s="14"/>
      <c r="D578" s="63"/>
      <c r="E578" s="61"/>
      <c r="F578" s="14"/>
      <c r="G578" s="92"/>
      <c r="H578" s="92"/>
      <c r="I578" s="14"/>
      <c r="J578" s="13"/>
      <c r="K578" s="29"/>
      <c r="L578" s="2"/>
      <c r="M578" s="17"/>
      <c r="N578" s="12"/>
      <c r="O578" s="12"/>
      <c r="P578" s="17"/>
      <c r="Q578" s="14"/>
      <c r="R578" s="20"/>
      <c r="S578" s="14"/>
      <c r="T578" s="4"/>
      <c r="U578" s="29"/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/>
      <c r="B579" s="90"/>
      <c r="C579" s="14"/>
      <c r="D579" s="63"/>
      <c r="E579" s="61"/>
      <c r="F579" s="14"/>
      <c r="G579" s="92"/>
      <c r="H579" s="92"/>
      <c r="I579" s="14"/>
      <c r="J579" s="13"/>
      <c r="K579" s="29"/>
      <c r="L579" s="2"/>
      <c r="M579" s="17"/>
      <c r="N579" s="12"/>
      <c r="O579" s="12"/>
      <c r="P579" s="17"/>
      <c r="Q579" s="14"/>
      <c r="R579" s="20"/>
      <c r="S579" s="14"/>
      <c r="T579" s="4"/>
      <c r="U579" s="29"/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/>
      <c r="B580" s="90"/>
      <c r="C580" s="14"/>
      <c r="D580" s="63"/>
      <c r="E580" s="61"/>
      <c r="F580" s="14"/>
      <c r="G580" s="92"/>
      <c r="H580" s="92"/>
      <c r="I580" s="14"/>
      <c r="J580" s="13"/>
      <c r="K580" s="29"/>
      <c r="L580" s="2"/>
      <c r="M580" s="17"/>
      <c r="N580" s="12"/>
      <c r="O580" s="12"/>
      <c r="P580" s="17"/>
      <c r="Q580" s="14"/>
      <c r="R580" s="20"/>
      <c r="S580" s="14"/>
      <c r="T580" s="4"/>
      <c r="U580" s="29"/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/>
      <c r="B581" s="90"/>
      <c r="C581" s="14"/>
      <c r="D581" s="63"/>
      <c r="E581" s="61"/>
      <c r="F581" s="14"/>
      <c r="G581" s="92"/>
      <c r="H581" s="92"/>
      <c r="I581" s="14"/>
      <c r="J581" s="13"/>
      <c r="K581" s="29"/>
      <c r="L581" s="2"/>
      <c r="M581" s="17"/>
      <c r="N581" s="12"/>
      <c r="O581" s="12"/>
      <c r="P581" s="17"/>
      <c r="Q581" s="14"/>
      <c r="R581" s="20"/>
      <c r="S581" s="14"/>
      <c r="T581" s="4"/>
      <c r="U581" s="29"/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/>
      <c r="B582" s="90"/>
      <c r="C582" s="14"/>
      <c r="D582" s="63"/>
      <c r="E582" s="61"/>
      <c r="F582" s="14"/>
      <c r="G582" s="92"/>
      <c r="H582" s="92"/>
      <c r="I582" s="14"/>
      <c r="J582" s="13"/>
      <c r="K582" s="29"/>
      <c r="L582" s="2"/>
      <c r="M582" s="17"/>
      <c r="N582" s="12"/>
      <c r="O582" s="12"/>
      <c r="P582" s="17"/>
      <c r="Q582" s="14"/>
      <c r="R582" s="20"/>
      <c r="S582" s="14"/>
      <c r="T582" s="4"/>
      <c r="U582" s="29"/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/>
      <c r="B583" s="90"/>
      <c r="C583" s="14"/>
      <c r="D583" s="63"/>
      <c r="E583" s="61"/>
      <c r="F583" s="14"/>
      <c r="G583" s="92"/>
      <c r="H583" s="92"/>
      <c r="I583" s="14"/>
      <c r="J583" s="13"/>
      <c r="K583" s="29"/>
      <c r="L583" s="2"/>
      <c r="M583" s="17"/>
      <c r="N583" s="12"/>
      <c r="O583" s="12"/>
      <c r="P583" s="17"/>
      <c r="Q583" s="14"/>
      <c r="R583" s="20"/>
      <c r="S583" s="14"/>
      <c r="T583" s="4"/>
      <c r="U583" s="29"/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/>
      <c r="B584" s="90"/>
      <c r="C584" s="14"/>
      <c r="D584" s="63"/>
      <c r="E584" s="61"/>
      <c r="F584" s="14"/>
      <c r="G584" s="92"/>
      <c r="H584" s="92"/>
      <c r="I584" s="14"/>
      <c r="J584" s="13"/>
      <c r="K584" s="29"/>
      <c r="L584" s="2"/>
      <c r="M584" s="17"/>
      <c r="N584" s="12"/>
      <c r="O584" s="12"/>
      <c r="P584" s="17"/>
      <c r="Q584" s="14"/>
      <c r="R584" s="20"/>
      <c r="S584" s="14"/>
      <c r="T584" s="4"/>
      <c r="U584" s="29"/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/>
      <c r="B585" s="90"/>
      <c r="C585" s="14"/>
      <c r="D585" s="63"/>
      <c r="E585" s="61"/>
      <c r="F585" s="14"/>
      <c r="G585" s="92"/>
      <c r="H585" s="92"/>
      <c r="I585" s="14"/>
      <c r="J585" s="13"/>
      <c r="K585" s="29"/>
      <c r="L585" s="2"/>
      <c r="M585" s="17"/>
      <c r="N585" s="12"/>
      <c r="O585" s="12"/>
      <c r="P585" s="17"/>
      <c r="Q585" s="14"/>
      <c r="R585" s="20"/>
      <c r="S585" s="14"/>
      <c r="T585" s="4"/>
      <c r="U585" s="29"/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/>
      <c r="B586" s="90"/>
      <c r="C586" s="14"/>
      <c r="D586" s="63"/>
      <c r="E586" s="61"/>
      <c r="F586" s="14"/>
      <c r="G586" s="92"/>
      <c r="H586" s="92"/>
      <c r="I586" s="14"/>
      <c r="J586" s="13"/>
      <c r="K586" s="29"/>
      <c r="L586" s="2"/>
      <c r="M586" s="17"/>
      <c r="N586" s="12"/>
      <c r="O586" s="12"/>
      <c r="P586" s="17"/>
      <c r="Q586" s="14"/>
      <c r="R586" s="20"/>
      <c r="S586" s="14"/>
      <c r="T586" s="4"/>
      <c r="U586" s="29"/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/>
      <c r="B587" s="90"/>
      <c r="C587" s="14"/>
      <c r="D587" s="63"/>
      <c r="E587" s="61"/>
      <c r="F587" s="14"/>
      <c r="G587" s="92"/>
      <c r="H587" s="92"/>
      <c r="I587" s="14"/>
      <c r="J587" s="13"/>
      <c r="K587" s="29"/>
      <c r="L587" s="2"/>
      <c r="M587" s="17"/>
      <c r="N587" s="12"/>
      <c r="O587" s="12"/>
      <c r="P587" s="17"/>
      <c r="Q587" s="14"/>
      <c r="R587" s="20"/>
      <c r="S587" s="14"/>
      <c r="T587" s="4"/>
      <c r="U587" s="29"/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/>
      <c r="B588" s="90"/>
      <c r="C588" s="14"/>
      <c r="D588" s="63"/>
      <c r="E588" s="61"/>
      <c r="F588" s="14"/>
      <c r="G588" s="92"/>
      <c r="H588" s="92"/>
      <c r="I588" s="14"/>
      <c r="J588" s="13"/>
      <c r="K588" s="29"/>
      <c r="L588" s="2"/>
      <c r="M588" s="17"/>
      <c r="N588" s="12"/>
      <c r="O588" s="12"/>
      <c r="P588" s="17"/>
      <c r="Q588" s="14"/>
      <c r="R588" s="20"/>
      <c r="S588" s="14"/>
      <c r="T588" s="4"/>
      <c r="U588" s="29"/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/>
      <c r="B589" s="90"/>
      <c r="C589" s="14"/>
      <c r="D589" s="63"/>
      <c r="E589" s="61"/>
      <c r="F589" s="14"/>
      <c r="G589" s="92"/>
      <c r="H589" s="92"/>
      <c r="I589" s="14"/>
      <c r="J589" s="13"/>
      <c r="K589" s="29"/>
      <c r="L589" s="2"/>
      <c r="M589" s="17"/>
      <c r="N589" s="12"/>
      <c r="O589" s="12"/>
      <c r="P589" s="17"/>
      <c r="Q589" s="14"/>
      <c r="R589" s="20"/>
      <c r="S589" s="14"/>
      <c r="T589" s="4"/>
      <c r="U589" s="29"/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/>
      <c r="B590" s="90"/>
      <c r="C590" s="14"/>
      <c r="D590" s="63"/>
      <c r="E590" s="61"/>
      <c r="F590" s="14"/>
      <c r="G590" s="92"/>
      <c r="H590" s="92"/>
      <c r="I590" s="14"/>
      <c r="J590" s="13"/>
      <c r="K590" s="29"/>
      <c r="L590" s="2"/>
      <c r="M590" s="17"/>
      <c r="N590" s="12"/>
      <c r="O590" s="12"/>
      <c r="P590" s="17"/>
      <c r="Q590" s="14"/>
      <c r="R590" s="20"/>
      <c r="S590" s="14"/>
      <c r="T590" s="4"/>
      <c r="U590" s="29"/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/>
      <c r="B591" s="90"/>
      <c r="C591" s="14"/>
      <c r="D591" s="63"/>
      <c r="E591" s="61"/>
      <c r="F591" s="14"/>
      <c r="G591" s="92"/>
      <c r="H591" s="92"/>
      <c r="I591" s="14"/>
      <c r="J591" s="13"/>
      <c r="K591" s="29"/>
      <c r="L591" s="2"/>
      <c r="M591" s="17"/>
      <c r="N591" s="12"/>
      <c r="O591" s="12"/>
      <c r="P591" s="17"/>
      <c r="Q591" s="14"/>
      <c r="R591" s="20"/>
      <c r="S591" s="14"/>
      <c r="T591" s="4"/>
      <c r="U591" s="29"/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/>
      <c r="B592" s="90"/>
      <c r="C592" s="14"/>
      <c r="D592" s="63"/>
      <c r="E592" s="61"/>
      <c r="F592" s="14"/>
      <c r="G592" s="92"/>
      <c r="H592" s="92"/>
      <c r="I592" s="14"/>
      <c r="J592" s="13"/>
      <c r="K592" s="29"/>
      <c r="L592" s="2"/>
      <c r="M592" s="17"/>
      <c r="N592" s="12"/>
      <c r="O592" s="12"/>
      <c r="P592" s="17"/>
      <c r="Q592" s="14"/>
      <c r="R592" s="20"/>
      <c r="S592" s="14"/>
      <c r="T592" s="4"/>
      <c r="U592" s="29"/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/>
      <c r="B593" s="90"/>
      <c r="C593" s="14"/>
      <c r="D593" s="63"/>
      <c r="E593" s="61"/>
      <c r="F593" s="14"/>
      <c r="G593" s="92"/>
      <c r="H593" s="92"/>
      <c r="I593" s="14"/>
      <c r="J593" s="13"/>
      <c r="K593" s="29"/>
      <c r="L593" s="2"/>
      <c r="M593" s="17"/>
      <c r="N593" s="12"/>
      <c r="O593" s="12"/>
      <c r="P593" s="17"/>
      <c r="Q593" s="14"/>
      <c r="R593" s="20"/>
      <c r="S593" s="14"/>
      <c r="T593" s="4"/>
      <c r="U593" s="29"/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/>
      <c r="B594" s="90"/>
      <c r="C594" s="14"/>
      <c r="D594" s="63"/>
      <c r="E594" s="61"/>
      <c r="F594" s="14"/>
      <c r="G594" s="92"/>
      <c r="H594" s="92"/>
      <c r="I594" s="14"/>
      <c r="J594" s="13"/>
      <c r="K594" s="29"/>
      <c r="L594" s="2"/>
      <c r="M594" s="17"/>
      <c r="N594" s="12"/>
      <c r="O594" s="12"/>
      <c r="P594" s="17"/>
      <c r="Q594" s="14"/>
      <c r="R594" s="20"/>
      <c r="S594" s="14"/>
      <c r="T594" s="4"/>
      <c r="U594" s="29"/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/>
      <c r="B595" s="90"/>
      <c r="C595" s="14"/>
      <c r="D595" s="63"/>
      <c r="E595" s="61"/>
      <c r="F595" s="14"/>
      <c r="G595" s="92"/>
      <c r="H595" s="92"/>
      <c r="I595" s="14"/>
      <c r="J595" s="13"/>
      <c r="K595" s="29"/>
      <c r="L595" s="2"/>
      <c r="M595" s="17"/>
      <c r="N595" s="12"/>
      <c r="O595" s="12"/>
      <c r="P595" s="17"/>
      <c r="Q595" s="14"/>
      <c r="R595" s="20"/>
      <c r="S595" s="14"/>
      <c r="T595" s="4"/>
      <c r="U595" s="29"/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/>
      <c r="B596" s="90"/>
      <c r="C596" s="14"/>
      <c r="D596" s="63"/>
      <c r="E596" s="61"/>
      <c r="F596" s="14"/>
      <c r="G596" s="92"/>
      <c r="H596" s="92"/>
      <c r="I596" s="14"/>
      <c r="J596" s="13"/>
      <c r="K596" s="29"/>
      <c r="L596" s="2"/>
      <c r="M596" s="17"/>
      <c r="N596" s="12"/>
      <c r="O596" s="12"/>
      <c r="P596" s="17"/>
      <c r="Q596" s="14"/>
      <c r="R596" s="20"/>
      <c r="S596" s="14"/>
      <c r="T596" s="4"/>
      <c r="U596" s="29"/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/>
      <c r="B597" s="90"/>
      <c r="C597" s="14"/>
      <c r="D597" s="63"/>
      <c r="E597" s="61"/>
      <c r="F597" s="14"/>
      <c r="G597" s="92"/>
      <c r="H597" s="92"/>
      <c r="I597" s="14"/>
      <c r="J597" s="13"/>
      <c r="K597" s="29"/>
      <c r="L597" s="2"/>
      <c r="M597" s="17"/>
      <c r="N597" s="12"/>
      <c r="O597" s="12"/>
      <c r="P597" s="17"/>
      <c r="Q597" s="14"/>
      <c r="R597" s="20"/>
      <c r="S597" s="14"/>
      <c r="T597" s="4"/>
      <c r="U597" s="29"/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/>
      <c r="B598" s="90"/>
      <c r="C598" s="14"/>
      <c r="D598" s="63"/>
      <c r="E598" s="61"/>
      <c r="F598" s="14"/>
      <c r="G598" s="92"/>
      <c r="H598" s="92"/>
      <c r="I598" s="14"/>
      <c r="J598" s="13"/>
      <c r="K598" s="29"/>
      <c r="L598" s="2"/>
      <c r="M598" s="17"/>
      <c r="N598" s="12"/>
      <c r="O598" s="12"/>
      <c r="P598" s="17"/>
      <c r="Q598" s="14"/>
      <c r="R598" s="20"/>
      <c r="S598" s="14"/>
      <c r="T598" s="4"/>
      <c r="U598" s="29"/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/>
      <c r="B599" s="90"/>
      <c r="C599" s="14"/>
      <c r="D599" s="63"/>
      <c r="E599" s="61"/>
      <c r="F599" s="14"/>
      <c r="G599" s="92"/>
      <c r="H599" s="92"/>
      <c r="I599" s="14"/>
      <c r="J599" s="13"/>
      <c r="K599" s="29"/>
      <c r="L599" s="2"/>
      <c r="M599" s="17"/>
      <c r="N599" s="12"/>
      <c r="O599" s="12"/>
      <c r="P599" s="17"/>
      <c r="Q599" s="14"/>
      <c r="R599" s="20"/>
      <c r="S599" s="14"/>
      <c r="T599" s="4"/>
      <c r="U599" s="29"/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/>
      <c r="B600" s="90"/>
      <c r="C600" s="14"/>
      <c r="D600" s="63"/>
      <c r="E600" s="61"/>
      <c r="F600" s="14"/>
      <c r="G600" s="92"/>
      <c r="H600" s="92"/>
      <c r="I600" s="14"/>
      <c r="J600" s="13"/>
      <c r="K600" s="29"/>
      <c r="L600" s="2"/>
      <c r="M600" s="17"/>
      <c r="N600" s="12"/>
      <c r="O600" s="12"/>
      <c r="P600" s="17"/>
      <c r="Q600" s="14"/>
      <c r="R600" s="20"/>
      <c r="S600" s="14"/>
      <c r="T600" s="4"/>
      <c r="U600" s="29"/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/>
      <c r="B601" s="90"/>
      <c r="C601" s="14"/>
      <c r="D601" s="63"/>
      <c r="E601" s="61"/>
      <c r="F601" s="14"/>
      <c r="G601" s="92"/>
      <c r="H601" s="92"/>
      <c r="I601" s="14"/>
      <c r="J601" s="13"/>
      <c r="K601" s="29"/>
      <c r="L601" s="2"/>
      <c r="M601" s="17"/>
      <c r="N601" s="12"/>
      <c r="O601" s="12"/>
      <c r="P601" s="17"/>
      <c r="Q601" s="14"/>
      <c r="R601" s="20"/>
      <c r="S601" s="14"/>
      <c r="T601" s="4"/>
      <c r="U601" s="29"/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/>
      <c r="B602" s="90"/>
      <c r="C602" s="14"/>
      <c r="D602" s="63"/>
      <c r="E602" s="61"/>
      <c r="F602" s="14"/>
      <c r="G602" s="92"/>
      <c r="H602" s="92"/>
      <c r="I602" s="14"/>
      <c r="J602" s="13"/>
      <c r="K602" s="29"/>
      <c r="L602" s="2"/>
      <c r="M602" s="17"/>
      <c r="N602" s="12"/>
      <c r="O602" s="12"/>
      <c r="P602" s="17"/>
      <c r="Q602" s="14"/>
      <c r="R602" s="20"/>
      <c r="S602" s="14"/>
      <c r="T602" s="4"/>
      <c r="U602" s="29"/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/>
      <c r="B603" s="90"/>
      <c r="C603" s="14"/>
      <c r="D603" s="63"/>
      <c r="E603" s="61"/>
      <c r="F603" s="14"/>
      <c r="G603" s="92"/>
      <c r="H603" s="92"/>
      <c r="I603" s="14"/>
      <c r="J603" s="13"/>
      <c r="K603" s="29"/>
      <c r="L603" s="2"/>
      <c r="M603" s="17"/>
      <c r="N603" s="12"/>
      <c r="O603" s="12"/>
      <c r="P603" s="17"/>
      <c r="Q603" s="14"/>
      <c r="R603" s="20"/>
      <c r="S603" s="14"/>
      <c r="T603" s="4"/>
      <c r="U603" s="29"/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/>
      <c r="B604" s="90"/>
      <c r="C604" s="14"/>
      <c r="D604" s="63"/>
      <c r="E604" s="61"/>
      <c r="F604" s="14"/>
      <c r="G604" s="92"/>
      <c r="H604" s="92"/>
      <c r="I604" s="14"/>
      <c r="J604" s="13"/>
      <c r="K604" s="29"/>
      <c r="L604" s="2"/>
      <c r="M604" s="17"/>
      <c r="N604" s="12"/>
      <c r="O604" s="12"/>
      <c r="P604" s="17"/>
      <c r="Q604" s="14"/>
      <c r="R604" s="20"/>
      <c r="S604" s="14"/>
      <c r="T604" s="4"/>
      <c r="U604" s="29"/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/>
      <c r="B605" s="90"/>
      <c r="C605" s="14"/>
      <c r="D605" s="63"/>
      <c r="E605" s="61"/>
      <c r="F605" s="14"/>
      <c r="G605" s="92"/>
      <c r="H605" s="92"/>
      <c r="I605" s="14"/>
      <c r="J605" s="13"/>
      <c r="K605" s="29"/>
      <c r="L605" s="2"/>
      <c r="M605" s="17"/>
      <c r="N605" s="12"/>
      <c r="O605" s="12"/>
      <c r="P605" s="17"/>
      <c r="Q605" s="14"/>
      <c r="R605" s="20"/>
      <c r="S605" s="14"/>
      <c r="T605" s="4"/>
      <c r="U605" s="29"/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/>
      <c r="B606" s="90"/>
      <c r="C606" s="14"/>
      <c r="D606" s="63"/>
      <c r="E606" s="61"/>
      <c r="F606" s="14"/>
      <c r="G606" s="92"/>
      <c r="H606" s="92"/>
      <c r="I606" s="14"/>
      <c r="J606" s="13"/>
      <c r="K606" s="29"/>
      <c r="L606" s="2"/>
      <c r="M606" s="17"/>
      <c r="N606" s="12"/>
      <c r="O606" s="12"/>
      <c r="P606" s="17"/>
      <c r="Q606" s="14"/>
      <c r="R606" s="20"/>
      <c r="S606" s="14"/>
      <c r="T606" s="4"/>
      <c r="U606" s="29"/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/>
      <c r="B607" s="90"/>
      <c r="C607" s="14"/>
      <c r="D607" s="63"/>
      <c r="E607" s="61"/>
      <c r="F607" s="14"/>
      <c r="G607" s="92"/>
      <c r="H607" s="92"/>
      <c r="I607" s="14"/>
      <c r="J607" s="13"/>
      <c r="K607" s="29"/>
      <c r="L607" s="2"/>
      <c r="M607" s="17"/>
      <c r="N607" s="12"/>
      <c r="O607" s="12"/>
      <c r="P607" s="17"/>
      <c r="Q607" s="14"/>
      <c r="R607" s="20"/>
      <c r="S607" s="14"/>
      <c r="T607" s="4"/>
      <c r="U607" s="29"/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/>
      <c r="B608" s="90"/>
      <c r="C608" s="14"/>
      <c r="D608" s="63"/>
      <c r="E608" s="61"/>
      <c r="F608" s="14"/>
      <c r="G608" s="92"/>
      <c r="H608" s="92"/>
      <c r="I608" s="14"/>
      <c r="J608" s="13"/>
      <c r="K608" s="29"/>
      <c r="L608" s="2"/>
      <c r="M608" s="17"/>
      <c r="N608" s="12"/>
      <c r="O608" s="12"/>
      <c r="P608" s="17"/>
      <c r="Q608" s="14"/>
      <c r="R608" s="20"/>
      <c r="S608" s="14"/>
      <c r="T608" s="4"/>
      <c r="U608" s="29"/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/>
      <c r="B609" s="90"/>
      <c r="C609" s="14"/>
      <c r="D609" s="63"/>
      <c r="E609" s="61"/>
      <c r="F609" s="14"/>
      <c r="G609" s="92"/>
      <c r="H609" s="92"/>
      <c r="I609" s="14"/>
      <c r="J609" s="13"/>
      <c r="K609" s="29"/>
      <c r="L609" s="2"/>
      <c r="M609" s="17"/>
      <c r="N609" s="12"/>
      <c r="O609" s="12"/>
      <c r="P609" s="17"/>
      <c r="Q609" s="14"/>
      <c r="R609" s="20"/>
      <c r="S609" s="14"/>
      <c r="T609" s="4"/>
      <c r="U609" s="29"/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/>
      <c r="B610" s="90"/>
      <c r="C610" s="14"/>
      <c r="D610" s="63"/>
      <c r="E610" s="61"/>
      <c r="F610" s="14"/>
      <c r="G610" s="92"/>
      <c r="H610" s="92"/>
      <c r="I610" s="14"/>
      <c r="J610" s="13"/>
      <c r="K610" s="29"/>
      <c r="L610" s="2"/>
      <c r="M610" s="17"/>
      <c r="N610" s="12"/>
      <c r="O610" s="12"/>
      <c r="P610" s="17"/>
      <c r="Q610" s="14"/>
      <c r="R610" s="20"/>
      <c r="S610" s="14"/>
      <c r="T610" s="4"/>
      <c r="U610" s="29"/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/>
      <c r="B611" s="90"/>
      <c r="C611" s="14"/>
      <c r="D611" s="63"/>
      <c r="E611" s="61"/>
      <c r="F611" s="14"/>
      <c r="G611" s="92"/>
      <c r="H611" s="92"/>
      <c r="I611" s="14"/>
      <c r="J611" s="13"/>
      <c r="K611" s="29"/>
      <c r="L611" s="2"/>
      <c r="M611" s="17"/>
      <c r="N611" s="12"/>
      <c r="O611" s="12"/>
      <c r="P611" s="17"/>
      <c r="Q611" s="14"/>
      <c r="R611" s="20"/>
      <c r="S611" s="14"/>
      <c r="T611" s="4"/>
      <c r="U611" s="29"/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/>
      <c r="B612" s="90"/>
      <c r="C612" s="14"/>
      <c r="D612" s="63"/>
      <c r="E612" s="61"/>
      <c r="F612" s="14"/>
      <c r="G612" s="92"/>
      <c r="H612" s="92"/>
      <c r="I612" s="14"/>
      <c r="J612" s="13"/>
      <c r="K612" s="29"/>
      <c r="L612" s="2"/>
      <c r="M612" s="17"/>
      <c r="N612" s="12"/>
      <c r="O612" s="12"/>
      <c r="P612" s="17"/>
      <c r="Q612" s="14"/>
      <c r="R612" s="20"/>
      <c r="S612" s="14"/>
      <c r="T612" s="4"/>
      <c r="U612" s="29"/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/>
      <c r="B613" s="90"/>
      <c r="C613" s="14"/>
      <c r="D613" s="63"/>
      <c r="E613" s="61"/>
      <c r="F613" s="14"/>
      <c r="G613" s="92"/>
      <c r="H613" s="92"/>
      <c r="I613" s="14"/>
      <c r="J613" s="13"/>
      <c r="K613" s="29"/>
      <c r="L613" s="2"/>
      <c r="M613" s="17"/>
      <c r="N613" s="12"/>
      <c r="O613" s="12"/>
      <c r="P613" s="17"/>
      <c r="Q613" s="14"/>
      <c r="R613" s="20"/>
      <c r="S613" s="14"/>
      <c r="T613" s="4"/>
      <c r="U613" s="29"/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/>
      <c r="B614" s="90"/>
      <c r="C614" s="14"/>
      <c r="D614" s="63"/>
      <c r="E614" s="61"/>
      <c r="F614" s="14"/>
      <c r="G614" s="92"/>
      <c r="H614" s="92"/>
      <c r="I614" s="14"/>
      <c r="J614" s="13"/>
      <c r="K614" s="29"/>
      <c r="L614" s="2"/>
      <c r="M614" s="17"/>
      <c r="N614" s="12"/>
      <c r="O614" s="12"/>
      <c r="P614" s="17"/>
      <c r="Q614" s="14"/>
      <c r="R614" s="20"/>
      <c r="S614" s="14"/>
      <c r="T614" s="4"/>
      <c r="U614" s="29"/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/>
      <c r="B615" s="90"/>
      <c r="C615" s="14"/>
      <c r="D615" s="63"/>
      <c r="E615" s="61"/>
      <c r="F615" s="14"/>
      <c r="G615" s="92"/>
      <c r="H615" s="92"/>
      <c r="I615" s="14"/>
      <c r="J615" s="13"/>
      <c r="K615" s="29"/>
      <c r="L615" s="2"/>
      <c r="M615" s="17"/>
      <c r="N615" s="12"/>
      <c r="O615" s="12"/>
      <c r="P615" s="17"/>
      <c r="Q615" s="14"/>
      <c r="R615" s="20"/>
      <c r="S615" s="14"/>
      <c r="T615" s="4"/>
      <c r="U615" s="29"/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/>
      <c r="B616" s="90"/>
      <c r="C616" s="14"/>
      <c r="D616" s="63"/>
      <c r="E616" s="61"/>
      <c r="F616" s="14"/>
      <c r="G616" s="92"/>
      <c r="H616" s="92"/>
      <c r="I616" s="14"/>
      <c r="J616" s="13"/>
      <c r="K616" s="29"/>
      <c r="L616" s="2"/>
      <c r="M616" s="17"/>
      <c r="N616" s="12"/>
      <c r="O616" s="12"/>
      <c r="P616" s="17"/>
      <c r="Q616" s="14"/>
      <c r="R616" s="20"/>
      <c r="S616" s="14"/>
      <c r="T616" s="4"/>
      <c r="U616" s="29"/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/>
      <c r="B617" s="90"/>
      <c r="C617" s="14"/>
      <c r="D617" s="63"/>
      <c r="E617" s="61"/>
      <c r="F617" s="14"/>
      <c r="G617" s="92"/>
      <c r="H617" s="92"/>
      <c r="I617" s="14"/>
      <c r="J617" s="13"/>
      <c r="K617" s="29"/>
      <c r="L617" s="2"/>
      <c r="M617" s="17"/>
      <c r="N617" s="12"/>
      <c r="O617" s="12"/>
      <c r="P617" s="17"/>
      <c r="Q617" s="14"/>
      <c r="R617" s="20"/>
      <c r="S617" s="14"/>
      <c r="T617" s="4"/>
      <c r="U617" s="29"/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/>
      <c r="B618" s="90"/>
      <c r="C618" s="14"/>
      <c r="D618" s="63"/>
      <c r="E618" s="61"/>
      <c r="F618" s="14"/>
      <c r="G618" s="92"/>
      <c r="H618" s="92"/>
      <c r="I618" s="14"/>
      <c r="J618" s="13"/>
      <c r="K618" s="29"/>
      <c r="L618" s="2"/>
      <c r="M618" s="17"/>
      <c r="N618" s="12"/>
      <c r="O618" s="12"/>
      <c r="P618" s="17"/>
      <c r="Q618" s="14"/>
      <c r="R618" s="20"/>
      <c r="S618" s="14"/>
      <c r="T618" s="4"/>
      <c r="U618" s="29"/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/>
      <c r="B619" s="90"/>
      <c r="C619" s="14"/>
      <c r="D619" s="63"/>
      <c r="E619" s="61"/>
      <c r="F619" s="14"/>
      <c r="G619" s="92"/>
      <c r="H619" s="92"/>
      <c r="I619" s="14"/>
      <c r="J619" s="13"/>
      <c r="K619" s="29"/>
      <c r="L619" s="2"/>
      <c r="M619" s="17"/>
      <c r="N619" s="12"/>
      <c r="O619" s="12"/>
      <c r="P619" s="17"/>
      <c r="Q619" s="14"/>
      <c r="R619" s="20"/>
      <c r="S619" s="14"/>
      <c r="T619" s="4"/>
      <c r="U619" s="29"/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/>
      <c r="B620" s="90"/>
      <c r="C620" s="14"/>
      <c r="D620" s="63"/>
      <c r="E620" s="61"/>
      <c r="F620" s="14"/>
      <c r="G620" s="92"/>
      <c r="H620" s="92"/>
      <c r="I620" s="14"/>
      <c r="J620" s="13"/>
      <c r="K620" s="29"/>
      <c r="L620" s="2"/>
      <c r="M620" s="17"/>
      <c r="N620" s="12"/>
      <c r="O620" s="12"/>
      <c r="P620" s="17"/>
      <c r="Q620" s="14"/>
      <c r="R620" s="20"/>
      <c r="S620" s="14"/>
      <c r="T620" s="4"/>
      <c r="U620" s="29"/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/>
      <c r="B621" s="90"/>
      <c r="C621" s="14"/>
      <c r="D621" s="63"/>
      <c r="E621" s="61"/>
      <c r="F621" s="14"/>
      <c r="G621" s="92"/>
      <c r="H621" s="92"/>
      <c r="I621" s="14"/>
      <c r="J621" s="13"/>
      <c r="K621" s="29"/>
      <c r="L621" s="2"/>
      <c r="M621" s="17"/>
      <c r="N621" s="12"/>
      <c r="O621" s="12"/>
      <c r="P621" s="17"/>
      <c r="Q621" s="14"/>
      <c r="R621" s="20"/>
      <c r="S621" s="14"/>
      <c r="T621" s="4"/>
      <c r="U621" s="29"/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/>
      <c r="B622" s="90"/>
      <c r="C622" s="14"/>
      <c r="D622" s="63"/>
      <c r="E622" s="61"/>
      <c r="F622" s="14"/>
      <c r="G622" s="92"/>
      <c r="H622" s="92"/>
      <c r="I622" s="14"/>
      <c r="J622" s="13"/>
      <c r="K622" s="29"/>
      <c r="L622" s="2"/>
      <c r="M622" s="17"/>
      <c r="N622" s="12"/>
      <c r="O622" s="12"/>
      <c r="P622" s="17"/>
      <c r="Q622" s="14"/>
      <c r="R622" s="20"/>
      <c r="S622" s="14"/>
      <c r="T622" s="4"/>
      <c r="U622" s="29"/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/>
      <c r="B623" s="90"/>
      <c r="C623" s="14"/>
      <c r="D623" s="63"/>
      <c r="E623" s="61"/>
      <c r="F623" s="14"/>
      <c r="G623" s="92"/>
      <c r="H623" s="92"/>
      <c r="I623" s="14"/>
      <c r="J623" s="13"/>
      <c r="K623" s="29"/>
      <c r="L623" s="2"/>
      <c r="M623" s="17"/>
      <c r="N623" s="12"/>
      <c r="O623" s="12"/>
      <c r="P623" s="17"/>
      <c r="Q623" s="14"/>
      <c r="R623" s="20"/>
      <c r="S623" s="14"/>
      <c r="T623" s="4"/>
      <c r="U623" s="29"/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/>
      <c r="B624" s="90"/>
      <c r="C624" s="14"/>
      <c r="D624" s="63"/>
      <c r="E624" s="61"/>
      <c r="F624" s="14"/>
      <c r="G624" s="92"/>
      <c r="H624" s="92"/>
      <c r="I624" s="14"/>
      <c r="J624" s="13"/>
      <c r="K624" s="29"/>
      <c r="L624" s="2"/>
      <c r="M624" s="17"/>
      <c r="N624" s="12"/>
      <c r="O624" s="12"/>
      <c r="P624" s="17"/>
      <c r="Q624" s="14"/>
      <c r="R624" s="20"/>
      <c r="S624" s="14"/>
      <c r="T624" s="4"/>
      <c r="U624" s="29"/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/>
      <c r="B625" s="90"/>
      <c r="C625" s="14"/>
      <c r="D625" s="63"/>
      <c r="E625" s="61"/>
      <c r="F625" s="14"/>
      <c r="G625" s="92"/>
      <c r="H625" s="92"/>
      <c r="I625" s="14"/>
      <c r="J625" s="13"/>
      <c r="K625" s="29"/>
      <c r="L625" s="2"/>
      <c r="M625" s="17"/>
      <c r="N625" s="12"/>
      <c r="O625" s="12"/>
      <c r="P625" s="17"/>
      <c r="Q625" s="14"/>
      <c r="R625" s="20"/>
      <c r="S625" s="14"/>
      <c r="T625" s="4"/>
      <c r="U625" s="29"/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/>
      <c r="B626" s="90"/>
      <c r="C626" s="14"/>
      <c r="D626" s="63"/>
      <c r="E626" s="61"/>
      <c r="F626" s="14"/>
      <c r="G626" s="92"/>
      <c r="H626" s="92"/>
      <c r="I626" s="14"/>
      <c r="J626" s="13"/>
      <c r="K626" s="29"/>
      <c r="L626" s="2"/>
      <c r="M626" s="17"/>
      <c r="N626" s="12"/>
      <c r="O626" s="12"/>
      <c r="P626" s="17"/>
      <c r="Q626" s="14"/>
      <c r="R626" s="20"/>
      <c r="S626" s="14"/>
      <c r="T626" s="4"/>
      <c r="U626" s="29"/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/>
      <c r="B627" s="90"/>
      <c r="C627" s="14"/>
      <c r="D627" s="63"/>
      <c r="E627" s="61"/>
      <c r="F627" s="14"/>
      <c r="G627" s="92"/>
      <c r="H627" s="92"/>
      <c r="I627" s="14"/>
      <c r="J627" s="13"/>
      <c r="K627" s="29"/>
      <c r="L627" s="2"/>
      <c r="M627" s="17"/>
      <c r="N627" s="12"/>
      <c r="O627" s="12"/>
      <c r="P627" s="17"/>
      <c r="Q627" s="14"/>
      <c r="R627" s="20"/>
      <c r="S627" s="14"/>
      <c r="T627" s="4"/>
      <c r="U627" s="29"/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/>
      <c r="B628" s="90"/>
      <c r="C628" s="14"/>
      <c r="D628" s="63"/>
      <c r="E628" s="61"/>
      <c r="F628" s="14"/>
      <c r="G628" s="92"/>
      <c r="H628" s="92"/>
      <c r="I628" s="14"/>
      <c r="J628" s="13"/>
      <c r="K628" s="29"/>
      <c r="L628" s="2"/>
      <c r="M628" s="17"/>
      <c r="N628" s="12"/>
      <c r="O628" s="12"/>
      <c r="P628" s="17"/>
      <c r="Q628" s="14"/>
      <c r="R628" s="20"/>
      <c r="S628" s="14"/>
      <c r="T628" s="4"/>
      <c r="U628" s="29"/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/>
      <c r="B629" s="90"/>
      <c r="C629" s="14"/>
      <c r="D629" s="63"/>
      <c r="E629" s="61"/>
      <c r="F629" s="14"/>
      <c r="G629" s="92"/>
      <c r="H629" s="92"/>
      <c r="I629" s="14"/>
      <c r="J629" s="13"/>
      <c r="K629" s="29"/>
      <c r="L629" s="2"/>
      <c r="M629" s="17"/>
      <c r="N629" s="12"/>
      <c r="O629" s="12"/>
      <c r="P629" s="17"/>
      <c r="Q629" s="14"/>
      <c r="R629" s="20"/>
      <c r="S629" s="14"/>
      <c r="T629" s="4"/>
      <c r="U629" s="29"/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/>
      <c r="B630" s="90"/>
      <c r="C630" s="14"/>
      <c r="D630" s="63"/>
      <c r="E630" s="61"/>
      <c r="F630" s="14"/>
      <c r="G630" s="92"/>
      <c r="H630" s="92"/>
      <c r="I630" s="14"/>
      <c r="J630" s="13"/>
      <c r="K630" s="29"/>
      <c r="L630" s="2"/>
      <c r="M630" s="17"/>
      <c r="N630" s="12"/>
      <c r="O630" s="12"/>
      <c r="P630" s="17"/>
      <c r="Q630" s="14"/>
      <c r="R630" s="20"/>
      <c r="S630" s="14"/>
      <c r="T630" s="4"/>
      <c r="U630" s="29"/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/>
      <c r="B631" s="90"/>
      <c r="C631" s="14"/>
      <c r="D631" s="63"/>
      <c r="E631" s="61"/>
      <c r="F631" s="14"/>
      <c r="G631" s="92"/>
      <c r="H631" s="92"/>
      <c r="I631" s="14"/>
      <c r="J631" s="13"/>
      <c r="K631" s="29"/>
      <c r="L631" s="2"/>
      <c r="M631" s="17"/>
      <c r="N631" s="12"/>
      <c r="O631" s="12"/>
      <c r="P631" s="17"/>
      <c r="Q631" s="14"/>
      <c r="R631" s="20"/>
      <c r="S631" s="14"/>
      <c r="T631" s="4"/>
      <c r="U631" s="29"/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/>
      <c r="B632" s="90"/>
      <c r="C632" s="14"/>
      <c r="D632" s="63"/>
      <c r="E632" s="61"/>
      <c r="F632" s="14"/>
      <c r="G632" s="92"/>
      <c r="H632" s="92"/>
      <c r="I632" s="14"/>
      <c r="J632" s="13"/>
      <c r="K632" s="29"/>
      <c r="L632" s="2"/>
      <c r="M632" s="17"/>
      <c r="N632" s="12"/>
      <c r="O632" s="12"/>
      <c r="P632" s="17"/>
      <c r="Q632" s="14"/>
      <c r="R632" s="20"/>
      <c r="S632" s="14"/>
      <c r="T632" s="4"/>
      <c r="U632" s="29"/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/>
      <c r="B633" s="90"/>
      <c r="C633" s="14"/>
      <c r="D633" s="63"/>
      <c r="E633" s="61"/>
      <c r="F633" s="14"/>
      <c r="G633" s="92"/>
      <c r="H633" s="92"/>
      <c r="I633" s="14"/>
      <c r="J633" s="13"/>
      <c r="K633" s="29"/>
      <c r="L633" s="2"/>
      <c r="M633" s="17"/>
      <c r="N633" s="12"/>
      <c r="O633" s="12"/>
      <c r="P633" s="17"/>
      <c r="Q633" s="14"/>
      <c r="R633" s="20"/>
      <c r="S633" s="14"/>
      <c r="T633" s="4"/>
      <c r="U633" s="29"/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/>
      <c r="B634" s="90"/>
      <c r="C634" s="14"/>
      <c r="D634" s="63"/>
      <c r="E634" s="61"/>
      <c r="F634" s="14"/>
      <c r="G634" s="92"/>
      <c r="H634" s="92"/>
      <c r="I634" s="14"/>
      <c r="J634" s="13"/>
      <c r="K634" s="29"/>
      <c r="L634" s="2"/>
      <c r="M634" s="17"/>
      <c r="N634" s="12"/>
      <c r="O634" s="12"/>
      <c r="P634" s="17"/>
      <c r="Q634" s="14"/>
      <c r="R634" s="20"/>
      <c r="S634" s="14"/>
      <c r="T634" s="4"/>
      <c r="U634" s="29"/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/>
      <c r="B635" s="90"/>
      <c r="C635" s="14"/>
      <c r="D635" s="63"/>
      <c r="E635" s="61"/>
      <c r="F635" s="14"/>
      <c r="G635" s="92"/>
      <c r="H635" s="92"/>
      <c r="I635" s="14"/>
      <c r="J635" s="13"/>
      <c r="K635" s="29"/>
      <c r="L635" s="2"/>
      <c r="M635" s="17"/>
      <c r="N635" s="12"/>
      <c r="O635" s="12"/>
      <c r="P635" s="17"/>
      <c r="Q635" s="14"/>
      <c r="R635" s="20"/>
      <c r="S635" s="14"/>
      <c r="T635" s="4"/>
      <c r="U635" s="29"/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/>
      <c r="B636" s="90"/>
      <c r="C636" s="14"/>
      <c r="D636" s="63"/>
      <c r="E636" s="61"/>
      <c r="F636" s="14"/>
      <c r="G636" s="92"/>
      <c r="H636" s="92"/>
      <c r="I636" s="14"/>
      <c r="J636" s="13"/>
      <c r="K636" s="29"/>
      <c r="L636" s="2"/>
      <c r="M636" s="17"/>
      <c r="N636" s="12"/>
      <c r="O636" s="12"/>
      <c r="P636" s="17"/>
      <c r="Q636" s="14"/>
      <c r="R636" s="20"/>
      <c r="S636" s="14"/>
      <c r="T636" s="4"/>
      <c r="U636" s="29"/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/>
      <c r="B637" s="90"/>
      <c r="C637" s="14"/>
      <c r="D637" s="63"/>
      <c r="E637" s="61"/>
      <c r="F637" s="14"/>
      <c r="G637" s="92"/>
      <c r="H637" s="92"/>
      <c r="I637" s="14"/>
      <c r="J637" s="13"/>
      <c r="K637" s="29"/>
      <c r="L637" s="2"/>
      <c r="M637" s="17"/>
      <c r="N637" s="12"/>
      <c r="O637" s="12"/>
      <c r="P637" s="17"/>
      <c r="Q637" s="14"/>
      <c r="R637" s="20"/>
      <c r="S637" s="14"/>
      <c r="T637" s="4"/>
      <c r="U637" s="29"/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/>
      <c r="B638" s="90"/>
      <c r="C638" s="14"/>
      <c r="D638" s="63"/>
      <c r="E638" s="61"/>
      <c r="F638" s="14"/>
      <c r="G638" s="92"/>
      <c r="H638" s="92"/>
      <c r="I638" s="14"/>
      <c r="J638" s="13"/>
      <c r="K638" s="29"/>
      <c r="L638" s="2"/>
      <c r="M638" s="17"/>
      <c r="N638" s="12"/>
      <c r="O638" s="12"/>
      <c r="P638" s="17"/>
      <c r="Q638" s="14"/>
      <c r="R638" s="20"/>
      <c r="S638" s="14"/>
      <c r="T638" s="4"/>
      <c r="U638" s="29"/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/>
      <c r="B639" s="90"/>
      <c r="C639" s="14"/>
      <c r="D639" s="63"/>
      <c r="E639" s="61"/>
      <c r="F639" s="14"/>
      <c r="G639" s="92"/>
      <c r="H639" s="92"/>
      <c r="I639" s="14"/>
      <c r="J639" s="13"/>
      <c r="K639" s="29"/>
      <c r="L639" s="2"/>
      <c r="M639" s="17"/>
      <c r="N639" s="12"/>
      <c r="O639" s="12"/>
      <c r="P639" s="17"/>
      <c r="Q639" s="14"/>
      <c r="R639" s="20"/>
      <c r="S639" s="14"/>
      <c r="T639" s="4"/>
      <c r="U639" s="29"/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/>
      <c r="B640" s="90"/>
      <c r="C640" s="14"/>
      <c r="D640" s="63"/>
      <c r="E640" s="61"/>
      <c r="F640" s="14"/>
      <c r="G640" s="92"/>
      <c r="H640" s="92"/>
      <c r="I640" s="14"/>
      <c r="J640" s="13"/>
      <c r="K640" s="29"/>
      <c r="L640" s="2"/>
      <c r="M640" s="17"/>
      <c r="N640" s="12"/>
      <c r="O640" s="12"/>
      <c r="P640" s="17"/>
      <c r="Q640" s="14"/>
      <c r="R640" s="20"/>
      <c r="S640" s="14"/>
      <c r="T640" s="4"/>
      <c r="U640" s="29"/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/>
      <c r="B641" s="90"/>
      <c r="C641" s="14"/>
      <c r="D641" s="63"/>
      <c r="E641" s="61"/>
      <c r="F641" s="14"/>
      <c r="G641" s="92"/>
      <c r="H641" s="92"/>
      <c r="I641" s="14"/>
      <c r="J641" s="13"/>
      <c r="K641" s="29"/>
      <c r="L641" s="2"/>
      <c r="M641" s="17"/>
      <c r="N641" s="12"/>
      <c r="O641" s="12"/>
      <c r="P641" s="17"/>
      <c r="Q641" s="14"/>
      <c r="R641" s="20"/>
      <c r="S641" s="14"/>
      <c r="T641" s="4"/>
      <c r="U641" s="29"/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/>
      <c r="B642" s="90"/>
      <c r="C642" s="14"/>
      <c r="D642" s="63"/>
      <c r="E642" s="61"/>
      <c r="F642" s="14"/>
      <c r="G642" s="92"/>
      <c r="H642" s="92"/>
      <c r="I642" s="14"/>
      <c r="J642" s="13"/>
      <c r="K642" s="29"/>
      <c r="L642" s="2"/>
      <c r="M642" s="17"/>
      <c r="N642" s="12"/>
      <c r="O642" s="12"/>
      <c r="P642" s="17"/>
      <c r="Q642" s="14"/>
      <c r="R642" s="20"/>
      <c r="S642" s="14"/>
      <c r="T642" s="4"/>
      <c r="U642" s="29"/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/>
      <c r="B643" s="90"/>
      <c r="C643" s="14"/>
      <c r="D643" s="63"/>
      <c r="E643" s="61"/>
      <c r="F643" s="14"/>
      <c r="G643" s="92"/>
      <c r="H643" s="92"/>
      <c r="I643" s="14"/>
      <c r="J643" s="13"/>
      <c r="K643" s="29"/>
      <c r="L643" s="2"/>
      <c r="M643" s="17"/>
      <c r="N643" s="12"/>
      <c r="O643" s="12"/>
      <c r="P643" s="17"/>
      <c r="Q643" s="14"/>
      <c r="R643" s="20"/>
      <c r="S643" s="14"/>
      <c r="T643" s="4"/>
      <c r="U643" s="29"/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/>
      <c r="B644" s="90"/>
      <c r="C644" s="14"/>
      <c r="D644" s="63"/>
      <c r="E644" s="61"/>
      <c r="F644" s="14"/>
      <c r="G644" s="92"/>
      <c r="H644" s="92"/>
      <c r="I644" s="14"/>
      <c r="J644" s="13"/>
      <c r="K644" s="29"/>
      <c r="L644" s="2"/>
      <c r="M644" s="17"/>
      <c r="N644" s="12"/>
      <c r="O644" s="12"/>
      <c r="P644" s="17"/>
      <c r="Q644" s="14"/>
      <c r="R644" s="20"/>
      <c r="S644" s="14"/>
      <c r="T644" s="4"/>
      <c r="U644" s="29"/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/>
      <c r="B645" s="90"/>
      <c r="C645" s="14"/>
      <c r="D645" s="63"/>
      <c r="E645" s="61"/>
      <c r="F645" s="14"/>
      <c r="G645" s="92"/>
      <c r="H645" s="92"/>
      <c r="I645" s="14"/>
      <c r="J645" s="13"/>
      <c r="K645" s="29"/>
      <c r="L645" s="2"/>
      <c r="M645" s="17"/>
      <c r="N645" s="12"/>
      <c r="O645" s="12"/>
      <c r="P645" s="17"/>
      <c r="Q645" s="14"/>
      <c r="R645" s="20"/>
      <c r="S645" s="14"/>
      <c r="T645" s="4"/>
      <c r="U645" s="29"/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/>
      <c r="B646" s="90"/>
      <c r="C646" s="14"/>
      <c r="D646" s="63"/>
      <c r="E646" s="61"/>
      <c r="F646" s="14"/>
      <c r="G646" s="92"/>
      <c r="H646" s="92"/>
      <c r="I646" s="14"/>
      <c r="J646" s="13"/>
      <c r="K646" s="29"/>
      <c r="L646" s="2"/>
      <c r="M646" s="17"/>
      <c r="N646" s="12"/>
      <c r="O646" s="12"/>
      <c r="P646" s="17"/>
      <c r="Q646" s="14"/>
      <c r="R646" s="20"/>
      <c r="S646" s="14"/>
      <c r="T646" s="4"/>
      <c r="U646" s="29"/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/>
      <c r="B647" s="90"/>
      <c r="C647" s="14"/>
      <c r="D647" s="63"/>
      <c r="E647" s="61"/>
      <c r="F647" s="14"/>
      <c r="G647" s="92"/>
      <c r="H647" s="92"/>
      <c r="I647" s="14"/>
      <c r="J647" s="13"/>
      <c r="K647" s="29"/>
      <c r="L647" s="2"/>
      <c r="M647" s="17"/>
      <c r="N647" s="12"/>
      <c r="O647" s="12"/>
      <c r="P647" s="17"/>
      <c r="Q647" s="14"/>
      <c r="R647" s="20"/>
      <c r="S647" s="14"/>
      <c r="T647" s="4"/>
      <c r="U647" s="29"/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/>
      <c r="B648" s="90"/>
      <c r="C648" s="14"/>
      <c r="D648" s="63"/>
      <c r="E648" s="61"/>
      <c r="F648" s="14"/>
      <c r="G648" s="92"/>
      <c r="H648" s="92"/>
      <c r="I648" s="14"/>
      <c r="J648" s="13"/>
      <c r="K648" s="29"/>
      <c r="L648" s="2"/>
      <c r="M648" s="17"/>
      <c r="N648" s="12"/>
      <c r="O648" s="12"/>
      <c r="P648" s="17"/>
      <c r="Q648" s="14"/>
      <c r="R648" s="20"/>
      <c r="S648" s="14"/>
      <c r="T648" s="4"/>
      <c r="U648" s="29"/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/>
      <c r="B649" s="90"/>
      <c r="C649" s="14"/>
      <c r="D649" s="63"/>
      <c r="E649" s="61"/>
      <c r="F649" s="14"/>
      <c r="G649" s="92"/>
      <c r="H649" s="92"/>
      <c r="I649" s="14"/>
      <c r="J649" s="13"/>
      <c r="K649" s="29"/>
      <c r="L649" s="2"/>
      <c r="M649" s="17"/>
      <c r="N649" s="12"/>
      <c r="O649" s="12"/>
      <c r="P649" s="17"/>
      <c r="Q649" s="14"/>
      <c r="R649" s="20"/>
      <c r="S649" s="14"/>
      <c r="T649" s="4"/>
      <c r="U649" s="29"/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/>
      <c r="B650" s="90"/>
      <c r="C650" s="14"/>
      <c r="D650" s="63"/>
      <c r="E650" s="61"/>
      <c r="F650" s="14"/>
      <c r="G650" s="92"/>
      <c r="H650" s="92"/>
      <c r="I650" s="14"/>
      <c r="J650" s="13"/>
      <c r="K650" s="29"/>
      <c r="L650" s="2"/>
      <c r="M650" s="17"/>
      <c r="N650" s="12"/>
      <c r="O650" s="12"/>
      <c r="P650" s="17"/>
      <c r="Q650" s="14"/>
      <c r="R650" s="20"/>
      <c r="S650" s="14"/>
      <c r="T650" s="4"/>
      <c r="U650" s="29"/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/>
      <c r="B651" s="90"/>
      <c r="C651" s="14"/>
      <c r="D651" s="63"/>
      <c r="E651" s="61"/>
      <c r="F651" s="14"/>
      <c r="G651" s="92"/>
      <c r="H651" s="92"/>
      <c r="I651" s="14"/>
      <c r="J651" s="13"/>
      <c r="K651" s="29"/>
      <c r="L651" s="2"/>
      <c r="M651" s="17"/>
      <c r="N651" s="12"/>
      <c r="O651" s="12"/>
      <c r="P651" s="17"/>
      <c r="Q651" s="14"/>
      <c r="R651" s="20"/>
      <c r="S651" s="14"/>
      <c r="T651" s="4"/>
      <c r="U651" s="29"/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/>
      <c r="B652" s="90"/>
      <c r="C652" s="14"/>
      <c r="D652" s="63"/>
      <c r="E652" s="61"/>
      <c r="F652" s="14"/>
      <c r="G652" s="92"/>
      <c r="H652" s="92"/>
      <c r="I652" s="14"/>
      <c r="J652" s="13"/>
      <c r="K652" s="29"/>
      <c r="L652" s="2"/>
      <c r="M652" s="17"/>
      <c r="N652" s="12"/>
      <c r="O652" s="12"/>
      <c r="P652" s="17"/>
      <c r="Q652" s="14"/>
      <c r="R652" s="20"/>
      <c r="S652" s="14"/>
      <c r="T652" s="4"/>
      <c r="U652" s="29"/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/>
      <c r="B653" s="90"/>
      <c r="C653" s="14"/>
      <c r="D653" s="63"/>
      <c r="E653" s="61"/>
      <c r="F653" s="14"/>
      <c r="G653" s="92"/>
      <c r="H653" s="92"/>
      <c r="I653" s="14"/>
      <c r="J653" s="13"/>
      <c r="K653" s="29"/>
      <c r="L653" s="2"/>
      <c r="M653" s="17"/>
      <c r="N653" s="12"/>
      <c r="O653" s="12"/>
      <c r="P653" s="17"/>
      <c r="Q653" s="14"/>
      <c r="R653" s="20"/>
      <c r="S653" s="14"/>
      <c r="T653" s="4"/>
      <c r="U653" s="29"/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/>
      <c r="B654" s="90"/>
      <c r="C654" s="14"/>
      <c r="D654" s="63"/>
      <c r="E654" s="61"/>
      <c r="F654" s="14"/>
      <c r="G654" s="92"/>
      <c r="H654" s="92"/>
      <c r="I654" s="14"/>
      <c r="J654" s="13"/>
      <c r="K654" s="29"/>
      <c r="L654" s="2"/>
      <c r="M654" s="17"/>
      <c r="N654" s="12"/>
      <c r="O654" s="12"/>
      <c r="P654" s="17"/>
      <c r="Q654" s="14"/>
      <c r="R654" s="20"/>
      <c r="S654" s="14"/>
      <c r="T654" s="4"/>
      <c r="U654" s="29"/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/>
      <c r="B655" s="90"/>
      <c r="C655" s="14"/>
      <c r="D655" s="63"/>
      <c r="E655" s="61"/>
      <c r="F655" s="14"/>
      <c r="G655" s="92"/>
      <c r="H655" s="92"/>
      <c r="I655" s="14"/>
      <c r="J655" s="13"/>
      <c r="K655" s="29"/>
      <c r="L655" s="2"/>
      <c r="M655" s="17"/>
      <c r="N655" s="12"/>
      <c r="O655" s="12"/>
      <c r="P655" s="17"/>
      <c r="Q655" s="14"/>
      <c r="R655" s="20"/>
      <c r="S655" s="14"/>
      <c r="T655" s="4"/>
      <c r="U655" s="29"/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/>
      <c r="B656" s="90"/>
      <c r="C656" s="14"/>
      <c r="D656" s="63"/>
      <c r="E656" s="61"/>
      <c r="F656" s="14"/>
      <c r="G656" s="92"/>
      <c r="H656" s="92"/>
      <c r="I656" s="14"/>
      <c r="J656" s="13"/>
      <c r="K656" s="29"/>
      <c r="L656" s="2"/>
      <c r="M656" s="17"/>
      <c r="N656" s="12"/>
      <c r="O656" s="12"/>
      <c r="P656" s="17"/>
      <c r="Q656" s="14"/>
      <c r="R656" s="20"/>
      <c r="S656" s="14"/>
      <c r="T656" s="4"/>
      <c r="U656" s="29"/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/>
      <c r="B657" s="90"/>
      <c r="C657" s="14"/>
      <c r="D657" s="63"/>
      <c r="E657" s="61"/>
      <c r="F657" s="14"/>
      <c r="G657" s="92"/>
      <c r="H657" s="92"/>
      <c r="I657" s="14"/>
      <c r="J657" s="13"/>
      <c r="K657" s="29"/>
      <c r="L657" s="2"/>
      <c r="M657" s="17"/>
      <c r="N657" s="12"/>
      <c r="O657" s="12"/>
      <c r="P657" s="17"/>
      <c r="Q657" s="14"/>
      <c r="R657" s="20"/>
      <c r="S657" s="14"/>
      <c r="T657" s="4"/>
      <c r="U657" s="29"/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/>
      <c r="B658" s="90"/>
      <c r="C658" s="14"/>
      <c r="D658" s="63"/>
      <c r="E658" s="61"/>
      <c r="F658" s="14"/>
      <c r="G658" s="92"/>
      <c r="H658" s="92"/>
      <c r="I658" s="14"/>
      <c r="J658" s="13"/>
      <c r="K658" s="29"/>
      <c r="L658" s="2"/>
      <c r="M658" s="17"/>
      <c r="N658" s="12"/>
      <c r="O658" s="12"/>
      <c r="P658" s="17"/>
      <c r="Q658" s="14"/>
      <c r="R658" s="20"/>
      <c r="S658" s="14"/>
      <c r="T658" s="4"/>
      <c r="U658" s="29"/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/>
      <c r="B659" s="90"/>
      <c r="C659" s="14"/>
      <c r="D659" s="63"/>
      <c r="E659" s="61"/>
      <c r="F659" s="14"/>
      <c r="G659" s="92"/>
      <c r="H659" s="92"/>
      <c r="I659" s="14"/>
      <c r="J659" s="13"/>
      <c r="K659" s="29"/>
      <c r="L659" s="2"/>
      <c r="M659" s="17"/>
      <c r="N659" s="12"/>
      <c r="O659" s="12"/>
      <c r="P659" s="17"/>
      <c r="Q659" s="14"/>
      <c r="R659" s="20"/>
      <c r="S659" s="14"/>
      <c r="T659" s="4"/>
      <c r="U659" s="29"/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/>
      <c r="B660" s="90"/>
      <c r="C660" s="14"/>
      <c r="D660" s="63"/>
      <c r="E660" s="61"/>
      <c r="F660" s="14"/>
      <c r="G660" s="92"/>
      <c r="H660" s="92"/>
      <c r="I660" s="14"/>
      <c r="J660" s="13"/>
      <c r="K660" s="29"/>
      <c r="L660" s="2"/>
      <c r="M660" s="17"/>
      <c r="N660" s="12"/>
      <c r="O660" s="12"/>
      <c r="P660" s="17"/>
      <c r="Q660" s="14"/>
      <c r="R660" s="20"/>
      <c r="S660" s="14"/>
      <c r="T660" s="4"/>
      <c r="U660" s="29"/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/>
      <c r="B661" s="90"/>
      <c r="C661" s="14"/>
      <c r="D661" s="63"/>
      <c r="E661" s="61"/>
      <c r="F661" s="14"/>
      <c r="G661" s="92"/>
      <c r="H661" s="92"/>
      <c r="I661" s="14"/>
      <c r="J661" s="13"/>
      <c r="K661" s="29"/>
      <c r="L661" s="2"/>
      <c r="M661" s="17"/>
      <c r="N661" s="12"/>
      <c r="O661" s="12"/>
      <c r="P661" s="17"/>
      <c r="Q661" s="14"/>
      <c r="R661" s="20"/>
      <c r="S661" s="14"/>
      <c r="T661" s="4"/>
      <c r="U661" s="29"/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/>
      <c r="B662" s="90"/>
      <c r="C662" s="14"/>
      <c r="D662" s="63"/>
      <c r="E662" s="61"/>
      <c r="F662" s="14"/>
      <c r="G662" s="92"/>
      <c r="H662" s="92"/>
      <c r="I662" s="14"/>
      <c r="J662" s="13"/>
      <c r="K662" s="29"/>
      <c r="L662" s="2"/>
      <c r="M662" s="17"/>
      <c r="N662" s="12"/>
      <c r="O662" s="12"/>
      <c r="P662" s="17"/>
      <c r="Q662" s="14"/>
      <c r="R662" s="20"/>
      <c r="S662" s="14"/>
      <c r="T662" s="4"/>
      <c r="U662" s="29"/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/>
      <c r="B663" s="90"/>
      <c r="C663" s="14"/>
      <c r="D663" s="63"/>
      <c r="E663" s="61"/>
      <c r="F663" s="14"/>
      <c r="G663" s="92"/>
      <c r="H663" s="92"/>
      <c r="I663" s="14"/>
      <c r="J663" s="13"/>
      <c r="K663" s="29"/>
      <c r="L663" s="2"/>
      <c r="M663" s="17"/>
      <c r="N663" s="12"/>
      <c r="O663" s="12"/>
      <c r="P663" s="17"/>
      <c r="Q663" s="14"/>
      <c r="R663" s="20"/>
      <c r="S663" s="14"/>
      <c r="T663" s="4"/>
      <c r="U663" s="29"/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/>
      <c r="B664" s="90"/>
      <c r="C664" s="14"/>
      <c r="D664" s="63"/>
      <c r="E664" s="61"/>
      <c r="F664" s="14"/>
      <c r="G664" s="92"/>
      <c r="H664" s="92"/>
      <c r="I664" s="14"/>
      <c r="J664" s="13"/>
      <c r="K664" s="29"/>
      <c r="L664" s="2"/>
      <c r="M664" s="17"/>
      <c r="N664" s="12"/>
      <c r="O664" s="12"/>
      <c r="P664" s="17"/>
      <c r="Q664" s="14"/>
      <c r="R664" s="20"/>
      <c r="S664" s="14"/>
      <c r="T664" s="4"/>
      <c r="U664" s="29"/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/>
      <c r="B665" s="90"/>
      <c r="C665" s="14"/>
      <c r="D665" s="63"/>
      <c r="E665" s="61"/>
      <c r="F665" s="14"/>
      <c r="G665" s="92"/>
      <c r="H665" s="92"/>
      <c r="I665" s="14"/>
      <c r="J665" s="13"/>
      <c r="K665" s="29"/>
      <c r="L665" s="2"/>
      <c r="M665" s="17"/>
      <c r="N665" s="12"/>
      <c r="O665" s="12"/>
      <c r="P665" s="17"/>
      <c r="Q665" s="14"/>
      <c r="R665" s="20"/>
      <c r="S665" s="14"/>
      <c r="T665" s="4"/>
      <c r="U665" s="29"/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/>
      <c r="B666" s="90"/>
      <c r="C666" s="14"/>
      <c r="D666" s="63"/>
      <c r="E666" s="61"/>
      <c r="F666" s="14"/>
      <c r="G666" s="92"/>
      <c r="H666" s="92"/>
      <c r="I666" s="14"/>
      <c r="J666" s="13"/>
      <c r="K666" s="29"/>
      <c r="L666" s="2"/>
      <c r="M666" s="17"/>
      <c r="N666" s="12"/>
      <c r="O666" s="12"/>
      <c r="P666" s="17"/>
      <c r="Q666" s="14"/>
      <c r="R666" s="20"/>
      <c r="S666" s="14"/>
      <c r="T666" s="4"/>
      <c r="U666" s="29"/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/>
      <c r="B667" s="90"/>
      <c r="C667" s="14"/>
      <c r="D667" s="63"/>
      <c r="E667" s="61"/>
      <c r="F667" s="14"/>
      <c r="G667" s="92"/>
      <c r="H667" s="92"/>
      <c r="I667" s="14"/>
      <c r="J667" s="13"/>
      <c r="K667" s="29"/>
      <c r="L667" s="2"/>
      <c r="M667" s="17"/>
      <c r="N667" s="12"/>
      <c r="O667" s="12"/>
      <c r="P667" s="17"/>
      <c r="Q667" s="14"/>
      <c r="R667" s="20"/>
      <c r="S667" s="14"/>
      <c r="T667" s="4"/>
      <c r="U667" s="29"/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/>
      <c r="B668" s="90"/>
      <c r="C668" s="14"/>
      <c r="D668" s="63"/>
      <c r="E668" s="61"/>
      <c r="F668" s="14"/>
      <c r="G668" s="92"/>
      <c r="H668" s="92"/>
      <c r="I668" s="14"/>
      <c r="J668" s="13"/>
      <c r="K668" s="29"/>
      <c r="L668" s="2"/>
      <c r="M668" s="17"/>
      <c r="N668" s="12"/>
      <c r="O668" s="12"/>
      <c r="P668" s="17"/>
      <c r="Q668" s="14"/>
      <c r="R668" s="20"/>
      <c r="S668" s="14"/>
      <c r="T668" s="4"/>
      <c r="U668" s="29"/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/>
      <c r="B669" s="90"/>
      <c r="C669" s="14"/>
      <c r="D669" s="63"/>
      <c r="E669" s="61"/>
      <c r="F669" s="14"/>
      <c r="G669" s="92"/>
      <c r="H669" s="92"/>
      <c r="I669" s="14"/>
      <c r="J669" s="13"/>
      <c r="K669" s="29"/>
      <c r="L669" s="2"/>
      <c r="M669" s="17"/>
      <c r="N669" s="12"/>
      <c r="O669" s="12"/>
      <c r="P669" s="17"/>
      <c r="Q669" s="14"/>
      <c r="R669" s="20"/>
      <c r="S669" s="14"/>
      <c r="T669" s="4"/>
      <c r="U669" s="29"/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/>
      <c r="B670" s="90"/>
      <c r="C670" s="14"/>
      <c r="D670" s="63"/>
      <c r="E670" s="61"/>
      <c r="F670" s="14"/>
      <c r="G670" s="92"/>
      <c r="H670" s="92"/>
      <c r="I670" s="14"/>
      <c r="J670" s="13"/>
      <c r="K670" s="29"/>
      <c r="L670" s="2"/>
      <c r="M670" s="17"/>
      <c r="N670" s="12"/>
      <c r="O670" s="12"/>
      <c r="P670" s="17"/>
      <c r="Q670" s="14"/>
      <c r="R670" s="20"/>
      <c r="S670" s="14"/>
      <c r="T670" s="4"/>
      <c r="U670" s="29"/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/>
      <c r="B671" s="90"/>
      <c r="C671" s="14"/>
      <c r="D671" s="63"/>
      <c r="E671" s="61"/>
      <c r="F671" s="14"/>
      <c r="G671" s="92"/>
      <c r="H671" s="92"/>
      <c r="I671" s="14"/>
      <c r="J671" s="13"/>
      <c r="K671" s="29"/>
      <c r="L671" s="2"/>
      <c r="M671" s="17"/>
      <c r="N671" s="12"/>
      <c r="O671" s="12"/>
      <c r="P671" s="17"/>
      <c r="Q671" s="14"/>
      <c r="R671" s="20"/>
      <c r="S671" s="14"/>
      <c r="T671" s="4"/>
      <c r="U671" s="29"/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/>
      <c r="B672" s="90"/>
      <c r="C672" s="14"/>
      <c r="D672" s="63"/>
      <c r="E672" s="61"/>
      <c r="F672" s="14"/>
      <c r="G672" s="92"/>
      <c r="H672" s="92"/>
      <c r="I672" s="14"/>
      <c r="J672" s="13"/>
      <c r="K672" s="29"/>
      <c r="L672" s="2"/>
      <c r="M672" s="17"/>
      <c r="N672" s="12"/>
      <c r="O672" s="12"/>
      <c r="P672" s="17"/>
      <c r="Q672" s="14"/>
      <c r="R672" s="20"/>
      <c r="S672" s="14"/>
      <c r="T672" s="4"/>
      <c r="U672" s="29"/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/>
      <c r="B673" s="90"/>
      <c r="C673" s="14"/>
      <c r="D673" s="63"/>
      <c r="E673" s="61"/>
      <c r="F673" s="14"/>
      <c r="G673" s="92"/>
      <c r="H673" s="92"/>
      <c r="I673" s="14"/>
      <c r="J673" s="13"/>
      <c r="K673" s="29"/>
      <c r="L673" s="2"/>
      <c r="M673" s="17"/>
      <c r="N673" s="12"/>
      <c r="O673" s="12"/>
      <c r="P673" s="17"/>
      <c r="Q673" s="14"/>
      <c r="R673" s="20"/>
      <c r="S673" s="14"/>
      <c r="T673" s="4"/>
      <c r="U673" s="29"/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/>
      <c r="B674" s="90"/>
      <c r="C674" s="14"/>
      <c r="D674" s="63"/>
      <c r="E674" s="61"/>
      <c r="F674" s="14"/>
      <c r="G674" s="92"/>
      <c r="H674" s="92"/>
      <c r="I674" s="14"/>
      <c r="J674" s="13"/>
      <c r="K674" s="29"/>
      <c r="L674" s="2"/>
      <c r="M674" s="17"/>
      <c r="N674" s="12"/>
      <c r="O674" s="12"/>
      <c r="P674" s="17"/>
      <c r="Q674" s="14"/>
      <c r="R674" s="20"/>
      <c r="S674" s="14"/>
      <c r="T674" s="4"/>
      <c r="U674" s="29"/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/>
      <c r="B675" s="90"/>
      <c r="C675" s="14"/>
      <c r="D675" s="63"/>
      <c r="E675" s="61"/>
      <c r="F675" s="14"/>
      <c r="G675" s="92"/>
      <c r="H675" s="92"/>
      <c r="I675" s="14"/>
      <c r="J675" s="13"/>
      <c r="K675" s="29"/>
      <c r="L675" s="2"/>
      <c r="M675" s="17"/>
      <c r="N675" s="12"/>
      <c r="O675" s="12"/>
      <c r="P675" s="17"/>
      <c r="Q675" s="14"/>
      <c r="R675" s="20"/>
      <c r="S675" s="14"/>
      <c r="T675" s="4"/>
      <c r="U675" s="29"/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/>
      <c r="B676" s="90"/>
      <c r="C676" s="14"/>
      <c r="D676" s="63"/>
      <c r="E676" s="61"/>
      <c r="F676" s="14"/>
      <c r="G676" s="92"/>
      <c r="H676" s="92"/>
      <c r="I676" s="14"/>
      <c r="J676" s="13"/>
      <c r="K676" s="29"/>
      <c r="L676" s="2"/>
      <c r="M676" s="17"/>
      <c r="N676" s="12"/>
      <c r="O676" s="12"/>
      <c r="P676" s="17"/>
      <c r="Q676" s="14"/>
      <c r="R676" s="20"/>
      <c r="S676" s="14"/>
      <c r="T676" s="4"/>
      <c r="U676" s="29"/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/>
      <c r="B677" s="90"/>
      <c r="C677" s="14"/>
      <c r="D677" s="63"/>
      <c r="E677" s="61"/>
      <c r="F677" s="14"/>
      <c r="G677" s="92"/>
      <c r="H677" s="92"/>
      <c r="I677" s="14"/>
      <c r="J677" s="13"/>
      <c r="K677" s="29"/>
      <c r="L677" s="2"/>
      <c r="M677" s="17"/>
      <c r="N677" s="12"/>
      <c r="O677" s="12"/>
      <c r="P677" s="17"/>
      <c r="Q677" s="14"/>
      <c r="R677" s="20"/>
      <c r="S677" s="14"/>
      <c r="T677" s="4"/>
      <c r="U677" s="29"/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/>
      <c r="B678" s="90"/>
      <c r="C678" s="14"/>
      <c r="D678" s="63"/>
      <c r="E678" s="61"/>
      <c r="F678" s="14"/>
      <c r="G678" s="92"/>
      <c r="H678" s="92"/>
      <c r="I678" s="14"/>
      <c r="J678" s="13"/>
      <c r="K678" s="29"/>
      <c r="L678" s="2"/>
      <c r="M678" s="17"/>
      <c r="N678" s="12"/>
      <c r="O678" s="12"/>
      <c r="P678" s="17"/>
      <c r="Q678" s="14"/>
      <c r="R678" s="20"/>
      <c r="S678" s="14"/>
      <c r="T678" s="4"/>
      <c r="U678" s="29"/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/>
      <c r="B679" s="90"/>
      <c r="C679" s="14"/>
      <c r="D679" s="63"/>
      <c r="E679" s="61"/>
      <c r="F679" s="14"/>
      <c r="G679" s="92"/>
      <c r="H679" s="92"/>
      <c r="I679" s="14"/>
      <c r="J679" s="13"/>
      <c r="K679" s="29"/>
      <c r="L679" s="2"/>
      <c r="M679" s="17"/>
      <c r="N679" s="12"/>
      <c r="O679" s="12"/>
      <c r="P679" s="17"/>
      <c r="Q679" s="14"/>
      <c r="R679" s="20"/>
      <c r="S679" s="14"/>
      <c r="T679" s="4"/>
      <c r="U679" s="29"/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/>
      <c r="B680" s="90"/>
      <c r="C680" s="14"/>
      <c r="D680" s="63"/>
      <c r="E680" s="61"/>
      <c r="F680" s="14"/>
      <c r="G680" s="92"/>
      <c r="H680" s="92"/>
      <c r="I680" s="14"/>
      <c r="J680" s="13"/>
      <c r="K680" s="29"/>
      <c r="L680" s="2"/>
      <c r="M680" s="17"/>
      <c r="N680" s="12"/>
      <c r="O680" s="12"/>
      <c r="P680" s="17"/>
      <c r="Q680" s="14"/>
      <c r="R680" s="20"/>
      <c r="S680" s="14"/>
      <c r="T680" s="4"/>
      <c r="U680" s="29"/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/>
      <c r="B681" s="90"/>
      <c r="C681" s="14"/>
      <c r="D681" s="63"/>
      <c r="E681" s="61"/>
      <c r="F681" s="14"/>
      <c r="G681" s="92"/>
      <c r="H681" s="92"/>
      <c r="I681" s="14"/>
      <c r="J681" s="13"/>
      <c r="K681" s="29"/>
      <c r="L681" s="2"/>
      <c r="M681" s="17"/>
      <c r="N681" s="12"/>
      <c r="O681" s="12"/>
      <c r="P681" s="17"/>
      <c r="Q681" s="14"/>
      <c r="R681" s="20"/>
      <c r="S681" s="14"/>
      <c r="T681" s="4"/>
      <c r="U681" s="29"/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/>
      <c r="B682" s="90"/>
      <c r="C682" s="14"/>
      <c r="D682" s="63"/>
      <c r="E682" s="61"/>
      <c r="F682" s="14"/>
      <c r="G682" s="92"/>
      <c r="H682" s="92"/>
      <c r="I682" s="14"/>
      <c r="J682" s="13"/>
      <c r="K682" s="29"/>
      <c r="L682" s="2"/>
      <c r="M682" s="17"/>
      <c r="N682" s="12"/>
      <c r="O682" s="12"/>
      <c r="P682" s="17"/>
      <c r="Q682" s="14"/>
      <c r="R682" s="20"/>
      <c r="S682" s="14"/>
      <c r="T682" s="4"/>
      <c r="U682" s="29"/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/>
      <c r="B683" s="90"/>
      <c r="C683" s="14"/>
      <c r="D683" s="63"/>
      <c r="E683" s="61"/>
      <c r="F683" s="14"/>
      <c r="G683" s="92"/>
      <c r="H683" s="92"/>
      <c r="I683" s="14"/>
      <c r="J683" s="13"/>
      <c r="K683" s="29"/>
      <c r="L683" s="2"/>
      <c r="M683" s="17"/>
      <c r="N683" s="12"/>
      <c r="O683" s="12"/>
      <c r="P683" s="17"/>
      <c r="Q683" s="14"/>
      <c r="R683" s="20"/>
      <c r="S683" s="14"/>
      <c r="T683" s="4"/>
      <c r="U683" s="29"/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/>
      <c r="B684" s="90"/>
      <c r="C684" s="14"/>
      <c r="D684" s="63"/>
      <c r="E684" s="61"/>
      <c r="F684" s="14"/>
      <c r="G684" s="92"/>
      <c r="H684" s="92"/>
      <c r="I684" s="14"/>
      <c r="J684" s="13"/>
      <c r="K684" s="29"/>
      <c r="L684" s="2"/>
      <c r="M684" s="17"/>
      <c r="N684" s="12"/>
      <c r="O684" s="12"/>
      <c r="P684" s="17"/>
      <c r="Q684" s="14"/>
      <c r="R684" s="20"/>
      <c r="S684" s="14"/>
      <c r="T684" s="4"/>
      <c r="U684" s="29"/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/>
      <c r="B685" s="90"/>
      <c r="C685" s="14"/>
      <c r="D685" s="63"/>
      <c r="E685" s="61"/>
      <c r="F685" s="14"/>
      <c r="G685" s="92"/>
      <c r="H685" s="92"/>
      <c r="I685" s="14"/>
      <c r="J685" s="13"/>
      <c r="K685" s="29"/>
      <c r="L685" s="2"/>
      <c r="M685" s="17"/>
      <c r="N685" s="12"/>
      <c r="O685" s="12"/>
      <c r="P685" s="17"/>
      <c r="Q685" s="14"/>
      <c r="R685" s="20"/>
      <c r="S685" s="14"/>
      <c r="T685" s="4"/>
      <c r="U685" s="29"/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/>
      <c r="B686" s="90"/>
      <c r="C686" s="14"/>
      <c r="D686" s="63"/>
      <c r="E686" s="61"/>
      <c r="F686" s="14"/>
      <c r="G686" s="92"/>
      <c r="H686" s="92"/>
      <c r="I686" s="14"/>
      <c r="J686" s="13"/>
      <c r="K686" s="29"/>
      <c r="L686" s="2"/>
      <c r="M686" s="17"/>
      <c r="N686" s="12"/>
      <c r="O686" s="12"/>
      <c r="P686" s="17"/>
      <c r="Q686" s="14"/>
      <c r="R686" s="20"/>
      <c r="S686" s="14"/>
      <c r="T686" s="4"/>
      <c r="U686" s="29"/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/>
      <c r="B687" s="90"/>
      <c r="C687" s="14"/>
      <c r="D687" s="63"/>
      <c r="E687" s="61"/>
      <c r="F687" s="14"/>
      <c r="G687" s="92"/>
      <c r="H687" s="92"/>
      <c r="I687" s="14"/>
      <c r="J687" s="13"/>
      <c r="K687" s="29"/>
      <c r="L687" s="2"/>
      <c r="M687" s="17"/>
      <c r="N687" s="12"/>
      <c r="O687" s="12"/>
      <c r="P687" s="17"/>
      <c r="Q687" s="14"/>
      <c r="R687" s="20"/>
      <c r="S687" s="14"/>
      <c r="T687" s="4"/>
      <c r="U687" s="29"/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/>
      <c r="B688" s="90"/>
      <c r="C688" s="14"/>
      <c r="D688" s="63"/>
      <c r="E688" s="61"/>
      <c r="F688" s="14"/>
      <c r="G688" s="92"/>
      <c r="H688" s="92"/>
      <c r="I688" s="14"/>
      <c r="J688" s="13"/>
      <c r="K688" s="29"/>
      <c r="L688" s="2"/>
      <c r="M688" s="17"/>
      <c r="N688" s="12"/>
      <c r="O688" s="12"/>
      <c r="P688" s="17"/>
      <c r="Q688" s="14"/>
      <c r="R688" s="20"/>
      <c r="S688" s="14"/>
      <c r="T688" s="4"/>
      <c r="U688" s="29"/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/>
      <c r="B689" s="90"/>
      <c r="C689" s="14"/>
      <c r="D689" s="63"/>
      <c r="E689" s="61"/>
      <c r="F689" s="14"/>
      <c r="G689" s="92"/>
      <c r="H689" s="92"/>
      <c r="I689" s="14"/>
      <c r="J689" s="13"/>
      <c r="K689" s="29"/>
      <c r="L689" s="2"/>
      <c r="M689" s="17"/>
      <c r="N689" s="12"/>
      <c r="O689" s="12"/>
      <c r="P689" s="17"/>
      <c r="Q689" s="14"/>
      <c r="R689" s="20"/>
      <c r="S689" s="14"/>
      <c r="T689" s="4"/>
      <c r="U689" s="29"/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/>
      <c r="B690" s="90"/>
      <c r="C690" s="14"/>
      <c r="D690" s="63"/>
      <c r="E690" s="61"/>
      <c r="F690" s="14"/>
      <c r="G690" s="92"/>
      <c r="H690" s="92"/>
      <c r="I690" s="14"/>
      <c r="J690" s="13"/>
      <c r="K690" s="29"/>
      <c r="L690" s="2"/>
      <c r="M690" s="17"/>
      <c r="N690" s="12"/>
      <c r="O690" s="12"/>
      <c r="P690" s="17"/>
      <c r="Q690" s="14"/>
      <c r="R690" s="20"/>
      <c r="S690" s="14"/>
      <c r="T690" s="4"/>
      <c r="U690" s="29"/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/>
      <c r="B691" s="90"/>
      <c r="C691" s="14"/>
      <c r="D691" s="63"/>
      <c r="E691" s="61"/>
      <c r="F691" s="14"/>
      <c r="G691" s="92"/>
      <c r="H691" s="92"/>
      <c r="I691" s="14"/>
      <c r="J691" s="13"/>
      <c r="K691" s="29"/>
      <c r="L691" s="2"/>
      <c r="M691" s="17"/>
      <c r="N691" s="12"/>
      <c r="O691" s="12"/>
      <c r="P691" s="17"/>
      <c r="Q691" s="14"/>
      <c r="R691" s="20"/>
      <c r="S691" s="14"/>
      <c r="T691" s="4"/>
      <c r="U691" s="29"/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/>
      <c r="B692" s="90"/>
      <c r="C692" s="14"/>
      <c r="D692" s="63"/>
      <c r="E692" s="61"/>
      <c r="F692" s="14"/>
      <c r="G692" s="92"/>
      <c r="H692" s="92"/>
      <c r="I692" s="14"/>
      <c r="J692" s="13"/>
      <c r="K692" s="29"/>
      <c r="L692" s="2"/>
      <c r="M692" s="17"/>
      <c r="N692" s="12"/>
      <c r="O692" s="12"/>
      <c r="P692" s="17"/>
      <c r="Q692" s="14"/>
      <c r="R692" s="20"/>
      <c r="S692" s="14"/>
      <c r="T692" s="4"/>
      <c r="U692" s="29"/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/>
      <c r="B693" s="90"/>
      <c r="C693" s="14"/>
      <c r="D693" s="63"/>
      <c r="E693" s="61"/>
      <c r="F693" s="14"/>
      <c r="G693" s="92"/>
      <c r="H693" s="92"/>
      <c r="I693" s="14"/>
      <c r="J693" s="13"/>
      <c r="K693" s="29"/>
      <c r="L693" s="2"/>
      <c r="M693" s="17"/>
      <c r="N693" s="12"/>
      <c r="O693" s="12"/>
      <c r="P693" s="17"/>
      <c r="Q693" s="14"/>
      <c r="R693" s="20"/>
      <c r="S693" s="14"/>
      <c r="T693" s="4"/>
      <c r="U693" s="29"/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/>
      <c r="B694" s="90"/>
      <c r="C694" s="14"/>
      <c r="D694" s="63"/>
      <c r="E694" s="61"/>
      <c r="F694" s="14"/>
      <c r="G694" s="92"/>
      <c r="H694" s="92"/>
      <c r="I694" s="14"/>
      <c r="J694" s="13"/>
      <c r="K694" s="29"/>
      <c r="L694" s="2"/>
      <c r="M694" s="17"/>
      <c r="N694" s="12"/>
      <c r="O694" s="12"/>
      <c r="P694" s="17"/>
      <c r="Q694" s="14"/>
      <c r="R694" s="20"/>
      <c r="S694" s="14"/>
      <c r="T694" s="4"/>
      <c r="U694" s="29"/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/>
      <c r="B695" s="90"/>
      <c r="C695" s="14"/>
      <c r="D695" s="63"/>
      <c r="E695" s="61"/>
      <c r="F695" s="14"/>
      <c r="G695" s="92"/>
      <c r="H695" s="92"/>
      <c r="I695" s="14"/>
      <c r="J695" s="13"/>
      <c r="K695" s="29"/>
      <c r="L695" s="2"/>
      <c r="M695" s="17"/>
      <c r="N695" s="12"/>
      <c r="O695" s="12"/>
      <c r="P695" s="17"/>
      <c r="Q695" s="14"/>
      <c r="R695" s="20"/>
      <c r="S695" s="14"/>
      <c r="T695" s="4"/>
      <c r="U695" s="29"/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/>
      <c r="B696" s="90"/>
      <c r="C696" s="14"/>
      <c r="D696" s="63"/>
      <c r="E696" s="61"/>
      <c r="F696" s="14"/>
      <c r="G696" s="92"/>
      <c r="H696" s="92"/>
      <c r="I696" s="14"/>
      <c r="J696" s="13"/>
      <c r="K696" s="29"/>
      <c r="L696" s="2"/>
      <c r="M696" s="17"/>
      <c r="N696" s="12"/>
      <c r="O696" s="12"/>
      <c r="P696" s="17"/>
      <c r="Q696" s="14"/>
      <c r="R696" s="20"/>
      <c r="S696" s="14"/>
      <c r="T696" s="4"/>
      <c r="U696" s="29"/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/>
      <c r="B697" s="90"/>
      <c r="C697" s="14"/>
      <c r="D697" s="63"/>
      <c r="E697" s="61"/>
      <c r="F697" s="14"/>
      <c r="G697" s="92"/>
      <c r="H697" s="92"/>
      <c r="I697" s="14"/>
      <c r="J697" s="13"/>
      <c r="K697" s="29"/>
      <c r="L697" s="2"/>
      <c r="M697" s="17"/>
      <c r="N697" s="12"/>
      <c r="O697" s="12"/>
      <c r="P697" s="17"/>
      <c r="Q697" s="14"/>
      <c r="R697" s="20"/>
      <c r="S697" s="14"/>
      <c r="T697" s="4"/>
      <c r="U697" s="29"/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/>
      <c r="B698" s="90"/>
      <c r="C698" s="14"/>
      <c r="D698" s="63"/>
      <c r="E698" s="61"/>
      <c r="F698" s="14"/>
      <c r="G698" s="92"/>
      <c r="H698" s="92"/>
      <c r="I698" s="14"/>
      <c r="J698" s="13"/>
      <c r="K698" s="29"/>
      <c r="L698" s="2"/>
      <c r="M698" s="17"/>
      <c r="N698" s="12"/>
      <c r="O698" s="12"/>
      <c r="P698" s="17"/>
      <c r="Q698" s="14"/>
      <c r="R698" s="20"/>
      <c r="S698" s="14"/>
      <c r="T698" s="4"/>
      <c r="U698" s="29"/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/>
      <c r="B699" s="90"/>
      <c r="C699" s="14"/>
      <c r="D699" s="63"/>
      <c r="E699" s="61"/>
      <c r="F699" s="14"/>
      <c r="G699" s="92"/>
      <c r="H699" s="92"/>
      <c r="I699" s="14"/>
      <c r="J699" s="13"/>
      <c r="K699" s="29"/>
      <c r="L699" s="2"/>
      <c r="M699" s="17"/>
      <c r="N699" s="12"/>
      <c r="O699" s="12"/>
      <c r="P699" s="17"/>
      <c r="Q699" s="14"/>
      <c r="R699" s="20"/>
      <c r="S699" s="14"/>
      <c r="T699" s="4"/>
      <c r="U699" s="29"/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/>
      <c r="B700" s="90"/>
      <c r="C700" s="14"/>
      <c r="D700" s="63"/>
      <c r="E700" s="61"/>
      <c r="F700" s="14"/>
      <c r="G700" s="92"/>
      <c r="H700" s="92"/>
      <c r="I700" s="14"/>
      <c r="J700" s="13"/>
      <c r="K700" s="29"/>
      <c r="L700" s="2"/>
      <c r="M700" s="17"/>
      <c r="N700" s="12"/>
      <c r="O700" s="12"/>
      <c r="P700" s="17"/>
      <c r="Q700" s="14"/>
      <c r="R700" s="20"/>
      <c r="S700" s="14"/>
      <c r="T700" s="4"/>
      <c r="U700" s="29"/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/>
      <c r="B701" s="90"/>
      <c r="C701" s="14"/>
      <c r="D701" s="63"/>
      <c r="E701" s="61"/>
      <c r="F701" s="14"/>
      <c r="G701" s="92"/>
      <c r="H701" s="92"/>
      <c r="I701" s="14"/>
      <c r="J701" s="13"/>
      <c r="K701" s="29"/>
      <c r="L701" s="2"/>
      <c r="M701" s="17"/>
      <c r="N701" s="12"/>
      <c r="O701" s="12"/>
      <c r="P701" s="17"/>
      <c r="Q701" s="14"/>
      <c r="R701" s="20"/>
      <c r="S701" s="14"/>
      <c r="T701" s="4"/>
      <c r="U701" s="29"/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/>
      <c r="B702" s="90"/>
      <c r="C702" s="14"/>
      <c r="D702" s="63"/>
      <c r="E702" s="61"/>
      <c r="F702" s="14"/>
      <c r="G702" s="92"/>
      <c r="H702" s="92"/>
      <c r="I702" s="14"/>
      <c r="J702" s="13"/>
      <c r="K702" s="29"/>
      <c r="L702" s="2"/>
      <c r="M702" s="17"/>
      <c r="N702" s="12"/>
      <c r="O702" s="12"/>
      <c r="P702" s="17"/>
      <c r="Q702" s="14"/>
      <c r="R702" s="20"/>
      <c r="S702" s="14"/>
      <c r="T702" s="4"/>
      <c r="U702" s="29"/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/>
      <c r="B703" s="90"/>
      <c r="C703" s="14"/>
      <c r="D703" s="63"/>
      <c r="E703" s="61"/>
      <c r="F703" s="14"/>
      <c r="G703" s="92"/>
      <c r="H703" s="92"/>
      <c r="I703" s="14"/>
      <c r="J703" s="13"/>
      <c r="K703" s="29"/>
      <c r="L703" s="2"/>
      <c r="M703" s="17"/>
      <c r="N703" s="12"/>
      <c r="O703" s="12"/>
      <c r="P703" s="17"/>
      <c r="Q703" s="14"/>
      <c r="R703" s="20"/>
      <c r="S703" s="14"/>
      <c r="T703" s="4"/>
      <c r="U703" s="29"/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/>
      <c r="B704" s="90"/>
      <c r="C704" s="14"/>
      <c r="D704" s="63"/>
      <c r="E704" s="61"/>
      <c r="F704" s="14"/>
      <c r="G704" s="92"/>
      <c r="H704" s="92"/>
      <c r="I704" s="14"/>
      <c r="J704" s="13"/>
      <c r="K704" s="29"/>
      <c r="L704" s="2"/>
      <c r="M704" s="17"/>
      <c r="N704" s="12"/>
      <c r="O704" s="12"/>
      <c r="P704" s="17"/>
      <c r="Q704" s="14"/>
      <c r="R704" s="20"/>
      <c r="S704" s="14"/>
      <c r="T704" s="4"/>
      <c r="U704" s="29"/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/>
      <c r="B705" s="90"/>
      <c r="C705" s="14"/>
      <c r="D705" s="63"/>
      <c r="E705" s="61"/>
      <c r="F705" s="14"/>
      <c r="G705" s="92"/>
      <c r="H705" s="92"/>
      <c r="I705" s="14"/>
      <c r="J705" s="13"/>
      <c r="K705" s="29"/>
      <c r="L705" s="2"/>
      <c r="M705" s="17"/>
      <c r="N705" s="12"/>
      <c r="O705" s="12"/>
      <c r="P705" s="17"/>
      <c r="Q705" s="14"/>
      <c r="R705" s="20"/>
      <c r="S705" s="14"/>
      <c r="T705" s="4"/>
      <c r="U705" s="29"/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/>
      <c r="B706" s="90"/>
      <c r="C706" s="14"/>
      <c r="D706" s="63"/>
      <c r="E706" s="61"/>
      <c r="F706" s="14"/>
      <c r="G706" s="92"/>
      <c r="H706" s="92"/>
      <c r="I706" s="14"/>
      <c r="J706" s="13"/>
      <c r="K706" s="29"/>
      <c r="L706" s="2"/>
      <c r="M706" s="17"/>
      <c r="N706" s="12"/>
      <c r="O706" s="12"/>
      <c r="P706" s="17"/>
      <c r="Q706" s="14"/>
      <c r="R706" s="20"/>
      <c r="S706" s="14"/>
      <c r="T706" s="4"/>
      <c r="U706" s="29"/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/>
      <c r="B707" s="90"/>
      <c r="C707" s="14"/>
      <c r="D707" s="63"/>
      <c r="E707" s="61"/>
      <c r="F707" s="14"/>
      <c r="G707" s="92"/>
      <c r="H707" s="92"/>
      <c r="I707" s="14"/>
      <c r="J707" s="13"/>
      <c r="K707" s="29"/>
      <c r="L707" s="2"/>
      <c r="M707" s="17"/>
      <c r="N707" s="12"/>
      <c r="O707" s="12"/>
      <c r="P707" s="17"/>
      <c r="Q707" s="14"/>
      <c r="R707" s="20"/>
      <c r="S707" s="14"/>
      <c r="T707" s="4"/>
      <c r="U707" s="29"/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/>
      <c r="B708" s="90"/>
      <c r="C708" s="14"/>
      <c r="D708" s="63"/>
      <c r="E708" s="61"/>
      <c r="F708" s="14"/>
      <c r="G708" s="92"/>
      <c r="H708" s="92"/>
      <c r="I708" s="14"/>
      <c r="J708" s="13"/>
      <c r="K708" s="29"/>
      <c r="L708" s="2"/>
      <c r="M708" s="17"/>
      <c r="N708" s="12"/>
      <c r="O708" s="12"/>
      <c r="P708" s="17"/>
      <c r="Q708" s="14"/>
      <c r="R708" s="20"/>
      <c r="S708" s="14"/>
      <c r="T708" s="4"/>
      <c r="U708" s="29"/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/>
      <c r="B709" s="90"/>
      <c r="C709" s="14"/>
      <c r="D709" s="63"/>
      <c r="E709" s="61"/>
      <c r="F709" s="14"/>
      <c r="G709" s="92"/>
      <c r="H709" s="92"/>
      <c r="I709" s="14"/>
      <c r="J709" s="13"/>
      <c r="K709" s="29"/>
      <c r="L709" s="2"/>
      <c r="M709" s="17"/>
      <c r="N709" s="12"/>
      <c r="O709" s="12"/>
      <c r="P709" s="17"/>
      <c r="Q709" s="14"/>
      <c r="R709" s="20"/>
      <c r="S709" s="14"/>
      <c r="T709" s="4"/>
      <c r="U709" s="29"/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/>
      <c r="B710" s="90"/>
      <c r="C710" s="14"/>
      <c r="D710" s="63"/>
      <c r="E710" s="61"/>
      <c r="F710" s="14"/>
      <c r="G710" s="92"/>
      <c r="H710" s="92"/>
      <c r="I710" s="14"/>
      <c r="J710" s="13"/>
      <c r="K710" s="29"/>
      <c r="L710" s="2"/>
      <c r="M710" s="17"/>
      <c r="N710" s="12"/>
      <c r="O710" s="12"/>
      <c r="P710" s="17"/>
      <c r="Q710" s="14"/>
      <c r="R710" s="20"/>
      <c r="S710" s="14"/>
      <c r="T710" s="4"/>
      <c r="U710" s="29"/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/>
      <c r="B711" s="90"/>
      <c r="C711" s="14"/>
      <c r="D711" s="63"/>
      <c r="E711" s="61"/>
      <c r="F711" s="14"/>
      <c r="G711" s="92"/>
      <c r="H711" s="92"/>
      <c r="I711" s="14"/>
      <c r="J711" s="13"/>
      <c r="K711" s="29"/>
      <c r="L711" s="2"/>
      <c r="M711" s="17"/>
      <c r="N711" s="12"/>
      <c r="O711" s="12"/>
      <c r="P711" s="17"/>
      <c r="Q711" s="14"/>
      <c r="R711" s="20"/>
      <c r="S711" s="14"/>
      <c r="T711" s="4"/>
      <c r="U711" s="29"/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/>
      <c r="B712" s="90"/>
      <c r="C712" s="14"/>
      <c r="D712" s="63"/>
      <c r="E712" s="61"/>
      <c r="F712" s="14"/>
      <c r="G712" s="92"/>
      <c r="H712" s="92"/>
      <c r="I712" s="14"/>
      <c r="J712" s="13"/>
      <c r="K712" s="29"/>
      <c r="L712" s="2"/>
      <c r="M712" s="17"/>
      <c r="N712" s="12"/>
      <c r="O712" s="12"/>
      <c r="P712" s="17"/>
      <c r="Q712" s="14"/>
      <c r="R712" s="20"/>
      <c r="S712" s="14"/>
      <c r="T712" s="4"/>
      <c r="U712" s="29"/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/>
      <c r="B713" s="90"/>
      <c r="C713" s="14"/>
      <c r="D713" s="63"/>
      <c r="E713" s="61"/>
      <c r="F713" s="14"/>
      <c r="G713" s="92"/>
      <c r="H713" s="92"/>
      <c r="I713" s="14"/>
      <c r="J713" s="13"/>
      <c r="K713" s="29"/>
      <c r="L713" s="2"/>
      <c r="M713" s="17"/>
      <c r="N713" s="12"/>
      <c r="O713" s="12"/>
      <c r="P713" s="17"/>
      <c r="Q713" s="14"/>
      <c r="R713" s="20"/>
      <c r="S713" s="14"/>
      <c r="T713" s="4"/>
      <c r="U713" s="29"/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/>
      <c r="B714" s="90"/>
      <c r="C714" s="14"/>
      <c r="D714" s="63"/>
      <c r="E714" s="61"/>
      <c r="F714" s="14"/>
      <c r="G714" s="92"/>
      <c r="H714" s="92"/>
      <c r="I714" s="14"/>
      <c r="J714" s="13"/>
      <c r="K714" s="29"/>
      <c r="L714" s="2"/>
      <c r="M714" s="17"/>
      <c r="N714" s="12"/>
      <c r="O714" s="12"/>
      <c r="P714" s="17"/>
      <c r="Q714" s="14"/>
      <c r="R714" s="20"/>
      <c r="S714" s="14"/>
      <c r="T714" s="4"/>
      <c r="U714" s="29"/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/>
      <c r="B715" s="90"/>
      <c r="C715" s="14"/>
      <c r="D715" s="63"/>
      <c r="E715" s="61"/>
      <c r="F715" s="14"/>
      <c r="G715" s="92"/>
      <c r="H715" s="92"/>
      <c r="I715" s="14"/>
      <c r="J715" s="13"/>
      <c r="K715" s="29"/>
      <c r="L715" s="2"/>
      <c r="M715" s="17"/>
      <c r="N715" s="12"/>
      <c r="O715" s="12"/>
      <c r="P715" s="17"/>
      <c r="Q715" s="14"/>
      <c r="R715" s="20"/>
      <c r="S715" s="14"/>
      <c r="T715" s="4"/>
      <c r="U715" s="29"/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/>
      <c r="B716" s="90"/>
      <c r="C716" s="14"/>
      <c r="D716" s="63"/>
      <c r="E716" s="61"/>
      <c r="F716" s="14"/>
      <c r="G716" s="92"/>
      <c r="H716" s="92"/>
      <c r="I716" s="14"/>
      <c r="J716" s="13"/>
      <c r="K716" s="29"/>
      <c r="L716" s="2"/>
      <c r="M716" s="17"/>
      <c r="N716" s="12"/>
      <c r="O716" s="12"/>
      <c r="P716" s="17"/>
      <c r="Q716" s="14"/>
      <c r="R716" s="20"/>
      <c r="S716" s="14"/>
      <c r="T716" s="4"/>
      <c r="U716" s="29"/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/>
      <c r="B717" s="90"/>
      <c r="C717" s="14"/>
      <c r="D717" s="63"/>
      <c r="E717" s="61"/>
      <c r="F717" s="14"/>
      <c r="G717" s="92"/>
      <c r="H717" s="92"/>
      <c r="I717" s="14"/>
      <c r="J717" s="13"/>
      <c r="K717" s="29"/>
      <c r="L717" s="2"/>
      <c r="M717" s="17"/>
      <c r="N717" s="12"/>
      <c r="O717" s="12"/>
      <c r="P717" s="17"/>
      <c r="Q717" s="14"/>
      <c r="R717" s="20"/>
      <c r="S717" s="14"/>
      <c r="T717" s="4"/>
      <c r="U717" s="29"/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/>
      <c r="B718" s="90"/>
      <c r="C718" s="14"/>
      <c r="D718" s="63"/>
      <c r="E718" s="61"/>
      <c r="F718" s="14"/>
      <c r="G718" s="92"/>
      <c r="H718" s="92"/>
      <c r="I718" s="14"/>
      <c r="J718" s="13"/>
      <c r="K718" s="29"/>
      <c r="L718" s="2"/>
      <c r="M718" s="17"/>
      <c r="N718" s="12"/>
      <c r="O718" s="12"/>
      <c r="P718" s="17"/>
      <c r="Q718" s="14"/>
      <c r="R718" s="20"/>
      <c r="S718" s="14"/>
      <c r="T718" s="4"/>
      <c r="U718" s="29"/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/>
      <c r="B719" s="90"/>
      <c r="C719" s="14"/>
      <c r="D719" s="63"/>
      <c r="E719" s="61"/>
      <c r="F719" s="14"/>
      <c r="G719" s="92"/>
      <c r="H719" s="92"/>
      <c r="I719" s="14"/>
      <c r="J719" s="13"/>
      <c r="K719" s="29"/>
      <c r="L719" s="2"/>
      <c r="M719" s="17"/>
      <c r="N719" s="12"/>
      <c r="O719" s="12"/>
      <c r="P719" s="17"/>
      <c r="Q719" s="14"/>
      <c r="R719" s="20"/>
      <c r="S719" s="14"/>
      <c r="T719" s="4"/>
      <c r="U719" s="29"/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/>
      <c r="B720" s="90"/>
      <c r="C720" s="14"/>
      <c r="D720" s="63"/>
      <c r="E720" s="61"/>
      <c r="F720" s="14"/>
      <c r="G720" s="92"/>
      <c r="H720" s="92"/>
      <c r="I720" s="14"/>
      <c r="J720" s="13"/>
      <c r="K720" s="29"/>
      <c r="L720" s="2"/>
      <c r="M720" s="17"/>
      <c r="N720" s="12"/>
      <c r="O720" s="12"/>
      <c r="P720" s="17"/>
      <c r="Q720" s="14"/>
      <c r="R720" s="20"/>
      <c r="S720" s="14"/>
      <c r="T720" s="4"/>
      <c r="U720" s="29"/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/>
      <c r="B721" s="90"/>
      <c r="C721" s="14"/>
      <c r="D721" s="63"/>
      <c r="E721" s="61"/>
      <c r="F721" s="14"/>
      <c r="G721" s="92"/>
      <c r="H721" s="92"/>
      <c r="I721" s="14"/>
      <c r="J721" s="13"/>
      <c r="K721" s="29"/>
      <c r="L721" s="2"/>
      <c r="M721" s="17"/>
      <c r="N721" s="12"/>
      <c r="O721" s="12"/>
      <c r="P721" s="17"/>
      <c r="Q721" s="14"/>
      <c r="R721" s="20"/>
      <c r="S721" s="14"/>
      <c r="T721" s="4"/>
      <c r="U721" s="29"/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/>
      <c r="B722" s="90"/>
      <c r="C722" s="14"/>
      <c r="D722" s="63"/>
      <c r="E722" s="61"/>
      <c r="F722" s="14"/>
      <c r="G722" s="92"/>
      <c r="H722" s="92"/>
      <c r="I722" s="14"/>
      <c r="J722" s="13"/>
      <c r="K722" s="29"/>
      <c r="L722" s="2"/>
      <c r="M722" s="17"/>
      <c r="N722" s="12"/>
      <c r="O722" s="12"/>
      <c r="P722" s="17"/>
      <c r="Q722" s="14"/>
      <c r="R722" s="20"/>
      <c r="S722" s="14"/>
      <c r="T722" s="4"/>
      <c r="U722" s="29"/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/>
      <c r="B723" s="90"/>
      <c r="C723" s="14"/>
      <c r="D723" s="63"/>
      <c r="E723" s="61"/>
      <c r="F723" s="14"/>
      <c r="G723" s="92"/>
      <c r="H723" s="92"/>
      <c r="I723" s="14"/>
      <c r="J723" s="13"/>
      <c r="K723" s="29"/>
      <c r="L723" s="2"/>
      <c r="M723" s="17"/>
      <c r="N723" s="12"/>
      <c r="O723" s="12"/>
      <c r="P723" s="17"/>
      <c r="Q723" s="14"/>
      <c r="R723" s="20"/>
      <c r="S723" s="14"/>
      <c r="T723" s="4"/>
      <c r="U723" s="29"/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/>
      <c r="B724" s="90"/>
      <c r="C724" s="14"/>
      <c r="D724" s="63"/>
      <c r="E724" s="61"/>
      <c r="F724" s="14"/>
      <c r="G724" s="92"/>
      <c r="H724" s="92"/>
      <c r="I724" s="14"/>
      <c r="J724" s="13"/>
      <c r="K724" s="29"/>
      <c r="L724" s="2"/>
      <c r="M724" s="17"/>
      <c r="N724" s="12"/>
      <c r="O724" s="12"/>
      <c r="P724" s="17"/>
      <c r="Q724" s="14"/>
      <c r="R724" s="20"/>
      <c r="S724" s="14"/>
      <c r="T724" s="4"/>
      <c r="U724" s="29"/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/>
      <c r="B725" s="90"/>
      <c r="C725" s="14"/>
      <c r="D725" s="63"/>
      <c r="E725" s="61"/>
      <c r="F725" s="14"/>
      <c r="G725" s="92"/>
      <c r="H725" s="92"/>
      <c r="I725" s="14"/>
      <c r="J725" s="13"/>
      <c r="K725" s="29"/>
      <c r="L725" s="2"/>
      <c r="M725" s="17"/>
      <c r="N725" s="12"/>
      <c r="O725" s="12"/>
      <c r="P725" s="17"/>
      <c r="Q725" s="14"/>
      <c r="R725" s="20"/>
      <c r="S725" s="14"/>
      <c r="T725" s="4"/>
      <c r="U725" s="29"/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/>
      <c r="B726" s="90"/>
      <c r="C726" s="14"/>
      <c r="D726" s="63"/>
      <c r="E726" s="61"/>
      <c r="F726" s="14"/>
      <c r="G726" s="92"/>
      <c r="H726" s="92"/>
      <c r="I726" s="14"/>
      <c r="J726" s="13"/>
      <c r="K726" s="29"/>
      <c r="L726" s="2"/>
      <c r="M726" s="17"/>
      <c r="N726" s="12"/>
      <c r="O726" s="12"/>
      <c r="P726" s="17"/>
      <c r="Q726" s="14"/>
      <c r="R726" s="20"/>
      <c r="S726" s="14"/>
      <c r="T726" s="4"/>
      <c r="U726" s="29"/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/>
      <c r="B727" s="90"/>
      <c r="C727" s="14"/>
      <c r="D727" s="63"/>
      <c r="E727" s="61"/>
      <c r="F727" s="14"/>
      <c r="G727" s="92"/>
      <c r="H727" s="92"/>
      <c r="I727" s="14"/>
      <c r="J727" s="13"/>
      <c r="K727" s="29"/>
      <c r="L727" s="2"/>
      <c r="M727" s="17"/>
      <c r="N727" s="12"/>
      <c r="O727" s="12"/>
      <c r="P727" s="17"/>
      <c r="Q727" s="14"/>
      <c r="R727" s="20"/>
      <c r="S727" s="14"/>
      <c r="T727" s="4"/>
      <c r="U727" s="29"/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/>
      <c r="B728" s="90"/>
      <c r="C728" s="14"/>
      <c r="D728" s="63"/>
      <c r="E728" s="61"/>
      <c r="F728" s="14"/>
      <c r="G728" s="92"/>
      <c r="H728" s="92"/>
      <c r="I728" s="14"/>
      <c r="J728" s="13"/>
      <c r="K728" s="29"/>
      <c r="L728" s="2"/>
      <c r="M728" s="17"/>
      <c r="N728" s="12"/>
      <c r="O728" s="12"/>
      <c r="P728" s="17"/>
      <c r="Q728" s="14"/>
      <c r="R728" s="20"/>
      <c r="S728" s="14"/>
      <c r="T728" s="4"/>
      <c r="U728" s="29"/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/>
      <c r="B729" s="90"/>
      <c r="C729" s="14"/>
      <c r="D729" s="63"/>
      <c r="E729" s="61"/>
      <c r="F729" s="14"/>
      <c r="G729" s="92"/>
      <c r="H729" s="92"/>
      <c r="I729" s="14"/>
      <c r="J729" s="13"/>
      <c r="K729" s="29"/>
      <c r="L729" s="2"/>
      <c r="M729" s="17"/>
      <c r="N729" s="12"/>
      <c r="O729" s="12"/>
      <c r="P729" s="17"/>
      <c r="Q729" s="14"/>
      <c r="R729" s="20"/>
      <c r="S729" s="14"/>
      <c r="T729" s="4"/>
      <c r="U729" s="29"/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/>
      <c r="B730" s="90"/>
      <c r="C730" s="14"/>
      <c r="D730" s="63"/>
      <c r="E730" s="61"/>
      <c r="F730" s="14"/>
      <c r="G730" s="92"/>
      <c r="H730" s="92"/>
      <c r="I730" s="14"/>
      <c r="J730" s="13"/>
      <c r="K730" s="29"/>
      <c r="L730" s="2"/>
      <c r="M730" s="17"/>
      <c r="N730" s="12"/>
      <c r="O730" s="12"/>
      <c r="P730" s="17"/>
      <c r="Q730" s="14"/>
      <c r="R730" s="20"/>
      <c r="S730" s="14"/>
      <c r="T730" s="4"/>
      <c r="U730" s="29"/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/>
      <c r="B731" s="90"/>
      <c r="C731" s="14"/>
      <c r="D731" s="63"/>
      <c r="E731" s="61"/>
      <c r="F731" s="14"/>
      <c r="G731" s="92"/>
      <c r="H731" s="92"/>
      <c r="I731" s="14"/>
      <c r="J731" s="13"/>
      <c r="K731" s="29"/>
      <c r="L731" s="2"/>
      <c r="M731" s="17"/>
      <c r="N731" s="12"/>
      <c r="O731" s="12"/>
      <c r="P731" s="17"/>
      <c r="Q731" s="14"/>
      <c r="R731" s="20"/>
      <c r="S731" s="14"/>
      <c r="T731" s="4"/>
      <c r="U731" s="29"/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/>
      <c r="B732" s="90"/>
      <c r="C732" s="14"/>
      <c r="D732" s="63"/>
      <c r="E732" s="61"/>
      <c r="F732" s="14"/>
      <c r="G732" s="92"/>
      <c r="H732" s="92"/>
      <c r="I732" s="14"/>
      <c r="J732" s="13"/>
      <c r="K732" s="29"/>
      <c r="L732" s="2"/>
      <c r="M732" s="17"/>
      <c r="N732" s="12"/>
      <c r="O732" s="12"/>
      <c r="P732" s="17"/>
      <c r="Q732" s="14"/>
      <c r="R732" s="20"/>
      <c r="S732" s="14"/>
      <c r="T732" s="4"/>
      <c r="U732" s="29"/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/>
      <c r="B733" s="90"/>
      <c r="C733" s="14"/>
      <c r="D733" s="63"/>
      <c r="E733" s="61"/>
      <c r="F733" s="14"/>
      <c r="G733" s="92"/>
      <c r="H733" s="92"/>
      <c r="I733" s="14"/>
      <c r="J733" s="13"/>
      <c r="K733" s="29"/>
      <c r="L733" s="2"/>
      <c r="M733" s="17"/>
      <c r="N733" s="12"/>
      <c r="O733" s="12"/>
      <c r="P733" s="17"/>
      <c r="Q733" s="14"/>
      <c r="R733" s="20"/>
      <c r="S733" s="14"/>
      <c r="T733" s="4"/>
      <c r="U733" s="29"/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/>
      <c r="B734" s="90"/>
      <c r="C734" s="14"/>
      <c r="D734" s="63"/>
      <c r="E734" s="61"/>
      <c r="F734" s="14"/>
      <c r="G734" s="92"/>
      <c r="H734" s="92"/>
      <c r="I734" s="14"/>
      <c r="J734" s="13"/>
      <c r="K734" s="29"/>
      <c r="L734" s="2"/>
      <c r="M734" s="17"/>
      <c r="N734" s="12"/>
      <c r="O734" s="12"/>
      <c r="P734" s="17"/>
      <c r="Q734" s="14"/>
      <c r="R734" s="20"/>
      <c r="S734" s="14"/>
      <c r="T734" s="4"/>
      <c r="U734" s="29"/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/>
      <c r="B735" s="90"/>
      <c r="C735" s="14"/>
      <c r="D735" s="63"/>
      <c r="E735" s="61"/>
      <c r="F735" s="14"/>
      <c r="G735" s="92"/>
      <c r="H735" s="92"/>
      <c r="I735" s="14"/>
      <c r="J735" s="13"/>
      <c r="K735" s="29"/>
      <c r="L735" s="2"/>
      <c r="M735" s="17"/>
      <c r="N735" s="12"/>
      <c r="O735" s="12"/>
      <c r="P735" s="17"/>
      <c r="Q735" s="14"/>
      <c r="R735" s="20"/>
      <c r="S735" s="14"/>
      <c r="T735" s="4"/>
      <c r="U735" s="29"/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/>
      <c r="B736" s="90"/>
      <c r="C736" s="14"/>
      <c r="D736" s="63"/>
      <c r="E736" s="61"/>
      <c r="F736" s="14"/>
      <c r="G736" s="92"/>
      <c r="H736" s="92"/>
      <c r="I736" s="14"/>
      <c r="J736" s="13"/>
      <c r="K736" s="29"/>
      <c r="L736" s="2"/>
      <c r="M736" s="17"/>
      <c r="N736" s="12"/>
      <c r="O736" s="12"/>
      <c r="P736" s="17"/>
      <c r="Q736" s="14"/>
      <c r="R736" s="20"/>
      <c r="S736" s="14"/>
      <c r="T736" s="4"/>
      <c r="U736" s="29"/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/>
      <c r="B737" s="90"/>
      <c r="C737" s="14"/>
      <c r="D737" s="63"/>
      <c r="E737" s="61"/>
      <c r="F737" s="14"/>
      <c r="G737" s="92"/>
      <c r="H737" s="92"/>
      <c r="I737" s="14"/>
      <c r="J737" s="13"/>
      <c r="K737" s="29"/>
      <c r="L737" s="2"/>
      <c r="M737" s="17"/>
      <c r="N737" s="12"/>
      <c r="O737" s="12"/>
      <c r="P737" s="17"/>
      <c r="Q737" s="14"/>
      <c r="R737" s="20"/>
      <c r="S737" s="14"/>
      <c r="T737" s="4"/>
      <c r="U737" s="29"/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/>
      <c r="B738" s="90"/>
      <c r="C738" s="14"/>
      <c r="D738" s="63"/>
      <c r="E738" s="61"/>
      <c r="F738" s="14"/>
      <c r="G738" s="92"/>
      <c r="H738" s="92"/>
      <c r="I738" s="14"/>
      <c r="J738" s="13"/>
      <c r="K738" s="29"/>
      <c r="L738" s="2"/>
      <c r="M738" s="17"/>
      <c r="N738" s="12"/>
      <c r="O738" s="12"/>
      <c r="P738" s="17"/>
      <c r="Q738" s="14"/>
      <c r="R738" s="20"/>
      <c r="S738" s="14"/>
      <c r="T738" s="4"/>
      <c r="U738" s="29"/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/>
      <c r="B739" s="90"/>
      <c r="C739" s="14"/>
      <c r="D739" s="63"/>
      <c r="E739" s="61"/>
      <c r="F739" s="14"/>
      <c r="G739" s="92"/>
      <c r="H739" s="92"/>
      <c r="I739" s="14"/>
      <c r="J739" s="13"/>
      <c r="K739" s="29"/>
      <c r="L739" s="2"/>
      <c r="M739" s="17"/>
      <c r="N739" s="12"/>
      <c r="O739" s="12"/>
      <c r="P739" s="17"/>
      <c r="Q739" s="14"/>
      <c r="R739" s="20"/>
      <c r="S739" s="14"/>
      <c r="T739" s="4"/>
      <c r="U739" s="29"/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/>
      <c r="B740" s="90"/>
      <c r="C740" s="14"/>
      <c r="D740" s="63"/>
      <c r="E740" s="61"/>
      <c r="F740" s="14"/>
      <c r="G740" s="92"/>
      <c r="H740" s="92"/>
      <c r="I740" s="14"/>
      <c r="J740" s="13"/>
      <c r="K740" s="29"/>
      <c r="L740" s="2"/>
      <c r="M740" s="17"/>
      <c r="N740" s="12"/>
      <c r="O740" s="12"/>
      <c r="P740" s="17"/>
      <c r="Q740" s="14"/>
      <c r="R740" s="20"/>
      <c r="S740" s="14"/>
      <c r="T740" s="4"/>
      <c r="U740" s="29"/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/>
      <c r="B741" s="90"/>
      <c r="C741" s="14"/>
      <c r="D741" s="63"/>
      <c r="E741" s="61"/>
      <c r="F741" s="14"/>
      <c r="G741" s="92"/>
      <c r="H741" s="92"/>
      <c r="I741" s="14"/>
      <c r="J741" s="13"/>
      <c r="K741" s="29"/>
      <c r="L741" s="2"/>
      <c r="M741" s="17"/>
      <c r="N741" s="12"/>
      <c r="O741" s="12"/>
      <c r="P741" s="17"/>
      <c r="Q741" s="14"/>
      <c r="R741" s="20"/>
      <c r="S741" s="14"/>
      <c r="T741" s="4"/>
      <c r="U741" s="29"/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/>
      <c r="B742" s="90"/>
      <c r="C742" s="14"/>
      <c r="D742" s="63"/>
      <c r="E742" s="61"/>
      <c r="F742" s="14"/>
      <c r="G742" s="92"/>
      <c r="H742" s="92"/>
      <c r="I742" s="14"/>
      <c r="J742" s="13"/>
      <c r="K742" s="29"/>
      <c r="L742" s="2"/>
      <c r="M742" s="17"/>
      <c r="N742" s="12"/>
      <c r="O742" s="12"/>
      <c r="P742" s="17"/>
      <c r="Q742" s="14"/>
      <c r="R742" s="20"/>
      <c r="S742" s="14"/>
      <c r="T742" s="4"/>
      <c r="U742" s="29"/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/>
      <c r="B743" s="90"/>
      <c r="C743" s="14"/>
      <c r="D743" s="63"/>
      <c r="E743" s="61"/>
      <c r="F743" s="14"/>
      <c r="G743" s="92"/>
      <c r="H743" s="92"/>
      <c r="I743" s="14"/>
      <c r="J743" s="13"/>
      <c r="K743" s="29"/>
      <c r="L743" s="2"/>
      <c r="M743" s="17"/>
      <c r="N743" s="12"/>
      <c r="O743" s="12"/>
      <c r="P743" s="17"/>
      <c r="Q743" s="14"/>
      <c r="R743" s="20"/>
      <c r="S743" s="14"/>
      <c r="T743" s="4"/>
      <c r="U743" s="29"/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/>
      <c r="B744" s="90"/>
      <c r="C744" s="14"/>
      <c r="D744" s="63"/>
      <c r="E744" s="61"/>
      <c r="F744" s="14"/>
      <c r="G744" s="92"/>
      <c r="H744" s="92"/>
      <c r="I744" s="14"/>
      <c r="J744" s="13"/>
      <c r="K744" s="29"/>
      <c r="L744" s="2"/>
      <c r="M744" s="17"/>
      <c r="N744" s="12"/>
      <c r="O744" s="12"/>
      <c r="P744" s="17"/>
      <c r="Q744" s="14"/>
      <c r="R744" s="20"/>
      <c r="S744" s="14"/>
      <c r="T744" s="4"/>
      <c r="U744" s="29"/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/>
      <c r="B745" s="90"/>
      <c r="C745" s="14"/>
      <c r="D745" s="63"/>
      <c r="E745" s="61"/>
      <c r="F745" s="14"/>
      <c r="G745" s="92"/>
      <c r="H745" s="92"/>
      <c r="I745" s="14"/>
      <c r="J745" s="13"/>
      <c r="K745" s="29"/>
      <c r="L745" s="2"/>
      <c r="M745" s="17"/>
      <c r="N745" s="12"/>
      <c r="O745" s="12"/>
      <c r="P745" s="17"/>
      <c r="Q745" s="14"/>
      <c r="R745" s="20"/>
      <c r="S745" s="14"/>
      <c r="T745" s="4"/>
      <c r="U745" s="29"/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/>
      <c r="B746" s="90"/>
      <c r="C746" s="14"/>
      <c r="D746" s="63"/>
      <c r="E746" s="61"/>
      <c r="F746" s="14"/>
      <c r="G746" s="92"/>
      <c r="H746" s="92"/>
      <c r="I746" s="14"/>
      <c r="J746" s="13"/>
      <c r="K746" s="29"/>
      <c r="L746" s="2"/>
      <c r="M746" s="17"/>
      <c r="N746" s="12"/>
      <c r="O746" s="12"/>
      <c r="P746" s="17"/>
      <c r="Q746" s="14"/>
      <c r="R746" s="20"/>
      <c r="S746" s="14"/>
      <c r="T746" s="4"/>
      <c r="U746" s="29"/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/>
      <c r="B747" s="90"/>
      <c r="C747" s="14"/>
      <c r="D747" s="63"/>
      <c r="E747" s="61"/>
      <c r="F747" s="14"/>
      <c r="G747" s="92"/>
      <c r="H747" s="92"/>
      <c r="I747" s="14"/>
      <c r="J747" s="13"/>
      <c r="K747" s="29"/>
      <c r="L747" s="2"/>
      <c r="M747" s="17"/>
      <c r="N747" s="12"/>
      <c r="O747" s="12"/>
      <c r="P747" s="17"/>
      <c r="Q747" s="14"/>
      <c r="R747" s="20"/>
      <c r="S747" s="14"/>
      <c r="T747" s="4"/>
      <c r="U747" s="29"/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/>
      <c r="B748" s="90"/>
      <c r="C748" s="14"/>
      <c r="D748" s="63"/>
      <c r="E748" s="61"/>
      <c r="F748" s="14"/>
      <c r="G748" s="92"/>
      <c r="H748" s="92"/>
      <c r="I748" s="14"/>
      <c r="J748" s="13"/>
      <c r="K748" s="29"/>
      <c r="L748" s="2"/>
      <c r="M748" s="17"/>
      <c r="N748" s="12"/>
      <c r="O748" s="12"/>
      <c r="P748" s="17"/>
      <c r="Q748" s="14"/>
      <c r="R748" s="20"/>
      <c r="S748" s="14"/>
      <c r="T748" s="4"/>
      <c r="U748" s="29"/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/>
      <c r="B749" s="90"/>
      <c r="C749" s="14"/>
      <c r="D749" s="63"/>
      <c r="E749" s="61"/>
      <c r="F749" s="14"/>
      <c r="G749" s="92"/>
      <c r="H749" s="92"/>
      <c r="I749" s="14"/>
      <c r="J749" s="13"/>
      <c r="K749" s="29"/>
      <c r="L749" s="2"/>
      <c r="M749" s="17"/>
      <c r="N749" s="12"/>
      <c r="O749" s="12"/>
      <c r="P749" s="17"/>
      <c r="Q749" s="14"/>
      <c r="R749" s="20"/>
      <c r="S749" s="14"/>
      <c r="T749" s="4"/>
      <c r="U749" s="29"/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/>
      <c r="B750" s="90"/>
      <c r="C750" s="14"/>
      <c r="D750" s="63"/>
      <c r="E750" s="61"/>
      <c r="F750" s="14"/>
      <c r="G750" s="92"/>
      <c r="H750" s="92"/>
      <c r="I750" s="14"/>
      <c r="J750" s="13"/>
      <c r="K750" s="29"/>
      <c r="L750" s="2"/>
      <c r="M750" s="17"/>
      <c r="N750" s="12"/>
      <c r="O750" s="12"/>
      <c r="P750" s="17"/>
      <c r="Q750" s="14"/>
      <c r="R750" s="20"/>
      <c r="S750" s="14"/>
      <c r="T750" s="4"/>
      <c r="U750" s="29"/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/>
      <c r="B751" s="90"/>
      <c r="C751" s="14"/>
      <c r="D751" s="63"/>
      <c r="E751" s="61"/>
      <c r="F751" s="14"/>
      <c r="G751" s="92"/>
      <c r="H751" s="92"/>
      <c r="I751" s="14"/>
      <c r="J751" s="13"/>
      <c r="K751" s="29"/>
      <c r="L751" s="2"/>
      <c r="M751" s="17"/>
      <c r="N751" s="12"/>
      <c r="O751" s="12"/>
      <c r="P751" s="17"/>
      <c r="Q751" s="14"/>
      <c r="R751" s="20"/>
      <c r="S751" s="14"/>
      <c r="T751" s="4"/>
      <c r="U751" s="29"/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/>
      <c r="B752" s="90"/>
      <c r="C752" s="14"/>
      <c r="D752" s="63"/>
      <c r="E752" s="61"/>
      <c r="F752" s="14"/>
      <c r="G752" s="92"/>
      <c r="H752" s="92"/>
      <c r="I752" s="14"/>
      <c r="J752" s="13"/>
      <c r="K752" s="29"/>
      <c r="L752" s="2"/>
      <c r="M752" s="17"/>
      <c r="N752" s="12"/>
      <c r="O752" s="12"/>
      <c r="P752" s="17"/>
      <c r="Q752" s="14"/>
      <c r="R752" s="20"/>
      <c r="S752" s="14"/>
      <c r="T752" s="4"/>
      <c r="U752" s="29"/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/>
      <c r="B753" s="90"/>
      <c r="C753" s="14"/>
      <c r="D753" s="63"/>
      <c r="E753" s="61"/>
      <c r="F753" s="14"/>
      <c r="G753" s="92"/>
      <c r="H753" s="92"/>
      <c r="I753" s="14"/>
      <c r="J753" s="13"/>
      <c r="K753" s="29"/>
      <c r="L753" s="2"/>
      <c r="M753" s="17"/>
      <c r="N753" s="12"/>
      <c r="O753" s="12"/>
      <c r="P753" s="17"/>
      <c r="Q753" s="14"/>
      <c r="R753" s="20"/>
      <c r="S753" s="14"/>
      <c r="T753" s="4"/>
      <c r="U753" s="29"/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/>
      <c r="B754" s="90"/>
      <c r="C754" s="14"/>
      <c r="D754" s="63"/>
      <c r="E754" s="61"/>
      <c r="F754" s="14"/>
      <c r="G754" s="92"/>
      <c r="H754" s="92"/>
      <c r="I754" s="14"/>
      <c r="J754" s="13"/>
      <c r="K754" s="29"/>
      <c r="L754" s="2"/>
      <c r="M754" s="17"/>
      <c r="N754" s="12"/>
      <c r="O754" s="12"/>
      <c r="P754" s="17"/>
      <c r="Q754" s="14"/>
      <c r="R754" s="20"/>
      <c r="S754" s="14"/>
      <c r="T754" s="4"/>
      <c r="U754" s="29"/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/>
      <c r="B755" s="90"/>
      <c r="C755" s="14"/>
      <c r="D755" s="63"/>
      <c r="E755" s="61"/>
      <c r="F755" s="14"/>
      <c r="G755" s="92"/>
      <c r="H755" s="92"/>
      <c r="I755" s="14"/>
      <c r="J755" s="13"/>
      <c r="K755" s="29"/>
      <c r="L755" s="2"/>
      <c r="M755" s="17"/>
      <c r="N755" s="12"/>
      <c r="O755" s="12"/>
      <c r="P755" s="17"/>
      <c r="Q755" s="14"/>
      <c r="R755" s="20"/>
      <c r="S755" s="14"/>
      <c r="T755" s="4"/>
      <c r="U755" s="29"/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/>
      <c r="B756" s="90"/>
      <c r="C756" s="14"/>
      <c r="D756" s="63"/>
      <c r="E756" s="61"/>
      <c r="F756" s="14"/>
      <c r="G756" s="92"/>
      <c r="H756" s="92"/>
      <c r="I756" s="14"/>
      <c r="J756" s="13"/>
      <c r="K756" s="29"/>
      <c r="L756" s="2"/>
      <c r="M756" s="17"/>
      <c r="N756" s="12"/>
      <c r="O756" s="12"/>
      <c r="P756" s="17"/>
      <c r="Q756" s="14"/>
      <c r="R756" s="20"/>
      <c r="S756" s="14"/>
      <c r="T756" s="4"/>
      <c r="U756" s="29"/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/>
      <c r="B757" s="90"/>
      <c r="C757" s="14"/>
      <c r="D757" s="63"/>
      <c r="E757" s="61"/>
      <c r="F757" s="14"/>
      <c r="G757" s="92"/>
      <c r="H757" s="92"/>
      <c r="I757" s="14"/>
      <c r="J757" s="13"/>
      <c r="K757" s="29"/>
      <c r="L757" s="2"/>
      <c r="M757" s="17"/>
      <c r="N757" s="12"/>
      <c r="O757" s="12"/>
      <c r="P757" s="17"/>
      <c r="Q757" s="14"/>
      <c r="R757" s="20"/>
      <c r="S757" s="14"/>
      <c r="T757" s="4"/>
      <c r="U757" s="29"/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/>
      <c r="B758" s="90"/>
      <c r="C758" s="14"/>
      <c r="D758" s="63"/>
      <c r="E758" s="61"/>
      <c r="F758" s="14"/>
      <c r="G758" s="92"/>
      <c r="H758" s="92"/>
      <c r="I758" s="14"/>
      <c r="J758" s="13"/>
      <c r="K758" s="29"/>
      <c r="L758" s="2"/>
      <c r="M758" s="17"/>
      <c r="N758" s="12"/>
      <c r="O758" s="12"/>
      <c r="P758" s="17"/>
      <c r="Q758" s="14"/>
      <c r="R758" s="20"/>
      <c r="S758" s="14"/>
      <c r="T758" s="4"/>
      <c r="U758" s="29"/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/>
      <c r="B759" s="90"/>
      <c r="C759" s="14"/>
      <c r="D759" s="63"/>
      <c r="E759" s="61"/>
      <c r="F759" s="14"/>
      <c r="G759" s="92"/>
      <c r="H759" s="92"/>
      <c r="I759" s="14"/>
      <c r="J759" s="13"/>
      <c r="K759" s="29"/>
      <c r="L759" s="2"/>
      <c r="M759" s="17"/>
      <c r="N759" s="12"/>
      <c r="O759" s="12"/>
      <c r="P759" s="17"/>
      <c r="Q759" s="14"/>
      <c r="R759" s="20"/>
      <c r="S759" s="14"/>
      <c r="T759" s="4"/>
      <c r="U759" s="29"/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/>
      <c r="B760" s="90"/>
      <c r="C760" s="14"/>
      <c r="D760" s="63"/>
      <c r="E760" s="61"/>
      <c r="F760" s="14"/>
      <c r="G760" s="92"/>
      <c r="H760" s="92"/>
      <c r="I760" s="14"/>
      <c r="J760" s="13"/>
      <c r="K760" s="29"/>
      <c r="L760" s="2"/>
      <c r="M760" s="17"/>
      <c r="N760" s="12"/>
      <c r="O760" s="12"/>
      <c r="P760" s="17"/>
      <c r="Q760" s="14"/>
      <c r="R760" s="20"/>
      <c r="S760" s="14"/>
      <c r="T760" s="4"/>
      <c r="U760" s="29"/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/>
      <c r="B761" s="90"/>
      <c r="C761" s="14"/>
      <c r="D761" s="63"/>
      <c r="E761" s="61"/>
      <c r="F761" s="14"/>
      <c r="G761" s="92"/>
      <c r="H761" s="92"/>
      <c r="I761" s="14"/>
      <c r="J761" s="13"/>
      <c r="K761" s="29"/>
      <c r="L761" s="2"/>
      <c r="M761" s="17"/>
      <c r="N761" s="12"/>
      <c r="O761" s="12"/>
      <c r="P761" s="17"/>
      <c r="Q761" s="14"/>
      <c r="R761" s="20"/>
      <c r="S761" s="14"/>
      <c r="T761" s="4"/>
      <c r="U761" s="29"/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/>
      <c r="B762" s="90"/>
      <c r="C762" s="14"/>
      <c r="D762" s="63"/>
      <c r="E762" s="61"/>
      <c r="F762" s="14"/>
      <c r="G762" s="92"/>
      <c r="H762" s="92"/>
      <c r="I762" s="14"/>
      <c r="J762" s="13"/>
      <c r="K762" s="29"/>
      <c r="L762" s="2"/>
      <c r="M762" s="17"/>
      <c r="N762" s="12"/>
      <c r="O762" s="12"/>
      <c r="P762" s="17"/>
      <c r="Q762" s="14"/>
      <c r="R762" s="20"/>
      <c r="S762" s="14"/>
      <c r="T762" s="4"/>
      <c r="U762" s="29"/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/>
      <c r="B763" s="90"/>
      <c r="C763" s="14"/>
      <c r="D763" s="63"/>
      <c r="E763" s="61"/>
      <c r="F763" s="14"/>
      <c r="G763" s="92"/>
      <c r="H763" s="92"/>
      <c r="I763" s="14"/>
      <c r="J763" s="13"/>
      <c r="K763" s="29"/>
      <c r="L763" s="2"/>
      <c r="M763" s="17"/>
      <c r="N763" s="12"/>
      <c r="O763" s="12"/>
      <c r="P763" s="17"/>
      <c r="Q763" s="14"/>
      <c r="R763" s="20"/>
      <c r="S763" s="14"/>
      <c r="T763" s="4"/>
      <c r="U763" s="29"/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/>
      <c r="B764" s="90"/>
      <c r="C764" s="14"/>
      <c r="D764" s="63"/>
      <c r="E764" s="61"/>
      <c r="F764" s="14"/>
      <c r="G764" s="92"/>
      <c r="H764" s="92"/>
      <c r="I764" s="14"/>
      <c r="J764" s="13"/>
      <c r="K764" s="29"/>
      <c r="L764" s="2"/>
      <c r="M764" s="17"/>
      <c r="N764" s="12"/>
      <c r="O764" s="12"/>
      <c r="P764" s="17"/>
      <c r="Q764" s="14"/>
      <c r="R764" s="20"/>
      <c r="S764" s="14"/>
      <c r="T764" s="4"/>
      <c r="U764" s="29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/>
      <c r="B765" s="90"/>
      <c r="C765" s="14"/>
      <c r="D765" s="63"/>
      <c r="E765" s="61"/>
      <c r="F765" s="14"/>
      <c r="G765" s="92"/>
      <c r="H765" s="92"/>
      <c r="I765" s="14"/>
      <c r="J765" s="13"/>
      <c r="K765" s="29"/>
      <c r="L765" s="2"/>
      <c r="M765" s="17"/>
      <c r="N765" s="12"/>
      <c r="O765" s="12"/>
      <c r="P765" s="17"/>
      <c r="Q765" s="14"/>
      <c r="R765" s="20"/>
      <c r="S765" s="14"/>
      <c r="T765" s="4"/>
      <c r="U765" s="29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/>
      <c r="B766" s="90"/>
      <c r="C766" s="14"/>
      <c r="D766" s="63"/>
      <c r="E766" s="61"/>
      <c r="F766" s="14"/>
      <c r="G766" s="92"/>
      <c r="H766" s="92"/>
      <c r="I766" s="14"/>
      <c r="J766" s="13"/>
      <c r="K766" s="29"/>
      <c r="L766" s="2"/>
      <c r="M766" s="17"/>
      <c r="N766" s="12"/>
      <c r="O766" s="12"/>
      <c r="P766" s="17"/>
      <c r="Q766" s="14"/>
      <c r="R766" s="20"/>
      <c r="S766" s="14"/>
      <c r="T766" s="4"/>
      <c r="U766" s="29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/>
      <c r="B767" s="90"/>
      <c r="C767" s="14"/>
      <c r="D767" s="63"/>
      <c r="E767" s="61"/>
      <c r="F767" s="14"/>
      <c r="G767" s="92"/>
      <c r="H767" s="92"/>
      <c r="I767" s="14"/>
      <c r="J767" s="13"/>
      <c r="K767" s="29"/>
      <c r="L767" s="2"/>
      <c r="M767" s="17"/>
      <c r="N767" s="12"/>
      <c r="O767" s="12"/>
      <c r="P767" s="17"/>
      <c r="Q767" s="14"/>
      <c r="R767" s="20"/>
      <c r="S767" s="14"/>
      <c r="T767" s="4"/>
      <c r="U767" s="29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/>
      <c r="B768" s="90"/>
      <c r="C768" s="14"/>
      <c r="D768" s="63"/>
      <c r="E768" s="61"/>
      <c r="F768" s="14"/>
      <c r="G768" s="92"/>
      <c r="H768" s="92"/>
      <c r="I768" s="14"/>
      <c r="J768" s="13"/>
      <c r="K768" s="29"/>
      <c r="L768" s="2"/>
      <c r="M768" s="17"/>
      <c r="N768" s="12"/>
      <c r="O768" s="12"/>
      <c r="P768" s="17"/>
      <c r="Q768" s="14"/>
      <c r="R768" s="20"/>
      <c r="S768" s="14"/>
      <c r="T768" s="4"/>
      <c r="U768" s="29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/>
      <c r="B769" s="90"/>
      <c r="C769" s="14"/>
      <c r="D769" s="63"/>
      <c r="E769" s="61"/>
      <c r="F769" s="14"/>
      <c r="G769" s="92"/>
      <c r="H769" s="92"/>
      <c r="I769" s="14"/>
      <c r="J769" s="13"/>
      <c r="K769" s="29"/>
      <c r="L769" s="2"/>
      <c r="M769" s="17"/>
      <c r="N769" s="12"/>
      <c r="O769" s="12"/>
      <c r="P769" s="17"/>
      <c r="Q769" s="14"/>
      <c r="R769" s="20"/>
      <c r="S769" s="14"/>
      <c r="T769" s="4"/>
      <c r="U769" s="29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/>
      <c r="B770" s="90"/>
      <c r="C770" s="14"/>
      <c r="D770" s="63"/>
      <c r="E770" s="61"/>
      <c r="F770" s="14"/>
      <c r="G770" s="92"/>
      <c r="H770" s="92"/>
      <c r="I770" s="14"/>
      <c r="J770" s="13"/>
      <c r="K770" s="29"/>
      <c r="L770" s="2"/>
      <c r="M770" s="17"/>
      <c r="N770" s="12"/>
      <c r="O770" s="12"/>
      <c r="P770" s="17"/>
      <c r="Q770" s="14"/>
      <c r="R770" s="20"/>
      <c r="S770" s="14"/>
      <c r="T770" s="4"/>
      <c r="U770" s="29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/>
      <c r="B771" s="90"/>
      <c r="C771" s="14"/>
      <c r="D771" s="63"/>
      <c r="E771" s="61"/>
      <c r="F771" s="14"/>
      <c r="G771" s="92"/>
      <c r="H771" s="92"/>
      <c r="I771" s="14"/>
      <c r="J771" s="13"/>
      <c r="K771" s="29"/>
      <c r="L771" s="2"/>
      <c r="M771" s="17"/>
      <c r="N771" s="12"/>
      <c r="O771" s="12"/>
      <c r="P771" s="17"/>
      <c r="Q771" s="14"/>
      <c r="R771" s="20"/>
      <c r="S771" s="14"/>
      <c r="T771" s="4"/>
      <c r="U771" s="29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/>
      <c r="B772" s="90"/>
      <c r="C772" s="14"/>
      <c r="D772" s="63"/>
      <c r="E772" s="61"/>
      <c r="F772" s="14"/>
      <c r="G772" s="92"/>
      <c r="H772" s="92"/>
      <c r="I772" s="14"/>
      <c r="J772" s="13"/>
      <c r="K772" s="29"/>
      <c r="L772" s="2"/>
      <c r="M772" s="17"/>
      <c r="N772" s="12"/>
      <c r="O772" s="12"/>
      <c r="P772" s="17"/>
      <c r="Q772" s="14"/>
      <c r="R772" s="20"/>
      <c r="S772" s="14"/>
      <c r="T772" s="4"/>
      <c r="U772" s="29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/>
      <c r="B773" s="90"/>
      <c r="C773" s="14"/>
      <c r="D773" s="63"/>
      <c r="E773" s="61"/>
      <c r="F773" s="14"/>
      <c r="G773" s="92"/>
      <c r="H773" s="92"/>
      <c r="I773" s="14"/>
      <c r="J773" s="13"/>
      <c r="K773" s="29"/>
      <c r="L773" s="2"/>
      <c r="M773" s="17"/>
      <c r="N773" s="12"/>
      <c r="O773" s="12"/>
      <c r="P773" s="17"/>
      <c r="Q773" s="14"/>
      <c r="R773" s="20"/>
      <c r="S773" s="14"/>
      <c r="T773" s="4"/>
      <c r="U773" s="29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/>
      <c r="B774" s="90"/>
      <c r="C774" s="14"/>
      <c r="D774" s="63"/>
      <c r="E774" s="61"/>
      <c r="F774" s="14"/>
      <c r="G774" s="92"/>
      <c r="H774" s="92"/>
      <c r="I774" s="14"/>
      <c r="J774" s="13"/>
      <c r="K774" s="29"/>
      <c r="L774" s="2"/>
      <c r="M774" s="17"/>
      <c r="N774" s="12"/>
      <c r="O774" s="12"/>
      <c r="P774" s="17"/>
      <c r="Q774" s="14"/>
      <c r="R774" s="20"/>
      <c r="S774" s="14"/>
      <c r="T774" s="4"/>
      <c r="U774" s="29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/>
      <c r="B775" s="90"/>
      <c r="C775" s="14"/>
      <c r="D775" s="63"/>
      <c r="E775" s="61"/>
      <c r="F775" s="14"/>
      <c r="G775" s="92"/>
      <c r="H775" s="92"/>
      <c r="I775" s="14"/>
      <c r="J775" s="13"/>
      <c r="K775" s="29"/>
      <c r="L775" s="2"/>
      <c r="M775" s="17"/>
      <c r="N775" s="12"/>
      <c r="O775" s="12"/>
      <c r="P775" s="17"/>
      <c r="Q775" s="14"/>
      <c r="R775" s="20"/>
      <c r="S775" s="14"/>
      <c r="T775" s="4"/>
      <c r="U775" s="29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/>
      <c r="B776" s="90"/>
      <c r="C776" s="14"/>
      <c r="D776" s="63"/>
      <c r="E776" s="61"/>
      <c r="F776" s="14"/>
      <c r="G776" s="92"/>
      <c r="H776" s="92"/>
      <c r="I776" s="14"/>
      <c r="J776" s="13"/>
      <c r="K776" s="29"/>
      <c r="L776" s="2"/>
      <c r="M776" s="17"/>
      <c r="N776" s="12"/>
      <c r="O776" s="12"/>
      <c r="P776" s="17"/>
      <c r="Q776" s="14"/>
      <c r="R776" s="20"/>
      <c r="S776" s="14"/>
      <c r="T776" s="4"/>
      <c r="U776" s="29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/>
      <c r="B777" s="90"/>
      <c r="C777" s="14"/>
      <c r="D777" s="63"/>
      <c r="E777" s="61"/>
      <c r="F777" s="14"/>
      <c r="G777" s="92"/>
      <c r="H777" s="92"/>
      <c r="I777" s="14"/>
      <c r="J777" s="13"/>
      <c r="K777" s="29"/>
      <c r="L777" s="2"/>
      <c r="M777" s="17"/>
      <c r="N777" s="12"/>
      <c r="O777" s="12"/>
      <c r="P777" s="17"/>
      <c r="Q777" s="14"/>
      <c r="R777" s="20"/>
      <c r="S777" s="14"/>
      <c r="T777" s="4"/>
      <c r="U777" s="29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/>
      <c r="B778" s="90"/>
      <c r="C778" s="14"/>
      <c r="D778" s="63"/>
      <c r="E778" s="61"/>
      <c r="F778" s="14"/>
      <c r="G778" s="92"/>
      <c r="H778" s="92"/>
      <c r="I778" s="14"/>
      <c r="J778" s="13"/>
      <c r="K778" s="29"/>
      <c r="L778" s="2"/>
      <c r="M778" s="17"/>
      <c r="N778" s="12"/>
      <c r="O778" s="12"/>
      <c r="P778" s="17"/>
      <c r="Q778" s="14"/>
      <c r="R778" s="20"/>
      <c r="S778" s="14"/>
      <c r="T778" s="4"/>
      <c r="U778" s="29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/>
      <c r="B779" s="90"/>
      <c r="C779" s="14"/>
      <c r="D779" s="63"/>
      <c r="E779" s="61"/>
      <c r="F779" s="14"/>
      <c r="G779" s="92"/>
      <c r="H779" s="92"/>
      <c r="I779" s="14"/>
      <c r="J779" s="13"/>
      <c r="K779" s="29"/>
      <c r="L779" s="2"/>
      <c r="M779" s="17"/>
      <c r="N779" s="12"/>
      <c r="O779" s="12"/>
      <c r="P779" s="17"/>
      <c r="Q779" s="14"/>
      <c r="R779" s="20"/>
      <c r="S779" s="14"/>
      <c r="T779" s="4"/>
      <c r="U779" s="29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/>
      <c r="B780" s="90"/>
      <c r="C780" s="14"/>
      <c r="D780" s="63"/>
      <c r="E780" s="61"/>
      <c r="F780" s="14"/>
      <c r="G780" s="92"/>
      <c r="H780" s="92"/>
      <c r="I780" s="14"/>
      <c r="J780" s="13"/>
      <c r="K780" s="29"/>
      <c r="L780" s="2"/>
      <c r="M780" s="17"/>
      <c r="N780" s="12"/>
      <c r="O780" s="12"/>
      <c r="P780" s="17"/>
      <c r="Q780" s="14"/>
      <c r="R780" s="20"/>
      <c r="S780" s="14"/>
      <c r="T780" s="4"/>
      <c r="U780" s="29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/>
      <c r="B781" s="90"/>
      <c r="C781" s="14"/>
      <c r="D781" s="63"/>
      <c r="E781" s="61"/>
      <c r="F781" s="14"/>
      <c r="G781" s="92"/>
      <c r="H781" s="92"/>
      <c r="I781" s="14"/>
      <c r="J781" s="13"/>
      <c r="K781" s="29"/>
      <c r="L781" s="2"/>
      <c r="M781" s="17"/>
      <c r="N781" s="12"/>
      <c r="O781" s="12"/>
      <c r="P781" s="17"/>
      <c r="Q781" s="14"/>
      <c r="R781" s="20"/>
      <c r="S781" s="14"/>
      <c r="T781" s="4"/>
      <c r="U781" s="29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/>
      <c r="B782" s="90"/>
      <c r="C782" s="14"/>
      <c r="D782" s="63"/>
      <c r="E782" s="61"/>
      <c r="F782" s="14"/>
      <c r="G782" s="92"/>
      <c r="H782" s="92"/>
      <c r="I782" s="14"/>
      <c r="J782" s="13"/>
      <c r="K782" s="29"/>
      <c r="L782" s="2"/>
      <c r="M782" s="17"/>
      <c r="N782" s="12"/>
      <c r="O782" s="12"/>
      <c r="P782" s="17"/>
      <c r="Q782" s="14"/>
      <c r="R782" s="20"/>
      <c r="S782" s="14"/>
      <c r="T782" s="4"/>
      <c r="U782" s="29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/>
      <c r="B783" s="90"/>
      <c r="C783" s="14"/>
      <c r="D783" s="63"/>
      <c r="E783" s="61"/>
      <c r="F783" s="14"/>
      <c r="G783" s="92"/>
      <c r="H783" s="92"/>
      <c r="I783" s="14"/>
      <c r="J783" s="13"/>
      <c r="K783" s="29"/>
      <c r="L783" s="2"/>
      <c r="M783" s="17"/>
      <c r="N783" s="12"/>
      <c r="O783" s="12"/>
      <c r="P783" s="17"/>
      <c r="Q783" s="14"/>
      <c r="R783" s="20"/>
      <c r="S783" s="14"/>
      <c r="T783" s="4"/>
      <c r="U783" s="29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/>
      <c r="B784" s="90"/>
      <c r="C784" s="14"/>
      <c r="D784" s="63"/>
      <c r="E784" s="61"/>
      <c r="F784" s="14"/>
      <c r="G784" s="92"/>
      <c r="H784" s="92"/>
      <c r="I784" s="14"/>
      <c r="J784" s="13"/>
      <c r="K784" s="29"/>
      <c r="L784" s="2"/>
      <c r="M784" s="17"/>
      <c r="N784" s="12"/>
      <c r="O784" s="12"/>
      <c r="P784" s="17"/>
      <c r="Q784" s="14"/>
      <c r="R784" s="20"/>
      <c r="S784" s="14"/>
      <c r="T784" s="4"/>
      <c r="U784" s="29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/>
      <c r="B785" s="90"/>
      <c r="C785" s="14"/>
      <c r="D785" s="63"/>
      <c r="E785" s="61"/>
      <c r="F785" s="14"/>
      <c r="G785" s="92"/>
      <c r="H785" s="92"/>
      <c r="I785" s="14"/>
      <c r="J785" s="13"/>
      <c r="K785" s="29"/>
      <c r="L785" s="2"/>
      <c r="M785" s="17"/>
      <c r="N785" s="12"/>
      <c r="O785" s="12"/>
      <c r="P785" s="17"/>
      <c r="Q785" s="14"/>
      <c r="R785" s="20"/>
      <c r="S785" s="14"/>
      <c r="T785" s="4"/>
      <c r="U785" s="29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/>
      <c r="B786" s="90"/>
      <c r="C786" s="14"/>
      <c r="D786" s="63"/>
      <c r="E786" s="61"/>
      <c r="F786" s="14"/>
      <c r="G786" s="92"/>
      <c r="H786" s="92"/>
      <c r="I786" s="14"/>
      <c r="J786" s="13"/>
      <c r="K786" s="29"/>
      <c r="L786" s="2"/>
      <c r="M786" s="17"/>
      <c r="N786" s="12"/>
      <c r="O786" s="12"/>
      <c r="P786" s="17"/>
      <c r="Q786" s="14"/>
      <c r="R786" s="20"/>
      <c r="S786" s="14"/>
      <c r="T786" s="4"/>
      <c r="U786" s="29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/>
      <c r="B787" s="90"/>
      <c r="C787" s="14"/>
      <c r="D787" s="63"/>
      <c r="E787" s="61"/>
      <c r="F787" s="14"/>
      <c r="G787" s="92"/>
      <c r="H787" s="92"/>
      <c r="I787" s="14"/>
      <c r="J787" s="13"/>
      <c r="K787" s="29"/>
      <c r="L787" s="2"/>
      <c r="M787" s="17"/>
      <c r="N787" s="12"/>
      <c r="O787" s="12"/>
      <c r="P787" s="17"/>
      <c r="Q787" s="14"/>
      <c r="R787" s="20"/>
      <c r="S787" s="14"/>
      <c r="T787" s="4"/>
      <c r="U787" s="29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/>
      <c r="B788" s="90"/>
      <c r="C788" s="14"/>
      <c r="D788" s="63"/>
      <c r="E788" s="61"/>
      <c r="F788" s="14"/>
      <c r="G788" s="92"/>
      <c r="H788" s="92"/>
      <c r="I788" s="14"/>
      <c r="J788" s="13"/>
      <c r="K788" s="29"/>
      <c r="L788" s="2"/>
      <c r="M788" s="17"/>
      <c r="N788" s="12"/>
      <c r="O788" s="12"/>
      <c r="P788" s="17"/>
      <c r="Q788" s="14"/>
      <c r="R788" s="20"/>
      <c r="S788" s="14"/>
      <c r="T788" s="4"/>
      <c r="U788" s="29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/>
      <c r="B789" s="90"/>
      <c r="C789" s="14"/>
      <c r="D789" s="63"/>
      <c r="E789" s="61"/>
      <c r="F789" s="14"/>
      <c r="G789" s="92"/>
      <c r="H789" s="92"/>
      <c r="I789" s="14"/>
      <c r="J789" s="13"/>
      <c r="K789" s="29"/>
      <c r="L789" s="2"/>
      <c r="M789" s="17"/>
      <c r="N789" s="12"/>
      <c r="O789" s="12"/>
      <c r="P789" s="17"/>
      <c r="Q789" s="14"/>
      <c r="R789" s="20"/>
      <c r="S789" s="14"/>
      <c r="T789" s="4"/>
      <c r="U789" s="29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/>
      <c r="B790" s="90"/>
      <c r="C790" s="14"/>
      <c r="D790" s="63"/>
      <c r="E790" s="61"/>
      <c r="F790" s="14"/>
      <c r="G790" s="92"/>
      <c r="H790" s="92"/>
      <c r="I790" s="14"/>
      <c r="J790" s="13"/>
      <c r="K790" s="29"/>
      <c r="L790" s="2"/>
      <c r="M790" s="17"/>
      <c r="N790" s="12"/>
      <c r="O790" s="12"/>
      <c r="P790" s="17"/>
      <c r="Q790" s="14"/>
      <c r="R790" s="20"/>
      <c r="S790" s="14"/>
      <c r="T790" s="4"/>
      <c r="U790" s="29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/>
      <c r="B791" s="90"/>
      <c r="C791" s="14"/>
      <c r="D791" s="63"/>
      <c r="E791" s="61"/>
      <c r="F791" s="14"/>
      <c r="G791" s="92"/>
      <c r="H791" s="92"/>
      <c r="I791" s="14"/>
      <c r="J791" s="13"/>
      <c r="K791" s="29"/>
      <c r="L791" s="2"/>
      <c r="M791" s="17"/>
      <c r="N791" s="12"/>
      <c r="O791" s="12"/>
      <c r="P791" s="17"/>
      <c r="Q791" s="14"/>
      <c r="R791" s="20"/>
      <c r="S791" s="14"/>
      <c r="T791" s="4"/>
      <c r="U791" s="29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/>
      <c r="B792" s="90"/>
      <c r="C792" s="14"/>
      <c r="D792" s="63"/>
      <c r="E792" s="61"/>
      <c r="F792" s="14"/>
      <c r="G792" s="92"/>
      <c r="H792" s="92"/>
      <c r="I792" s="14"/>
      <c r="J792" s="13"/>
      <c r="K792" s="29"/>
      <c r="L792" s="2"/>
      <c r="M792" s="17"/>
      <c r="N792" s="12"/>
      <c r="O792" s="12"/>
      <c r="P792" s="17"/>
      <c r="Q792" s="14"/>
      <c r="R792" s="20"/>
      <c r="S792" s="14"/>
      <c r="T792" s="4"/>
      <c r="U792" s="29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/>
      <c r="B793" s="90"/>
      <c r="C793" s="14"/>
      <c r="D793" s="63"/>
      <c r="E793" s="61"/>
      <c r="F793" s="14"/>
      <c r="G793" s="92"/>
      <c r="H793" s="92"/>
      <c r="I793" s="14"/>
      <c r="J793" s="13"/>
      <c r="K793" s="29"/>
      <c r="L793" s="2"/>
      <c r="M793" s="17"/>
      <c r="N793" s="12"/>
      <c r="O793" s="12"/>
      <c r="P793" s="17"/>
      <c r="Q793" s="14"/>
      <c r="R793" s="20"/>
      <c r="S793" s="14"/>
      <c r="T793" s="4"/>
      <c r="U793" s="29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/>
      <c r="B794" s="90"/>
      <c r="C794" s="14"/>
      <c r="D794" s="63"/>
      <c r="E794" s="61"/>
      <c r="F794" s="14"/>
      <c r="G794" s="92"/>
      <c r="H794" s="92"/>
      <c r="I794" s="14"/>
      <c r="J794" s="13"/>
      <c r="K794" s="29"/>
      <c r="L794" s="2"/>
      <c r="M794" s="17"/>
      <c r="N794" s="12"/>
      <c r="O794" s="12"/>
      <c r="P794" s="17"/>
      <c r="Q794" s="14"/>
      <c r="R794" s="20"/>
      <c r="S794" s="14"/>
      <c r="T794" s="4"/>
      <c r="U794" s="29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/>
      <c r="B795" s="90"/>
      <c r="C795" s="14"/>
      <c r="D795" s="63"/>
      <c r="E795" s="61"/>
      <c r="F795" s="14"/>
      <c r="G795" s="92"/>
      <c r="H795" s="92"/>
      <c r="I795" s="14"/>
      <c r="J795" s="13"/>
      <c r="K795" s="29"/>
      <c r="L795" s="2"/>
      <c r="M795" s="17"/>
      <c r="N795" s="12"/>
      <c r="O795" s="12"/>
      <c r="P795" s="17"/>
      <c r="Q795" s="14"/>
      <c r="R795" s="20"/>
      <c r="S795" s="14"/>
      <c r="T795" s="4"/>
      <c r="U795" s="29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/>
      <c r="B796" s="90"/>
      <c r="C796" s="14"/>
      <c r="D796" s="63"/>
      <c r="E796" s="61"/>
      <c r="F796" s="14"/>
      <c r="G796" s="92"/>
      <c r="H796" s="92"/>
      <c r="I796" s="14"/>
      <c r="J796" s="13"/>
      <c r="K796" s="29"/>
      <c r="L796" s="2"/>
      <c r="M796" s="17"/>
      <c r="N796" s="12"/>
      <c r="O796" s="12"/>
      <c r="P796" s="17"/>
      <c r="Q796" s="14"/>
      <c r="R796" s="20"/>
      <c r="S796" s="14"/>
      <c r="T796" s="4"/>
      <c r="U796" s="29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/>
      <c r="B797" s="90"/>
      <c r="C797" s="14"/>
      <c r="D797" s="63"/>
      <c r="E797" s="61"/>
      <c r="F797" s="14"/>
      <c r="G797" s="92"/>
      <c r="H797" s="92"/>
      <c r="I797" s="14"/>
      <c r="J797" s="13"/>
      <c r="K797" s="29"/>
      <c r="L797" s="2"/>
      <c r="M797" s="17"/>
      <c r="N797" s="12"/>
      <c r="O797" s="12"/>
      <c r="P797" s="17"/>
      <c r="Q797" s="14"/>
      <c r="R797" s="20"/>
      <c r="S797" s="14"/>
      <c r="T797" s="4"/>
      <c r="U797" s="29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/>
      <c r="B798" s="90"/>
      <c r="C798" s="14"/>
      <c r="D798" s="63"/>
      <c r="E798" s="61"/>
      <c r="F798" s="14"/>
      <c r="G798" s="92"/>
      <c r="H798" s="92"/>
      <c r="I798" s="14"/>
      <c r="J798" s="13"/>
      <c r="K798" s="29"/>
      <c r="L798" s="2"/>
      <c r="M798" s="17"/>
      <c r="N798" s="12"/>
      <c r="O798" s="12"/>
      <c r="P798" s="17"/>
      <c r="Q798" s="14"/>
      <c r="R798" s="20"/>
      <c r="S798" s="14"/>
      <c r="T798" s="4"/>
      <c r="U798" s="29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/>
      <c r="B799" s="90"/>
      <c r="C799" s="14"/>
      <c r="D799" s="63"/>
      <c r="E799" s="61"/>
      <c r="F799" s="14"/>
      <c r="G799" s="92"/>
      <c r="H799" s="92"/>
      <c r="I799" s="14"/>
      <c r="J799" s="13"/>
      <c r="K799" s="29"/>
      <c r="L799" s="2"/>
      <c r="M799" s="17"/>
      <c r="N799" s="12"/>
      <c r="O799" s="12"/>
      <c r="P799" s="17"/>
      <c r="Q799" s="14"/>
      <c r="R799" s="20"/>
      <c r="S799" s="14"/>
      <c r="T799" s="4"/>
      <c r="U799" s="29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/>
      <c r="B800" s="90"/>
      <c r="C800" s="14"/>
      <c r="D800" s="63"/>
      <c r="E800" s="61"/>
      <c r="F800" s="14"/>
      <c r="G800" s="92"/>
      <c r="H800" s="92"/>
      <c r="I800" s="14"/>
      <c r="J800" s="13"/>
      <c r="K800" s="29"/>
      <c r="L800" s="2"/>
      <c r="M800" s="17"/>
      <c r="N800" s="12"/>
      <c r="O800" s="12"/>
      <c r="P800" s="17"/>
      <c r="Q800" s="14"/>
      <c r="R800" s="20"/>
      <c r="S800" s="14"/>
      <c r="T800" s="4"/>
      <c r="U800" s="29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/>
      <c r="B801" s="90"/>
      <c r="C801" s="14"/>
      <c r="D801" s="63"/>
      <c r="E801" s="61"/>
      <c r="F801" s="14"/>
      <c r="G801" s="92"/>
      <c r="H801" s="92"/>
      <c r="I801" s="14"/>
      <c r="J801" s="13"/>
      <c r="K801" s="29"/>
      <c r="L801" s="2"/>
      <c r="M801" s="17"/>
      <c r="N801" s="12"/>
      <c r="O801" s="12"/>
      <c r="P801" s="17"/>
      <c r="Q801" s="14"/>
      <c r="R801" s="20"/>
      <c r="S801" s="14"/>
      <c r="T801" s="4"/>
      <c r="U801" s="29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/>
      <c r="B802" s="90"/>
      <c r="C802" s="14"/>
      <c r="D802" s="63"/>
      <c r="E802" s="61"/>
      <c r="F802" s="14"/>
      <c r="G802" s="92"/>
      <c r="H802" s="92"/>
      <c r="I802" s="14"/>
      <c r="J802" s="13"/>
      <c r="K802" s="29"/>
      <c r="L802" s="2"/>
      <c r="M802" s="17"/>
      <c r="N802" s="12"/>
      <c r="O802" s="12"/>
      <c r="P802" s="17"/>
      <c r="Q802" s="14"/>
      <c r="R802" s="20"/>
      <c r="S802" s="14"/>
      <c r="T802" s="4"/>
      <c r="U802" s="29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/>
      <c r="B803" s="90"/>
      <c r="C803" s="14"/>
      <c r="D803" s="63"/>
      <c r="E803" s="61"/>
      <c r="F803" s="14"/>
      <c r="G803" s="92"/>
      <c r="H803" s="92"/>
      <c r="I803" s="14"/>
      <c r="J803" s="13"/>
      <c r="K803" s="29"/>
      <c r="L803" s="2"/>
      <c r="M803" s="17"/>
      <c r="N803" s="12"/>
      <c r="O803" s="12"/>
      <c r="P803" s="17"/>
      <c r="Q803" s="14"/>
      <c r="R803" s="20"/>
      <c r="S803" s="14"/>
      <c r="T803" s="4"/>
      <c r="U803" s="29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/>
      <c r="B804" s="90"/>
      <c r="C804" s="14"/>
      <c r="D804" s="63"/>
      <c r="E804" s="61"/>
      <c r="F804" s="14"/>
      <c r="G804" s="92"/>
      <c r="H804" s="92"/>
      <c r="I804" s="14"/>
      <c r="J804" s="13"/>
      <c r="K804" s="29"/>
      <c r="L804" s="2"/>
      <c r="M804" s="17"/>
      <c r="N804" s="12"/>
      <c r="O804" s="12"/>
      <c r="P804" s="17"/>
      <c r="Q804" s="14"/>
      <c r="R804" s="20"/>
      <c r="S804" s="14"/>
      <c r="T804" s="4"/>
      <c r="U804" s="29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/>
      <c r="B805" s="90"/>
      <c r="C805" s="14"/>
      <c r="D805" s="63"/>
      <c r="E805" s="61"/>
      <c r="F805" s="14"/>
      <c r="G805" s="92"/>
      <c r="H805" s="92"/>
      <c r="I805" s="14"/>
      <c r="J805" s="13"/>
      <c r="K805" s="29"/>
      <c r="L805" s="2"/>
      <c r="M805" s="17"/>
      <c r="N805" s="12"/>
      <c r="O805" s="12"/>
      <c r="P805" s="17"/>
      <c r="Q805" s="14"/>
      <c r="R805" s="20"/>
      <c r="S805" s="14"/>
      <c r="T805" s="4"/>
      <c r="U805" s="29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/>
      <c r="B806" s="90"/>
      <c r="C806" s="14"/>
      <c r="D806" s="63"/>
      <c r="E806" s="61"/>
      <c r="F806" s="14"/>
      <c r="G806" s="92"/>
      <c r="H806" s="92"/>
      <c r="I806" s="14"/>
      <c r="J806" s="13"/>
      <c r="K806" s="29"/>
      <c r="L806" s="2"/>
      <c r="M806" s="17"/>
      <c r="N806" s="12"/>
      <c r="O806" s="12"/>
      <c r="P806" s="17"/>
      <c r="Q806" s="14"/>
      <c r="R806" s="20"/>
      <c r="S806" s="14"/>
      <c r="T806" s="4"/>
      <c r="U806" s="29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/>
      <c r="B807" s="90"/>
      <c r="C807" s="14"/>
      <c r="D807" s="63"/>
      <c r="E807" s="61"/>
      <c r="F807" s="14"/>
      <c r="G807" s="92"/>
      <c r="H807" s="92"/>
      <c r="I807" s="14"/>
      <c r="J807" s="13"/>
      <c r="K807" s="29"/>
      <c r="L807" s="2"/>
      <c r="M807" s="17"/>
      <c r="N807" s="12"/>
      <c r="O807" s="12"/>
      <c r="P807" s="17"/>
      <c r="Q807" s="14"/>
      <c r="R807" s="20"/>
      <c r="S807" s="14"/>
      <c r="T807" s="4"/>
      <c r="U807" s="29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/>
      <c r="B808" s="90"/>
      <c r="C808" s="14"/>
      <c r="D808" s="63"/>
      <c r="E808" s="61"/>
      <c r="F808" s="14"/>
      <c r="G808" s="92"/>
      <c r="H808" s="92"/>
      <c r="I808" s="14"/>
      <c r="J808" s="13"/>
      <c r="K808" s="29"/>
      <c r="L808" s="2"/>
      <c r="M808" s="17"/>
      <c r="N808" s="12"/>
      <c r="O808" s="12"/>
      <c r="P808" s="17"/>
      <c r="Q808" s="14"/>
      <c r="R808" s="20"/>
      <c r="S808" s="14"/>
      <c r="T808" s="4"/>
      <c r="U808" s="29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/>
      <c r="B809" s="90"/>
      <c r="C809" s="14"/>
      <c r="D809" s="63"/>
      <c r="E809" s="61"/>
      <c r="F809" s="14"/>
      <c r="G809" s="92"/>
      <c r="H809" s="92"/>
      <c r="I809" s="14"/>
      <c r="J809" s="13"/>
      <c r="K809" s="29"/>
      <c r="L809" s="2"/>
      <c r="M809" s="17"/>
      <c r="N809" s="12"/>
      <c r="O809" s="12"/>
      <c r="P809" s="17"/>
      <c r="Q809" s="14"/>
      <c r="R809" s="20"/>
      <c r="S809" s="14"/>
      <c r="T809" s="4"/>
      <c r="U809" s="29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/>
      <c r="B810" s="90"/>
      <c r="C810" s="14"/>
      <c r="D810" s="63"/>
      <c r="E810" s="61"/>
      <c r="F810" s="14"/>
      <c r="G810" s="92"/>
      <c r="H810" s="92"/>
      <c r="I810" s="14"/>
      <c r="J810" s="13"/>
      <c r="K810" s="29"/>
      <c r="L810" s="2"/>
      <c r="M810" s="17"/>
      <c r="N810" s="12"/>
      <c r="O810" s="12"/>
      <c r="P810" s="17"/>
      <c r="Q810" s="14"/>
      <c r="R810" s="20"/>
      <c r="S810" s="14"/>
      <c r="T810" s="4"/>
      <c r="U810" s="29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/>
      <c r="B811" s="90"/>
      <c r="C811" s="14"/>
      <c r="D811" s="63"/>
      <c r="E811" s="61"/>
      <c r="F811" s="14"/>
      <c r="G811" s="92"/>
      <c r="H811" s="92"/>
      <c r="I811" s="14"/>
      <c r="J811" s="13"/>
      <c r="K811" s="29"/>
      <c r="L811" s="2"/>
      <c r="M811" s="17"/>
      <c r="N811" s="12"/>
      <c r="O811" s="12"/>
      <c r="P811" s="17"/>
      <c r="Q811" s="14"/>
      <c r="R811" s="20"/>
      <c r="S811" s="14"/>
      <c r="T811" s="4"/>
      <c r="U811" s="29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/>
      <c r="B812" s="90"/>
      <c r="C812" s="14"/>
      <c r="D812" s="63"/>
      <c r="E812" s="61"/>
      <c r="F812" s="14"/>
      <c r="G812" s="92"/>
      <c r="H812" s="92"/>
      <c r="I812" s="14"/>
      <c r="J812" s="13"/>
      <c r="K812" s="29"/>
      <c r="L812" s="2"/>
      <c r="M812" s="17"/>
      <c r="N812" s="12"/>
      <c r="O812" s="12"/>
      <c r="P812" s="17"/>
      <c r="Q812" s="14"/>
      <c r="R812" s="20"/>
      <c r="S812" s="14"/>
      <c r="T812" s="4"/>
      <c r="U812" s="29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/>
      <c r="B813" s="90"/>
      <c r="C813" s="14"/>
      <c r="D813" s="63"/>
      <c r="E813" s="61"/>
      <c r="F813" s="14"/>
      <c r="G813" s="92"/>
      <c r="H813" s="92"/>
      <c r="I813" s="14"/>
      <c r="J813" s="13"/>
      <c r="K813" s="29"/>
      <c r="L813" s="2"/>
      <c r="M813" s="17"/>
      <c r="N813" s="12"/>
      <c r="O813" s="12"/>
      <c r="P813" s="17"/>
      <c r="Q813" s="14"/>
      <c r="R813" s="20"/>
      <c r="S813" s="14"/>
      <c r="T813" s="4"/>
      <c r="U813" s="29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/>
      <c r="B814" s="90"/>
      <c r="C814" s="14"/>
      <c r="D814" s="63"/>
      <c r="E814" s="61"/>
      <c r="F814" s="14"/>
      <c r="G814" s="92"/>
      <c r="H814" s="92"/>
      <c r="I814" s="14"/>
      <c r="J814" s="13"/>
      <c r="K814" s="29"/>
      <c r="L814" s="2"/>
      <c r="M814" s="17"/>
      <c r="N814" s="12"/>
      <c r="O814" s="12"/>
      <c r="P814" s="17"/>
      <c r="Q814" s="14"/>
      <c r="R814" s="20"/>
      <c r="S814" s="14"/>
      <c r="T814" s="4"/>
      <c r="U814" s="29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/>
      <c r="B815" s="90"/>
      <c r="C815" s="14"/>
      <c r="D815" s="63"/>
      <c r="E815" s="61"/>
      <c r="F815" s="14"/>
      <c r="G815" s="92"/>
      <c r="H815" s="92"/>
      <c r="I815" s="14"/>
      <c r="J815" s="13"/>
      <c r="K815" s="29"/>
      <c r="L815" s="2"/>
      <c r="M815" s="17"/>
      <c r="N815" s="12"/>
      <c r="O815" s="12"/>
      <c r="P815" s="17"/>
      <c r="Q815" s="14"/>
      <c r="R815" s="20"/>
      <c r="S815" s="14"/>
      <c r="T815" s="4"/>
      <c r="U815" s="29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/>
      <c r="B816" s="90"/>
      <c r="C816" s="14"/>
      <c r="D816" s="63"/>
      <c r="E816" s="61"/>
      <c r="F816" s="14"/>
      <c r="G816" s="92"/>
      <c r="H816" s="92"/>
      <c r="I816" s="14"/>
      <c r="J816" s="13"/>
      <c r="K816" s="29"/>
      <c r="L816" s="2"/>
      <c r="M816" s="17"/>
      <c r="N816" s="12"/>
      <c r="O816" s="12"/>
      <c r="P816" s="17"/>
      <c r="Q816" s="14"/>
      <c r="R816" s="20"/>
      <c r="S816" s="14"/>
      <c r="T816" s="4"/>
      <c r="U816" s="29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/>
      <c r="B817" s="90"/>
      <c r="C817" s="14"/>
      <c r="D817" s="63"/>
      <c r="E817" s="61"/>
      <c r="F817" s="14"/>
      <c r="G817" s="92"/>
      <c r="H817" s="92"/>
      <c r="I817" s="14"/>
      <c r="J817" s="13"/>
      <c r="K817" s="29"/>
      <c r="L817" s="2"/>
      <c r="M817" s="17"/>
      <c r="N817" s="12"/>
      <c r="O817" s="12"/>
      <c r="P817" s="17"/>
      <c r="Q817" s="14"/>
      <c r="R817" s="20"/>
      <c r="S817" s="14"/>
      <c r="T817" s="4"/>
      <c r="U817" s="29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/>
      <c r="B818" s="90"/>
      <c r="C818" s="14"/>
      <c r="D818" s="63"/>
      <c r="E818" s="61"/>
      <c r="F818" s="14"/>
      <c r="G818" s="92"/>
      <c r="H818" s="92"/>
      <c r="I818" s="14"/>
      <c r="J818" s="13"/>
      <c r="K818" s="29"/>
      <c r="L818" s="2"/>
      <c r="M818" s="17"/>
      <c r="N818" s="12"/>
      <c r="O818" s="12"/>
      <c r="P818" s="17"/>
      <c r="Q818" s="14"/>
      <c r="R818" s="20"/>
      <c r="S818" s="14"/>
      <c r="T818" s="4"/>
      <c r="U818" s="29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/>
      <c r="B819" s="90"/>
      <c r="C819" s="14"/>
      <c r="D819" s="63"/>
      <c r="E819" s="61"/>
      <c r="F819" s="14"/>
      <c r="G819" s="92"/>
      <c r="H819" s="92"/>
      <c r="I819" s="14"/>
      <c r="J819" s="13"/>
      <c r="K819" s="29"/>
      <c r="L819" s="2"/>
      <c r="M819" s="17"/>
      <c r="N819" s="12"/>
      <c r="O819" s="12"/>
      <c r="P819" s="17"/>
      <c r="Q819" s="14"/>
      <c r="R819" s="20"/>
      <c r="S819" s="14"/>
      <c r="T819" s="4"/>
      <c r="U819" s="29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/>
      <c r="B820" s="90"/>
      <c r="C820" s="14"/>
      <c r="D820" s="63"/>
      <c r="E820" s="61"/>
      <c r="F820" s="14"/>
      <c r="G820" s="92"/>
      <c r="H820" s="92"/>
      <c r="I820" s="14"/>
      <c r="J820" s="13"/>
      <c r="K820" s="29"/>
      <c r="L820" s="2"/>
      <c r="M820" s="17"/>
      <c r="N820" s="12"/>
      <c r="O820" s="12"/>
      <c r="P820" s="17"/>
      <c r="Q820" s="14"/>
      <c r="R820" s="20"/>
      <c r="S820" s="14"/>
      <c r="T820" s="4"/>
      <c r="U820" s="29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/>
      <c r="B821" s="90"/>
      <c r="C821" s="14"/>
      <c r="D821" s="63"/>
      <c r="E821" s="61"/>
      <c r="F821" s="14"/>
      <c r="G821" s="92"/>
      <c r="H821" s="92"/>
      <c r="I821" s="14"/>
      <c r="J821" s="13"/>
      <c r="K821" s="29"/>
      <c r="L821" s="2"/>
      <c r="M821" s="17"/>
      <c r="N821" s="12"/>
      <c r="O821" s="12"/>
      <c r="P821" s="17"/>
      <c r="Q821" s="14"/>
      <c r="R821" s="20"/>
      <c r="S821" s="14"/>
      <c r="T821" s="4"/>
      <c r="U821" s="29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/>
      <c r="B822" s="90"/>
      <c r="C822" s="14"/>
      <c r="D822" s="63"/>
      <c r="E822" s="61"/>
      <c r="F822" s="14"/>
      <c r="G822" s="92"/>
      <c r="H822" s="92"/>
      <c r="I822" s="14"/>
      <c r="J822" s="13"/>
      <c r="K822" s="29"/>
      <c r="L822" s="2"/>
      <c r="M822" s="17"/>
      <c r="N822" s="12"/>
      <c r="O822" s="12"/>
      <c r="P822" s="17"/>
      <c r="Q822" s="14"/>
      <c r="R822" s="20"/>
      <c r="S822" s="14"/>
      <c r="T822" s="4"/>
      <c r="U822" s="29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/>
      <c r="B823" s="90"/>
      <c r="C823" s="14"/>
      <c r="D823" s="63"/>
      <c r="E823" s="61"/>
      <c r="F823" s="14"/>
      <c r="G823" s="92"/>
      <c r="H823" s="92"/>
      <c r="I823" s="14"/>
      <c r="J823" s="13"/>
      <c r="K823" s="29"/>
      <c r="L823" s="2"/>
      <c r="M823" s="17"/>
      <c r="N823" s="12"/>
      <c r="O823" s="12"/>
      <c r="P823" s="17"/>
      <c r="Q823" s="14"/>
      <c r="R823" s="20"/>
      <c r="S823" s="14"/>
      <c r="T823" s="4"/>
      <c r="U823" s="29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/>
      <c r="B824" s="90"/>
      <c r="C824" s="14"/>
      <c r="D824" s="63"/>
      <c r="E824" s="61"/>
      <c r="F824" s="14"/>
      <c r="G824" s="92"/>
      <c r="H824" s="92"/>
      <c r="I824" s="14"/>
      <c r="J824" s="13"/>
      <c r="K824" s="29"/>
      <c r="L824" s="2"/>
      <c r="M824" s="17"/>
      <c r="N824" s="12"/>
      <c r="O824" s="12"/>
      <c r="P824" s="17"/>
      <c r="Q824" s="14"/>
      <c r="R824" s="20"/>
      <c r="S824" s="14"/>
      <c r="T824" s="4"/>
      <c r="U824" s="29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/>
      <c r="B825" s="90"/>
      <c r="C825" s="14"/>
      <c r="D825" s="63"/>
      <c r="E825" s="61"/>
      <c r="F825" s="14"/>
      <c r="G825" s="92"/>
      <c r="H825" s="92"/>
      <c r="I825" s="14"/>
      <c r="J825" s="13"/>
      <c r="K825" s="29"/>
      <c r="L825" s="2"/>
      <c r="M825" s="17"/>
      <c r="N825" s="12"/>
      <c r="O825" s="12"/>
      <c r="P825" s="17"/>
      <c r="Q825" s="14"/>
      <c r="R825" s="20"/>
      <c r="S825" s="14"/>
      <c r="T825" s="4"/>
      <c r="U825" s="29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/>
      <c r="B826" s="90"/>
      <c r="C826" s="14"/>
      <c r="D826" s="63"/>
      <c r="E826" s="61"/>
      <c r="F826" s="14"/>
      <c r="G826" s="92"/>
      <c r="H826" s="92"/>
      <c r="I826" s="14"/>
      <c r="J826" s="13"/>
      <c r="K826" s="29"/>
      <c r="L826" s="2"/>
      <c r="M826" s="17"/>
      <c r="N826" s="12"/>
      <c r="O826" s="12"/>
      <c r="P826" s="17"/>
      <c r="Q826" s="14"/>
      <c r="R826" s="20"/>
      <c r="S826" s="14"/>
      <c r="T826" s="4"/>
      <c r="U826" s="29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/>
      <c r="B827" s="90"/>
      <c r="C827" s="14"/>
      <c r="D827" s="63"/>
      <c r="E827" s="61"/>
      <c r="F827" s="14"/>
      <c r="G827" s="92"/>
      <c r="H827" s="92"/>
      <c r="I827" s="14"/>
      <c r="J827" s="13"/>
      <c r="K827" s="29"/>
      <c r="L827" s="2"/>
      <c r="M827" s="17"/>
      <c r="N827" s="12"/>
      <c r="O827" s="12"/>
      <c r="P827" s="17"/>
      <c r="Q827" s="14"/>
      <c r="R827" s="20"/>
      <c r="S827" s="14"/>
      <c r="T827" s="4"/>
      <c r="U827" s="29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/>
      <c r="B828" s="90"/>
      <c r="C828" s="14"/>
      <c r="D828" s="63"/>
      <c r="E828" s="61"/>
      <c r="F828" s="14"/>
      <c r="G828" s="92"/>
      <c r="H828" s="92"/>
      <c r="I828" s="14"/>
      <c r="J828" s="13"/>
      <c r="K828" s="29"/>
      <c r="L828" s="2"/>
      <c r="M828" s="17"/>
      <c r="N828" s="12"/>
      <c r="O828" s="12"/>
      <c r="P828" s="17"/>
      <c r="Q828" s="14"/>
      <c r="R828" s="20"/>
      <c r="S828" s="14"/>
      <c r="T828" s="4"/>
      <c r="U828" s="29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/>
      <c r="B829" s="90"/>
      <c r="C829" s="14"/>
      <c r="D829" s="63"/>
      <c r="E829" s="61"/>
      <c r="F829" s="14"/>
      <c r="G829" s="92"/>
      <c r="H829" s="92"/>
      <c r="I829" s="14"/>
      <c r="J829" s="13"/>
      <c r="K829" s="29"/>
      <c r="L829" s="2"/>
      <c r="M829" s="17"/>
      <c r="N829" s="12"/>
      <c r="O829" s="12"/>
      <c r="P829" s="17"/>
      <c r="Q829" s="14"/>
      <c r="R829" s="20"/>
      <c r="S829" s="14"/>
      <c r="T829" s="4"/>
      <c r="U829" s="29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/>
      <c r="B830" s="90"/>
      <c r="C830" s="14"/>
      <c r="D830" s="63"/>
      <c r="E830" s="61"/>
      <c r="F830" s="14"/>
      <c r="G830" s="92"/>
      <c r="H830" s="92"/>
      <c r="I830" s="14"/>
      <c r="J830" s="13"/>
      <c r="K830" s="29"/>
      <c r="L830" s="2"/>
      <c r="M830" s="17"/>
      <c r="N830" s="12"/>
      <c r="O830" s="12"/>
      <c r="P830" s="17"/>
      <c r="Q830" s="14"/>
      <c r="R830" s="20"/>
      <c r="S830" s="14"/>
      <c r="T830" s="4"/>
      <c r="U830" s="29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/>
      <c r="B831" s="90"/>
      <c r="C831" s="14"/>
      <c r="D831" s="63"/>
      <c r="E831" s="61"/>
      <c r="F831" s="14"/>
      <c r="G831" s="92"/>
      <c r="H831" s="92"/>
      <c r="I831" s="14"/>
      <c r="J831" s="13"/>
      <c r="K831" s="29"/>
      <c r="L831" s="2"/>
      <c r="M831" s="17"/>
      <c r="N831" s="12"/>
      <c r="O831" s="12"/>
      <c r="P831" s="17"/>
      <c r="Q831" s="14"/>
      <c r="R831" s="20"/>
      <c r="S831" s="14"/>
      <c r="T831" s="4"/>
      <c r="U831" s="29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/>
      <c r="B832" s="90"/>
      <c r="C832" s="14"/>
      <c r="D832" s="63"/>
      <c r="E832" s="61"/>
      <c r="F832" s="14"/>
      <c r="G832" s="92"/>
      <c r="H832" s="92"/>
      <c r="I832" s="14"/>
      <c r="J832" s="13"/>
      <c r="K832" s="29"/>
      <c r="L832" s="2"/>
      <c r="M832" s="17"/>
      <c r="N832" s="12"/>
      <c r="O832" s="12"/>
      <c r="P832" s="17"/>
      <c r="Q832" s="14"/>
      <c r="R832" s="20"/>
      <c r="S832" s="14"/>
      <c r="T832" s="4"/>
      <c r="U832" s="29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/>
      <c r="B833" s="90"/>
      <c r="C833" s="14"/>
      <c r="D833" s="63"/>
      <c r="E833" s="61"/>
      <c r="F833" s="14"/>
      <c r="G833" s="92"/>
      <c r="H833" s="92"/>
      <c r="I833" s="14"/>
      <c r="J833" s="13"/>
      <c r="K833" s="29"/>
      <c r="L833" s="2"/>
      <c r="M833" s="17"/>
      <c r="N833" s="12"/>
      <c r="O833" s="12"/>
      <c r="P833" s="17"/>
      <c r="Q833" s="14"/>
      <c r="R833" s="20"/>
      <c r="S833" s="14"/>
      <c r="T833" s="4"/>
      <c r="U833" s="29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/>
      <c r="B834" s="90"/>
      <c r="C834" s="14"/>
      <c r="D834" s="63"/>
      <c r="E834" s="61"/>
      <c r="F834" s="14"/>
      <c r="G834" s="92"/>
      <c r="H834" s="92"/>
      <c r="I834" s="14"/>
      <c r="J834" s="13"/>
      <c r="K834" s="29"/>
      <c r="L834" s="2"/>
      <c r="M834" s="17"/>
      <c r="N834" s="12"/>
      <c r="O834" s="12"/>
      <c r="P834" s="17"/>
      <c r="Q834" s="14"/>
      <c r="R834" s="20"/>
      <c r="S834" s="14"/>
      <c r="T834" s="4"/>
      <c r="U834" s="29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/>
      <c r="B835" s="90"/>
      <c r="C835" s="14"/>
      <c r="D835" s="63"/>
      <c r="E835" s="61"/>
      <c r="F835" s="14"/>
      <c r="G835" s="92"/>
      <c r="H835" s="92"/>
      <c r="I835" s="14"/>
      <c r="J835" s="13"/>
      <c r="K835" s="29"/>
      <c r="L835" s="2"/>
      <c r="M835" s="17"/>
      <c r="N835" s="12"/>
      <c r="O835" s="12"/>
      <c r="P835" s="17"/>
      <c r="Q835" s="14"/>
      <c r="R835" s="20"/>
      <c r="S835" s="14"/>
      <c r="T835" s="4"/>
      <c r="U835" s="29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/>
      <c r="B836" s="90"/>
      <c r="C836" s="14"/>
      <c r="D836" s="63"/>
      <c r="E836" s="61"/>
      <c r="F836" s="14"/>
      <c r="G836" s="92"/>
      <c r="H836" s="92"/>
      <c r="I836" s="14"/>
      <c r="J836" s="13"/>
      <c r="K836" s="29"/>
      <c r="L836" s="2"/>
      <c r="M836" s="17"/>
      <c r="N836" s="12"/>
      <c r="O836" s="12"/>
      <c r="P836" s="17"/>
      <c r="Q836" s="14"/>
      <c r="R836" s="20"/>
      <c r="S836" s="14"/>
      <c r="T836" s="4"/>
      <c r="U836" s="29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/>
      <c r="B837" s="90"/>
      <c r="C837" s="14"/>
      <c r="D837" s="63"/>
      <c r="E837" s="61"/>
      <c r="F837" s="14"/>
      <c r="G837" s="92"/>
      <c r="H837" s="92"/>
      <c r="I837" s="14"/>
      <c r="J837" s="13"/>
      <c r="K837" s="29"/>
      <c r="L837" s="2"/>
      <c r="M837" s="17"/>
      <c r="N837" s="12"/>
      <c r="O837" s="12"/>
      <c r="P837" s="17"/>
      <c r="Q837" s="14"/>
      <c r="R837" s="20"/>
      <c r="S837" s="14"/>
      <c r="T837" s="4"/>
      <c r="U837" s="29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/>
      <c r="B838" s="90"/>
      <c r="C838" s="14"/>
      <c r="D838" s="63"/>
      <c r="E838" s="61"/>
      <c r="F838" s="14"/>
      <c r="G838" s="92"/>
      <c r="H838" s="92"/>
      <c r="I838" s="14"/>
      <c r="J838" s="13"/>
      <c r="K838" s="29"/>
      <c r="L838" s="2"/>
      <c r="M838" s="17"/>
      <c r="N838" s="12"/>
      <c r="O838" s="12"/>
      <c r="P838" s="17"/>
      <c r="Q838" s="14"/>
      <c r="R838" s="20"/>
      <c r="S838" s="14"/>
      <c r="T838" s="4"/>
      <c r="U838" s="29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/>
      <c r="B839" s="90"/>
      <c r="C839" s="14"/>
      <c r="D839" s="63"/>
      <c r="E839" s="61"/>
      <c r="F839" s="14"/>
      <c r="G839" s="92"/>
      <c r="H839" s="92"/>
      <c r="I839" s="14"/>
      <c r="J839" s="13"/>
      <c r="K839" s="29"/>
      <c r="L839" s="2"/>
      <c r="M839" s="17"/>
      <c r="N839" s="12"/>
      <c r="O839" s="12"/>
      <c r="P839" s="17"/>
      <c r="Q839" s="14"/>
      <c r="R839" s="20"/>
      <c r="S839" s="14"/>
      <c r="T839" s="4"/>
      <c r="U839" s="29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/>
      <c r="B840" s="90"/>
      <c r="C840" s="14"/>
      <c r="D840" s="63"/>
      <c r="E840" s="61"/>
      <c r="F840" s="14"/>
      <c r="G840" s="92"/>
      <c r="H840" s="92"/>
      <c r="I840" s="14"/>
      <c r="J840" s="13"/>
      <c r="K840" s="29"/>
      <c r="L840" s="2"/>
      <c r="M840" s="17"/>
      <c r="N840" s="12"/>
      <c r="O840" s="12"/>
      <c r="P840" s="17"/>
      <c r="Q840" s="14"/>
      <c r="R840" s="20"/>
      <c r="S840" s="14"/>
      <c r="T840" s="4"/>
      <c r="U840" s="29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/>
      <c r="B841" s="90"/>
      <c r="C841" s="14"/>
      <c r="D841" s="63"/>
      <c r="E841" s="61"/>
      <c r="F841" s="14"/>
      <c r="G841" s="92"/>
      <c r="H841" s="92"/>
      <c r="I841" s="14"/>
      <c r="J841" s="13"/>
      <c r="K841" s="29"/>
      <c r="L841" s="2"/>
      <c r="M841" s="17"/>
      <c r="N841" s="12"/>
      <c r="O841" s="12"/>
      <c r="P841" s="17"/>
      <c r="Q841" s="14"/>
      <c r="R841" s="20"/>
      <c r="S841" s="14"/>
      <c r="T841" s="4"/>
      <c r="U841" s="29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/>
      <c r="B842" s="90"/>
      <c r="C842" s="14"/>
      <c r="D842" s="63"/>
      <c r="E842" s="61"/>
      <c r="F842" s="14"/>
      <c r="G842" s="92"/>
      <c r="H842" s="92"/>
      <c r="I842" s="14"/>
      <c r="J842" s="13"/>
      <c r="K842" s="29"/>
      <c r="L842" s="2"/>
      <c r="M842" s="17"/>
      <c r="N842" s="12"/>
      <c r="O842" s="12"/>
      <c r="P842" s="17"/>
      <c r="Q842" s="14"/>
      <c r="R842" s="20"/>
      <c r="S842" s="14"/>
      <c r="T842" s="4"/>
      <c r="U842" s="29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/>
      <c r="B843" s="90"/>
      <c r="C843" s="14"/>
      <c r="D843" s="63"/>
      <c r="E843" s="61"/>
      <c r="F843" s="14"/>
      <c r="G843" s="92"/>
      <c r="H843" s="92"/>
      <c r="I843" s="14"/>
      <c r="J843" s="13"/>
      <c r="K843" s="29"/>
      <c r="L843" s="2"/>
      <c r="M843" s="17"/>
      <c r="N843" s="12"/>
      <c r="O843" s="12"/>
      <c r="P843" s="17"/>
      <c r="Q843" s="14"/>
      <c r="R843" s="20"/>
      <c r="S843" s="14"/>
      <c r="T843" s="4"/>
      <c r="U843" s="29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/>
      <c r="B844" s="90"/>
      <c r="C844" s="14"/>
      <c r="D844" s="63"/>
      <c r="E844" s="61"/>
      <c r="F844" s="14"/>
      <c r="G844" s="92"/>
      <c r="H844" s="92"/>
      <c r="I844" s="14"/>
      <c r="J844" s="13"/>
      <c r="K844" s="29"/>
      <c r="L844" s="2"/>
      <c r="M844" s="17"/>
      <c r="N844" s="12"/>
      <c r="O844" s="12"/>
      <c r="P844" s="17"/>
      <c r="Q844" s="14"/>
      <c r="R844" s="20"/>
      <c r="S844" s="14"/>
      <c r="T844" s="4"/>
      <c r="U844" s="29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/>
      <c r="B845" s="90"/>
      <c r="C845" s="14"/>
      <c r="D845" s="63"/>
      <c r="E845" s="61"/>
      <c r="F845" s="14"/>
      <c r="G845" s="92"/>
      <c r="H845" s="92"/>
      <c r="I845" s="14"/>
      <c r="J845" s="13"/>
      <c r="K845" s="29"/>
      <c r="L845" s="2"/>
      <c r="M845" s="17"/>
      <c r="N845" s="12"/>
      <c r="O845" s="12"/>
      <c r="P845" s="17"/>
      <c r="Q845" s="14"/>
      <c r="R845" s="20"/>
      <c r="S845" s="14"/>
      <c r="T845" s="4"/>
      <c r="U845" s="29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/>
      <c r="B846" s="90"/>
      <c r="C846" s="14"/>
      <c r="D846" s="63"/>
      <c r="E846" s="61"/>
      <c r="F846" s="14"/>
      <c r="G846" s="92"/>
      <c r="H846" s="92"/>
      <c r="I846" s="14"/>
      <c r="J846" s="13"/>
      <c r="K846" s="29"/>
      <c r="L846" s="2"/>
      <c r="M846" s="17"/>
      <c r="N846" s="12"/>
      <c r="O846" s="12"/>
      <c r="P846" s="17"/>
      <c r="Q846" s="14"/>
      <c r="R846" s="20"/>
      <c r="S846" s="14"/>
      <c r="T846" s="4"/>
      <c r="U846" s="29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/>
      <c r="B847" s="90"/>
      <c r="C847" s="14"/>
      <c r="D847" s="63"/>
      <c r="E847" s="61"/>
      <c r="F847" s="14"/>
      <c r="G847" s="92"/>
      <c r="H847" s="92"/>
      <c r="I847" s="14"/>
      <c r="J847" s="13"/>
      <c r="K847" s="29"/>
      <c r="L847" s="2"/>
      <c r="M847" s="17"/>
      <c r="N847" s="12"/>
      <c r="O847" s="12"/>
      <c r="P847" s="17"/>
      <c r="Q847" s="14"/>
      <c r="R847" s="20"/>
      <c r="S847" s="14"/>
      <c r="T847" s="4"/>
      <c r="U847" s="29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/>
      <c r="B848" s="90"/>
      <c r="C848" s="14"/>
      <c r="D848" s="63"/>
      <c r="E848" s="61"/>
      <c r="F848" s="14"/>
      <c r="G848" s="92"/>
      <c r="H848" s="92"/>
      <c r="I848" s="14"/>
      <c r="J848" s="13"/>
      <c r="K848" s="29"/>
      <c r="L848" s="2"/>
      <c r="M848" s="17"/>
      <c r="N848" s="12"/>
      <c r="O848" s="12"/>
      <c r="P848" s="17"/>
      <c r="Q848" s="14"/>
      <c r="R848" s="20"/>
      <c r="S848" s="14"/>
      <c r="T848" s="4"/>
      <c r="U848" s="29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/>
      <c r="B849" s="90"/>
      <c r="C849" s="14"/>
      <c r="D849" s="63"/>
      <c r="E849" s="61"/>
      <c r="F849" s="14"/>
      <c r="G849" s="92"/>
      <c r="H849" s="92"/>
      <c r="I849" s="14"/>
      <c r="J849" s="13"/>
      <c r="K849" s="29"/>
      <c r="L849" s="2"/>
      <c r="M849" s="17"/>
      <c r="N849" s="12"/>
      <c r="O849" s="12"/>
      <c r="P849" s="17"/>
      <c r="Q849" s="14"/>
      <c r="R849" s="20"/>
      <c r="S849" s="14"/>
      <c r="T849" s="4"/>
      <c r="U849" s="29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/>
      <c r="B850" s="90"/>
      <c r="C850" s="14"/>
      <c r="D850" s="63"/>
      <c r="E850" s="61"/>
      <c r="F850" s="14"/>
      <c r="G850" s="92"/>
      <c r="H850" s="92"/>
      <c r="I850" s="14"/>
      <c r="J850" s="13"/>
      <c r="K850" s="29"/>
      <c r="L850" s="2"/>
      <c r="M850" s="17"/>
      <c r="N850" s="12"/>
      <c r="O850" s="12"/>
      <c r="P850" s="17"/>
      <c r="Q850" s="14"/>
      <c r="R850" s="20"/>
      <c r="S850" s="14"/>
      <c r="T850" s="4"/>
      <c r="U850" s="29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/>
      <c r="B851" s="90"/>
      <c r="C851" s="14"/>
      <c r="D851" s="63"/>
      <c r="E851" s="61"/>
      <c r="F851" s="14"/>
      <c r="G851" s="92"/>
      <c r="H851" s="92"/>
      <c r="I851" s="14"/>
      <c r="J851" s="13"/>
      <c r="K851" s="29"/>
      <c r="L851" s="2"/>
      <c r="M851" s="17"/>
      <c r="N851" s="12"/>
      <c r="O851" s="12"/>
      <c r="P851" s="17"/>
      <c r="Q851" s="14"/>
      <c r="R851" s="20"/>
      <c r="S851" s="14"/>
      <c r="T851" s="4"/>
      <c r="U851" s="29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/>
      <c r="B852" s="90"/>
      <c r="C852" s="14"/>
      <c r="D852" s="63"/>
      <c r="E852" s="61"/>
      <c r="F852" s="14"/>
      <c r="G852" s="92"/>
      <c r="H852" s="92"/>
      <c r="I852" s="14"/>
      <c r="J852" s="13"/>
      <c r="K852" s="29"/>
      <c r="L852" s="2"/>
      <c r="M852" s="17"/>
      <c r="N852" s="12"/>
      <c r="O852" s="12"/>
      <c r="P852" s="17"/>
      <c r="Q852" s="14"/>
      <c r="R852" s="20"/>
      <c r="S852" s="14"/>
      <c r="T852" s="4"/>
      <c r="U852" s="29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/>
      <c r="B853" s="90"/>
      <c r="C853" s="14"/>
      <c r="D853" s="63"/>
      <c r="E853" s="61"/>
      <c r="F853" s="14"/>
      <c r="G853" s="92"/>
      <c r="H853" s="92"/>
      <c r="I853" s="14"/>
      <c r="J853" s="13"/>
      <c r="K853" s="29"/>
      <c r="L853" s="2"/>
      <c r="M853" s="17"/>
      <c r="N853" s="12"/>
      <c r="O853" s="12"/>
      <c r="P853" s="17"/>
      <c r="Q853" s="14"/>
      <c r="R853" s="20"/>
      <c r="S853" s="14"/>
      <c r="T853" s="4"/>
      <c r="U853" s="29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/>
      <c r="B854" s="90"/>
      <c r="C854" s="14"/>
      <c r="D854" s="63"/>
      <c r="E854" s="61"/>
      <c r="F854" s="14"/>
      <c r="G854" s="92"/>
      <c r="H854" s="92"/>
      <c r="I854" s="14"/>
      <c r="J854" s="13"/>
      <c r="K854" s="29"/>
      <c r="L854" s="2"/>
      <c r="M854" s="17"/>
      <c r="N854" s="12"/>
      <c r="O854" s="12"/>
      <c r="P854" s="17"/>
      <c r="Q854" s="14"/>
      <c r="R854" s="20"/>
      <c r="S854" s="14"/>
      <c r="T854" s="4"/>
      <c r="U854" s="29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/>
      <c r="B855" s="90"/>
      <c r="C855" s="14"/>
      <c r="D855" s="63"/>
      <c r="E855" s="61"/>
      <c r="F855" s="14"/>
      <c r="G855" s="92"/>
      <c r="H855" s="92"/>
      <c r="I855" s="14"/>
      <c r="J855" s="13"/>
      <c r="K855" s="29"/>
      <c r="L855" s="2"/>
      <c r="M855" s="17"/>
      <c r="N855" s="12"/>
      <c r="O855" s="12"/>
      <c r="P855" s="17"/>
      <c r="Q855" s="14"/>
      <c r="R855" s="20"/>
      <c r="S855" s="14"/>
      <c r="T855" s="4"/>
      <c r="U855" s="29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/>
      <c r="B856" s="90"/>
      <c r="C856" s="14"/>
      <c r="D856" s="63"/>
      <c r="E856" s="61"/>
      <c r="F856" s="14"/>
      <c r="G856" s="92"/>
      <c r="H856" s="92"/>
      <c r="I856" s="14"/>
      <c r="J856" s="13"/>
      <c r="K856" s="29"/>
      <c r="L856" s="2"/>
      <c r="M856" s="17"/>
      <c r="N856" s="12"/>
      <c r="O856" s="12"/>
      <c r="P856" s="17"/>
      <c r="Q856" s="14"/>
      <c r="R856" s="20"/>
      <c r="S856" s="14"/>
      <c r="T856" s="4"/>
      <c r="U856" s="29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/>
      <c r="B857" s="90"/>
      <c r="C857" s="14"/>
      <c r="D857" s="63"/>
      <c r="E857" s="61"/>
      <c r="F857" s="14"/>
      <c r="G857" s="92"/>
      <c r="H857" s="92"/>
      <c r="I857" s="14"/>
      <c r="J857" s="13"/>
      <c r="K857" s="29"/>
      <c r="L857" s="2"/>
      <c r="M857" s="17"/>
      <c r="N857" s="12"/>
      <c r="O857" s="12"/>
      <c r="P857" s="17"/>
      <c r="Q857" s="14"/>
      <c r="R857" s="20"/>
      <c r="S857" s="14"/>
      <c r="T857" s="4"/>
      <c r="U857" s="29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/>
      <c r="B858" s="90"/>
      <c r="C858" s="14"/>
      <c r="D858" s="63"/>
      <c r="E858" s="61"/>
      <c r="F858" s="14"/>
      <c r="G858" s="92"/>
      <c r="H858" s="92"/>
      <c r="I858" s="14"/>
      <c r="J858" s="13"/>
      <c r="K858" s="29"/>
      <c r="L858" s="2"/>
      <c r="M858" s="17"/>
      <c r="N858" s="12"/>
      <c r="O858" s="12"/>
      <c r="P858" s="17"/>
      <c r="Q858" s="14"/>
      <c r="R858" s="20"/>
      <c r="S858" s="14"/>
      <c r="T858" s="4"/>
      <c r="U858" s="29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/>
      <c r="B859" s="90"/>
      <c r="C859" s="14"/>
      <c r="D859" s="63"/>
      <c r="E859" s="61"/>
      <c r="F859" s="14"/>
      <c r="G859" s="92"/>
      <c r="H859" s="92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/>
      <c r="B860" s="90"/>
      <c r="C860" s="14"/>
      <c r="D860" s="63"/>
      <c r="E860" s="61"/>
      <c r="F860" s="14"/>
      <c r="G860" s="92"/>
      <c r="H860" s="92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/>
      <c r="B861" s="90"/>
      <c r="C861" s="14"/>
      <c r="D861" s="63"/>
      <c r="E861" s="61"/>
      <c r="F861" s="14"/>
      <c r="G861" s="92"/>
      <c r="H861" s="92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/>
      <c r="B862" s="90"/>
      <c r="C862" s="14"/>
      <c r="D862" s="63"/>
      <c r="E862" s="61"/>
      <c r="F862" s="14"/>
      <c r="G862" s="92"/>
      <c r="H862" s="92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/>
      <c r="B863" s="90"/>
      <c r="C863" s="14"/>
      <c r="D863" s="63"/>
      <c r="E863" s="61"/>
      <c r="F863" s="14"/>
      <c r="G863" s="92"/>
      <c r="H863" s="92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/>
      <c r="B864" s="90"/>
      <c r="C864" s="14"/>
      <c r="D864" s="63"/>
      <c r="E864" s="61"/>
      <c r="F864" s="14"/>
      <c r="G864" s="92"/>
      <c r="H864" s="92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/>
      <c r="B865" s="90"/>
      <c r="C865" s="14"/>
      <c r="D865" s="63"/>
      <c r="E865" s="61"/>
      <c r="F865" s="14"/>
      <c r="G865" s="92"/>
      <c r="H865" s="92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/>
      <c r="B866" s="90"/>
      <c r="C866" s="14"/>
      <c r="D866" s="63"/>
      <c r="E866" s="61"/>
      <c r="F866" s="14"/>
      <c r="G866" s="92"/>
      <c r="H866" s="92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/>
      <c r="B867" s="90"/>
      <c r="C867" s="14"/>
      <c r="D867" s="63"/>
      <c r="E867" s="61"/>
      <c r="F867" s="14"/>
      <c r="G867" s="92"/>
      <c r="H867" s="92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/>
      <c r="B868" s="90"/>
      <c r="C868" s="14"/>
      <c r="D868" s="63"/>
      <c r="E868" s="61"/>
      <c r="F868" s="14"/>
      <c r="G868" s="92"/>
      <c r="H868" s="92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/>
      <c r="B869" s="90"/>
      <c r="C869" s="14"/>
      <c r="D869" s="63"/>
      <c r="E869" s="61"/>
      <c r="F869" s="14"/>
      <c r="G869" s="92"/>
      <c r="H869" s="92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/>
      <c r="B870" s="90"/>
      <c r="C870" s="14"/>
      <c r="D870" s="63"/>
      <c r="E870" s="61"/>
      <c r="F870" s="14"/>
      <c r="G870" s="92"/>
      <c r="H870" s="92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/>
      <c r="B871" s="90"/>
      <c r="C871" s="14"/>
      <c r="D871" s="63"/>
      <c r="E871" s="61"/>
      <c r="F871" s="14"/>
      <c r="G871" s="92"/>
      <c r="H871" s="92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/>
      <c r="B872" s="90"/>
      <c r="C872" s="14"/>
      <c r="D872" s="63"/>
      <c r="E872" s="61"/>
      <c r="F872" s="14"/>
      <c r="G872" s="92"/>
      <c r="H872" s="92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/>
      <c r="B873" s="90"/>
      <c r="C873" s="14"/>
      <c r="D873" s="63"/>
      <c r="E873" s="61"/>
      <c r="F873" s="14"/>
      <c r="G873" s="92"/>
      <c r="H873" s="92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/>
      <c r="B874" s="90"/>
      <c r="C874" s="14"/>
      <c r="D874" s="63"/>
      <c r="E874" s="61"/>
      <c r="F874" s="14"/>
      <c r="G874" s="92"/>
      <c r="H874" s="92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/>
      <c r="B875" s="90"/>
      <c r="C875" s="14"/>
      <c r="D875" s="63"/>
      <c r="E875" s="61"/>
      <c r="F875" s="14"/>
      <c r="G875" s="92"/>
      <c r="H875" s="92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/>
      <c r="B876" s="90"/>
      <c r="C876" s="14"/>
      <c r="D876" s="63"/>
      <c r="E876" s="61"/>
      <c r="F876" s="14"/>
      <c r="G876" s="92"/>
      <c r="H876" s="92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/>
      <c r="B877" s="90"/>
      <c r="C877" s="14"/>
      <c r="D877" s="63"/>
      <c r="E877" s="61"/>
      <c r="F877" s="14"/>
      <c r="G877" s="92"/>
      <c r="H877" s="92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/>
      <c r="B878" s="90"/>
      <c r="C878" s="14"/>
      <c r="D878" s="63"/>
      <c r="E878" s="61"/>
      <c r="F878" s="14"/>
      <c r="G878" s="92"/>
      <c r="H878" s="92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/>
      <c r="B879" s="90"/>
      <c r="C879" s="14"/>
      <c r="D879" s="63"/>
      <c r="E879" s="61"/>
      <c r="F879" s="14"/>
      <c r="G879" s="92"/>
      <c r="H879" s="92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/>
      <c r="B880" s="90"/>
      <c r="C880" s="14"/>
      <c r="D880" s="63"/>
      <c r="E880" s="61"/>
      <c r="F880" s="14"/>
      <c r="G880" s="92"/>
      <c r="H880" s="92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/>
      <c r="B881" s="90"/>
      <c r="C881" s="14"/>
      <c r="D881" s="63"/>
      <c r="E881" s="61"/>
      <c r="F881" s="14"/>
      <c r="G881" s="92"/>
      <c r="H881" s="92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/>
      <c r="B882" s="90"/>
      <c r="C882" s="14"/>
      <c r="D882" s="63"/>
      <c r="E882" s="61"/>
      <c r="F882" s="14"/>
      <c r="G882" s="92"/>
      <c r="H882" s="92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/>
      <c r="B883" s="90"/>
      <c r="C883" s="14"/>
      <c r="D883" s="63"/>
      <c r="E883" s="61"/>
      <c r="F883" s="14"/>
      <c r="G883" s="92"/>
      <c r="H883" s="92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/>
      <c r="B884" s="90"/>
      <c r="C884" s="14"/>
      <c r="D884" s="63"/>
      <c r="E884" s="61"/>
      <c r="F884" s="14"/>
      <c r="G884" s="92"/>
      <c r="H884" s="92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/>
      <c r="B885" s="90"/>
      <c r="C885" s="14"/>
      <c r="D885" s="63"/>
      <c r="E885" s="61"/>
      <c r="F885" s="14"/>
      <c r="G885" s="92"/>
      <c r="H885" s="92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/>
      <c r="B886" s="90"/>
      <c r="C886" s="14"/>
      <c r="D886" s="63"/>
      <c r="E886" s="61"/>
      <c r="F886" s="14"/>
      <c r="G886" s="92"/>
      <c r="H886" s="92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/>
      <c r="B887" s="90"/>
      <c r="C887" s="14"/>
      <c r="D887" s="63"/>
      <c r="E887" s="61"/>
      <c r="F887" s="14"/>
      <c r="G887" s="92"/>
      <c r="H887" s="92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/>
      <c r="B888" s="90"/>
      <c r="C888" s="14"/>
      <c r="D888" s="63"/>
      <c r="E888" s="61"/>
      <c r="F888" s="14"/>
      <c r="G888" s="92"/>
      <c r="H888" s="92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/>
      <c r="B889" s="90"/>
      <c r="C889" s="14"/>
      <c r="D889" s="63"/>
      <c r="E889" s="61"/>
      <c r="F889" s="14"/>
      <c r="G889" s="92"/>
      <c r="H889" s="92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/>
      <c r="B890" s="90"/>
      <c r="C890" s="14"/>
      <c r="D890" s="63"/>
      <c r="E890" s="61"/>
      <c r="F890" s="14"/>
      <c r="G890" s="92"/>
      <c r="H890" s="92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/>
      <c r="B891" s="90"/>
      <c r="C891" s="14"/>
      <c r="D891" s="63"/>
      <c r="E891" s="61"/>
      <c r="F891" s="14"/>
      <c r="G891" s="92"/>
      <c r="H891" s="92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/>
      <c r="B892" s="90"/>
      <c r="C892" s="14"/>
      <c r="D892" s="63"/>
      <c r="E892" s="61"/>
      <c r="F892" s="14"/>
      <c r="G892" s="92"/>
      <c r="H892" s="92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/>
      <c r="B893" s="90"/>
      <c r="C893" s="14"/>
      <c r="D893" s="63"/>
      <c r="E893" s="61"/>
      <c r="F893" s="14"/>
      <c r="G893" s="92"/>
      <c r="H893" s="92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/>
      <c r="B894" s="90"/>
      <c r="C894" s="14"/>
      <c r="D894" s="63"/>
      <c r="E894" s="61"/>
      <c r="F894" s="14"/>
      <c r="G894" s="92"/>
      <c r="H894" s="92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/>
      <c r="B895" s="90"/>
      <c r="C895" s="14"/>
      <c r="D895" s="63"/>
      <c r="E895" s="61"/>
      <c r="F895" s="14"/>
      <c r="G895" s="92"/>
      <c r="H895" s="92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/>
      <c r="B896" s="90"/>
      <c r="C896" s="14"/>
      <c r="D896" s="63"/>
      <c r="E896" s="61"/>
      <c r="F896" s="14"/>
      <c r="G896" s="92"/>
      <c r="H896" s="92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/>
      <c r="B897" s="90"/>
      <c r="C897" s="14"/>
      <c r="D897" s="63"/>
      <c r="E897" s="61"/>
      <c r="F897" s="14"/>
      <c r="G897" s="92"/>
      <c r="H897" s="92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/>
      <c r="B898" s="90"/>
      <c r="C898" s="14"/>
      <c r="D898" s="63"/>
      <c r="E898" s="61"/>
      <c r="F898" s="14"/>
      <c r="G898" s="92"/>
      <c r="H898" s="92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/>
      <c r="B899" s="90"/>
      <c r="C899" s="14"/>
      <c r="D899" s="63"/>
      <c r="E899" s="61"/>
      <c r="F899" s="14"/>
      <c r="G899" s="92"/>
      <c r="H899" s="92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/>
      <c r="B900" s="90"/>
      <c r="C900" s="14"/>
      <c r="D900" s="63"/>
      <c r="E900" s="61"/>
      <c r="F900" s="14"/>
      <c r="G900" s="92"/>
      <c r="H900" s="92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/>
      <c r="B901" s="90"/>
      <c r="C901" s="14"/>
      <c r="D901" s="63"/>
      <c r="E901" s="61"/>
      <c r="F901" s="14"/>
      <c r="G901" s="92"/>
      <c r="H901" s="92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/>
      <c r="B902" s="90"/>
      <c r="C902" s="14"/>
      <c r="D902" s="63"/>
      <c r="E902" s="61"/>
      <c r="F902" s="14"/>
      <c r="G902" s="92"/>
      <c r="H902" s="92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/>
      <c r="B903" s="90"/>
      <c r="C903" s="14"/>
      <c r="D903" s="63"/>
      <c r="E903" s="61"/>
      <c r="F903" s="14"/>
      <c r="G903" s="92"/>
      <c r="H903" s="92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/>
      <c r="B904" s="90"/>
      <c r="C904" s="14"/>
      <c r="D904" s="63"/>
      <c r="E904" s="61"/>
      <c r="F904" s="14"/>
      <c r="G904" s="92"/>
      <c r="H904" s="92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/>
      <c r="B905" s="90"/>
      <c r="C905" s="14"/>
      <c r="D905" s="63"/>
      <c r="E905" s="61"/>
      <c r="F905" s="14"/>
      <c r="G905" s="92"/>
      <c r="H905" s="92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/>
      <c r="B906" s="90"/>
      <c r="C906" s="14"/>
      <c r="D906" s="63"/>
      <c r="E906" s="61"/>
      <c r="F906" s="14"/>
      <c r="G906" s="92"/>
      <c r="H906" s="92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/>
      <c r="B907" s="90"/>
      <c r="C907" s="14"/>
      <c r="D907" s="63"/>
      <c r="E907" s="61"/>
      <c r="F907" s="14"/>
      <c r="G907" s="92"/>
      <c r="H907" s="92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/>
      <c r="B908" s="90"/>
      <c r="C908" s="14"/>
      <c r="D908" s="63"/>
      <c r="E908" s="61"/>
      <c r="F908" s="14"/>
      <c r="G908" s="92"/>
      <c r="H908" s="92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/>
      <c r="B909" s="90"/>
      <c r="C909" s="14"/>
      <c r="D909" s="63"/>
      <c r="E909" s="61"/>
      <c r="F909" s="14"/>
      <c r="G909" s="92"/>
      <c r="H909" s="92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/>
      <c r="B910" s="90"/>
      <c r="C910" s="14"/>
      <c r="D910" s="63"/>
      <c r="E910" s="61"/>
      <c r="F910" s="14"/>
      <c r="G910" s="92"/>
      <c r="H910" s="92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/>
      <c r="B911" s="90"/>
      <c r="C911" s="14"/>
      <c r="D911" s="63"/>
      <c r="E911" s="61"/>
      <c r="F911" s="14"/>
      <c r="G911" s="92"/>
      <c r="H911" s="92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/>
      <c r="B912" s="90"/>
      <c r="C912" s="14"/>
      <c r="D912" s="63"/>
      <c r="E912" s="61"/>
      <c r="F912" s="14"/>
      <c r="G912" s="92"/>
      <c r="H912" s="92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/>
      <c r="B913" s="90"/>
      <c r="C913" s="14"/>
      <c r="D913" s="63"/>
      <c r="E913" s="61"/>
      <c r="F913" s="14"/>
      <c r="G913" s="92"/>
      <c r="H913" s="92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/>
      <c r="B914" s="90"/>
      <c r="C914" s="14"/>
      <c r="D914" s="63"/>
      <c r="E914" s="61"/>
      <c r="F914" s="14"/>
      <c r="G914" s="92"/>
      <c r="H914" s="92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/>
      <c r="B915" s="90"/>
      <c r="C915" s="14"/>
      <c r="D915" s="63"/>
      <c r="E915" s="61"/>
      <c r="F915" s="14"/>
      <c r="G915" s="92"/>
      <c r="H915" s="92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/>
      <c r="B916" s="90"/>
      <c r="C916" s="14"/>
      <c r="D916" s="63"/>
      <c r="E916" s="61"/>
      <c r="F916" s="14"/>
      <c r="G916" s="92"/>
      <c r="H916" s="92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/>
      <c r="B917" s="90"/>
      <c r="C917" s="14"/>
      <c r="D917" s="63"/>
      <c r="E917" s="61"/>
      <c r="F917" s="14"/>
      <c r="G917" s="92"/>
      <c r="H917" s="92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/>
      <c r="B918" s="90"/>
      <c r="C918" s="14"/>
      <c r="D918" s="63"/>
      <c r="E918" s="61"/>
      <c r="F918" s="14"/>
      <c r="G918" s="92"/>
      <c r="H918" s="92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/>
      <c r="B919" s="90"/>
      <c r="C919" s="14"/>
      <c r="D919" s="63"/>
      <c r="E919" s="61"/>
      <c r="F919" s="14"/>
      <c r="G919" s="92"/>
      <c r="H919" s="92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/>
      <c r="B920" s="90"/>
      <c r="C920" s="14"/>
      <c r="D920" s="63"/>
      <c r="E920" s="61"/>
      <c r="F920" s="14"/>
      <c r="G920" s="92"/>
      <c r="H920" s="92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/>
      <c r="B921" s="90"/>
      <c r="C921" s="14"/>
      <c r="D921" s="63"/>
      <c r="E921" s="61"/>
      <c r="F921" s="14"/>
      <c r="G921" s="92"/>
      <c r="H921" s="92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/>
      <c r="B922" s="90"/>
      <c r="C922" s="14"/>
      <c r="D922" s="63"/>
      <c r="E922" s="61"/>
      <c r="F922" s="14"/>
      <c r="G922" s="92"/>
      <c r="H922" s="92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/>
      <c r="B923" s="90"/>
      <c r="C923" s="14"/>
      <c r="D923" s="63"/>
      <c r="E923" s="61"/>
      <c r="F923" s="14"/>
      <c r="G923" s="92"/>
      <c r="H923" s="92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/>
      <c r="B924" s="90"/>
      <c r="C924" s="14"/>
      <c r="D924" s="63"/>
      <c r="E924" s="61"/>
      <c r="F924" s="14"/>
      <c r="G924" s="92"/>
      <c r="H924" s="92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/>
      <c r="B925" s="90"/>
      <c r="C925" s="14"/>
      <c r="D925" s="63"/>
      <c r="E925" s="61"/>
      <c r="F925" s="14"/>
      <c r="G925" s="92"/>
      <c r="H925" s="92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/>
      <c r="B926" s="90"/>
      <c r="C926" s="14"/>
      <c r="D926" s="63"/>
      <c r="E926" s="61"/>
      <c r="F926" s="14"/>
      <c r="G926" s="92"/>
      <c r="H926" s="92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/>
      <c r="B927" s="90"/>
      <c r="C927" s="14"/>
      <c r="D927" s="63"/>
      <c r="E927" s="61"/>
      <c r="F927" s="14"/>
      <c r="G927" s="92"/>
      <c r="H927" s="92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/>
      <c r="B928" s="90"/>
      <c r="C928" s="14"/>
      <c r="D928" s="63"/>
      <c r="E928" s="61"/>
      <c r="F928" s="14"/>
      <c r="G928" s="92"/>
      <c r="H928" s="92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/>
      <c r="B929" s="90"/>
      <c r="C929" s="14"/>
      <c r="D929" s="63"/>
      <c r="E929" s="61"/>
      <c r="F929" s="14"/>
      <c r="G929" s="92"/>
      <c r="H929" s="92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/>
      <c r="B930" s="90"/>
      <c r="C930" s="14"/>
      <c r="D930" s="63"/>
      <c r="E930" s="61"/>
      <c r="F930" s="14"/>
      <c r="G930" s="92"/>
      <c r="H930" s="92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/>
      <c r="B931" s="90"/>
      <c r="C931" s="14"/>
      <c r="D931" s="63"/>
      <c r="E931" s="61"/>
      <c r="F931" s="14"/>
      <c r="G931" s="92"/>
      <c r="H931" s="92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/>
      <c r="B932" s="90"/>
      <c r="C932" s="14"/>
      <c r="D932" s="63"/>
      <c r="E932" s="61"/>
      <c r="F932" s="14"/>
      <c r="G932" s="92"/>
      <c r="H932" s="92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/>
      <c r="B933" s="90"/>
      <c r="C933" s="14"/>
      <c r="D933" s="63"/>
      <c r="E933" s="61"/>
      <c r="F933" s="14"/>
      <c r="G933" s="92"/>
      <c r="H933" s="92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/>
      <c r="B934" s="90"/>
      <c r="C934" s="14"/>
      <c r="D934" s="63"/>
      <c r="E934" s="61"/>
      <c r="F934" s="14"/>
      <c r="G934" s="92"/>
      <c r="H934" s="92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/>
      <c r="B935" s="90"/>
      <c r="C935" s="14"/>
      <c r="D935" s="63"/>
      <c r="E935" s="61"/>
      <c r="F935" s="14"/>
      <c r="G935" s="92"/>
      <c r="H935" s="92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/>
      <c r="B936" s="90"/>
      <c r="C936" s="14"/>
      <c r="D936" s="63"/>
      <c r="E936" s="61"/>
      <c r="F936" s="14"/>
      <c r="G936" s="92"/>
      <c r="H936" s="92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/>
      <c r="B937" s="90"/>
      <c r="C937" s="14"/>
      <c r="D937" s="63"/>
      <c r="E937" s="61"/>
      <c r="F937" s="14"/>
      <c r="G937" s="92"/>
      <c r="H937" s="92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/>
      <c r="B938" s="90"/>
      <c r="C938" s="14"/>
      <c r="D938" s="63"/>
      <c r="E938" s="61"/>
      <c r="F938" s="14"/>
      <c r="G938" s="92"/>
      <c r="H938" s="92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/>
      <c r="B939" s="90"/>
      <c r="C939" s="14"/>
      <c r="D939" s="63"/>
      <c r="E939" s="61"/>
      <c r="F939" s="14"/>
      <c r="G939" s="92"/>
      <c r="H939" s="92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/>
      <c r="B940" s="90"/>
      <c r="C940" s="14"/>
      <c r="D940" s="63"/>
      <c r="E940" s="61"/>
      <c r="F940" s="14"/>
      <c r="G940" s="92"/>
      <c r="H940" s="92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/>
      <c r="B941" s="90"/>
      <c r="C941" s="14"/>
      <c r="D941" s="63"/>
      <c r="E941" s="61"/>
      <c r="F941" s="14"/>
      <c r="G941" s="92"/>
      <c r="H941" s="92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/>
      <c r="B942" s="90"/>
      <c r="C942" s="14"/>
      <c r="D942" s="63"/>
      <c r="E942" s="61"/>
      <c r="F942" s="14"/>
      <c r="G942" s="92"/>
      <c r="H942" s="92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/>
      <c r="B943" s="90"/>
      <c r="C943" s="14"/>
      <c r="D943" s="63"/>
      <c r="E943" s="61"/>
      <c r="F943" s="14"/>
      <c r="G943" s="92"/>
      <c r="H943" s="92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/>
      <c r="B944" s="90"/>
      <c r="C944" s="14"/>
      <c r="D944" s="63"/>
      <c r="E944" s="61"/>
      <c r="F944" s="14"/>
      <c r="G944" s="92"/>
      <c r="H944" s="92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/>
      <c r="B945" s="90"/>
      <c r="C945" s="14"/>
      <c r="D945" s="63"/>
      <c r="E945" s="61"/>
      <c r="F945" s="14"/>
      <c r="G945" s="92"/>
      <c r="H945" s="92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/>
      <c r="B946" s="90"/>
      <c r="C946" s="14"/>
      <c r="D946" s="63"/>
      <c r="E946" s="61"/>
      <c r="F946" s="14"/>
      <c r="G946" s="92"/>
      <c r="H946" s="92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/>
      <c r="B947" s="90"/>
      <c r="C947" s="14"/>
      <c r="D947" s="63"/>
      <c r="E947" s="61"/>
      <c r="F947" s="14"/>
      <c r="G947" s="92"/>
      <c r="H947" s="92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/>
      <c r="B948" s="90"/>
      <c r="C948" s="14"/>
      <c r="D948" s="63"/>
      <c r="E948" s="61"/>
      <c r="F948" s="14"/>
      <c r="G948" s="92"/>
      <c r="H948" s="92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/>
      <c r="B949" s="90"/>
      <c r="C949" s="14"/>
      <c r="D949" s="63"/>
      <c r="E949" s="61"/>
      <c r="F949" s="14"/>
      <c r="G949" s="92"/>
      <c r="H949" s="92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/>
      <c r="B950" s="90"/>
      <c r="C950" s="14"/>
      <c r="D950" s="63"/>
      <c r="E950" s="61"/>
      <c r="F950" s="14"/>
      <c r="G950" s="92"/>
      <c r="H950" s="92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/>
      <c r="B951" s="90"/>
      <c r="C951" s="14"/>
      <c r="D951" s="63"/>
      <c r="E951" s="61"/>
      <c r="F951" s="14"/>
      <c r="G951" s="92"/>
      <c r="H951" s="92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/>
      <c r="B952" s="90"/>
      <c r="C952" s="14"/>
      <c r="D952" s="63"/>
      <c r="E952" s="61"/>
      <c r="F952" s="14"/>
      <c r="G952" s="92"/>
      <c r="H952" s="92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/>
      <c r="B953" s="90"/>
      <c r="C953" s="14"/>
      <c r="D953" s="63"/>
      <c r="E953" s="61"/>
      <c r="F953" s="14"/>
      <c r="G953" s="92"/>
      <c r="H953" s="92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/>
      <c r="B954" s="90"/>
      <c r="C954" s="14"/>
      <c r="D954" s="63"/>
      <c r="E954" s="61"/>
      <c r="F954" s="14"/>
      <c r="G954" s="92"/>
      <c r="H954" s="92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/>
      <c r="B955" s="90"/>
      <c r="C955" s="14"/>
      <c r="D955" s="63"/>
      <c r="E955" s="61"/>
      <c r="F955" s="14"/>
      <c r="G955" s="92"/>
      <c r="H955" s="92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/>
      <c r="B956" s="90"/>
      <c r="C956" s="14"/>
      <c r="D956" s="63"/>
      <c r="E956" s="61"/>
      <c r="F956" s="14"/>
      <c r="G956" s="92"/>
      <c r="H956" s="92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/>
      <c r="B957" s="90"/>
      <c r="C957" s="14"/>
      <c r="D957" s="63"/>
      <c r="E957" s="61"/>
      <c r="F957" s="14"/>
      <c r="G957" s="92"/>
      <c r="H957" s="92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/>
      <c r="B958" s="90"/>
      <c r="C958" s="14"/>
      <c r="D958" s="63"/>
      <c r="E958" s="61"/>
      <c r="F958" s="14"/>
      <c r="G958" s="92"/>
      <c r="H958" s="92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/>
      <c r="B959" s="90"/>
      <c r="C959" s="14"/>
      <c r="D959" s="63"/>
      <c r="E959" s="61"/>
      <c r="F959" s="14"/>
      <c r="G959" s="92"/>
      <c r="H959" s="92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/>
      <c r="B960" s="90"/>
      <c r="C960" s="14"/>
      <c r="D960" s="63"/>
      <c r="E960" s="61"/>
      <c r="F960" s="14"/>
      <c r="G960" s="92"/>
      <c r="H960" s="92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/>
      <c r="B961" s="90"/>
      <c r="C961" s="14"/>
      <c r="D961" s="63"/>
      <c r="E961" s="61"/>
      <c r="F961" s="14"/>
      <c r="G961" s="92"/>
      <c r="H961" s="92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/>
      <c r="B962" s="90"/>
      <c r="C962" s="14"/>
      <c r="D962" s="63"/>
      <c r="E962" s="61"/>
      <c r="F962" s="14"/>
      <c r="G962" s="92"/>
      <c r="H962" s="92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/>
      <c r="B963" s="90"/>
      <c r="C963" s="14"/>
      <c r="D963" s="63"/>
      <c r="E963" s="61"/>
      <c r="F963" s="14"/>
      <c r="G963" s="92"/>
      <c r="H963" s="92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/>
      <c r="B964" s="90"/>
      <c r="C964" s="14"/>
      <c r="D964" s="63"/>
      <c r="E964" s="61"/>
      <c r="F964" s="14"/>
      <c r="G964" s="92"/>
      <c r="H964" s="92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/>
      <c r="B965" s="90"/>
      <c r="C965" s="14"/>
      <c r="D965" s="63"/>
      <c r="E965" s="61"/>
      <c r="F965" s="14"/>
      <c r="G965" s="92"/>
      <c r="H965" s="92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/>
      <c r="B966" s="90"/>
      <c r="C966" s="14"/>
      <c r="D966" s="63"/>
      <c r="E966" s="61"/>
      <c r="F966" s="14"/>
      <c r="G966" s="92"/>
      <c r="H966" s="92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/>
      <c r="B967" s="90"/>
      <c r="C967" s="14"/>
      <c r="D967" s="63"/>
      <c r="E967" s="61"/>
      <c r="F967" s="14"/>
      <c r="G967" s="92"/>
      <c r="H967" s="92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/>
      <c r="B968" s="90"/>
      <c r="C968" s="14"/>
      <c r="D968" s="63"/>
      <c r="E968" s="61"/>
      <c r="F968" s="14"/>
      <c r="G968" s="92"/>
      <c r="H968" s="92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/>
      <c r="B969" s="90"/>
      <c r="C969" s="14"/>
      <c r="D969" s="63"/>
      <c r="E969" s="61"/>
      <c r="F969" s="14"/>
      <c r="G969" s="92"/>
      <c r="H969" s="92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/>
      <c r="B970" s="90"/>
      <c r="C970" s="14"/>
      <c r="D970" s="63"/>
      <c r="E970" s="61"/>
      <c r="F970" s="14"/>
      <c r="G970" s="92"/>
      <c r="H970" s="92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/>
      <c r="B971" s="90"/>
      <c r="C971" s="14"/>
      <c r="D971" s="63"/>
      <c r="E971" s="61"/>
      <c r="F971" s="14"/>
      <c r="G971" s="92"/>
      <c r="H971" s="92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/>
      <c r="B972" s="90"/>
      <c r="C972" s="14"/>
      <c r="D972" s="63"/>
      <c r="E972" s="61"/>
      <c r="F972" s="14"/>
      <c r="G972" s="92"/>
      <c r="H972" s="92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/>
      <c r="B973" s="90"/>
      <c r="C973" s="14"/>
      <c r="D973" s="63"/>
      <c r="E973" s="61"/>
      <c r="F973" s="14"/>
      <c r="G973" s="92"/>
      <c r="H973" s="92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/>
      <c r="B974" s="90"/>
      <c r="C974" s="14"/>
      <c r="D974" s="63"/>
      <c r="E974" s="61"/>
      <c r="F974" s="14"/>
      <c r="G974" s="92"/>
      <c r="H974" s="92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/>
      <c r="B975" s="90"/>
      <c r="C975" s="14"/>
      <c r="D975" s="63"/>
      <c r="E975" s="61"/>
      <c r="F975" s="14"/>
      <c r="G975" s="92"/>
      <c r="H975" s="92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/>
      <c r="B976" s="90"/>
      <c r="C976" s="14"/>
      <c r="D976" s="63"/>
      <c r="E976" s="61"/>
      <c r="F976" s="14"/>
      <c r="G976" s="92"/>
      <c r="H976" s="92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/>
      <c r="B977" s="90"/>
      <c r="C977" s="14"/>
      <c r="D977" s="63"/>
      <c r="E977" s="61"/>
      <c r="F977" s="14"/>
      <c r="G977" s="92"/>
      <c r="H977" s="92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/>
      <c r="B978" s="90"/>
      <c r="C978" s="14"/>
      <c r="D978" s="63"/>
      <c r="E978" s="61"/>
      <c r="F978" s="14"/>
      <c r="G978" s="92"/>
      <c r="H978" s="92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/>
      <c r="B979" s="90"/>
      <c r="C979" s="14"/>
      <c r="D979" s="63"/>
      <c r="E979" s="61"/>
      <c r="F979" s="14"/>
      <c r="G979" s="92"/>
      <c r="H979" s="92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/>
      <c r="B980" s="90"/>
      <c r="C980" s="14"/>
      <c r="D980" s="63"/>
      <c r="E980" s="61"/>
      <c r="F980" s="14"/>
      <c r="G980" s="92"/>
      <c r="H980" s="92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/>
      <c r="B981" s="90"/>
      <c r="C981" s="14"/>
      <c r="D981" s="63"/>
      <c r="E981" s="61"/>
      <c r="F981" s="14"/>
      <c r="G981" s="92"/>
      <c r="H981" s="92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/>
      <c r="B982" s="90"/>
      <c r="C982" s="14"/>
      <c r="D982" s="63"/>
      <c r="E982" s="61"/>
      <c r="F982" s="14"/>
      <c r="G982" s="92"/>
      <c r="H982" s="92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/>
      <c r="B983" s="90"/>
      <c r="C983" s="14"/>
      <c r="D983" s="63"/>
      <c r="E983" s="61"/>
      <c r="F983" s="14"/>
      <c r="G983" s="92"/>
      <c r="H983" s="92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/>
      <c r="B984" s="90"/>
      <c r="C984" s="14"/>
      <c r="D984" s="63"/>
      <c r="E984" s="61"/>
      <c r="F984" s="14"/>
      <c r="G984" s="92"/>
      <c r="H984" s="92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/>
      <c r="B985" s="90"/>
      <c r="C985" s="14"/>
      <c r="D985" s="63"/>
      <c r="E985" s="61"/>
      <c r="F985" s="14"/>
      <c r="G985" s="92"/>
      <c r="H985" s="92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/>
      <c r="B986" s="90"/>
      <c r="C986" s="14"/>
      <c r="D986" s="63"/>
      <c r="E986" s="61"/>
      <c r="F986" s="14"/>
      <c r="G986" s="92"/>
      <c r="H986" s="92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/>
      <c r="B987" s="90"/>
      <c r="C987" s="14"/>
      <c r="D987" s="63"/>
      <c r="E987" s="61"/>
      <c r="F987" s="14"/>
      <c r="G987" s="92"/>
      <c r="H987" s="92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/>
      <c r="B988" s="90"/>
      <c r="C988" s="14"/>
      <c r="D988" s="63"/>
      <c r="E988" s="61"/>
      <c r="F988" s="14"/>
      <c r="G988" s="92"/>
      <c r="H988" s="92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/>
      <c r="B989" s="90"/>
      <c r="C989" s="14"/>
      <c r="D989" s="63"/>
      <c r="E989" s="61"/>
      <c r="F989" s="14"/>
      <c r="G989" s="92"/>
      <c r="H989" s="92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/>
      <c r="B990" s="90"/>
      <c r="C990" s="14"/>
      <c r="D990" s="63"/>
      <c r="E990" s="61"/>
      <c r="F990" s="14"/>
      <c r="G990" s="92"/>
      <c r="H990" s="92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/>
      <c r="B991" s="90"/>
      <c r="C991" s="14"/>
      <c r="D991" s="63"/>
      <c r="E991" s="61"/>
      <c r="F991" s="14"/>
      <c r="G991" s="92"/>
      <c r="H991" s="92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/>
      <c r="B992" s="90"/>
      <c r="C992" s="14"/>
      <c r="D992" s="63"/>
      <c r="E992" s="61"/>
      <c r="F992" s="14"/>
      <c r="G992" s="92"/>
      <c r="H992" s="92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/>
      <c r="B993" s="90"/>
      <c r="C993" s="14"/>
      <c r="D993" s="63"/>
      <c r="E993" s="61"/>
      <c r="F993" s="14"/>
      <c r="G993" s="92"/>
      <c r="H993" s="92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/>
      <c r="B994" s="90"/>
      <c r="C994" s="14"/>
      <c r="D994" s="63"/>
      <c r="E994" s="61"/>
      <c r="F994" s="14"/>
      <c r="G994" s="92"/>
      <c r="H994" s="92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/>
      <c r="B995" s="90"/>
      <c r="C995" s="14"/>
      <c r="D995" s="63"/>
      <c r="E995" s="61"/>
      <c r="F995" s="14"/>
      <c r="G995" s="92"/>
      <c r="H995" s="92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/>
      <c r="B996" s="90"/>
      <c r="C996" s="14"/>
      <c r="D996" s="63"/>
      <c r="E996" s="61"/>
      <c r="F996" s="14"/>
      <c r="G996" s="92"/>
      <c r="H996" s="92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/>
      <c r="B997" s="90"/>
      <c r="C997" s="14"/>
      <c r="D997" s="63"/>
      <c r="E997" s="61"/>
      <c r="F997" s="14"/>
      <c r="G997" s="92"/>
      <c r="H997" s="92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/>
      <c r="B998" s="90"/>
      <c r="C998" s="14"/>
      <c r="D998" s="63"/>
      <c r="E998" s="61"/>
      <c r="F998" s="14"/>
      <c r="G998" s="92"/>
      <c r="H998" s="92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/>
      <c r="B999" s="90"/>
      <c r="C999" s="14"/>
      <c r="D999" s="63"/>
      <c r="E999" s="61"/>
      <c r="F999" s="14"/>
      <c r="G999" s="92"/>
      <c r="H999" s="92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/>
      <c r="B1000" s="90"/>
      <c r="C1000" s="14"/>
      <c r="D1000" s="63"/>
      <c r="E1000" s="61"/>
      <c r="F1000" s="14"/>
      <c r="G1000" s="92"/>
      <c r="H1000" s="92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/>
      <c r="B1001" s="90"/>
      <c r="C1001" s="14"/>
      <c r="D1001" s="63"/>
      <c r="E1001" s="61"/>
      <c r="F1001" s="14"/>
      <c r="G1001" s="92"/>
      <c r="H1001" s="92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/>
      <c r="B1002" s="90"/>
      <c r="C1002" s="14"/>
      <c r="D1002" s="63"/>
      <c r="E1002" s="61"/>
      <c r="F1002" s="14"/>
      <c r="G1002" s="92"/>
      <c r="H1002" s="92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/>
      <c r="B1003" s="90"/>
      <c r="C1003" s="14"/>
      <c r="D1003" s="63"/>
      <c r="E1003" s="61"/>
      <c r="F1003" s="14"/>
      <c r="G1003" s="92"/>
      <c r="H1003" s="92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/>
      <c r="B1004" s="90"/>
      <c r="C1004" s="14"/>
      <c r="D1004" s="63"/>
      <c r="E1004" s="61"/>
      <c r="F1004" s="14"/>
      <c r="G1004" s="92"/>
      <c r="H1004" s="92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/>
      <c r="B1005" s="90"/>
      <c r="C1005" s="14"/>
      <c r="D1005" s="63"/>
      <c r="E1005" s="61"/>
      <c r="F1005" s="14"/>
      <c r="G1005" s="92"/>
      <c r="H1005" s="92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/>
      <c r="B1006" s="90"/>
      <c r="C1006" s="14"/>
      <c r="D1006" s="63"/>
      <c r="E1006" s="61"/>
      <c r="F1006" s="14"/>
      <c r="G1006" s="92"/>
      <c r="H1006" s="92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/>
      <c r="B1007" s="90"/>
      <c r="C1007" s="14"/>
      <c r="D1007" s="63"/>
      <c r="E1007" s="61"/>
      <c r="F1007" s="14"/>
      <c r="G1007" s="92"/>
      <c r="H1007" s="92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/>
      <c r="B1008" s="90"/>
      <c r="C1008" s="14"/>
      <c r="D1008" s="63"/>
      <c r="E1008" s="61"/>
      <c r="F1008" s="14"/>
      <c r="G1008" s="92"/>
      <c r="H1008" s="92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/>
      <c r="B1009" s="90"/>
      <c r="C1009" s="14"/>
      <c r="D1009" s="63"/>
      <c r="E1009" s="61"/>
      <c r="F1009" s="14"/>
      <c r="G1009" s="92"/>
      <c r="H1009" s="92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/>
      <c r="B1010" s="90"/>
      <c r="C1010" s="14"/>
      <c r="D1010" s="63"/>
      <c r="E1010" s="61"/>
      <c r="F1010" s="14"/>
      <c r="G1010" s="92"/>
      <c r="H1010" s="92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/>
      <c r="B1011" s="90"/>
      <c r="C1011" s="14"/>
      <c r="D1011" s="63"/>
      <c r="E1011" s="61"/>
      <c r="F1011" s="14"/>
      <c r="G1011" s="92"/>
      <c r="H1011" s="92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/>
      <c r="B1012" s="90"/>
      <c r="C1012" s="14"/>
      <c r="D1012" s="63"/>
      <c r="E1012" s="61"/>
      <c r="F1012" s="14"/>
      <c r="G1012" s="92"/>
      <c r="H1012" s="92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/>
      <c r="B1013" s="90"/>
      <c r="C1013" s="14"/>
      <c r="D1013" s="63"/>
      <c r="E1013" s="61"/>
      <c r="F1013" s="14"/>
      <c r="G1013" s="92"/>
      <c r="H1013" s="92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/>
      <c r="B1014" s="90"/>
      <c r="C1014" s="14"/>
      <c r="D1014" s="63"/>
      <c r="E1014" s="61"/>
      <c r="F1014" s="14"/>
      <c r="G1014" s="92"/>
      <c r="H1014" s="92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/>
      <c r="B1015" s="90"/>
      <c r="C1015" s="14"/>
      <c r="D1015" s="63"/>
      <c r="E1015" s="61"/>
      <c r="F1015" s="14"/>
      <c r="G1015" s="92"/>
      <c r="H1015" s="92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/>
      <c r="B1016" s="90"/>
      <c r="C1016" s="14"/>
      <c r="D1016" s="63"/>
      <c r="E1016" s="61"/>
      <c r="F1016" s="14"/>
      <c r="G1016" s="92"/>
      <c r="H1016" s="92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/>
      <c r="B1017" s="90"/>
      <c r="C1017" s="14"/>
      <c r="D1017" s="63"/>
      <c r="E1017" s="61"/>
      <c r="F1017" s="14"/>
      <c r="G1017" s="92"/>
      <c r="H1017" s="92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/>
      <c r="B1018" s="90"/>
      <c r="C1018" s="14"/>
      <c r="D1018" s="63"/>
      <c r="E1018" s="61"/>
      <c r="F1018" s="14"/>
      <c r="G1018" s="92"/>
      <c r="H1018" s="92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/>
      <c r="B1019" s="90"/>
      <c r="C1019" s="14"/>
      <c r="D1019" s="63"/>
      <c r="E1019" s="61"/>
      <c r="F1019" s="14"/>
      <c r="G1019" s="92"/>
      <c r="H1019" s="92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/>
      <c r="B1020" s="90"/>
      <c r="C1020" s="14"/>
      <c r="D1020" s="63"/>
      <c r="E1020" s="61"/>
      <c r="F1020" s="14"/>
      <c r="G1020" s="92"/>
      <c r="H1020" s="92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/>
      <c r="B1021" s="90"/>
      <c r="C1021" s="14"/>
      <c r="D1021" s="63"/>
      <c r="E1021" s="61"/>
      <c r="F1021" s="14"/>
      <c r="G1021" s="92"/>
      <c r="H1021" s="92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/>
      <c r="B1022" s="90"/>
      <c r="C1022" s="14"/>
      <c r="D1022" s="63"/>
      <c r="E1022" s="61"/>
      <c r="F1022" s="14"/>
      <c r="G1022" s="92"/>
      <c r="H1022" s="92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/>
      <c r="B1023" s="90"/>
      <c r="C1023" s="14"/>
      <c r="D1023" s="63"/>
      <c r="E1023" s="61"/>
      <c r="F1023" s="14"/>
      <c r="G1023" s="92"/>
      <c r="H1023" s="92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/>
      <c r="B1024" s="90"/>
      <c r="C1024" s="14"/>
      <c r="D1024" s="63"/>
      <c r="E1024" s="61"/>
      <c r="F1024" s="14"/>
      <c r="G1024" s="92"/>
      <c r="H1024" s="92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/>
      <c r="B1025" s="90"/>
      <c r="C1025" s="14"/>
      <c r="D1025" s="63"/>
      <c r="E1025" s="61"/>
      <c r="F1025" s="14"/>
      <c r="G1025" s="92"/>
      <c r="H1025" s="92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/>
      <c r="B1026" s="90"/>
      <c r="C1026" s="14"/>
      <c r="D1026" s="63"/>
      <c r="E1026" s="61"/>
      <c r="F1026" s="14"/>
      <c r="G1026" s="92"/>
      <c r="H1026" s="92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/>
      <c r="B1027" s="90"/>
      <c r="C1027" s="14"/>
      <c r="D1027" s="63"/>
      <c r="E1027" s="61"/>
      <c r="F1027" s="14"/>
      <c r="G1027" s="92"/>
      <c r="H1027" s="92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/>
      <c r="B1028" s="90"/>
      <c r="C1028" s="14"/>
      <c r="D1028" s="63"/>
      <c r="E1028" s="61"/>
      <c r="F1028" s="14"/>
      <c r="G1028" s="92"/>
      <c r="H1028" s="92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/>
      <c r="B1029" s="90"/>
      <c r="C1029" s="14"/>
      <c r="D1029" s="63"/>
      <c r="E1029" s="61"/>
      <c r="F1029" s="14"/>
      <c r="G1029" s="92"/>
      <c r="H1029" s="92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/>
      <c r="B1030" s="90"/>
      <c r="C1030" s="14"/>
      <c r="D1030" s="63"/>
      <c r="E1030" s="61"/>
      <c r="F1030" s="14"/>
      <c r="G1030" s="92"/>
      <c r="H1030" s="92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/>
      <c r="B1031" s="90"/>
      <c r="C1031" s="14"/>
      <c r="D1031" s="63"/>
      <c r="E1031" s="61"/>
      <c r="F1031" s="14"/>
      <c r="G1031" s="92"/>
      <c r="H1031" s="92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/>
      <c r="B1032" s="90"/>
      <c r="C1032" s="14"/>
      <c r="D1032" s="63"/>
      <c r="E1032" s="61"/>
      <c r="F1032" s="14"/>
      <c r="G1032" s="92"/>
      <c r="H1032" s="92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/>
      <c r="B1033" s="90"/>
      <c r="C1033" s="14"/>
      <c r="D1033" s="63"/>
      <c r="E1033" s="61"/>
      <c r="F1033" s="14"/>
      <c r="G1033" s="92"/>
      <c r="H1033" s="92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/>
      <c r="B1034" s="90"/>
      <c r="C1034" s="14"/>
      <c r="D1034" s="63"/>
      <c r="E1034" s="61"/>
      <c r="F1034" s="14"/>
      <c r="G1034" s="92"/>
      <c r="H1034" s="92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/>
      <c r="B1035" s="90"/>
      <c r="C1035" s="14"/>
      <c r="D1035" s="63"/>
      <c r="E1035" s="61"/>
      <c r="F1035" s="14"/>
      <c r="G1035" s="92"/>
      <c r="H1035" s="92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/>
      <c r="B1036" s="90"/>
      <c r="C1036" s="14"/>
      <c r="D1036" s="63"/>
      <c r="E1036" s="61"/>
      <c r="F1036" s="14"/>
      <c r="G1036" s="92"/>
      <c r="H1036" s="92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/>
      <c r="B1037" s="90"/>
      <c r="C1037" s="14"/>
      <c r="D1037" s="63"/>
      <c r="E1037" s="61"/>
      <c r="F1037" s="14"/>
      <c r="G1037" s="92"/>
      <c r="H1037" s="92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/>
      <c r="B1038" s="90"/>
      <c r="C1038" s="14"/>
      <c r="D1038" s="63"/>
      <c r="E1038" s="61"/>
      <c r="F1038" s="14"/>
      <c r="G1038" s="92"/>
      <c r="H1038" s="92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/>
      <c r="B1039" s="90"/>
      <c r="C1039" s="14"/>
      <c r="D1039" s="63"/>
      <c r="E1039" s="61"/>
      <c r="F1039" s="14"/>
      <c r="G1039" s="92"/>
      <c r="H1039" s="92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/>
      <c r="B1040" s="90"/>
      <c r="C1040" s="14"/>
      <c r="D1040" s="63"/>
      <c r="E1040" s="61"/>
      <c r="F1040" s="14"/>
      <c r="G1040" s="92"/>
      <c r="H1040" s="92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/>
      <c r="B1041" s="90"/>
      <c r="C1041" s="14"/>
      <c r="D1041" s="63"/>
      <c r="E1041" s="61"/>
      <c r="F1041" s="14"/>
      <c r="G1041" s="92"/>
      <c r="H1041" s="92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/>
      <c r="B1042" s="90"/>
      <c r="C1042" s="14"/>
      <c r="D1042" s="63"/>
      <c r="E1042" s="61"/>
      <c r="F1042" s="14"/>
      <c r="G1042" s="92"/>
      <c r="H1042" s="92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/>
      <c r="B1043" s="90"/>
      <c r="C1043" s="14"/>
      <c r="D1043" s="63"/>
      <c r="E1043" s="61"/>
      <c r="F1043" s="14"/>
      <c r="G1043" s="92"/>
      <c r="H1043" s="92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/>
      <c r="B1044" s="90"/>
      <c r="C1044" s="14"/>
      <c r="D1044" s="63"/>
      <c r="E1044" s="61"/>
      <c r="F1044" s="14"/>
      <c r="G1044" s="92"/>
      <c r="H1044" s="92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/>
      <c r="B1045" s="90"/>
      <c r="C1045" s="14"/>
      <c r="D1045" s="63"/>
      <c r="E1045" s="61"/>
      <c r="F1045" s="14"/>
      <c r="G1045" s="92"/>
      <c r="H1045" s="92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/>
      <c r="B1046" s="90"/>
      <c r="C1046" s="14"/>
      <c r="D1046" s="63"/>
      <c r="E1046" s="61"/>
      <c r="F1046" s="14"/>
      <c r="G1046" s="92"/>
      <c r="H1046" s="92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/>
      <c r="B1047" s="90"/>
      <c r="C1047" s="14"/>
      <c r="D1047" s="63"/>
      <c r="E1047" s="61"/>
      <c r="F1047" s="14"/>
      <c r="G1047" s="92"/>
      <c r="H1047" s="92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/>
      <c r="B1048" s="90"/>
      <c r="C1048" s="14"/>
      <c r="D1048" s="63"/>
      <c r="E1048" s="61"/>
      <c r="F1048" s="14"/>
      <c r="G1048" s="92"/>
      <c r="H1048" s="92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/>
      <c r="B1049" s="90"/>
      <c r="C1049" s="14"/>
      <c r="D1049" s="63"/>
      <c r="E1049" s="61"/>
      <c r="F1049" s="14"/>
      <c r="G1049" s="92"/>
      <c r="H1049" s="92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/>
      <c r="B1050" s="90"/>
      <c r="C1050" s="14"/>
      <c r="D1050" s="63"/>
      <c r="E1050" s="61"/>
      <c r="F1050" s="14"/>
      <c r="G1050" s="92"/>
      <c r="H1050" s="92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/>
      <c r="B1051" s="90"/>
      <c r="C1051" s="14"/>
      <c r="D1051" s="63"/>
      <c r="E1051" s="61"/>
      <c r="F1051" s="14"/>
      <c r="G1051" s="92"/>
      <c r="H1051" s="92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/>
      <c r="B1052" s="90"/>
      <c r="C1052" s="14"/>
      <c r="D1052" s="63"/>
      <c r="E1052" s="61"/>
      <c r="F1052" s="14"/>
      <c r="G1052" s="92"/>
      <c r="H1052" s="92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/>
      <c r="B1053" s="90"/>
      <c r="C1053" s="14"/>
      <c r="D1053" s="63"/>
      <c r="E1053" s="61"/>
      <c r="F1053" s="14"/>
      <c r="G1053" s="92"/>
      <c r="H1053" s="92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/>
      <c r="B1054" s="90"/>
      <c r="C1054" s="14"/>
      <c r="D1054" s="63"/>
      <c r="E1054" s="61"/>
      <c r="F1054" s="14"/>
      <c r="G1054" s="92"/>
      <c r="H1054" s="92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/>
      <c r="B1055" s="90"/>
      <c r="C1055" s="14"/>
      <c r="D1055" s="63"/>
      <c r="E1055" s="61"/>
      <c r="F1055" s="14"/>
      <c r="G1055" s="92"/>
      <c r="H1055" s="92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/>
      <c r="B1056" s="90"/>
      <c r="C1056" s="14"/>
      <c r="D1056" s="63"/>
      <c r="E1056" s="61"/>
      <c r="F1056" s="14"/>
      <c r="G1056" s="92"/>
      <c r="H1056" s="92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/>
      <c r="B1057" s="90"/>
      <c r="C1057" s="14"/>
      <c r="D1057" s="63"/>
      <c r="E1057" s="61"/>
      <c r="F1057" s="14"/>
      <c r="G1057" s="92"/>
      <c r="H1057" s="92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/>
      <c r="B1058" s="90"/>
      <c r="C1058" s="14"/>
      <c r="D1058" s="63"/>
      <c r="E1058" s="61"/>
      <c r="F1058" s="14"/>
      <c r="G1058" s="92"/>
      <c r="H1058" s="92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/>
      <c r="B1059" s="90"/>
      <c r="C1059" s="14"/>
      <c r="D1059" s="63"/>
      <c r="E1059" s="61"/>
      <c r="F1059" s="14"/>
      <c r="G1059" s="92"/>
      <c r="H1059" s="92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/>
      <c r="B1060" s="90"/>
      <c r="C1060" s="14"/>
      <c r="D1060" s="63"/>
      <c r="E1060" s="61"/>
      <c r="F1060" s="14"/>
      <c r="G1060" s="92"/>
      <c r="H1060" s="92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/>
      <c r="B1061" s="90"/>
      <c r="C1061" s="14"/>
      <c r="D1061" s="63"/>
      <c r="E1061" s="61"/>
      <c r="F1061" s="14"/>
      <c r="G1061" s="92"/>
      <c r="H1061" s="92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/>
      <c r="B1062" s="90"/>
      <c r="C1062" s="14"/>
      <c r="D1062" s="63"/>
      <c r="E1062" s="61"/>
      <c r="F1062" s="14"/>
      <c r="G1062" s="92"/>
      <c r="H1062" s="92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/>
      <c r="B1063" s="90"/>
      <c r="C1063" s="14"/>
      <c r="D1063" s="63"/>
      <c r="E1063" s="61"/>
      <c r="F1063" s="14"/>
      <c r="G1063" s="92"/>
      <c r="H1063" s="92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/>
      <c r="B1064" s="90"/>
      <c r="C1064" s="14"/>
      <c r="D1064" s="63"/>
      <c r="E1064" s="61"/>
      <c r="F1064" s="14"/>
      <c r="G1064" s="92"/>
      <c r="H1064" s="92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/>
      <c r="B1065" s="90"/>
      <c r="C1065" s="14"/>
      <c r="D1065" s="63"/>
      <c r="E1065" s="61"/>
      <c r="F1065" s="14"/>
      <c r="G1065" s="92"/>
      <c r="H1065" s="92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/>
      <c r="B1066" s="90"/>
      <c r="C1066" s="14"/>
      <c r="D1066" s="63"/>
      <c r="E1066" s="61"/>
      <c r="F1066" s="14"/>
      <c r="G1066" s="92"/>
      <c r="H1066" s="92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/>
      <c r="B1067" s="90"/>
      <c r="C1067" s="14"/>
      <c r="D1067" s="63"/>
      <c r="E1067" s="61"/>
      <c r="F1067" s="14"/>
      <c r="G1067" s="92"/>
      <c r="H1067" s="92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/>
      <c r="B1068" s="90"/>
      <c r="C1068" s="14"/>
      <c r="D1068" s="63"/>
      <c r="E1068" s="61"/>
      <c r="F1068" s="14"/>
      <c r="G1068" s="92"/>
      <c r="H1068" s="92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/>
      <c r="B1069" s="90"/>
      <c r="C1069" s="14"/>
      <c r="D1069" s="63"/>
      <c r="E1069" s="61"/>
      <c r="F1069" s="14"/>
      <c r="G1069" s="92"/>
      <c r="H1069" s="92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/>
      <c r="B1070" s="90"/>
      <c r="C1070" s="14"/>
      <c r="D1070" s="63"/>
      <c r="E1070" s="61"/>
      <c r="F1070" s="14"/>
      <c r="G1070" s="92"/>
      <c r="H1070" s="92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/>
      <c r="B1071" s="90"/>
      <c r="C1071" s="14"/>
      <c r="D1071" s="63"/>
      <c r="E1071" s="61"/>
      <c r="F1071" s="14"/>
      <c r="G1071" s="92"/>
      <c r="H1071" s="92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/>
      <c r="B1072" s="90"/>
      <c r="C1072" s="14"/>
      <c r="D1072" s="63"/>
      <c r="E1072" s="61"/>
      <c r="F1072" s="14"/>
      <c r="G1072" s="92"/>
      <c r="H1072" s="92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/>
      <c r="B1073" s="90"/>
      <c r="C1073" s="14"/>
      <c r="D1073" s="63"/>
      <c r="E1073" s="61"/>
      <c r="F1073" s="14"/>
      <c r="G1073" s="92"/>
      <c r="H1073" s="92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/>
      <c r="B1074" s="90"/>
      <c r="C1074" s="14"/>
      <c r="D1074" s="63"/>
      <c r="E1074" s="61"/>
      <c r="F1074" s="14"/>
      <c r="G1074" s="92"/>
      <c r="H1074" s="92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/>
      <c r="B1075" s="90"/>
      <c r="C1075" s="14"/>
      <c r="D1075" s="63"/>
      <c r="E1075" s="61"/>
      <c r="F1075" s="14"/>
      <c r="G1075" s="92"/>
      <c r="H1075" s="92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/>
      <c r="B1076" s="90"/>
      <c r="C1076" s="14"/>
      <c r="D1076" s="63"/>
      <c r="E1076" s="61"/>
      <c r="F1076" s="14"/>
      <c r="G1076" s="92"/>
      <c r="H1076" s="92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/>
      <c r="B1077" s="90"/>
      <c r="C1077" s="14"/>
      <c r="D1077" s="63"/>
      <c r="E1077" s="61"/>
      <c r="F1077" s="14"/>
      <c r="G1077" s="92"/>
      <c r="H1077" s="92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/>
      <c r="B1078" s="90"/>
      <c r="C1078" s="14"/>
      <c r="D1078" s="63"/>
      <c r="E1078" s="61"/>
      <c r="F1078" s="14"/>
      <c r="G1078" s="92"/>
      <c r="H1078" s="92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/>
      <c r="B1079" s="90"/>
      <c r="C1079" s="14"/>
      <c r="D1079" s="63"/>
      <c r="E1079" s="61"/>
      <c r="F1079" s="14"/>
      <c r="G1079" s="92"/>
      <c r="H1079" s="92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/>
      <c r="B1080" s="90"/>
      <c r="C1080" s="14"/>
      <c r="D1080" s="63"/>
      <c r="E1080" s="61"/>
      <c r="F1080" s="14"/>
      <c r="G1080" s="92"/>
      <c r="H1080" s="92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/>
      <c r="B1081" s="90"/>
      <c r="C1081" s="14"/>
      <c r="D1081" s="63"/>
      <c r="E1081" s="61"/>
      <c r="F1081" s="14"/>
      <c r="G1081" s="92"/>
      <c r="H1081" s="92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/>
      <c r="B1082" s="90"/>
      <c r="C1082" s="14"/>
      <c r="D1082" s="63"/>
      <c r="E1082" s="61"/>
      <c r="F1082" s="14"/>
      <c r="G1082" s="92"/>
      <c r="H1082" s="92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/>
      <c r="B1083" s="90"/>
      <c r="C1083" s="14"/>
      <c r="D1083" s="63"/>
      <c r="E1083" s="61"/>
      <c r="F1083" s="14"/>
      <c r="G1083" s="92"/>
      <c r="H1083" s="92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/>
      <c r="B1084" s="90"/>
      <c r="C1084" s="14"/>
      <c r="D1084" s="63"/>
      <c r="E1084" s="61"/>
      <c r="F1084" s="14"/>
      <c r="G1084" s="92"/>
      <c r="H1084" s="92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/>
      <c r="B1085" s="90"/>
      <c r="C1085" s="14"/>
      <c r="D1085" s="63"/>
      <c r="E1085" s="61"/>
      <c r="F1085" s="14"/>
      <c r="G1085" s="92"/>
      <c r="H1085" s="92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/>
      <c r="B1086" s="90"/>
      <c r="C1086" s="14"/>
      <c r="D1086" s="63"/>
      <c r="E1086" s="61"/>
      <c r="F1086" s="14"/>
      <c r="G1086" s="92"/>
      <c r="H1086" s="92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/>
      <c r="B1087" s="90"/>
      <c r="C1087" s="14"/>
      <c r="D1087" s="63"/>
      <c r="E1087" s="61"/>
      <c r="F1087" s="14"/>
      <c r="G1087" s="92"/>
      <c r="H1087" s="92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/>
      <c r="B1088" s="90"/>
      <c r="C1088" s="14"/>
      <c r="D1088" s="63"/>
      <c r="E1088" s="61"/>
      <c r="F1088" s="14"/>
      <c r="G1088" s="92"/>
      <c r="H1088" s="92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/>
      <c r="B1089" s="90"/>
      <c r="C1089" s="14"/>
      <c r="D1089" s="63"/>
      <c r="E1089" s="61"/>
      <c r="F1089" s="14"/>
      <c r="G1089" s="92"/>
      <c r="H1089" s="92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/>
      <c r="B1090" s="90"/>
      <c r="C1090" s="14"/>
      <c r="D1090" s="63"/>
      <c r="E1090" s="61"/>
      <c r="F1090" s="14"/>
      <c r="G1090" s="92"/>
      <c r="H1090" s="92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/>
      <c r="B1091" s="90"/>
      <c r="C1091" s="14"/>
      <c r="D1091" s="63"/>
      <c r="E1091" s="61"/>
      <c r="F1091" s="14"/>
      <c r="G1091" s="92"/>
      <c r="H1091" s="92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/>
      <c r="B1092" s="90"/>
      <c r="C1092" s="14"/>
      <c r="D1092" s="63"/>
      <c r="E1092" s="61"/>
      <c r="F1092" s="14"/>
      <c r="G1092" s="92"/>
      <c r="H1092" s="92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/>
      <c r="B1093" s="90"/>
      <c r="C1093" s="14"/>
      <c r="D1093" s="63"/>
      <c r="E1093" s="61"/>
      <c r="F1093" s="14"/>
      <c r="G1093" s="92"/>
      <c r="H1093" s="92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/>
      <c r="B1094" s="90"/>
      <c r="C1094" s="14"/>
      <c r="D1094" s="63"/>
      <c r="E1094" s="61"/>
      <c r="F1094" s="14"/>
      <c r="G1094" s="92"/>
      <c r="H1094" s="92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/>
      <c r="B1095" s="90"/>
      <c r="C1095" s="14"/>
      <c r="D1095" s="63"/>
      <c r="E1095" s="61"/>
      <c r="F1095" s="14"/>
      <c r="G1095" s="92"/>
      <c r="H1095" s="92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/>
      <c r="B1096" s="90"/>
      <c r="C1096" s="14"/>
      <c r="D1096" s="63"/>
      <c r="E1096" s="61"/>
      <c r="F1096" s="14"/>
      <c r="G1096" s="92"/>
      <c r="H1096" s="92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/>
      <c r="B1097" s="90"/>
      <c r="C1097" s="14"/>
      <c r="D1097" s="63"/>
      <c r="E1097" s="61"/>
      <c r="F1097" s="14"/>
      <c r="G1097" s="92"/>
      <c r="H1097" s="92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/>
      <c r="B1098" s="90"/>
      <c r="C1098" s="14"/>
      <c r="D1098" s="63"/>
      <c r="E1098" s="61"/>
      <c r="F1098" s="14"/>
      <c r="G1098" s="92"/>
      <c r="H1098" s="92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/>
      <c r="B1099" s="90"/>
      <c r="C1099" s="14"/>
      <c r="D1099" s="63"/>
      <c r="E1099" s="61"/>
      <c r="F1099" s="14"/>
      <c r="G1099" s="92"/>
      <c r="H1099" s="92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/>
      <c r="B1100" s="90"/>
      <c r="C1100" s="14"/>
      <c r="D1100" s="63"/>
      <c r="E1100" s="61"/>
      <c r="F1100" s="14"/>
      <c r="G1100" s="92"/>
      <c r="H1100" s="92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/>
      <c r="B1101" s="90"/>
      <c r="C1101" s="14"/>
      <c r="D1101" s="63"/>
      <c r="E1101" s="61"/>
      <c r="F1101" s="14"/>
      <c r="G1101" s="92"/>
      <c r="H1101" s="92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/>
      <c r="B1102" s="90"/>
      <c r="C1102" s="14"/>
      <c r="D1102" s="63"/>
      <c r="E1102" s="61"/>
      <c r="F1102" s="14"/>
      <c r="G1102" s="92"/>
      <c r="H1102" s="92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/>
      <c r="B1103" s="90"/>
      <c r="C1103" s="14"/>
      <c r="D1103" s="63"/>
      <c r="E1103" s="61"/>
      <c r="F1103" s="14"/>
      <c r="G1103" s="92"/>
      <c r="H1103" s="92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/>
      <c r="B1104" s="90"/>
      <c r="C1104" s="14"/>
      <c r="D1104" s="63"/>
      <c r="E1104" s="61"/>
      <c r="F1104" s="14"/>
      <c r="G1104" s="92"/>
      <c r="H1104" s="92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/>
      <c r="B1105" s="90"/>
      <c r="C1105" s="14"/>
      <c r="D1105" s="63"/>
      <c r="E1105" s="61"/>
      <c r="F1105" s="14"/>
      <c r="G1105" s="92"/>
      <c r="H1105" s="92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/>
      <c r="B1106" s="90"/>
      <c r="C1106" s="14"/>
      <c r="D1106" s="63"/>
      <c r="E1106" s="61"/>
      <c r="F1106" s="14"/>
      <c r="G1106" s="92"/>
      <c r="H1106" s="92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/>
      <c r="B1107" s="90"/>
      <c r="C1107" s="14"/>
      <c r="D1107" s="63"/>
      <c r="E1107" s="61"/>
      <c r="F1107" s="14"/>
      <c r="G1107" s="92"/>
      <c r="H1107" s="92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/>
      <c r="B1108" s="90"/>
      <c r="C1108" s="14"/>
      <c r="D1108" s="63"/>
      <c r="E1108" s="61"/>
      <c r="F1108" s="14"/>
      <c r="G1108" s="92"/>
      <c r="H1108" s="92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/>
      <c r="B1109" s="90"/>
      <c r="C1109" s="14"/>
      <c r="D1109" s="63"/>
      <c r="E1109" s="61"/>
      <c r="F1109" s="14"/>
      <c r="G1109" s="92"/>
      <c r="H1109" s="92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/>
      <c r="B1110" s="90"/>
      <c r="C1110" s="14"/>
      <c r="D1110" s="63"/>
      <c r="E1110" s="61"/>
      <c r="F1110" s="14"/>
      <c r="G1110" s="92"/>
      <c r="H1110" s="92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/>
      <c r="B1111" s="90"/>
      <c r="C1111" s="14"/>
      <c r="D1111" s="63"/>
      <c r="E1111" s="61"/>
      <c r="F1111" s="14"/>
      <c r="G1111" s="92"/>
      <c r="H1111" s="92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/>
      <c r="B1112" s="90"/>
      <c r="C1112" s="14"/>
      <c r="D1112" s="63"/>
      <c r="E1112" s="61"/>
      <c r="F1112" s="14"/>
      <c r="G1112" s="92"/>
      <c r="H1112" s="92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/>
      <c r="B1113" s="90"/>
      <c r="C1113" s="14"/>
      <c r="D1113" s="63"/>
      <c r="E1113" s="61"/>
      <c r="F1113" s="14"/>
      <c r="G1113" s="92"/>
      <c r="H1113" s="92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/>
      <c r="B1114" s="90"/>
      <c r="C1114" s="14"/>
      <c r="D1114" s="63"/>
      <c r="E1114" s="61"/>
      <c r="F1114" s="14"/>
      <c r="G1114" s="92"/>
      <c r="H1114" s="92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/>
      <c r="B1115" s="90"/>
      <c r="C1115" s="14"/>
      <c r="D1115" s="63"/>
      <c r="E1115" s="61"/>
      <c r="F1115" s="14"/>
      <c r="G1115" s="92"/>
      <c r="H1115" s="92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/>
      <c r="B1116" s="90"/>
      <c r="C1116" s="14"/>
      <c r="D1116" s="63"/>
      <c r="E1116" s="61"/>
      <c r="F1116" s="14"/>
      <c r="G1116" s="92"/>
      <c r="H1116" s="92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/>
      <c r="B1117" s="90"/>
      <c r="C1117" s="14"/>
      <c r="D1117" s="63"/>
      <c r="E1117" s="61"/>
      <c r="F1117" s="14"/>
      <c r="G1117" s="92"/>
      <c r="H1117" s="92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/>
      <c r="B1118" s="90"/>
      <c r="C1118" s="14"/>
      <c r="D1118" s="63"/>
      <c r="E1118" s="61"/>
      <c r="F1118" s="14"/>
      <c r="G1118" s="92"/>
      <c r="H1118" s="92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/>
      <c r="B1119" s="90"/>
      <c r="C1119" s="14"/>
      <c r="D1119" s="63"/>
      <c r="E1119" s="61"/>
      <c r="F1119" s="14"/>
      <c r="G1119" s="92"/>
      <c r="H1119" s="92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/>
      <c r="B1120" s="90"/>
      <c r="C1120" s="14"/>
      <c r="D1120" s="63"/>
      <c r="E1120" s="61"/>
      <c r="F1120" s="14"/>
      <c r="G1120" s="92"/>
      <c r="H1120" s="92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/>
      <c r="B1121" s="90"/>
      <c r="C1121" s="14"/>
      <c r="D1121" s="63"/>
      <c r="E1121" s="61"/>
      <c r="F1121" s="14"/>
      <c r="G1121" s="92"/>
      <c r="H1121" s="92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/>
      <c r="B1122" s="90"/>
      <c r="C1122" s="14"/>
      <c r="D1122" s="63"/>
      <c r="E1122" s="61"/>
      <c r="F1122" s="14"/>
      <c r="G1122" s="92"/>
      <c r="H1122" s="92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/>
      <c r="B1123" s="90"/>
      <c r="C1123" s="14"/>
      <c r="D1123" s="63"/>
      <c r="E1123" s="61"/>
      <c r="F1123" s="14"/>
      <c r="G1123" s="92"/>
      <c r="H1123" s="92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/>
      <c r="B1124" s="90"/>
      <c r="C1124" s="14"/>
      <c r="D1124" s="63"/>
      <c r="E1124" s="61"/>
      <c r="F1124" s="14"/>
      <c r="G1124" s="92"/>
      <c r="H1124" s="92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/>
      <c r="B1125" s="90"/>
      <c r="C1125" s="14"/>
      <c r="D1125" s="63"/>
      <c r="E1125" s="61"/>
      <c r="F1125" s="14"/>
      <c r="G1125" s="92"/>
      <c r="H1125" s="92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/>
      <c r="B1126" s="90"/>
      <c r="C1126" s="14"/>
      <c r="D1126" s="63"/>
      <c r="E1126" s="61"/>
      <c r="F1126" s="14"/>
      <c r="G1126" s="92"/>
      <c r="H1126" s="92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/>
      <c r="B1127" s="90"/>
      <c r="C1127" s="14"/>
      <c r="D1127" s="63"/>
      <c r="E1127" s="61"/>
      <c r="F1127" s="14"/>
      <c r="G1127" s="92"/>
      <c r="H1127" s="92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/>
      <c r="B1128" s="90"/>
      <c r="C1128" s="14"/>
      <c r="D1128" s="63"/>
      <c r="E1128" s="61"/>
      <c r="F1128" s="14"/>
      <c r="G1128" s="92"/>
      <c r="H1128" s="92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/>
      <c r="B1129" s="90"/>
      <c r="C1129" s="14"/>
      <c r="D1129" s="63"/>
      <c r="E1129" s="61"/>
      <c r="F1129" s="14"/>
      <c r="G1129" s="92"/>
      <c r="H1129" s="92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/>
      <c r="B1130" s="90"/>
      <c r="C1130" s="14"/>
      <c r="D1130" s="63"/>
      <c r="E1130" s="61"/>
      <c r="F1130" s="14"/>
      <c r="G1130" s="92"/>
      <c r="H1130" s="92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/>
      <c r="B1131" s="90"/>
      <c r="C1131" s="14"/>
      <c r="D1131" s="63"/>
      <c r="E1131" s="61"/>
      <c r="F1131" s="14"/>
      <c r="G1131" s="92"/>
      <c r="H1131" s="92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/>
      <c r="B1132" s="90"/>
      <c r="C1132" s="14"/>
      <c r="D1132" s="63"/>
      <c r="E1132" s="61"/>
      <c r="F1132" s="14"/>
      <c r="G1132" s="92"/>
      <c r="H1132" s="92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/>
      <c r="B1133" s="90"/>
      <c r="C1133" s="14"/>
      <c r="D1133" s="63"/>
      <c r="E1133" s="61"/>
      <c r="F1133" s="14"/>
      <c r="G1133" s="92"/>
      <c r="H1133" s="92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/>
      <c r="B1134" s="90"/>
      <c r="C1134" s="14"/>
      <c r="D1134" s="63"/>
      <c r="E1134" s="61"/>
      <c r="F1134" s="14"/>
      <c r="G1134" s="92"/>
      <c r="H1134" s="92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/>
      <c r="B1135" s="90"/>
      <c r="C1135" s="14"/>
      <c r="D1135" s="63"/>
      <c r="E1135" s="61"/>
      <c r="F1135" s="14"/>
      <c r="G1135" s="92"/>
      <c r="H1135" s="92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/>
      <c r="B1136" s="90"/>
      <c r="C1136" s="14"/>
      <c r="D1136" s="63"/>
      <c r="E1136" s="61"/>
      <c r="F1136" s="14"/>
      <c r="G1136" s="92"/>
      <c r="H1136" s="92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/>
      <c r="B1137" s="90"/>
      <c r="C1137" s="14"/>
      <c r="D1137" s="63"/>
      <c r="E1137" s="61"/>
      <c r="F1137" s="14"/>
      <c r="G1137" s="92"/>
      <c r="H1137" s="92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/>
      <c r="B1138" s="90"/>
      <c r="C1138" s="14"/>
      <c r="D1138" s="63"/>
      <c r="E1138" s="61"/>
      <c r="F1138" s="14"/>
      <c r="G1138" s="92"/>
      <c r="H1138" s="92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/>
      <c r="B1139" s="90"/>
      <c r="C1139" s="14"/>
      <c r="D1139" s="63"/>
      <c r="E1139" s="61"/>
      <c r="F1139" s="14"/>
      <c r="G1139" s="92"/>
      <c r="H1139" s="92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/>
      <c r="B1140" s="90"/>
      <c r="C1140" s="14"/>
      <c r="D1140" s="63"/>
      <c r="E1140" s="61"/>
      <c r="F1140" s="14"/>
      <c r="G1140" s="92"/>
      <c r="H1140" s="92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/>
      <c r="B1141" s="90"/>
      <c r="C1141" s="14"/>
      <c r="D1141" s="63"/>
      <c r="E1141" s="61"/>
      <c r="F1141" s="14"/>
      <c r="G1141" s="92"/>
      <c r="H1141" s="92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/>
      <c r="B1142" s="90"/>
      <c r="C1142" s="14"/>
      <c r="D1142" s="63"/>
      <c r="E1142" s="61"/>
      <c r="F1142" s="14"/>
      <c r="G1142" s="92"/>
      <c r="H1142" s="92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/>
      <c r="B1143" s="90"/>
      <c r="C1143" s="14"/>
      <c r="D1143" s="63"/>
      <c r="E1143" s="61"/>
      <c r="F1143" s="14"/>
      <c r="G1143" s="92"/>
      <c r="H1143" s="92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/>
      <c r="B1144" s="90"/>
      <c r="C1144" s="14"/>
      <c r="D1144" s="63"/>
      <c r="E1144" s="61"/>
      <c r="F1144" s="14"/>
      <c r="G1144" s="92"/>
      <c r="H1144" s="92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/>
      <c r="B1145" s="90"/>
      <c r="C1145" s="14"/>
      <c r="D1145" s="63"/>
      <c r="E1145" s="61"/>
      <c r="F1145" s="14"/>
      <c r="G1145" s="92"/>
      <c r="H1145" s="92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/>
      <c r="B1146" s="90"/>
      <c r="C1146" s="14"/>
      <c r="D1146" s="63"/>
      <c r="E1146" s="61"/>
      <c r="F1146" s="14"/>
      <c r="G1146" s="92"/>
      <c r="H1146" s="92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/>
      <c r="B1147" s="90"/>
      <c r="C1147" s="14"/>
      <c r="D1147" s="63"/>
      <c r="E1147" s="61"/>
      <c r="F1147" s="14"/>
      <c r="G1147" s="92"/>
      <c r="H1147" s="92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/>
      <c r="B1148" s="90"/>
      <c r="C1148" s="14"/>
      <c r="D1148" s="63"/>
      <c r="E1148" s="61"/>
      <c r="F1148" s="14"/>
      <c r="G1148" s="92"/>
      <c r="H1148" s="92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/>
      <c r="B1149" s="90"/>
      <c r="C1149" s="14"/>
      <c r="D1149" s="63"/>
      <c r="E1149" s="61"/>
      <c r="F1149" s="14"/>
      <c r="G1149" s="92"/>
      <c r="H1149" s="92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/>
      <c r="B1150" s="90"/>
      <c r="C1150" s="14"/>
      <c r="D1150" s="63"/>
      <c r="E1150" s="61"/>
      <c r="F1150" s="14"/>
      <c r="G1150" s="92"/>
      <c r="H1150" s="92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/>
      <c r="B1151" s="90"/>
      <c r="C1151" s="14"/>
      <c r="D1151" s="63"/>
      <c r="E1151" s="61"/>
      <c r="F1151" s="14"/>
      <c r="G1151" s="92"/>
      <c r="H1151" s="92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/>
      <c r="B1152" s="90"/>
      <c r="C1152" s="14"/>
      <c r="D1152" s="63"/>
      <c r="E1152" s="61"/>
      <c r="F1152" s="14"/>
      <c r="G1152" s="92"/>
      <c r="H1152" s="92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/>
      <c r="B1153" s="90"/>
      <c r="C1153" s="14"/>
      <c r="D1153" s="63"/>
      <c r="E1153" s="61"/>
      <c r="F1153" s="14"/>
      <c r="G1153" s="92"/>
      <c r="H1153" s="92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/>
      <c r="B1154" s="90"/>
      <c r="C1154" s="14"/>
      <c r="D1154" s="63"/>
      <c r="E1154" s="61"/>
      <c r="F1154" s="14"/>
      <c r="G1154" s="92"/>
      <c r="H1154" s="92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/>
      <c r="B1155" s="90"/>
      <c r="C1155" s="14"/>
      <c r="D1155" s="63"/>
      <c r="E1155" s="61"/>
      <c r="F1155" s="14"/>
      <c r="G1155" s="92"/>
      <c r="H1155" s="92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/>
      <c r="B1156" s="90"/>
      <c r="C1156" s="14"/>
      <c r="D1156" s="63"/>
      <c r="E1156" s="61"/>
      <c r="F1156" s="14"/>
      <c r="G1156" s="92"/>
      <c r="H1156" s="92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/>
      <c r="B1157" s="90"/>
      <c r="C1157" s="14"/>
      <c r="D1157" s="63"/>
      <c r="E1157" s="61"/>
      <c r="F1157" s="14"/>
      <c r="G1157" s="92"/>
      <c r="H1157" s="92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/>
      <c r="B1158" s="90"/>
      <c r="C1158" s="14"/>
      <c r="D1158" s="63"/>
      <c r="E1158" s="61"/>
      <c r="F1158" s="14"/>
      <c r="G1158" s="92"/>
      <c r="H1158" s="92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/>
      <c r="B1159" s="90"/>
      <c r="C1159" s="14"/>
      <c r="D1159" s="63"/>
      <c r="E1159" s="61"/>
      <c r="F1159" s="14"/>
      <c r="G1159" s="92"/>
      <c r="H1159" s="92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/>
      <c r="B1160" s="90"/>
      <c r="C1160" s="14"/>
      <c r="D1160" s="63"/>
      <c r="E1160" s="61"/>
      <c r="F1160" s="14"/>
      <c r="G1160" s="92"/>
      <c r="H1160" s="92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/>
      <c r="B1161" s="90"/>
      <c r="C1161" s="14"/>
      <c r="D1161" s="63"/>
      <c r="E1161" s="61"/>
      <c r="F1161" s="14"/>
      <c r="G1161" s="92"/>
      <c r="H1161" s="92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/>
      <c r="B1162" s="90"/>
      <c r="C1162" s="14"/>
      <c r="D1162" s="63"/>
      <c r="E1162" s="61"/>
      <c r="F1162" s="14"/>
      <c r="G1162" s="92"/>
      <c r="H1162" s="92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/>
      <c r="B1163" s="90"/>
      <c r="C1163" s="14"/>
      <c r="D1163" s="63"/>
      <c r="E1163" s="61"/>
      <c r="F1163" s="14"/>
      <c r="G1163" s="92"/>
      <c r="H1163" s="92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/>
      <c r="B1164" s="90"/>
      <c r="C1164" s="14"/>
      <c r="D1164" s="63"/>
      <c r="E1164" s="61"/>
      <c r="F1164" s="14"/>
      <c r="G1164" s="92"/>
      <c r="H1164" s="92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/>
      <c r="B1165" s="90"/>
      <c r="C1165" s="14"/>
      <c r="D1165" s="63"/>
      <c r="E1165" s="61"/>
      <c r="F1165" s="14"/>
      <c r="G1165" s="92"/>
      <c r="H1165" s="92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/>
      <c r="B1166" s="90"/>
      <c r="C1166" s="14"/>
      <c r="D1166" s="63"/>
      <c r="E1166" s="61"/>
      <c r="F1166" s="14"/>
      <c r="G1166" s="92"/>
      <c r="H1166" s="92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/>
      <c r="B1167" s="90"/>
      <c r="C1167" s="14"/>
      <c r="D1167" s="63"/>
      <c r="E1167" s="61"/>
      <c r="F1167" s="14"/>
      <c r="G1167" s="92"/>
      <c r="H1167" s="92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/>
      <c r="B1168" s="90"/>
      <c r="C1168" s="14"/>
      <c r="D1168" s="63"/>
      <c r="E1168" s="61"/>
      <c r="F1168" s="14"/>
      <c r="G1168" s="92"/>
      <c r="H1168" s="92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/>
      <c r="B1169" s="90"/>
      <c r="C1169" s="14"/>
      <c r="D1169" s="63"/>
      <c r="E1169" s="61"/>
      <c r="F1169" s="14"/>
      <c r="G1169" s="92"/>
      <c r="H1169" s="92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/>
      <c r="B1170" s="90"/>
      <c r="C1170" s="14"/>
      <c r="D1170" s="63"/>
      <c r="E1170" s="61"/>
      <c r="F1170" s="14"/>
      <c r="G1170" s="92"/>
      <c r="H1170" s="92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/>
      <c r="B1171" s="90"/>
      <c r="C1171" s="14"/>
      <c r="D1171" s="63"/>
      <c r="E1171" s="61"/>
      <c r="F1171" s="14"/>
      <c r="G1171" s="92"/>
      <c r="H1171" s="92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/>
      <c r="B1172" s="90"/>
      <c r="C1172" s="14"/>
      <c r="D1172" s="63"/>
      <c r="E1172" s="61"/>
      <c r="F1172" s="14"/>
      <c r="G1172" s="92"/>
      <c r="H1172" s="92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/>
      <c r="B1173" s="90"/>
      <c r="C1173" s="14"/>
      <c r="D1173" s="63"/>
      <c r="E1173" s="61"/>
      <c r="F1173" s="14"/>
      <c r="G1173" s="92"/>
      <c r="H1173" s="92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/>
      <c r="B1174" s="90"/>
      <c r="C1174" s="14"/>
      <c r="D1174" s="63"/>
      <c r="E1174" s="61"/>
      <c r="F1174" s="14"/>
      <c r="G1174" s="92"/>
      <c r="H1174" s="92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/>
      <c r="B1175" s="90"/>
      <c r="C1175" s="14"/>
      <c r="D1175" s="63"/>
      <c r="E1175" s="61"/>
      <c r="F1175" s="14"/>
      <c r="G1175" s="92"/>
      <c r="H1175" s="92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/>
      <c r="B1176" s="90"/>
      <c r="C1176" s="14"/>
      <c r="D1176" s="63"/>
      <c r="E1176" s="61"/>
      <c r="F1176" s="14"/>
      <c r="G1176" s="92"/>
      <c r="H1176" s="92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/>
      <c r="B1177" s="90"/>
      <c r="C1177" s="14"/>
      <c r="D1177" s="63"/>
      <c r="E1177" s="61"/>
      <c r="F1177" s="14"/>
      <c r="G1177" s="92"/>
      <c r="H1177" s="92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/>
      <c r="B1178" s="90"/>
      <c r="C1178" s="14"/>
      <c r="D1178" s="63"/>
      <c r="E1178" s="61"/>
      <c r="F1178" s="14"/>
      <c r="G1178" s="92"/>
      <c r="H1178" s="92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/>
      <c r="B1179" s="90"/>
      <c r="C1179" s="14"/>
      <c r="D1179" s="63"/>
      <c r="E1179" s="61"/>
      <c r="F1179" s="14"/>
      <c r="G1179" s="92"/>
      <c r="H1179" s="92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/>
      <c r="B1180" s="90"/>
      <c r="C1180" s="14"/>
      <c r="D1180" s="63"/>
      <c r="E1180" s="61"/>
      <c r="F1180" s="14"/>
      <c r="G1180" s="92"/>
      <c r="H1180" s="92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/>
      <c r="B1181" s="90"/>
      <c r="C1181" s="14"/>
      <c r="D1181" s="63"/>
      <c r="E1181" s="61"/>
      <c r="F1181" s="14"/>
      <c r="G1181" s="92"/>
      <c r="H1181" s="92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/>
      <c r="B1182" s="90"/>
      <c r="C1182" s="14"/>
      <c r="D1182" s="63"/>
      <c r="E1182" s="61"/>
      <c r="F1182" s="14"/>
      <c r="G1182" s="92"/>
      <c r="H1182" s="92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/>
      <c r="B1183" s="90"/>
      <c r="C1183" s="14"/>
      <c r="D1183" s="63"/>
      <c r="E1183" s="61"/>
      <c r="F1183" s="14"/>
      <c r="G1183" s="92"/>
      <c r="H1183" s="92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/>
      <c r="B1184" s="90"/>
      <c r="C1184" s="14"/>
      <c r="D1184" s="63"/>
      <c r="E1184" s="61"/>
      <c r="F1184" s="14"/>
      <c r="G1184" s="92"/>
      <c r="H1184" s="92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/>
      <c r="B1185" s="90"/>
      <c r="C1185" s="14"/>
      <c r="D1185" s="63"/>
      <c r="E1185" s="61"/>
      <c r="F1185" s="14"/>
      <c r="G1185" s="92"/>
      <c r="H1185" s="92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/>
      <c r="B1186" s="90"/>
      <c r="C1186" s="14"/>
      <c r="D1186" s="63"/>
      <c r="E1186" s="61"/>
      <c r="F1186" s="14"/>
      <c r="G1186" s="92"/>
      <c r="H1186" s="92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/>
      <c r="B1187" s="90"/>
      <c r="C1187" s="14"/>
      <c r="D1187" s="63"/>
      <c r="E1187" s="61"/>
      <c r="F1187" s="14"/>
      <c r="G1187" s="92"/>
      <c r="H1187" s="92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/>
      <c r="B1188" s="90"/>
      <c r="C1188" s="14"/>
      <c r="D1188" s="63"/>
      <c r="E1188" s="61"/>
      <c r="F1188" s="14"/>
      <c r="G1188" s="92"/>
      <c r="H1188" s="92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/>
      <c r="B1189" s="90"/>
      <c r="C1189" s="14"/>
      <c r="D1189" s="63"/>
      <c r="E1189" s="61"/>
      <c r="F1189" s="14"/>
      <c r="G1189" s="92"/>
      <c r="H1189" s="92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/>
      <c r="B1190" s="90"/>
      <c r="C1190" s="14"/>
      <c r="D1190" s="63"/>
      <c r="E1190" s="61"/>
      <c r="F1190" s="14"/>
      <c r="G1190" s="92"/>
      <c r="H1190" s="92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/>
      <c r="B1191" s="90"/>
      <c r="C1191" s="14"/>
      <c r="D1191" s="63"/>
      <c r="E1191" s="61"/>
      <c r="F1191" s="14"/>
      <c r="G1191" s="92"/>
      <c r="H1191" s="92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/>
      <c r="B1192" s="90"/>
      <c r="C1192" s="14"/>
      <c r="D1192" s="63"/>
      <c r="E1192" s="61"/>
      <c r="F1192" s="14"/>
      <c r="G1192" s="92"/>
      <c r="H1192" s="92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/>
      <c r="B1193" s="90"/>
      <c r="C1193" s="14"/>
      <c r="D1193" s="63"/>
      <c r="E1193" s="61"/>
      <c r="F1193" s="14"/>
      <c r="G1193" s="92"/>
      <c r="H1193" s="92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/>
      <c r="B1194" s="90"/>
      <c r="C1194" s="14"/>
      <c r="D1194" s="63"/>
      <c r="E1194" s="61"/>
      <c r="F1194" s="14"/>
      <c r="G1194" s="92"/>
      <c r="H1194" s="92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/>
      <c r="B1195" s="90"/>
      <c r="C1195" s="14"/>
      <c r="D1195" s="63"/>
      <c r="E1195" s="61"/>
      <c r="F1195" s="14"/>
      <c r="G1195" s="92"/>
      <c r="H1195" s="92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/>
      <c r="B1196" s="90"/>
      <c r="C1196" s="14"/>
      <c r="D1196" s="63"/>
      <c r="E1196" s="61"/>
      <c r="F1196" s="14"/>
      <c r="G1196" s="92"/>
      <c r="H1196" s="92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/>
      <c r="B1197" s="90"/>
      <c r="C1197" s="14"/>
      <c r="D1197" s="63"/>
      <c r="E1197" s="61"/>
      <c r="F1197" s="14"/>
      <c r="G1197" s="92"/>
      <c r="H1197" s="92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/>
      <c r="B1198" s="90"/>
      <c r="C1198" s="14"/>
      <c r="D1198" s="63"/>
      <c r="E1198" s="61"/>
      <c r="F1198" s="14"/>
      <c r="G1198" s="92"/>
      <c r="H1198" s="92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/>
      <c r="B1199" s="90"/>
      <c r="C1199" s="14"/>
      <c r="D1199" s="63"/>
      <c r="E1199" s="61"/>
      <c r="F1199" s="14"/>
      <c r="G1199" s="92"/>
      <c r="H1199" s="92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/>
      <c r="B1200" s="90"/>
      <c r="C1200" s="14"/>
      <c r="D1200" s="63"/>
      <c r="E1200" s="61"/>
      <c r="F1200" s="14"/>
      <c r="G1200" s="92"/>
      <c r="H1200" s="92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/>
      <c r="B1201" s="90"/>
      <c r="C1201" s="14"/>
      <c r="D1201" s="63"/>
      <c r="E1201" s="61"/>
      <c r="F1201" s="14"/>
      <c r="G1201" s="92"/>
      <c r="H1201" s="92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/>
      <c r="B1202" s="90"/>
      <c r="C1202" s="14"/>
      <c r="D1202" s="63"/>
      <c r="E1202" s="61"/>
      <c r="F1202" s="14"/>
      <c r="G1202" s="92"/>
      <c r="H1202" s="92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/>
      <c r="B1203" s="90"/>
      <c r="C1203" s="14"/>
      <c r="D1203" s="63"/>
      <c r="E1203" s="61"/>
      <c r="F1203" s="14"/>
      <c r="G1203" s="92"/>
      <c r="H1203" s="92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/>
      <c r="B1204" s="90"/>
      <c r="C1204" s="14"/>
      <c r="D1204" s="63"/>
      <c r="E1204" s="61"/>
      <c r="F1204" s="14"/>
      <c r="G1204" s="92"/>
      <c r="H1204" s="92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/>
      <c r="B1205" s="90"/>
      <c r="C1205" s="14"/>
      <c r="D1205" s="63"/>
      <c r="E1205" s="61"/>
      <c r="F1205" s="14"/>
      <c r="G1205" s="92"/>
      <c r="H1205" s="92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/>
      <c r="B1206" s="90"/>
      <c r="C1206" s="14"/>
      <c r="D1206" s="63"/>
      <c r="E1206" s="61"/>
      <c r="F1206" s="14"/>
      <c r="G1206" s="92"/>
      <c r="H1206" s="92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/>
      <c r="B1207" s="90"/>
      <c r="C1207" s="14"/>
      <c r="D1207" s="63"/>
      <c r="E1207" s="61"/>
      <c r="F1207" s="14"/>
      <c r="G1207" s="92"/>
      <c r="H1207" s="92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/>
      <c r="B1208" s="90"/>
      <c r="C1208" s="14"/>
      <c r="D1208" s="63"/>
      <c r="E1208" s="61"/>
      <c r="F1208" s="14"/>
      <c r="G1208" s="92"/>
      <c r="H1208" s="92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/>
      <c r="B1209" s="90"/>
      <c r="C1209" s="14"/>
      <c r="D1209" s="63"/>
      <c r="E1209" s="61"/>
      <c r="F1209" s="14"/>
      <c r="G1209" s="92"/>
      <c r="H1209" s="92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/>
      <c r="B1210" s="90"/>
      <c r="C1210" s="14"/>
      <c r="D1210" s="63"/>
      <c r="E1210" s="61"/>
      <c r="F1210" s="14"/>
      <c r="G1210" s="92"/>
      <c r="H1210" s="92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/>
      <c r="B1211" s="90"/>
      <c r="C1211" s="14"/>
      <c r="D1211" s="63"/>
      <c r="E1211" s="61"/>
      <c r="F1211" s="14"/>
      <c r="G1211" s="92"/>
      <c r="H1211" s="92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/>
      <c r="B1212" s="90"/>
      <c r="C1212" s="14"/>
      <c r="D1212" s="63"/>
      <c r="E1212" s="61"/>
      <c r="F1212" s="14"/>
      <c r="G1212" s="92"/>
      <c r="H1212" s="92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/>
      <c r="B1213" s="90"/>
      <c r="C1213" s="14"/>
      <c r="D1213" s="63"/>
      <c r="E1213" s="61"/>
      <c r="F1213" s="14"/>
      <c r="G1213" s="92"/>
      <c r="H1213" s="92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/>
      <c r="B1214" s="90"/>
      <c r="C1214" s="14"/>
      <c r="D1214" s="63"/>
      <c r="E1214" s="61"/>
      <c r="F1214" s="14"/>
      <c r="G1214" s="92"/>
      <c r="H1214" s="92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/>
      <c r="B1215" s="90"/>
      <c r="C1215" s="14"/>
      <c r="D1215" s="63"/>
      <c r="E1215" s="61"/>
      <c r="F1215" s="14"/>
      <c r="G1215" s="92"/>
      <c r="H1215" s="92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/>
      <c r="B1216" s="90"/>
      <c r="C1216" s="14"/>
      <c r="D1216" s="63"/>
      <c r="E1216" s="61"/>
      <c r="F1216" s="14"/>
      <c r="G1216" s="92"/>
      <c r="H1216" s="92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/>
      <c r="B1217" s="90"/>
      <c r="C1217" s="14"/>
      <c r="D1217" s="63"/>
      <c r="E1217" s="61"/>
      <c r="F1217" s="14"/>
      <c r="G1217" s="92"/>
      <c r="H1217" s="92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/>
      <c r="B1218" s="90"/>
      <c r="C1218" s="14"/>
      <c r="D1218" s="63"/>
      <c r="E1218" s="61"/>
      <c r="F1218" s="14"/>
      <c r="G1218" s="92"/>
      <c r="H1218" s="92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/>
      <c r="B1219" s="90"/>
      <c r="C1219" s="14"/>
      <c r="D1219" s="63"/>
      <c r="E1219" s="61"/>
      <c r="F1219" s="14"/>
      <c r="G1219" s="92"/>
      <c r="H1219" s="92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/>
      <c r="B1220" s="90"/>
      <c r="C1220" s="14"/>
      <c r="D1220" s="63"/>
      <c r="E1220" s="61"/>
      <c r="F1220" s="14"/>
      <c r="G1220" s="92"/>
      <c r="H1220" s="92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/>
      <c r="B1221" s="90"/>
      <c r="C1221" s="14"/>
      <c r="D1221" s="63"/>
      <c r="E1221" s="61"/>
      <c r="F1221" s="14"/>
      <c r="G1221" s="92"/>
      <c r="H1221" s="92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/>
      <c r="B1222" s="90"/>
      <c r="C1222" s="14"/>
      <c r="D1222" s="63"/>
      <c r="E1222" s="61"/>
      <c r="F1222" s="14"/>
      <c r="G1222" s="92"/>
      <c r="H1222" s="92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/>
      <c r="B1223" s="90"/>
      <c r="C1223" s="14"/>
      <c r="D1223" s="63"/>
      <c r="E1223" s="61"/>
      <c r="F1223" s="14"/>
      <c r="G1223" s="92"/>
      <c r="H1223" s="92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/>
      <c r="B1224" s="90"/>
      <c r="C1224" s="14"/>
      <c r="D1224" s="63"/>
      <c r="E1224" s="61"/>
      <c r="F1224" s="14"/>
      <c r="G1224" s="92"/>
      <c r="H1224" s="92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/>
      <c r="B1225" s="90"/>
      <c r="C1225" s="14"/>
      <c r="D1225" s="63"/>
      <c r="E1225" s="61"/>
      <c r="F1225" s="14"/>
      <c r="G1225" s="92"/>
      <c r="H1225" s="92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/>
      <c r="B1226" s="90"/>
      <c r="C1226" s="14"/>
      <c r="D1226" s="63"/>
      <c r="E1226" s="61"/>
      <c r="F1226" s="14"/>
      <c r="G1226" s="92"/>
      <c r="H1226" s="92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/>
      <c r="B1227" s="90"/>
      <c r="C1227" s="14"/>
      <c r="D1227" s="63"/>
      <c r="E1227" s="61"/>
      <c r="F1227" s="14"/>
      <c r="G1227" s="92"/>
      <c r="H1227" s="92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/>
      <c r="B1228" s="90"/>
      <c r="C1228" s="14"/>
      <c r="D1228" s="63"/>
      <c r="E1228" s="61"/>
      <c r="F1228" s="14"/>
      <c r="G1228" s="92"/>
      <c r="H1228" s="92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/>
      <c r="B1229" s="90"/>
      <c r="C1229" s="14"/>
      <c r="D1229" s="63"/>
      <c r="E1229" s="61"/>
      <c r="F1229" s="14"/>
      <c r="G1229" s="92"/>
      <c r="H1229" s="92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/>
      <c r="B1230" s="90"/>
      <c r="C1230" s="14"/>
      <c r="D1230" s="63"/>
      <c r="E1230" s="61"/>
      <c r="F1230" s="14"/>
      <c r="G1230" s="92"/>
      <c r="H1230" s="92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/>
      <c r="B1231" s="90"/>
      <c r="C1231" s="14"/>
      <c r="D1231" s="63"/>
      <c r="E1231" s="61"/>
      <c r="F1231" s="14"/>
      <c r="G1231" s="92"/>
      <c r="H1231" s="92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/>
      <c r="B1232" s="90"/>
      <c r="C1232" s="14"/>
      <c r="D1232" s="63"/>
      <c r="E1232" s="61"/>
      <c r="F1232" s="14"/>
      <c r="G1232" s="92"/>
      <c r="H1232" s="92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/>
      <c r="B1233" s="90"/>
      <c r="C1233" s="14"/>
      <c r="D1233" s="63"/>
      <c r="E1233" s="61"/>
      <c r="F1233" s="14"/>
      <c r="G1233" s="92"/>
      <c r="H1233" s="92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/>
      <c r="B1234" s="90"/>
      <c r="C1234" s="14"/>
      <c r="D1234" s="63"/>
      <c r="E1234" s="61"/>
      <c r="F1234" s="14"/>
      <c r="G1234" s="92"/>
      <c r="H1234" s="92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/>
      <c r="B1235" s="90"/>
      <c r="C1235" s="14"/>
      <c r="D1235" s="63"/>
      <c r="E1235" s="61"/>
      <c r="F1235" s="14"/>
      <c r="G1235" s="92"/>
      <c r="H1235" s="92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/>
      <c r="B1236" s="90"/>
      <c r="C1236" s="14"/>
      <c r="D1236" s="63"/>
      <c r="E1236" s="61"/>
      <c r="F1236" s="14"/>
      <c r="G1236" s="92"/>
      <c r="H1236" s="92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/>
      <c r="B1237" s="90"/>
      <c r="C1237" s="14"/>
      <c r="D1237" s="63"/>
      <c r="E1237" s="61"/>
      <c r="F1237" s="14"/>
      <c r="G1237" s="92"/>
      <c r="H1237" s="92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/>
      <c r="B1238" s="90"/>
      <c r="C1238" s="14"/>
      <c r="D1238" s="63"/>
      <c r="E1238" s="61"/>
      <c r="F1238" s="14"/>
      <c r="G1238" s="92"/>
      <c r="H1238" s="92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/>
      <c r="B1239" s="90"/>
      <c r="C1239" s="14"/>
      <c r="D1239" s="63"/>
      <c r="E1239" s="61"/>
      <c r="F1239" s="14"/>
      <c r="G1239" s="92"/>
      <c r="H1239" s="92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/>
      <c r="B1240" s="90"/>
      <c r="C1240" s="14"/>
      <c r="D1240" s="63"/>
      <c r="E1240" s="61"/>
      <c r="F1240" s="14"/>
      <c r="G1240" s="92"/>
      <c r="H1240" s="92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/>
      <c r="B1241" s="90"/>
      <c r="C1241" s="14"/>
      <c r="D1241" s="63"/>
      <c r="E1241" s="61"/>
      <c r="F1241" s="14"/>
      <c r="G1241" s="92"/>
      <c r="H1241" s="92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/>
      <c r="B1242" s="90"/>
      <c r="C1242" s="14"/>
      <c r="D1242" s="63"/>
      <c r="E1242" s="61"/>
      <c r="F1242" s="14"/>
      <c r="G1242" s="92"/>
      <c r="H1242" s="92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/>
      <c r="B1243" s="90"/>
      <c r="C1243" s="14"/>
      <c r="D1243" s="63"/>
      <c r="E1243" s="61"/>
      <c r="F1243" s="14"/>
      <c r="G1243" s="92"/>
      <c r="H1243" s="92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/>
      <c r="B1244" s="90"/>
      <c r="C1244" s="14"/>
      <c r="D1244" s="63"/>
      <c r="E1244" s="61"/>
      <c r="F1244" s="14"/>
      <c r="G1244" s="92"/>
      <c r="H1244" s="92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/>
      <c r="B1245" s="90"/>
      <c r="C1245" s="14"/>
      <c r="D1245" s="63"/>
      <c r="E1245" s="61"/>
      <c r="F1245" s="14"/>
      <c r="G1245" s="92"/>
      <c r="H1245" s="92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/>
      <c r="B1246" s="90"/>
      <c r="C1246" s="14"/>
      <c r="D1246" s="63"/>
      <c r="E1246" s="61"/>
      <c r="F1246" s="14"/>
      <c r="G1246" s="92"/>
      <c r="H1246" s="92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/>
      <c r="B1247" s="90"/>
      <c r="C1247" s="14"/>
      <c r="D1247" s="63"/>
      <c r="E1247" s="61"/>
      <c r="F1247" s="14"/>
      <c r="G1247" s="92"/>
      <c r="H1247" s="92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/>
      <c r="B1248" s="90"/>
      <c r="C1248" s="14"/>
      <c r="D1248" s="63"/>
      <c r="E1248" s="61"/>
      <c r="F1248" s="14"/>
      <c r="G1248" s="92"/>
      <c r="H1248" s="92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/>
      <c r="B1249" s="90"/>
      <c r="C1249" s="14"/>
      <c r="D1249" s="63"/>
      <c r="E1249" s="61"/>
      <c r="F1249" s="14"/>
      <c r="G1249" s="92"/>
      <c r="H1249" s="92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/>
      <c r="B1250" s="90"/>
      <c r="C1250" s="14"/>
      <c r="D1250" s="63"/>
      <c r="E1250" s="61"/>
      <c r="F1250" s="14"/>
      <c r="G1250" s="92"/>
      <c r="H1250" s="92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/>
      <c r="B1251" s="90"/>
      <c r="C1251" s="14"/>
      <c r="D1251" s="63"/>
      <c r="E1251" s="61"/>
      <c r="F1251" s="14"/>
      <c r="G1251" s="92"/>
      <c r="H1251" s="92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/>
      <c r="B1252" s="90"/>
      <c r="C1252" s="14"/>
      <c r="D1252" s="63"/>
      <c r="E1252" s="61"/>
      <c r="F1252" s="14"/>
      <c r="G1252" s="92"/>
      <c r="H1252" s="92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/>
      <c r="B1253" s="90"/>
      <c r="C1253" s="14"/>
      <c r="D1253" s="63"/>
      <c r="E1253" s="61"/>
      <c r="F1253" s="14"/>
      <c r="G1253" s="92"/>
      <c r="H1253" s="92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/>
      <c r="B1254" s="90"/>
      <c r="C1254" s="14"/>
      <c r="D1254" s="63"/>
      <c r="E1254" s="61"/>
      <c r="F1254" s="14"/>
      <c r="G1254" s="92"/>
      <c r="H1254" s="92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/>
      <c r="B1255" s="90"/>
      <c r="C1255" s="14"/>
      <c r="D1255" s="63"/>
      <c r="E1255" s="61"/>
      <c r="F1255" s="14"/>
      <c r="G1255" s="92"/>
      <c r="H1255" s="92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/>
      <c r="B1256" s="90"/>
      <c r="C1256" s="14"/>
      <c r="D1256" s="63"/>
      <c r="E1256" s="61"/>
      <c r="F1256" s="14"/>
      <c r="G1256" s="92"/>
      <c r="H1256" s="92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/>
      <c r="B1257" s="90"/>
      <c r="C1257" s="14"/>
      <c r="D1257" s="63"/>
      <c r="E1257" s="61"/>
      <c r="F1257" s="14"/>
      <c r="G1257" s="92"/>
      <c r="H1257" s="92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/>
      <c r="B1258" s="90"/>
      <c r="C1258" s="14"/>
      <c r="D1258" s="63"/>
      <c r="E1258" s="61"/>
      <c r="F1258" s="14"/>
      <c r="G1258" s="92"/>
      <c r="H1258" s="92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/>
      <c r="B1259" s="90"/>
      <c r="C1259" s="14"/>
      <c r="D1259" s="63"/>
      <c r="E1259" s="61"/>
      <c r="F1259" s="14"/>
      <c r="G1259" s="92"/>
      <c r="H1259" s="92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/>
      <c r="B1260" s="90"/>
      <c r="C1260" s="14"/>
      <c r="D1260" s="63"/>
      <c r="E1260" s="61"/>
      <c r="F1260" s="14"/>
      <c r="G1260" s="92"/>
      <c r="H1260" s="92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/>
      <c r="B1261" s="90"/>
      <c r="C1261" s="14"/>
      <c r="D1261" s="63"/>
      <c r="E1261" s="61"/>
      <c r="F1261" s="14"/>
      <c r="G1261" s="92"/>
      <c r="H1261" s="92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/>
      <c r="B1262" s="90"/>
      <c r="C1262" s="14"/>
      <c r="D1262" s="63"/>
      <c r="E1262" s="61"/>
      <c r="F1262" s="14"/>
      <c r="G1262" s="92"/>
      <c r="H1262" s="92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/>
      <c r="B1263" s="90"/>
      <c r="C1263" s="14"/>
      <c r="D1263" s="63"/>
      <c r="E1263" s="61"/>
      <c r="F1263" s="14"/>
      <c r="G1263" s="92"/>
      <c r="H1263" s="92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/>
      <c r="B1264" s="90"/>
      <c r="C1264" s="14"/>
      <c r="D1264" s="63"/>
      <c r="E1264" s="61"/>
      <c r="F1264" s="14"/>
      <c r="G1264" s="92"/>
      <c r="H1264" s="92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/>
      <c r="B1265" s="90"/>
      <c r="C1265" s="14"/>
      <c r="D1265" s="63"/>
      <c r="E1265" s="61"/>
      <c r="F1265" s="14"/>
      <c r="G1265" s="92"/>
      <c r="H1265" s="92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/>
      <c r="B1266" s="90"/>
      <c r="C1266" s="14"/>
      <c r="D1266" s="63"/>
      <c r="E1266" s="61"/>
      <c r="F1266" s="14"/>
      <c r="G1266" s="92"/>
      <c r="H1266" s="92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/>
      <c r="B1267" s="90"/>
      <c r="C1267" s="14"/>
      <c r="D1267" s="63"/>
      <c r="E1267" s="61"/>
      <c r="F1267" s="14"/>
      <c r="G1267" s="92"/>
      <c r="H1267" s="92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/>
      <c r="B1268" s="90"/>
      <c r="C1268" s="14"/>
      <c r="D1268" s="63"/>
      <c r="E1268" s="61"/>
      <c r="F1268" s="14"/>
      <c r="G1268" s="92"/>
      <c r="H1268" s="92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/>
      <c r="B1269" s="90"/>
      <c r="C1269" s="14"/>
      <c r="D1269" s="63"/>
      <c r="E1269" s="61"/>
      <c r="F1269" s="14"/>
      <c r="G1269" s="92"/>
      <c r="H1269" s="92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/>
      <c r="B1270" s="90"/>
      <c r="C1270" s="14"/>
      <c r="D1270" s="63"/>
      <c r="E1270" s="61"/>
      <c r="F1270" s="14"/>
      <c r="G1270" s="92"/>
      <c r="H1270" s="92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/>
      <c r="B1271" s="90"/>
      <c r="C1271" s="14"/>
      <c r="D1271" s="63"/>
      <c r="E1271" s="61"/>
      <c r="F1271" s="14"/>
      <c r="G1271" s="92"/>
      <c r="H1271" s="92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/>
      <c r="B1272" s="90"/>
      <c r="C1272" s="14"/>
      <c r="D1272" s="63"/>
      <c r="E1272" s="61"/>
      <c r="F1272" s="14"/>
      <c r="G1272" s="92"/>
      <c r="H1272" s="92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/>
      <c r="B1273" s="90"/>
      <c r="C1273" s="14"/>
      <c r="D1273" s="63"/>
      <c r="E1273" s="61"/>
      <c r="F1273" s="14"/>
      <c r="G1273" s="92"/>
      <c r="H1273" s="92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/>
      <c r="B1274" s="90"/>
      <c r="C1274" s="14"/>
      <c r="D1274" s="63"/>
      <c r="E1274" s="61"/>
      <c r="F1274" s="14"/>
      <c r="G1274" s="92"/>
      <c r="H1274" s="92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/>
      <c r="B1275" s="90"/>
      <c r="C1275" s="14"/>
      <c r="D1275" s="63"/>
      <c r="E1275" s="61"/>
      <c r="F1275" s="14"/>
      <c r="G1275" s="92"/>
      <c r="H1275" s="92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/>
      <c r="B1276" s="90"/>
      <c r="C1276" s="14"/>
      <c r="D1276" s="63"/>
      <c r="E1276" s="61"/>
      <c r="F1276" s="14"/>
      <c r="G1276" s="92"/>
      <c r="H1276" s="92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/>
      <c r="B1277" s="90"/>
      <c r="C1277" s="14"/>
      <c r="D1277" s="63"/>
      <c r="E1277" s="61"/>
      <c r="F1277" s="14"/>
      <c r="G1277" s="92"/>
      <c r="H1277" s="92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/>
      <c r="B1278" s="90"/>
      <c r="C1278" s="14"/>
      <c r="D1278" s="63"/>
      <c r="E1278" s="61"/>
      <c r="F1278" s="14"/>
      <c r="G1278" s="92"/>
      <c r="H1278" s="92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/>
      <c r="B1279" s="90"/>
      <c r="C1279" s="14"/>
      <c r="D1279" s="63"/>
      <c r="E1279" s="61"/>
      <c r="F1279" s="14"/>
      <c r="G1279" s="92"/>
      <c r="H1279" s="92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/>
      <c r="B1280" s="90"/>
      <c r="C1280" s="14"/>
      <c r="D1280" s="63"/>
      <c r="E1280" s="61"/>
      <c r="F1280" s="14"/>
      <c r="G1280" s="92"/>
      <c r="H1280" s="92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/>
      <c r="B1281" s="90"/>
      <c r="C1281" s="14"/>
      <c r="D1281" s="63"/>
      <c r="E1281" s="61"/>
      <c r="F1281" s="14"/>
      <c r="G1281" s="92"/>
      <c r="H1281" s="92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/>
      <c r="B1282" s="90"/>
      <c r="C1282" s="14"/>
      <c r="D1282" s="63"/>
      <c r="E1282" s="61"/>
      <c r="F1282" s="14"/>
      <c r="G1282" s="92"/>
      <c r="H1282" s="92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/>
      <c r="B1283" s="90"/>
      <c r="C1283" s="14"/>
      <c r="D1283" s="63"/>
      <c r="E1283" s="61"/>
      <c r="F1283" s="14"/>
      <c r="G1283" s="92"/>
      <c r="H1283" s="92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/>
      <c r="B1284" s="90"/>
      <c r="C1284" s="14"/>
      <c r="D1284" s="63"/>
      <c r="E1284" s="61"/>
      <c r="F1284" s="14"/>
      <c r="G1284" s="92"/>
      <c r="H1284" s="92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/>
      <c r="B1285" s="90"/>
      <c r="C1285" s="14"/>
      <c r="D1285" s="63"/>
      <c r="E1285" s="61"/>
      <c r="F1285" s="14"/>
      <c r="G1285" s="92"/>
      <c r="H1285" s="92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/>
      <c r="B1286" s="90"/>
      <c r="C1286" s="14"/>
      <c r="D1286" s="63"/>
      <c r="E1286" s="61"/>
      <c r="F1286" s="14"/>
      <c r="G1286" s="92"/>
      <c r="H1286" s="92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/>
      <c r="B1287" s="90"/>
      <c r="C1287" s="14"/>
      <c r="D1287" s="63"/>
      <c r="E1287" s="61"/>
      <c r="F1287" s="14"/>
      <c r="G1287" s="92"/>
      <c r="H1287" s="92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/>
      <c r="B1288" s="90"/>
      <c r="C1288" s="14"/>
      <c r="D1288" s="63"/>
      <c r="E1288" s="61"/>
      <c r="F1288" s="14"/>
      <c r="G1288" s="92"/>
      <c r="H1288" s="92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/>
      <c r="B1289" s="90"/>
      <c r="C1289" s="14"/>
      <c r="D1289" s="63"/>
      <c r="E1289" s="61"/>
      <c r="F1289" s="14"/>
      <c r="G1289" s="92"/>
      <c r="H1289" s="92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/>
      <c r="B1290" s="90"/>
      <c r="C1290" s="14"/>
      <c r="D1290" s="63"/>
      <c r="E1290" s="61"/>
      <c r="F1290" s="14"/>
      <c r="G1290" s="92"/>
      <c r="H1290" s="92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/>
      <c r="B1291" s="90"/>
      <c r="C1291" s="14"/>
      <c r="D1291" s="63"/>
      <c r="E1291" s="61"/>
      <c r="F1291" s="14"/>
      <c r="G1291" s="92"/>
      <c r="H1291" s="92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/>
      <c r="B1292" s="90"/>
      <c r="C1292" s="14"/>
      <c r="D1292" s="63"/>
      <c r="E1292" s="61"/>
      <c r="F1292" s="14"/>
      <c r="G1292" s="92"/>
      <c r="H1292" s="92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/>
      <c r="B1293" s="90"/>
      <c r="C1293" s="14"/>
      <c r="D1293" s="63"/>
      <c r="E1293" s="61"/>
      <c r="F1293" s="14"/>
      <c r="G1293" s="92"/>
      <c r="H1293" s="92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/>
      <c r="B1294" s="90"/>
      <c r="C1294" s="14"/>
      <c r="D1294" s="63"/>
      <c r="E1294" s="61"/>
      <c r="F1294" s="14"/>
      <c r="G1294" s="92"/>
      <c r="H1294" s="92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/>
      <c r="B1295" s="90"/>
      <c r="C1295" s="14"/>
      <c r="D1295" s="63"/>
      <c r="E1295" s="61"/>
      <c r="F1295" s="14"/>
      <c r="G1295" s="92"/>
      <c r="H1295" s="92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/>
      <c r="B1296" s="90"/>
      <c r="C1296" s="14"/>
      <c r="D1296" s="63"/>
      <c r="E1296" s="61"/>
      <c r="F1296" s="14"/>
      <c r="G1296" s="92"/>
      <c r="H1296" s="92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/>
      <c r="B1297" s="90"/>
      <c r="C1297" s="14"/>
      <c r="D1297" s="63"/>
      <c r="E1297" s="61"/>
      <c r="F1297" s="14"/>
      <c r="G1297" s="92"/>
      <c r="H1297" s="92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/>
      <c r="B1298" s="90"/>
      <c r="C1298" s="14"/>
      <c r="D1298" s="63"/>
      <c r="E1298" s="61"/>
      <c r="F1298" s="14"/>
      <c r="G1298" s="92"/>
      <c r="H1298" s="92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/>
      <c r="B1299" s="90"/>
      <c r="C1299" s="14"/>
      <c r="D1299" s="63"/>
      <c r="E1299" s="61"/>
      <c r="F1299" s="14"/>
      <c r="G1299" s="92"/>
      <c r="H1299" s="92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/>
      <c r="B1300" s="90"/>
      <c r="C1300" s="14"/>
      <c r="D1300" s="63"/>
      <c r="E1300" s="61"/>
      <c r="F1300" s="14"/>
      <c r="G1300" s="92"/>
      <c r="H1300" s="92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/>
      <c r="B1301" s="90"/>
      <c r="C1301" s="14"/>
      <c r="D1301" s="63"/>
      <c r="E1301" s="61"/>
      <c r="F1301" s="14"/>
      <c r="G1301" s="92"/>
      <c r="H1301" s="92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/>
      <c r="B1302" s="90"/>
      <c r="C1302" s="14"/>
      <c r="D1302" s="63"/>
      <c r="E1302" s="61"/>
      <c r="F1302" s="14"/>
      <c r="G1302" s="92"/>
      <c r="H1302" s="92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/>
      <c r="B1303" s="90"/>
      <c r="C1303" s="14"/>
      <c r="D1303" s="63"/>
      <c r="E1303" s="61"/>
      <c r="F1303" s="14"/>
      <c r="G1303" s="92"/>
      <c r="H1303" s="92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/>
      <c r="B1304" s="90"/>
      <c r="C1304" s="14"/>
      <c r="D1304" s="63"/>
      <c r="E1304" s="61"/>
      <c r="F1304" s="14"/>
      <c r="G1304" s="92"/>
      <c r="H1304" s="92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/>
      <c r="B1305" s="90"/>
      <c r="C1305" s="14"/>
      <c r="D1305" s="63"/>
      <c r="E1305" s="61"/>
      <c r="F1305" s="14"/>
      <c r="G1305" s="92"/>
      <c r="H1305" s="92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/>
      <c r="B1306" s="90"/>
      <c r="C1306" s="14"/>
      <c r="D1306" s="63"/>
      <c r="E1306" s="61"/>
      <c r="F1306" s="14"/>
      <c r="G1306" s="92"/>
      <c r="H1306" s="92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/>
      <c r="B1307" s="90"/>
      <c r="C1307" s="14"/>
      <c r="D1307" s="63"/>
      <c r="E1307" s="61"/>
      <c r="F1307" s="14"/>
      <c r="G1307" s="92"/>
      <c r="H1307" s="92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/>
      <c r="B1308" s="90"/>
      <c r="C1308" s="14"/>
      <c r="D1308" s="63"/>
      <c r="E1308" s="61"/>
      <c r="F1308" s="14"/>
      <c r="G1308" s="92"/>
      <c r="H1308" s="92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/>
      <c r="B1309" s="90"/>
      <c r="C1309" s="14"/>
      <c r="D1309" s="63"/>
      <c r="E1309" s="61"/>
      <c r="F1309" s="14"/>
      <c r="G1309" s="92"/>
      <c r="H1309" s="92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/>
      <c r="B1310" s="90"/>
      <c r="C1310" s="14"/>
      <c r="D1310" s="63"/>
      <c r="E1310" s="61"/>
      <c r="F1310" s="14"/>
      <c r="G1310" s="92"/>
      <c r="H1310" s="92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/>
      <c r="B1311" s="90"/>
      <c r="C1311" s="14"/>
      <c r="D1311" s="63"/>
      <c r="E1311" s="61"/>
      <c r="F1311" s="14"/>
      <c r="G1311" s="92"/>
      <c r="H1311" s="92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/>
      <c r="B1312" s="90"/>
      <c r="C1312" s="14"/>
      <c r="D1312" s="63"/>
      <c r="E1312" s="61"/>
      <c r="F1312" s="14"/>
      <c r="G1312" s="92"/>
      <c r="H1312" s="92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/>
      <c r="B1313" s="90"/>
      <c r="C1313" s="14"/>
      <c r="D1313" s="63"/>
      <c r="E1313" s="61"/>
      <c r="F1313" s="14"/>
      <c r="G1313" s="92"/>
      <c r="H1313" s="92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/>
      <c r="B1314" s="90"/>
      <c r="C1314" s="14"/>
      <c r="D1314" s="63"/>
      <c r="E1314" s="61"/>
      <c r="F1314" s="14"/>
      <c r="G1314" s="92"/>
      <c r="H1314" s="92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/>
      <c r="B1315" s="90"/>
      <c r="C1315" s="14"/>
      <c r="D1315" s="63"/>
      <c r="E1315" s="61"/>
      <c r="F1315" s="14"/>
      <c r="G1315" s="92"/>
      <c r="H1315" s="92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/>
      <c r="B1316" s="90"/>
      <c r="C1316" s="14"/>
      <c r="D1316" s="63"/>
      <c r="E1316" s="61"/>
      <c r="F1316" s="14"/>
      <c r="G1316" s="92"/>
      <c r="H1316" s="92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/>
      <c r="B1317" s="90"/>
      <c r="C1317" s="14"/>
      <c r="D1317" s="63"/>
      <c r="E1317" s="61"/>
      <c r="F1317" s="14"/>
      <c r="G1317" s="92"/>
      <c r="H1317" s="92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/>
      <c r="B1318" s="90"/>
      <c r="C1318" s="14"/>
      <c r="D1318" s="63"/>
      <c r="E1318" s="61"/>
      <c r="F1318" s="14"/>
      <c r="G1318" s="92"/>
      <c r="H1318" s="92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/>
      <c r="B1319" s="90"/>
      <c r="C1319" s="14"/>
      <c r="D1319" s="63"/>
      <c r="E1319" s="61"/>
      <c r="F1319" s="14"/>
      <c r="G1319" s="92"/>
      <c r="H1319" s="92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/>
      <c r="B1320" s="90"/>
      <c r="C1320" s="14"/>
      <c r="D1320" s="63"/>
      <c r="E1320" s="61"/>
      <c r="F1320" s="14"/>
      <c r="G1320" s="92"/>
      <c r="H1320" s="92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/>
      <c r="B1321" s="90"/>
      <c r="C1321" s="14"/>
      <c r="D1321" s="63"/>
      <c r="E1321" s="61"/>
      <c r="F1321" s="14"/>
      <c r="G1321" s="92"/>
      <c r="H1321" s="92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/>
      <c r="B1322" s="90"/>
      <c r="C1322" s="14"/>
      <c r="D1322" s="63"/>
      <c r="E1322" s="61"/>
      <c r="F1322" s="14"/>
      <c r="G1322" s="92"/>
      <c r="H1322" s="92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/>
      <c r="B1323" s="90"/>
      <c r="C1323" s="14"/>
      <c r="D1323" s="63"/>
      <c r="E1323" s="61"/>
      <c r="F1323" s="14"/>
      <c r="G1323" s="92"/>
      <c r="H1323" s="92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/>
      <c r="B1324" s="90"/>
      <c r="C1324" s="14"/>
      <c r="D1324" s="63"/>
      <c r="E1324" s="61"/>
      <c r="F1324" s="14"/>
      <c r="G1324" s="92"/>
      <c r="H1324" s="92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/>
      <c r="B1325" s="90"/>
      <c r="C1325" s="14"/>
      <c r="D1325" s="63"/>
      <c r="E1325" s="61"/>
      <c r="F1325" s="14"/>
      <c r="G1325" s="92"/>
      <c r="H1325" s="92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/>
      <c r="B1326" s="90"/>
      <c r="C1326" s="14"/>
      <c r="D1326" s="63"/>
      <c r="E1326" s="61"/>
      <c r="F1326" s="14"/>
      <c r="G1326" s="92"/>
      <c r="H1326" s="92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/>
      <c r="B1327" s="90"/>
      <c r="C1327" s="14"/>
      <c r="D1327" s="63"/>
      <c r="E1327" s="61"/>
      <c r="F1327" s="14"/>
      <c r="G1327" s="92"/>
      <c r="H1327" s="92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/>
      <c r="B1328" s="90"/>
      <c r="C1328" s="14"/>
      <c r="D1328" s="63"/>
      <c r="E1328" s="61"/>
      <c r="F1328" s="14"/>
      <c r="G1328" s="92"/>
      <c r="H1328" s="92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/>
      <c r="B1329" s="90"/>
      <c r="C1329" s="14"/>
      <c r="D1329" s="63"/>
      <c r="E1329" s="61"/>
      <c r="F1329" s="14"/>
      <c r="G1329" s="92"/>
      <c r="H1329" s="92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/>
      <c r="B1330" s="90"/>
      <c r="C1330" s="14"/>
      <c r="D1330" s="63"/>
      <c r="E1330" s="61"/>
      <c r="F1330" s="14"/>
      <c r="G1330" s="92"/>
      <c r="H1330" s="92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/>
      <c r="B1331" s="90"/>
      <c r="C1331" s="14"/>
      <c r="D1331" s="63"/>
      <c r="E1331" s="61"/>
      <c r="F1331" s="14"/>
      <c r="G1331" s="92"/>
      <c r="H1331" s="92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/>
      <c r="B1332" s="90"/>
      <c r="C1332" s="14"/>
      <c r="D1332" s="63"/>
      <c r="E1332" s="61"/>
      <c r="F1332" s="14"/>
      <c r="G1332" s="92"/>
      <c r="H1332" s="92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/>
      <c r="B1333" s="90"/>
      <c r="C1333" s="14"/>
      <c r="D1333" s="63"/>
      <c r="E1333" s="61"/>
      <c r="F1333" s="14"/>
      <c r="G1333" s="92"/>
      <c r="H1333" s="92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/>
      <c r="B1334" s="90"/>
      <c r="C1334" s="14"/>
      <c r="D1334" s="63"/>
      <c r="E1334" s="61"/>
      <c r="F1334" s="14"/>
      <c r="G1334" s="92"/>
      <c r="H1334" s="92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/>
      <c r="B1335" s="90"/>
      <c r="C1335" s="14"/>
      <c r="D1335" s="63"/>
      <c r="E1335" s="61"/>
      <c r="F1335" s="14"/>
      <c r="G1335" s="92"/>
      <c r="H1335" s="92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/>
      <c r="B1336" s="90"/>
      <c r="C1336" s="14"/>
      <c r="D1336" s="63"/>
      <c r="E1336" s="61"/>
      <c r="F1336" s="14"/>
      <c r="G1336" s="92"/>
      <c r="H1336" s="92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/>
      <c r="B1337" s="90"/>
      <c r="C1337" s="14"/>
      <c r="D1337" s="63"/>
      <c r="E1337" s="61"/>
      <c r="F1337" s="14"/>
      <c r="G1337" s="92"/>
      <c r="H1337" s="92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/>
      <c r="B1338" s="90"/>
      <c r="C1338" s="14"/>
      <c r="D1338" s="63"/>
      <c r="E1338" s="61"/>
      <c r="F1338" s="14"/>
      <c r="G1338" s="92"/>
      <c r="H1338" s="92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/>
      <c r="B1339" s="90"/>
      <c r="C1339" s="14"/>
      <c r="D1339" s="63"/>
      <c r="E1339" s="61"/>
      <c r="F1339" s="14"/>
      <c r="G1339" s="92"/>
      <c r="H1339" s="92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/>
      <c r="B1340" s="90"/>
      <c r="C1340" s="14"/>
      <c r="D1340" s="63"/>
      <c r="E1340" s="61"/>
      <c r="F1340" s="14"/>
      <c r="G1340" s="92"/>
      <c r="H1340" s="92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/>
      <c r="B1341" s="90"/>
      <c r="C1341" s="14"/>
      <c r="D1341" s="63"/>
      <c r="E1341" s="61"/>
      <c r="F1341" s="14"/>
      <c r="G1341" s="92"/>
      <c r="H1341" s="92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/>
      <c r="B1342" s="90"/>
      <c r="C1342" s="14"/>
      <c r="D1342" s="63"/>
      <c r="E1342" s="61"/>
      <c r="F1342" s="14"/>
      <c r="G1342" s="92"/>
      <c r="H1342" s="92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/>
      <c r="B1343" s="90"/>
      <c r="C1343" s="14"/>
      <c r="D1343" s="63"/>
      <c r="E1343" s="61"/>
      <c r="F1343" s="14"/>
      <c r="G1343" s="92"/>
      <c r="H1343" s="92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/>
      <c r="B1344" s="90"/>
      <c r="C1344" s="14"/>
      <c r="D1344" s="63"/>
      <c r="E1344" s="61"/>
      <c r="F1344" s="14"/>
      <c r="G1344" s="92"/>
      <c r="H1344" s="92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/>
      <c r="B1345" s="90"/>
      <c r="C1345" s="14"/>
      <c r="D1345" s="63"/>
      <c r="E1345" s="61"/>
      <c r="F1345" s="14"/>
      <c r="G1345" s="92"/>
      <c r="H1345" s="92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/>
      <c r="B1346" s="90"/>
      <c r="C1346" s="14"/>
      <c r="D1346" s="63"/>
      <c r="E1346" s="61"/>
      <c r="F1346" s="14"/>
      <c r="G1346" s="92"/>
      <c r="H1346" s="92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/>
      <c r="B1347" s="90"/>
      <c r="C1347" s="14"/>
      <c r="D1347" s="63"/>
      <c r="E1347" s="61"/>
      <c r="F1347" s="14"/>
      <c r="G1347" s="92"/>
      <c r="H1347" s="92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/>
      <c r="B1348" s="90"/>
      <c r="C1348" s="14"/>
      <c r="D1348" s="63"/>
      <c r="E1348" s="61"/>
      <c r="F1348" s="14"/>
      <c r="G1348" s="92"/>
      <c r="H1348" s="92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/>
      <c r="B1349" s="90"/>
      <c r="C1349" s="14"/>
      <c r="D1349" s="63"/>
      <c r="E1349" s="61"/>
      <c r="F1349" s="14"/>
      <c r="G1349" s="92"/>
      <c r="H1349" s="92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/>
      <c r="B1350" s="90"/>
      <c r="C1350" s="14"/>
      <c r="D1350" s="63"/>
      <c r="E1350" s="61"/>
      <c r="F1350" s="14"/>
      <c r="G1350" s="92"/>
      <c r="H1350" s="92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/>
      <c r="B1351" s="90"/>
      <c r="C1351" s="14"/>
      <c r="D1351" s="63"/>
      <c r="E1351" s="61"/>
      <c r="F1351" s="14"/>
      <c r="G1351" s="92"/>
      <c r="H1351" s="92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/>
      <c r="B1352" s="90"/>
      <c r="C1352" s="14"/>
      <c r="D1352" s="63"/>
      <c r="E1352" s="61"/>
      <c r="F1352" s="14"/>
      <c r="G1352" s="92"/>
      <c r="H1352" s="92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/>
      <c r="B1353" s="90"/>
      <c r="C1353" s="14"/>
      <c r="D1353" s="63"/>
      <c r="E1353" s="61"/>
      <c r="F1353" s="14"/>
      <c r="G1353" s="92"/>
      <c r="H1353" s="92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/>
      <c r="B1354" s="90"/>
      <c r="C1354" s="14"/>
      <c r="D1354" s="63"/>
      <c r="E1354" s="61"/>
      <c r="F1354" s="14"/>
      <c r="G1354" s="92"/>
      <c r="H1354" s="92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/>
      <c r="B1355" s="90"/>
      <c r="C1355" s="14"/>
      <c r="D1355" s="63"/>
      <c r="E1355" s="61"/>
      <c r="F1355" s="14"/>
      <c r="G1355" s="92"/>
      <c r="H1355" s="92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/>
      <c r="B1356" s="90"/>
      <c r="C1356" s="14"/>
      <c r="D1356" s="63"/>
      <c r="E1356" s="61"/>
      <c r="F1356" s="14"/>
      <c r="G1356" s="92"/>
      <c r="H1356" s="92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/>
      <c r="B1357" s="90"/>
      <c r="C1357" s="14"/>
      <c r="D1357" s="63"/>
      <c r="E1357" s="61"/>
      <c r="F1357" s="14"/>
      <c r="G1357" s="92"/>
      <c r="H1357" s="92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/>
      <c r="B1358" s="90"/>
      <c r="C1358" s="14"/>
      <c r="D1358" s="63"/>
      <c r="E1358" s="61"/>
      <c r="F1358" s="14"/>
      <c r="G1358" s="92"/>
      <c r="H1358" s="92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/>
      <c r="B1359" s="90"/>
      <c r="C1359" s="14"/>
      <c r="D1359" s="63"/>
      <c r="E1359" s="61"/>
      <c r="F1359" s="14"/>
      <c r="G1359" s="92"/>
      <c r="H1359" s="92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/>
      <c r="B1360" s="90"/>
      <c r="C1360" s="14"/>
      <c r="D1360" s="63"/>
      <c r="E1360" s="61"/>
      <c r="F1360" s="14"/>
      <c r="G1360" s="92"/>
      <c r="H1360" s="92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/>
      <c r="B1361" s="90"/>
      <c r="C1361" s="14"/>
      <c r="D1361" s="63"/>
      <c r="E1361" s="61"/>
      <c r="F1361" s="14"/>
      <c r="G1361" s="92"/>
      <c r="H1361" s="92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/>
      <c r="B1362" s="90"/>
      <c r="C1362" s="14"/>
      <c r="D1362" s="63"/>
      <c r="E1362" s="61"/>
      <c r="F1362" s="14"/>
      <c r="G1362" s="92"/>
      <c r="H1362" s="92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/>
      <c r="B1363" s="90"/>
      <c r="C1363" s="14"/>
      <c r="D1363" s="63"/>
      <c r="E1363" s="61"/>
      <c r="F1363" s="14"/>
      <c r="G1363" s="92"/>
      <c r="H1363" s="92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/>
      <c r="B1364" s="90"/>
      <c r="C1364" s="14"/>
      <c r="D1364" s="63"/>
      <c r="E1364" s="61"/>
      <c r="F1364" s="14"/>
      <c r="G1364" s="92"/>
      <c r="H1364" s="92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/>
      <c r="B1365" s="90"/>
      <c r="C1365" s="14"/>
      <c r="D1365" s="63"/>
      <c r="E1365" s="61"/>
      <c r="F1365" s="14"/>
      <c r="G1365" s="92"/>
      <c r="H1365" s="92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/>
      <c r="B1366" s="90"/>
      <c r="C1366" s="14"/>
      <c r="D1366" s="63"/>
      <c r="E1366" s="61"/>
      <c r="F1366" s="14"/>
      <c r="G1366" s="92"/>
      <c r="H1366" s="92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/>
      <c r="B1367" s="90"/>
      <c r="C1367" s="14"/>
      <c r="D1367" s="63"/>
      <c r="E1367" s="61"/>
      <c r="F1367" s="14"/>
      <c r="G1367" s="92"/>
      <c r="H1367" s="92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/>
      <c r="B1368" s="90"/>
      <c r="C1368" s="14"/>
      <c r="D1368" s="63"/>
      <c r="E1368" s="61"/>
      <c r="F1368" s="14"/>
      <c r="G1368" s="92"/>
      <c r="H1368" s="92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/>
      <c r="B1369" s="90"/>
      <c r="C1369" s="14"/>
      <c r="D1369" s="63"/>
      <c r="E1369" s="61"/>
      <c r="F1369" s="14"/>
      <c r="G1369" s="92"/>
      <c r="H1369" s="92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/>
      <c r="B1370" s="90"/>
      <c r="C1370" s="14"/>
      <c r="D1370" s="63"/>
      <c r="E1370" s="61"/>
      <c r="F1370" s="14"/>
      <c r="G1370" s="92"/>
      <c r="H1370" s="92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/>
      <c r="B1371" s="90"/>
      <c r="C1371" s="14"/>
      <c r="D1371" s="63"/>
      <c r="E1371" s="61"/>
      <c r="F1371" s="14"/>
      <c r="G1371" s="92"/>
      <c r="H1371" s="92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/>
      <c r="B1372" s="90"/>
      <c r="C1372" s="14"/>
      <c r="D1372" s="63"/>
      <c r="E1372" s="61"/>
      <c r="F1372" s="14"/>
      <c r="G1372" s="92"/>
      <c r="H1372" s="92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/>
      <c r="B1373" s="90"/>
      <c r="C1373" s="14"/>
      <c r="D1373" s="63"/>
      <c r="E1373" s="61"/>
      <c r="F1373" s="14"/>
      <c r="G1373" s="92"/>
      <c r="H1373" s="92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/>
      <c r="B1374" s="90"/>
      <c r="C1374" s="14"/>
      <c r="D1374" s="63"/>
      <c r="E1374" s="61"/>
      <c r="F1374" s="14"/>
      <c r="G1374" s="92"/>
      <c r="H1374" s="92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/>
      <c r="B1375" s="90"/>
      <c r="C1375" s="14"/>
      <c r="D1375" s="63"/>
      <c r="E1375" s="61"/>
      <c r="F1375" s="14"/>
      <c r="G1375" s="92"/>
      <c r="H1375" s="92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/>
      <c r="B1376" s="90"/>
      <c r="C1376" s="14"/>
      <c r="D1376" s="63"/>
      <c r="E1376" s="61"/>
      <c r="F1376" s="14"/>
      <c r="G1376" s="92"/>
      <c r="H1376" s="92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/>
      <c r="B1377" s="90"/>
      <c r="C1377" s="14"/>
      <c r="D1377" s="63"/>
      <c r="E1377" s="61"/>
      <c r="F1377" s="14"/>
      <c r="G1377" s="92"/>
      <c r="H1377" s="92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/>
      <c r="B1378" s="90"/>
      <c r="C1378" s="14"/>
      <c r="D1378" s="63"/>
      <c r="E1378" s="61"/>
      <c r="F1378" s="14"/>
      <c r="G1378" s="92"/>
      <c r="H1378" s="92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/>
      <c r="B1379" s="90"/>
      <c r="C1379" s="14"/>
      <c r="D1379" s="63"/>
      <c r="E1379" s="61"/>
      <c r="F1379" s="14"/>
      <c r="G1379" s="92"/>
      <c r="H1379" s="92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/>
      <c r="B1380" s="90"/>
      <c r="C1380" s="14"/>
      <c r="D1380" s="63"/>
      <c r="E1380" s="61"/>
      <c r="F1380" s="14"/>
      <c r="G1380" s="92"/>
      <c r="H1380" s="92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/>
      <c r="B1381" s="90"/>
      <c r="C1381" s="14"/>
      <c r="D1381" s="63"/>
      <c r="E1381" s="61"/>
      <c r="F1381" s="14"/>
      <c r="G1381" s="92"/>
      <c r="H1381" s="92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/>
      <c r="B1382" s="90"/>
      <c r="C1382" s="14"/>
      <c r="D1382" s="63"/>
      <c r="E1382" s="61"/>
      <c r="F1382" s="14"/>
      <c r="G1382" s="92"/>
      <c r="H1382" s="92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/>
      <c r="B1383" s="90"/>
      <c r="C1383" s="14"/>
      <c r="D1383" s="63"/>
      <c r="E1383" s="61"/>
      <c r="F1383" s="14"/>
      <c r="G1383" s="92"/>
      <c r="H1383" s="92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/>
      <c r="B1384" s="90"/>
      <c r="C1384" s="14"/>
      <c r="D1384" s="63"/>
      <c r="E1384" s="61"/>
      <c r="F1384" s="14"/>
      <c r="G1384" s="92"/>
      <c r="H1384" s="92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/>
      <c r="B1385" s="90"/>
      <c r="C1385" s="14"/>
      <c r="D1385" s="63"/>
      <c r="E1385" s="61"/>
      <c r="F1385" s="14"/>
      <c r="G1385" s="92"/>
      <c r="H1385" s="92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/>
      <c r="B1386" s="90"/>
      <c r="C1386" s="14"/>
      <c r="D1386" s="63"/>
      <c r="E1386" s="61"/>
      <c r="F1386" s="14"/>
      <c r="G1386" s="92"/>
      <c r="H1386" s="92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/>
      <c r="B1387" s="90"/>
      <c r="C1387" s="14"/>
      <c r="D1387" s="63"/>
      <c r="E1387" s="61"/>
      <c r="F1387" s="14"/>
      <c r="G1387" s="92"/>
      <c r="H1387" s="92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/>
      <c r="B1388" s="90"/>
      <c r="C1388" s="14"/>
      <c r="D1388" s="63"/>
      <c r="E1388" s="61"/>
      <c r="F1388" s="14"/>
      <c r="G1388" s="92"/>
      <c r="H1388" s="92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/>
      <c r="B1389" s="90"/>
      <c r="C1389" s="14"/>
      <c r="D1389" s="63"/>
      <c r="E1389" s="61"/>
      <c r="F1389" s="14"/>
      <c r="G1389" s="92"/>
      <c r="H1389" s="92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/>
      <c r="B1390" s="90"/>
      <c r="C1390" s="14"/>
      <c r="D1390" s="63"/>
      <c r="E1390" s="61"/>
      <c r="F1390" s="14"/>
      <c r="G1390" s="92"/>
      <c r="H1390" s="92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/>
      <c r="B1391" s="90"/>
      <c r="C1391" s="14"/>
      <c r="D1391" s="63"/>
      <c r="E1391" s="61"/>
      <c r="F1391" s="14"/>
      <c r="G1391" s="92"/>
      <c r="H1391" s="92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/>
      <c r="B1392" s="90"/>
      <c r="C1392" s="14"/>
      <c r="D1392" s="63"/>
      <c r="E1392" s="61"/>
      <c r="F1392" s="14"/>
      <c r="G1392" s="92"/>
      <c r="H1392" s="92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/>
      <c r="B1393" s="90"/>
      <c r="C1393" s="14"/>
      <c r="D1393" s="63"/>
      <c r="E1393" s="61"/>
      <c r="F1393" s="14"/>
      <c r="G1393" s="92"/>
      <c r="H1393" s="92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/>
      <c r="B1394" s="90"/>
      <c r="C1394" s="14"/>
      <c r="D1394" s="63"/>
      <c r="E1394" s="61"/>
      <c r="F1394" s="14"/>
      <c r="G1394" s="92"/>
      <c r="H1394" s="92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/>
      <c r="B1395" s="90"/>
      <c r="C1395" s="14"/>
      <c r="D1395" s="63"/>
      <c r="E1395" s="61"/>
      <c r="F1395" s="14"/>
      <c r="G1395" s="92"/>
      <c r="H1395" s="92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/>
      <c r="B1396" s="90"/>
      <c r="C1396" s="14"/>
      <c r="D1396" s="63"/>
      <c r="E1396" s="61"/>
      <c r="F1396" s="14"/>
      <c r="G1396" s="92"/>
      <c r="H1396" s="92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/>
      <c r="B1397" s="90"/>
      <c r="C1397" s="14"/>
      <c r="D1397" s="63"/>
      <c r="E1397" s="61"/>
      <c r="F1397" s="14"/>
      <c r="G1397" s="92"/>
      <c r="H1397" s="92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/>
      <c r="B1398" s="90"/>
      <c r="C1398" s="14"/>
      <c r="D1398" s="63"/>
      <c r="E1398" s="61"/>
      <c r="F1398" s="14"/>
      <c r="G1398" s="92"/>
      <c r="H1398" s="92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/>
      <c r="B1399" s="90"/>
      <c r="C1399" s="14"/>
      <c r="D1399" s="63"/>
      <c r="E1399" s="61"/>
      <c r="F1399" s="14"/>
      <c r="G1399" s="92"/>
      <c r="H1399" s="92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/>
      <c r="B1400" s="90"/>
      <c r="C1400" s="14"/>
      <c r="D1400" s="63"/>
      <c r="E1400" s="61"/>
      <c r="F1400" s="14"/>
      <c r="G1400" s="92"/>
      <c r="H1400" s="92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/>
      <c r="B1401" s="90"/>
      <c r="C1401" s="14"/>
      <c r="D1401" s="63"/>
      <c r="E1401" s="61"/>
      <c r="F1401" s="14"/>
      <c r="G1401" s="92"/>
      <c r="H1401" s="92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/>
      <c r="B1402" s="90"/>
      <c r="C1402" s="14"/>
      <c r="D1402" s="63"/>
      <c r="E1402" s="61"/>
      <c r="F1402" s="14"/>
      <c r="G1402" s="92"/>
      <c r="H1402" s="92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/>
      <c r="B1403" s="90"/>
      <c r="C1403" s="14"/>
      <c r="D1403" s="63"/>
      <c r="E1403" s="61"/>
      <c r="F1403" s="14"/>
      <c r="G1403" s="92"/>
      <c r="H1403" s="92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/>
      <c r="B1404" s="90"/>
      <c r="C1404" s="14"/>
      <c r="D1404" s="63"/>
      <c r="E1404" s="61"/>
      <c r="F1404" s="14"/>
      <c r="G1404" s="92"/>
      <c r="H1404" s="92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/>
      <c r="B1405" s="90"/>
      <c r="C1405" s="14"/>
      <c r="D1405" s="63"/>
      <c r="E1405" s="61"/>
      <c r="F1405" s="14"/>
      <c r="G1405" s="92"/>
      <c r="H1405" s="92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/>
      <c r="B1406" s="90"/>
      <c r="C1406" s="14"/>
      <c r="D1406" s="63"/>
      <c r="E1406" s="61"/>
      <c r="F1406" s="14"/>
      <c r="G1406" s="92"/>
      <c r="H1406" s="92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/>
      <c r="B1407" s="90"/>
      <c r="C1407" s="14"/>
      <c r="D1407" s="63"/>
      <c r="E1407" s="61"/>
      <c r="F1407" s="14"/>
      <c r="G1407" s="92"/>
      <c r="H1407" s="92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/>
      <c r="B1408" s="90"/>
      <c r="C1408" s="14"/>
      <c r="D1408" s="63"/>
      <c r="E1408" s="61"/>
      <c r="F1408" s="14"/>
      <c r="G1408" s="92"/>
      <c r="H1408" s="92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/>
      <c r="B1409" s="90"/>
      <c r="C1409" s="14"/>
      <c r="D1409" s="63"/>
      <c r="E1409" s="61"/>
      <c r="F1409" s="14"/>
      <c r="G1409" s="92"/>
      <c r="H1409" s="92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/>
      <c r="B1410" s="90"/>
      <c r="C1410" s="14"/>
      <c r="D1410" s="63"/>
      <c r="E1410" s="61"/>
      <c r="F1410" s="14"/>
      <c r="G1410" s="92"/>
      <c r="H1410" s="92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/>
      <c r="B1411" s="90"/>
      <c r="C1411" s="14"/>
      <c r="D1411" s="63"/>
      <c r="E1411" s="61"/>
      <c r="F1411" s="14"/>
      <c r="G1411" s="92"/>
      <c r="H1411" s="92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/>
      <c r="B1412" s="90"/>
      <c r="C1412" s="14"/>
      <c r="D1412" s="63"/>
      <c r="E1412" s="61"/>
      <c r="F1412" s="14"/>
      <c r="G1412" s="92"/>
      <c r="H1412" s="92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/>
      <c r="B1413" s="90"/>
      <c r="C1413" s="14"/>
      <c r="D1413" s="63"/>
      <c r="E1413" s="61"/>
      <c r="F1413" s="14"/>
      <c r="G1413" s="92"/>
      <c r="H1413" s="92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/>
      <c r="B1414" s="90"/>
      <c r="C1414" s="14"/>
      <c r="D1414" s="63"/>
      <c r="E1414" s="61"/>
      <c r="F1414" s="14"/>
      <c r="G1414" s="92"/>
      <c r="H1414" s="92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/>
      <c r="B1415" s="90"/>
      <c r="C1415" s="14"/>
      <c r="D1415" s="63"/>
      <c r="E1415" s="61"/>
      <c r="F1415" s="14"/>
      <c r="G1415" s="92"/>
      <c r="H1415" s="92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/>
      <c r="B1416" s="90"/>
      <c r="C1416" s="14"/>
      <c r="D1416" s="63"/>
      <c r="E1416" s="61"/>
      <c r="F1416" s="14"/>
      <c r="G1416" s="92"/>
      <c r="H1416" s="92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/>
      <c r="B1417" s="90"/>
      <c r="C1417" s="14"/>
      <c r="D1417" s="63"/>
      <c r="E1417" s="61"/>
      <c r="F1417" s="14"/>
      <c r="G1417" s="92"/>
      <c r="H1417" s="92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/>
      <c r="B1418" s="90"/>
      <c r="C1418" s="14"/>
      <c r="D1418" s="63"/>
      <c r="E1418" s="61"/>
      <c r="F1418" s="14"/>
      <c r="G1418" s="92"/>
      <c r="H1418" s="92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/>
      <c r="B1419" s="90"/>
      <c r="C1419" s="14"/>
      <c r="D1419" s="63"/>
      <c r="E1419" s="61"/>
      <c r="F1419" s="14"/>
      <c r="G1419" s="92"/>
      <c r="H1419" s="92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/>
      <c r="B1420" s="90"/>
      <c r="C1420" s="14"/>
      <c r="D1420" s="63"/>
      <c r="E1420" s="61"/>
      <c r="F1420" s="14"/>
      <c r="G1420" s="92"/>
      <c r="H1420" s="92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/>
      <c r="B1421" s="90"/>
      <c r="C1421" s="14"/>
      <c r="D1421" s="63"/>
      <c r="E1421" s="61"/>
      <c r="F1421" s="14"/>
      <c r="G1421" s="92"/>
      <c r="H1421" s="92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/>
      <c r="B1422" s="90"/>
      <c r="C1422" s="14"/>
      <c r="D1422" s="63"/>
      <c r="E1422" s="61"/>
      <c r="F1422" s="14"/>
      <c r="G1422" s="92"/>
      <c r="H1422" s="92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/>
      <c r="B1423" s="90"/>
      <c r="C1423" s="14"/>
      <c r="D1423" s="63"/>
      <c r="E1423" s="61"/>
      <c r="F1423" s="14"/>
      <c r="G1423" s="92"/>
      <c r="H1423" s="92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/>
      <c r="B1424" s="90"/>
      <c r="C1424" s="14"/>
      <c r="D1424" s="63"/>
      <c r="E1424" s="61"/>
      <c r="F1424" s="14"/>
      <c r="G1424" s="92"/>
      <c r="H1424" s="92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/>
      <c r="B1425" s="90"/>
      <c r="C1425" s="14"/>
      <c r="D1425" s="63"/>
      <c r="E1425" s="61"/>
      <c r="F1425" s="14"/>
      <c r="G1425" s="92"/>
      <c r="H1425" s="92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/>
      <c r="B1426" s="90"/>
      <c r="C1426" s="14"/>
      <c r="D1426" s="63"/>
      <c r="E1426" s="61"/>
      <c r="F1426" s="14"/>
      <c r="G1426" s="92"/>
      <c r="H1426" s="92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/>
      <c r="B1427" s="90"/>
      <c r="C1427" s="14"/>
      <c r="D1427" s="63"/>
      <c r="E1427" s="61"/>
      <c r="F1427" s="14"/>
      <c r="G1427" s="92"/>
      <c r="H1427" s="92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/>
      <c r="B1428" s="90"/>
      <c r="C1428" s="14"/>
      <c r="D1428" s="63"/>
      <c r="E1428" s="61"/>
      <c r="F1428" s="14"/>
      <c r="G1428" s="92"/>
      <c r="H1428" s="92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/>
      <c r="B1429" s="90"/>
      <c r="C1429" s="14"/>
      <c r="D1429" s="63"/>
      <c r="E1429" s="61"/>
      <c r="F1429" s="14"/>
      <c r="G1429" s="92"/>
      <c r="H1429" s="92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/>
      <c r="B1430" s="90"/>
      <c r="C1430" s="14"/>
      <c r="D1430" s="63"/>
      <c r="E1430" s="61"/>
      <c r="F1430" s="14"/>
      <c r="G1430" s="92"/>
      <c r="H1430" s="92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/>
      <c r="B1431" s="90"/>
      <c r="C1431" s="14"/>
      <c r="D1431" s="63"/>
      <c r="E1431" s="61"/>
      <c r="F1431" s="14"/>
      <c r="G1431" s="92"/>
      <c r="H1431" s="92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/>
      <c r="B1432" s="90"/>
      <c r="C1432" s="14"/>
      <c r="D1432" s="63"/>
      <c r="E1432" s="61"/>
      <c r="F1432" s="14"/>
      <c r="G1432" s="92"/>
      <c r="H1432" s="92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/>
      <c r="B1433" s="90"/>
      <c r="C1433" s="14"/>
      <c r="D1433" s="63"/>
      <c r="E1433" s="61"/>
      <c r="F1433" s="14"/>
      <c r="G1433" s="92"/>
      <c r="H1433" s="92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/>
      <c r="B1434" s="90"/>
      <c r="C1434" s="14"/>
      <c r="D1434" s="63"/>
      <c r="E1434" s="61"/>
      <c r="F1434" s="14"/>
      <c r="G1434" s="92"/>
      <c r="H1434" s="92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/>
      <c r="B1435" s="90"/>
      <c r="C1435" s="14"/>
      <c r="D1435" s="63"/>
      <c r="E1435" s="61"/>
      <c r="F1435" s="14"/>
      <c r="G1435" s="92"/>
      <c r="H1435" s="92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/>
      <c r="B1436" s="90"/>
      <c r="C1436" s="14"/>
      <c r="D1436" s="63"/>
      <c r="E1436" s="61"/>
      <c r="F1436" s="14"/>
      <c r="G1436" s="92"/>
      <c r="H1436" s="92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/>
      <c r="B1437" s="90"/>
      <c r="C1437" s="14"/>
      <c r="D1437" s="63"/>
      <c r="E1437" s="61"/>
      <c r="F1437" s="14"/>
      <c r="G1437" s="92"/>
      <c r="H1437" s="92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/>
      <c r="B1438" s="90"/>
      <c r="C1438" s="14"/>
      <c r="D1438" s="63"/>
      <c r="E1438" s="61"/>
      <c r="F1438" s="14"/>
      <c r="G1438" s="92"/>
      <c r="H1438" s="92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/>
      <c r="B1439" s="90"/>
      <c r="C1439" s="14"/>
      <c r="D1439" s="63"/>
      <c r="E1439" s="61"/>
      <c r="F1439" s="14"/>
      <c r="G1439" s="92"/>
      <c r="H1439" s="92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/>
      <c r="B1440" s="90"/>
      <c r="C1440" s="14"/>
      <c r="D1440" s="63"/>
      <c r="E1440" s="61"/>
      <c r="F1440" s="14"/>
      <c r="G1440" s="92"/>
      <c r="H1440" s="92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/>
      <c r="B1441" s="90"/>
      <c r="C1441" s="14"/>
      <c r="D1441" s="63"/>
      <c r="E1441" s="61"/>
      <c r="F1441" s="14"/>
      <c r="G1441" s="92"/>
      <c r="H1441" s="92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/>
      <c r="B1442" s="90"/>
      <c r="C1442" s="14"/>
      <c r="D1442" s="63"/>
      <c r="E1442" s="61"/>
      <c r="F1442" s="14"/>
      <c r="G1442" s="92"/>
      <c r="H1442" s="92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/>
      <c r="B1443" s="90"/>
      <c r="C1443" s="14"/>
      <c r="D1443" s="63"/>
      <c r="E1443" s="61"/>
      <c r="F1443" s="14"/>
      <c r="G1443" s="92"/>
      <c r="H1443" s="92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/>
      <c r="B1444" s="90"/>
      <c r="C1444" s="14"/>
      <c r="D1444" s="63"/>
      <c r="E1444" s="61"/>
      <c r="F1444" s="14"/>
      <c r="G1444" s="92"/>
      <c r="H1444" s="92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/>
      <c r="B1445" s="90"/>
      <c r="C1445" s="14"/>
      <c r="D1445" s="63"/>
      <c r="E1445" s="61"/>
      <c r="F1445" s="14"/>
      <c r="G1445" s="92"/>
      <c r="H1445" s="92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/>
      <c r="B1446" s="90"/>
      <c r="C1446" s="14"/>
      <c r="D1446" s="63"/>
      <c r="E1446" s="61"/>
      <c r="F1446" s="14"/>
      <c r="G1446" s="92"/>
      <c r="H1446" s="92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/>
      <c r="B1447" s="90"/>
      <c r="C1447" s="14"/>
      <c r="D1447" s="63"/>
      <c r="E1447" s="61"/>
      <c r="F1447" s="14"/>
      <c r="G1447" s="92"/>
      <c r="H1447" s="92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/>
      <c r="B1448" s="90"/>
      <c r="C1448" s="14"/>
      <c r="D1448" s="63"/>
      <c r="E1448" s="61"/>
      <c r="F1448" s="14"/>
      <c r="G1448" s="92"/>
      <c r="H1448" s="92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/>
      <c r="B1449" s="90"/>
      <c r="C1449" s="14"/>
      <c r="D1449" s="63"/>
      <c r="E1449" s="61"/>
      <c r="F1449" s="14"/>
      <c r="G1449" s="92"/>
      <c r="H1449" s="92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/>
      <c r="B1450" s="90"/>
      <c r="C1450" s="14"/>
      <c r="D1450" s="63"/>
      <c r="E1450" s="61"/>
      <c r="F1450" s="14"/>
      <c r="G1450" s="92"/>
      <c r="H1450" s="92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/>
      <c r="B1451" s="90"/>
      <c r="C1451" s="14"/>
      <c r="D1451" s="63"/>
      <c r="E1451" s="61"/>
      <c r="F1451" s="14"/>
      <c r="G1451" s="92"/>
      <c r="H1451" s="92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/>
      <c r="B1452" s="90"/>
      <c r="C1452" s="14"/>
      <c r="D1452" s="63"/>
      <c r="E1452" s="61"/>
      <c r="F1452" s="14"/>
      <c r="G1452" s="92"/>
      <c r="H1452" s="92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/>
      <c r="B1453" s="90"/>
      <c r="C1453" s="14"/>
      <c r="D1453" s="63"/>
      <c r="E1453" s="61"/>
      <c r="F1453" s="14"/>
      <c r="G1453" s="92"/>
      <c r="H1453" s="92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/>
      <c r="B1454" s="90"/>
      <c r="C1454" s="14"/>
      <c r="D1454" s="63"/>
      <c r="E1454" s="61"/>
      <c r="F1454" s="14"/>
      <c r="G1454" s="92"/>
      <c r="H1454" s="92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/>
      <c r="B1455" s="90"/>
      <c r="C1455" s="14"/>
      <c r="D1455" s="63"/>
      <c r="E1455" s="61"/>
      <c r="F1455" s="14"/>
      <c r="G1455" s="92"/>
      <c r="H1455" s="92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/>
      <c r="B1456" s="90"/>
      <c r="C1456" s="14"/>
      <c r="D1456" s="63"/>
      <c r="E1456" s="61"/>
      <c r="F1456" s="14"/>
      <c r="G1456" s="92"/>
      <c r="H1456" s="92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/>
      <c r="B1457" s="90"/>
      <c r="C1457" s="14"/>
      <c r="D1457" s="63"/>
      <c r="E1457" s="61"/>
      <c r="F1457" s="14"/>
      <c r="G1457" s="92"/>
      <c r="H1457" s="92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/>
      <c r="B1458" s="90"/>
      <c r="C1458" s="14"/>
      <c r="D1458" s="63"/>
      <c r="E1458" s="61"/>
      <c r="F1458" s="14"/>
      <c r="G1458" s="92"/>
      <c r="H1458" s="92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/>
      <c r="B1459" s="90"/>
      <c r="C1459" s="14"/>
      <c r="D1459" s="63"/>
      <c r="E1459" s="61"/>
      <c r="F1459" s="14"/>
      <c r="G1459" s="92"/>
      <c r="H1459" s="92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/>
      <c r="B1460" s="90"/>
      <c r="C1460" s="14"/>
      <c r="D1460" s="63"/>
      <c r="E1460" s="61"/>
      <c r="F1460" s="14"/>
      <c r="G1460" s="92"/>
      <c r="H1460" s="92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/>
      <c r="B1461" s="90"/>
      <c r="C1461" s="14"/>
      <c r="D1461" s="63"/>
      <c r="E1461" s="61"/>
      <c r="F1461" s="14"/>
      <c r="G1461" s="92"/>
      <c r="H1461" s="92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/>
      <c r="B1462" s="90"/>
      <c r="C1462" s="14"/>
      <c r="D1462" s="63"/>
      <c r="E1462" s="61"/>
      <c r="F1462" s="14"/>
      <c r="G1462" s="92"/>
      <c r="H1462" s="92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/>
      <c r="B1463" s="90"/>
      <c r="C1463" s="14"/>
      <c r="D1463" s="63"/>
      <c r="E1463" s="61"/>
      <c r="F1463" s="14"/>
      <c r="G1463" s="92"/>
      <c r="H1463" s="92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/>
      <c r="B1464" s="90"/>
      <c r="C1464" s="14"/>
      <c r="D1464" s="63"/>
      <c r="E1464" s="61"/>
      <c r="F1464" s="14"/>
      <c r="G1464" s="92"/>
      <c r="H1464" s="92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/>
      <c r="B1465" s="90"/>
      <c r="C1465" s="14"/>
      <c r="D1465" s="63"/>
      <c r="E1465" s="61"/>
      <c r="F1465" s="14"/>
      <c r="G1465" s="92"/>
      <c r="H1465" s="92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/>
      <c r="B1466" s="90"/>
      <c r="C1466" s="14"/>
      <c r="D1466" s="63"/>
      <c r="E1466" s="61"/>
      <c r="F1466" s="14"/>
      <c r="G1466" s="92"/>
      <c r="H1466" s="92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/>
      <c r="B1467" s="90"/>
      <c r="C1467" s="14"/>
      <c r="D1467" s="63"/>
      <c r="E1467" s="61"/>
      <c r="F1467" s="14"/>
      <c r="G1467" s="92"/>
      <c r="H1467" s="92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/>
      <c r="B1468" s="90"/>
      <c r="C1468" s="14"/>
      <c r="D1468" s="63"/>
      <c r="E1468" s="61"/>
      <c r="F1468" s="14"/>
      <c r="G1468" s="92"/>
      <c r="H1468" s="92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/>
      <c r="B1469" s="90"/>
      <c r="C1469" s="14"/>
      <c r="D1469" s="63"/>
      <c r="E1469" s="61"/>
      <c r="F1469" s="14"/>
      <c r="G1469" s="92"/>
      <c r="H1469" s="92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/>
      <c r="B1470" s="90"/>
      <c r="C1470" s="14"/>
      <c r="D1470" s="63"/>
      <c r="E1470" s="61"/>
      <c r="F1470" s="14"/>
      <c r="G1470" s="92"/>
      <c r="H1470" s="92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/>
      <c r="B1471" s="90"/>
      <c r="C1471" s="14"/>
      <c r="D1471" s="63"/>
      <c r="E1471" s="61"/>
      <c r="F1471" s="14"/>
      <c r="G1471" s="92"/>
      <c r="H1471" s="92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/>
      <c r="B1472" s="90"/>
      <c r="C1472" s="14"/>
      <c r="D1472" s="63"/>
      <c r="E1472" s="61"/>
      <c r="F1472" s="14"/>
      <c r="G1472" s="92"/>
      <c r="H1472" s="92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/>
      <c r="B1473" s="90"/>
      <c r="C1473" s="14"/>
      <c r="D1473" s="63"/>
      <c r="E1473" s="61"/>
      <c r="F1473" s="14"/>
      <c r="G1473" s="92"/>
      <c r="H1473" s="92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/>
      <c r="B1474" s="90"/>
      <c r="C1474" s="14"/>
      <c r="D1474" s="63"/>
      <c r="E1474" s="61"/>
      <c r="F1474" s="14"/>
      <c r="G1474" s="92"/>
      <c r="H1474" s="92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/>
      <c r="B1475" s="90"/>
      <c r="C1475" s="14"/>
      <c r="D1475" s="63"/>
      <c r="E1475" s="61"/>
      <c r="F1475" s="14"/>
      <c r="G1475" s="92"/>
      <c r="H1475" s="92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/>
      <c r="B1476" s="90"/>
      <c r="C1476" s="14"/>
      <c r="D1476" s="63"/>
      <c r="E1476" s="61"/>
      <c r="F1476" s="14"/>
      <c r="G1476" s="92"/>
      <c r="H1476" s="92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/>
      <c r="B1477" s="90"/>
      <c r="C1477" s="14"/>
      <c r="D1477" s="63"/>
      <c r="E1477" s="61"/>
      <c r="F1477" s="14"/>
      <c r="G1477" s="92"/>
      <c r="H1477" s="92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/>
      <c r="B1478" s="90"/>
      <c r="C1478" s="14"/>
      <c r="D1478" s="63"/>
      <c r="E1478" s="61"/>
      <c r="F1478" s="14"/>
      <c r="G1478" s="92"/>
      <c r="H1478" s="92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/>
      <c r="B1479" s="90"/>
      <c r="C1479" s="14"/>
      <c r="D1479" s="63"/>
      <c r="E1479" s="61"/>
      <c r="F1479" s="14"/>
      <c r="G1479" s="92"/>
      <c r="H1479" s="92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/>
      <c r="B1480" s="90"/>
      <c r="C1480" s="14"/>
      <c r="D1480" s="63"/>
      <c r="E1480" s="61"/>
      <c r="F1480" s="14"/>
      <c r="G1480" s="92"/>
      <c r="H1480" s="92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/>
      <c r="B1481" s="90"/>
      <c r="C1481" s="14"/>
      <c r="D1481" s="63"/>
      <c r="E1481" s="61"/>
      <c r="F1481" s="14"/>
      <c r="G1481" s="92"/>
      <c r="H1481" s="92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/>
      <c r="B1482" s="90"/>
      <c r="C1482" s="14"/>
      <c r="D1482" s="63"/>
      <c r="E1482" s="61"/>
      <c r="F1482" s="14"/>
      <c r="G1482" s="92"/>
      <c r="H1482" s="92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/>
      <c r="B1483" s="90"/>
      <c r="C1483" s="14"/>
      <c r="D1483" s="63"/>
      <c r="E1483" s="61"/>
      <c r="F1483" s="14"/>
      <c r="G1483" s="92"/>
      <c r="H1483" s="92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/>
      <c r="B1484" s="90"/>
      <c r="C1484" s="14"/>
      <c r="D1484" s="63"/>
      <c r="E1484" s="61"/>
      <c r="F1484" s="14"/>
      <c r="G1484" s="92"/>
      <c r="H1484" s="92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/>
      <c r="B1485" s="90"/>
      <c r="C1485" s="14"/>
      <c r="D1485" s="63"/>
      <c r="E1485" s="61"/>
      <c r="F1485" s="14"/>
      <c r="G1485" s="92"/>
      <c r="H1485" s="92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/>
      <c r="B1486" s="90"/>
      <c r="C1486" s="14"/>
      <c r="D1486" s="63"/>
      <c r="E1486" s="61"/>
      <c r="F1486" s="14"/>
      <c r="G1486" s="92"/>
      <c r="H1486" s="92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/>
      <c r="B1487" s="90"/>
      <c r="C1487" s="14"/>
      <c r="D1487" s="63"/>
      <c r="E1487" s="61"/>
      <c r="F1487" s="14"/>
      <c r="G1487" s="92"/>
      <c r="H1487" s="92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/>
      <c r="B1488" s="90"/>
      <c r="C1488" s="14"/>
      <c r="D1488" s="63"/>
      <c r="E1488" s="61"/>
      <c r="F1488" s="14"/>
      <c r="G1488" s="92"/>
      <c r="H1488" s="92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/>
      <c r="B1489" s="90"/>
      <c r="C1489" s="14"/>
      <c r="D1489" s="63"/>
      <c r="E1489" s="61"/>
      <c r="F1489" s="14"/>
      <c r="G1489" s="92"/>
      <c r="H1489" s="92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/>
      <c r="B1490" s="90"/>
      <c r="C1490" s="14"/>
      <c r="D1490" s="63"/>
      <c r="E1490" s="61"/>
      <c r="F1490" s="14"/>
      <c r="G1490" s="92"/>
      <c r="H1490" s="92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/>
      <c r="B1491" s="90"/>
      <c r="C1491" s="14"/>
      <c r="D1491" s="63"/>
      <c r="E1491" s="61"/>
      <c r="F1491" s="14"/>
      <c r="G1491" s="92"/>
      <c r="H1491" s="92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/>
      <c r="B1492" s="90"/>
      <c r="C1492" s="14"/>
      <c r="D1492" s="63"/>
      <c r="E1492" s="61"/>
      <c r="F1492" s="14"/>
      <c r="G1492" s="92"/>
      <c r="H1492" s="92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/>
      <c r="B1493" s="90"/>
      <c r="C1493" s="14"/>
      <c r="D1493" s="63"/>
      <c r="E1493" s="61"/>
      <c r="F1493" s="14"/>
      <c r="G1493" s="92"/>
      <c r="H1493" s="92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/>
      <c r="B1494" s="90"/>
      <c r="C1494" s="14"/>
      <c r="D1494" s="63"/>
      <c r="E1494" s="61"/>
      <c r="F1494" s="14"/>
      <c r="G1494" s="92"/>
      <c r="H1494" s="92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/>
      <c r="B1495" s="90"/>
      <c r="C1495" s="14"/>
      <c r="D1495" s="63"/>
      <c r="E1495" s="61"/>
      <c r="F1495" s="14"/>
      <c r="G1495" s="92"/>
      <c r="H1495" s="92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/>
      <c r="B1496" s="90"/>
      <c r="C1496" s="14"/>
      <c r="D1496" s="63"/>
      <c r="E1496" s="61"/>
      <c r="F1496" s="14"/>
      <c r="G1496" s="92"/>
      <c r="H1496" s="92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/>
      <c r="B1497" s="90"/>
      <c r="C1497" s="14"/>
      <c r="D1497" s="63"/>
      <c r="E1497" s="61"/>
      <c r="F1497" s="14"/>
      <c r="G1497" s="92"/>
      <c r="H1497" s="92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/>
      <c r="B1498" s="90"/>
      <c r="C1498" s="14"/>
      <c r="D1498" s="63"/>
      <c r="E1498" s="61"/>
      <c r="F1498" s="14"/>
      <c r="G1498" s="92"/>
      <c r="H1498" s="92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/>
      <c r="B1499" s="90"/>
      <c r="C1499" s="14"/>
      <c r="D1499" s="63"/>
      <c r="E1499" s="61"/>
      <c r="F1499" s="14"/>
      <c r="G1499" s="92"/>
      <c r="H1499" s="92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/>
      <c r="B1500" s="90"/>
      <c r="C1500" s="14"/>
      <c r="D1500" s="63"/>
      <c r="E1500" s="61"/>
      <c r="F1500" s="14"/>
      <c r="G1500" s="92"/>
      <c r="H1500" s="92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/>
      <c r="B1501" s="90"/>
      <c r="C1501" s="14"/>
      <c r="D1501" s="63"/>
      <c r="E1501" s="61"/>
      <c r="F1501" s="14"/>
      <c r="G1501" s="92"/>
      <c r="H1501" s="92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/>
      <c r="B1502" s="90"/>
      <c r="C1502" s="14"/>
      <c r="D1502" s="63"/>
      <c r="E1502" s="61"/>
      <c r="F1502" s="14"/>
      <c r="G1502" s="92"/>
      <c r="H1502" s="92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/>
      <c r="B1503" s="90"/>
      <c r="C1503" s="14"/>
      <c r="D1503" s="63"/>
      <c r="E1503" s="61"/>
      <c r="F1503" s="14"/>
      <c r="G1503" s="92"/>
      <c r="H1503" s="92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/>
      <c r="B1504" s="90"/>
      <c r="C1504" s="14"/>
      <c r="D1504" s="63"/>
      <c r="E1504" s="61"/>
      <c r="F1504" s="14"/>
      <c r="G1504" s="92"/>
      <c r="H1504" s="92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/>
      <c r="B1505" s="90"/>
      <c r="C1505" s="14"/>
      <c r="D1505" s="63"/>
      <c r="E1505" s="61"/>
      <c r="F1505" s="14"/>
      <c r="G1505" s="92"/>
      <c r="H1505" s="92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/>
      <c r="B1506" s="90"/>
      <c r="C1506" s="14"/>
      <c r="D1506" s="63"/>
      <c r="E1506" s="61"/>
      <c r="F1506" s="14"/>
      <c r="G1506" s="92"/>
      <c r="H1506" s="92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/>
      <c r="B1507" s="90"/>
      <c r="C1507" s="14"/>
      <c r="D1507" s="63"/>
      <c r="E1507" s="61"/>
      <c r="F1507" s="14"/>
      <c r="G1507" s="92"/>
      <c r="H1507" s="92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/>
      <c r="B1508" s="90"/>
      <c r="C1508" s="14"/>
      <c r="D1508" s="63"/>
      <c r="E1508" s="61"/>
      <c r="F1508" s="14"/>
      <c r="G1508" s="92"/>
      <c r="H1508" s="92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/>
      <c r="B1509" s="90"/>
      <c r="C1509" s="14"/>
      <c r="D1509" s="63"/>
      <c r="E1509" s="61"/>
      <c r="F1509" s="14"/>
      <c r="G1509" s="92"/>
      <c r="H1509" s="92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/>
      <c r="B1510" s="90"/>
      <c r="C1510" s="14"/>
      <c r="D1510" s="63"/>
      <c r="E1510" s="61"/>
      <c r="F1510" s="14"/>
      <c r="G1510" s="92"/>
      <c r="H1510" s="92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/>
      <c r="B1511" s="90"/>
      <c r="C1511" s="14"/>
      <c r="D1511" s="63"/>
      <c r="E1511" s="61"/>
      <c r="F1511" s="14"/>
      <c r="G1511" s="92"/>
      <c r="H1511" s="92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/>
      <c r="B1512" s="90"/>
      <c r="C1512" s="14"/>
      <c r="D1512" s="63"/>
      <c r="E1512" s="61"/>
      <c r="F1512" s="14"/>
      <c r="G1512" s="92"/>
      <c r="H1512" s="92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/>
      <c r="B1513" s="90"/>
      <c r="C1513" s="14"/>
      <c r="D1513" s="63"/>
      <c r="E1513" s="61"/>
      <c r="F1513" s="14"/>
      <c r="G1513" s="92"/>
      <c r="H1513" s="92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/>
      <c r="B1514" s="90"/>
      <c r="C1514" s="14"/>
      <c r="D1514" s="63"/>
      <c r="E1514" s="61"/>
      <c r="F1514" s="14"/>
      <c r="G1514" s="92"/>
      <c r="H1514" s="92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/>
      <c r="B1515" s="90"/>
      <c r="C1515" s="14"/>
      <c r="D1515" s="63"/>
      <c r="E1515" s="61"/>
      <c r="F1515" s="14"/>
      <c r="G1515" s="92"/>
      <c r="H1515" s="92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/>
      <c r="B1516" s="90"/>
      <c r="C1516" s="14"/>
      <c r="D1516" s="63"/>
      <c r="E1516" s="61"/>
      <c r="F1516" s="14"/>
      <c r="G1516" s="92"/>
      <c r="H1516" s="92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/>
      <c r="B1517" s="90"/>
      <c r="C1517" s="14"/>
      <c r="D1517" s="63"/>
      <c r="E1517" s="61"/>
      <c r="F1517" s="14"/>
      <c r="G1517" s="92"/>
      <c r="H1517" s="92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/>
      <c r="B1518" s="90"/>
      <c r="C1518" s="14"/>
      <c r="D1518" s="63"/>
      <c r="E1518" s="61"/>
      <c r="F1518" s="14"/>
      <c r="G1518" s="92"/>
      <c r="H1518" s="92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/>
      <c r="B1519" s="90"/>
      <c r="C1519" s="14"/>
      <c r="D1519" s="63"/>
      <c r="E1519" s="61"/>
      <c r="F1519" s="14"/>
      <c r="G1519" s="92"/>
      <c r="H1519" s="92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/>
      <c r="B1520" s="90"/>
      <c r="C1520" s="14"/>
      <c r="D1520" s="63"/>
      <c r="E1520" s="61"/>
      <c r="F1520" s="14"/>
      <c r="G1520" s="92"/>
      <c r="H1520" s="92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/>
      <c r="B1521" s="90"/>
      <c r="C1521" s="14"/>
      <c r="D1521" s="63"/>
      <c r="E1521" s="61"/>
      <c r="F1521" s="14"/>
      <c r="G1521" s="92"/>
      <c r="H1521" s="92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/>
      <c r="B1522" s="90"/>
      <c r="C1522" s="14"/>
      <c r="D1522" s="63"/>
      <c r="E1522" s="61"/>
      <c r="F1522" s="14"/>
      <c r="G1522" s="92"/>
      <c r="H1522" s="92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/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2025-05-09T18:58:46Z</dcterms:modified>
</cp:coreProperties>
</file>